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tabRatio="759"/>
  </bookViews>
  <sheets>
    <sheet name="三年汇总表" sheetId="6" r:id="rId1"/>
    <sheet name="2018年" sheetId="5" r:id="rId2"/>
    <sheet name="2019年" sheetId="21" r:id="rId3"/>
    <sheet name="2020年" sheetId="22" r:id="rId4"/>
  </sheets>
  <definedNames>
    <definedName name="_xlnm._FilterDatabase" localSheetId="1" hidden="1">'2018年'!$A$1:$AC$645</definedName>
    <definedName name="_xlnm._FilterDatabase" localSheetId="2" hidden="1">'2019年'!$A$1:$AC$664</definedName>
    <definedName name="_xlnm._FilterDatabase" localSheetId="3" hidden="1">'2020年'!$A$1:$AC$683</definedName>
    <definedName name="_xlnm._FilterDatabase" localSheetId="0" hidden="1">三年汇总表!$A$1:$AC$1095</definedName>
    <definedName name="_xlnm.Print_Titles" localSheetId="1">'2018年'!$5:$6</definedName>
    <definedName name="_xlnm.Print_Titles" localSheetId="0">三年汇总表!$5:$6</definedName>
    <definedName name="_xlnm.Print_Titles" localSheetId="2">'2019年'!$5:$6</definedName>
    <definedName name="_xlnm.Print_Titles" localSheetId="3">'2020年'!$5:$6</definedName>
    <definedName name="_xlnm.Print_Area" localSheetId="3">'2020年'!$A$1:$HU$680</definedName>
    <definedName name="_xlnm.Print_Area" localSheetId="1">'2018年'!$A$1:$HO$645</definedName>
  </definedNames>
  <calcPr calcId="144525"/>
</workbook>
</file>

<file path=xl/sharedStrings.xml><?xml version="1.0" encoding="utf-8"?>
<sst xmlns="http://schemas.openxmlformats.org/spreadsheetml/2006/main" count="29288" uniqueCount="901">
  <si>
    <t>勐海县2018-2020年项目库（年终调整）汇总表</t>
  </si>
  <si>
    <t>填表单位（盖章）：勐海县扶贫开发领导小组办公室</t>
  </si>
  <si>
    <t>填表人：</t>
  </si>
  <si>
    <t>填表日期：2019年12月17日</t>
  </si>
  <si>
    <t>序号</t>
  </si>
  <si>
    <t>项目类别及名称</t>
  </si>
  <si>
    <t>乡镇</t>
  </si>
  <si>
    <t>建设性质</t>
  </si>
  <si>
    <t>单位</t>
  </si>
  <si>
    <t>规模</t>
  </si>
  <si>
    <t>项目数（个）</t>
  </si>
  <si>
    <t>建档立卡直接受益</t>
  </si>
  <si>
    <t>时间进度</t>
  </si>
  <si>
    <t>需要投入资金（万元）</t>
  </si>
  <si>
    <t>群众参与情况</t>
  </si>
  <si>
    <t>带贫减贫情况</t>
  </si>
  <si>
    <t>绩效目标（住房有保障、教育有保障、医疗有保障、增收、改善生产条件、改善生活条件等）</t>
  </si>
  <si>
    <t>行业责任部门</t>
  </si>
  <si>
    <t>备注</t>
  </si>
  <si>
    <t>户</t>
  </si>
  <si>
    <t>人</t>
  </si>
  <si>
    <t>开工年度</t>
  </si>
  <si>
    <t>完工年度</t>
  </si>
  <si>
    <t>合计</t>
  </si>
  <si>
    <t>涉农整合资金</t>
  </si>
  <si>
    <t>财政专项资金</t>
  </si>
  <si>
    <t>沪滇扶贫协作资金</t>
  </si>
  <si>
    <t>其他</t>
  </si>
  <si>
    <t>是否逐级进行公示公告</t>
  </si>
  <si>
    <t>户数</t>
  </si>
  <si>
    <t>人数</t>
  </si>
  <si>
    <t>其中：建档立卡贫困人口</t>
  </si>
  <si>
    <t>资产收益为主减贫</t>
  </si>
  <si>
    <t>农业为主减贫</t>
  </si>
  <si>
    <t>劳动力转移减贫</t>
  </si>
  <si>
    <t>一、住房保障</t>
  </si>
  <si>
    <t>11个乡镇</t>
  </si>
  <si>
    <t>（一）易地扶贫搬迁</t>
  </si>
  <si>
    <t>（二）危房改造</t>
  </si>
  <si>
    <t>1.2.1</t>
  </si>
  <si>
    <t>1.拆除重建</t>
  </si>
  <si>
    <t>——</t>
  </si>
  <si>
    <t>*</t>
  </si>
  <si>
    <t>拆除重建</t>
  </si>
  <si>
    <t>勐海镇</t>
  </si>
  <si>
    <t>新建</t>
  </si>
  <si>
    <t>是</t>
  </si>
  <si>
    <t>住房有保障</t>
  </si>
  <si>
    <t>县住建局</t>
  </si>
  <si>
    <t>勐遮镇</t>
  </si>
  <si>
    <t>勐混镇</t>
  </si>
  <si>
    <t>打洛镇</t>
  </si>
  <si>
    <t>勐阿镇</t>
  </si>
  <si>
    <t>勐满镇</t>
  </si>
  <si>
    <t>勐宋乡</t>
  </si>
  <si>
    <t>西定乡</t>
  </si>
  <si>
    <t>勐往乡</t>
  </si>
  <si>
    <t>格朗和乡</t>
  </si>
  <si>
    <t>布朗山乡</t>
  </si>
  <si>
    <t>1.2.2</t>
  </si>
  <si>
    <t>2.加固修缮</t>
  </si>
  <si>
    <t>加固修缮</t>
  </si>
  <si>
    <t>改建</t>
  </si>
  <si>
    <t>(三)消除“石棉瓦、彩钢瓦”</t>
  </si>
  <si>
    <t>5个乡镇</t>
  </si>
  <si>
    <t>消除“石棉瓦、彩钢瓦”</t>
  </si>
  <si>
    <t>（四）非“四类对象”无安全稳固住房</t>
  </si>
  <si>
    <t>二、就学保障</t>
  </si>
  <si>
    <t>（一）义务教育阶段落实控辍保学，确保100%入学</t>
  </si>
  <si>
    <t>义务教育阶段落实控辍保学</t>
  </si>
  <si>
    <t>—</t>
  </si>
  <si>
    <t>人次</t>
  </si>
  <si>
    <t>教育有保障</t>
  </si>
  <si>
    <t>县教育</t>
  </si>
  <si>
    <t>（二）初中高中后继续教育（人数）</t>
  </si>
  <si>
    <t>2.2.1</t>
  </si>
  <si>
    <t>1.高中阶段（人数）</t>
  </si>
  <si>
    <t>高中阶段</t>
  </si>
  <si>
    <t>2.2.2</t>
  </si>
  <si>
    <t>2.中等职业（人数）</t>
  </si>
  <si>
    <t>中等职业</t>
  </si>
  <si>
    <t>2.2.3</t>
  </si>
  <si>
    <t>3.高等教育（人数）</t>
  </si>
  <si>
    <t>高等教育</t>
  </si>
  <si>
    <t>（三）高中阶段资助</t>
  </si>
  <si>
    <t>高中阶段资助</t>
  </si>
  <si>
    <t>（四）中等职业资助</t>
  </si>
  <si>
    <t>中等职业资助</t>
  </si>
  <si>
    <t>（五）高等教育资助</t>
  </si>
  <si>
    <t>高等教育资助</t>
  </si>
  <si>
    <t>（六）通用语言及普通话推广</t>
  </si>
  <si>
    <t>通用语言及普通话推广</t>
  </si>
  <si>
    <t>（七）学前教育助学金</t>
  </si>
  <si>
    <t>学前教育助学金</t>
  </si>
  <si>
    <t>（八）残疾人及残疾人子女升学补贴</t>
  </si>
  <si>
    <t>7个乡镇</t>
  </si>
  <si>
    <t>残疾人及残疾人子女升学补贴</t>
  </si>
  <si>
    <t>三、基本医疗保障</t>
  </si>
  <si>
    <t>（一）落实基本医保</t>
  </si>
  <si>
    <t>落实基本医保</t>
  </si>
  <si>
    <t>医疗有保障</t>
  </si>
  <si>
    <t>医保</t>
  </si>
  <si>
    <t>（二）落实大病保险</t>
  </si>
  <si>
    <t>落实大病保险</t>
  </si>
  <si>
    <t>（三）落实医疗救助</t>
  </si>
  <si>
    <t>落实医疗救助</t>
  </si>
  <si>
    <t>（四）大病集中救治（9类15种）</t>
  </si>
  <si>
    <t>大病集中救治（9类15种）</t>
  </si>
  <si>
    <t>卫健</t>
  </si>
  <si>
    <t>（五）重病兜底保障（四重保障）</t>
  </si>
  <si>
    <t>重病兜底保障（四重保障）</t>
  </si>
  <si>
    <t>四、就业扶贫</t>
  </si>
  <si>
    <t>（一）稳定转移就业</t>
  </si>
  <si>
    <t>4.1.1</t>
  </si>
  <si>
    <t>1.县内</t>
  </si>
  <si>
    <t>9个乡镇</t>
  </si>
  <si>
    <t>县内</t>
  </si>
  <si>
    <t>增收</t>
  </si>
  <si>
    <t>人社</t>
  </si>
  <si>
    <t>4.1.2</t>
  </si>
  <si>
    <t>2.县外省内</t>
  </si>
  <si>
    <t>县外省内</t>
  </si>
  <si>
    <t>4.1.3</t>
  </si>
  <si>
    <t>3.省外</t>
  </si>
  <si>
    <t>8个乡镇</t>
  </si>
  <si>
    <t>省外</t>
  </si>
  <si>
    <t>4.1.4</t>
  </si>
  <si>
    <t>4.境外</t>
  </si>
  <si>
    <t>境外</t>
  </si>
  <si>
    <t>（二）就业培训</t>
  </si>
  <si>
    <t>就业培训</t>
  </si>
  <si>
    <t>（三）乡村公共服务岗位就业</t>
  </si>
  <si>
    <t>4.3.1</t>
  </si>
  <si>
    <t>1.护边员</t>
  </si>
  <si>
    <t>2个乡镇</t>
  </si>
  <si>
    <t>护边员</t>
  </si>
  <si>
    <t>4.3.2</t>
  </si>
  <si>
    <t>2.护路员</t>
  </si>
  <si>
    <t>护路员</t>
  </si>
  <si>
    <t>4.3.3</t>
  </si>
  <si>
    <t>3.保洁员</t>
  </si>
  <si>
    <t>保洁员</t>
  </si>
  <si>
    <t>4.3.4</t>
  </si>
  <si>
    <t>4.河道治理员</t>
  </si>
  <si>
    <t>6个乡镇</t>
  </si>
  <si>
    <t>河道治理员</t>
  </si>
  <si>
    <t>4.3.5</t>
  </si>
  <si>
    <t>5.地质灾害监测员</t>
  </si>
  <si>
    <t>10个乡镇</t>
  </si>
  <si>
    <t>地质灾害监测员</t>
  </si>
  <si>
    <t>4.3.6</t>
  </si>
  <si>
    <t>6.教育协管员</t>
  </si>
  <si>
    <t>教育协管员</t>
  </si>
  <si>
    <t>4.3.7</t>
  </si>
  <si>
    <t>7.矛盾纠纷调解员</t>
  </si>
  <si>
    <t>矛盾纠纷调解员</t>
  </si>
  <si>
    <t>4.3.8</t>
  </si>
  <si>
    <t>8.卫生监督管理员</t>
  </si>
  <si>
    <t>卫生监督管理员</t>
  </si>
  <si>
    <t>4.3.9</t>
  </si>
  <si>
    <t>9.治安管理员</t>
  </si>
  <si>
    <t>3个乡镇</t>
  </si>
  <si>
    <t>治安管理员</t>
  </si>
  <si>
    <t>4.3.10</t>
  </si>
  <si>
    <t>10.护林员</t>
  </si>
  <si>
    <t>护林员</t>
  </si>
  <si>
    <t>4.3.11</t>
  </si>
  <si>
    <t>11.扶贫材料搜集员</t>
  </si>
  <si>
    <t>扶贫材料搜集员</t>
  </si>
  <si>
    <t>4.3.12</t>
  </si>
  <si>
    <t>12.政府公益岗</t>
  </si>
  <si>
    <t>政府公益岗</t>
  </si>
  <si>
    <t>4.3.13</t>
  </si>
  <si>
    <t>13.饮水管护员</t>
  </si>
  <si>
    <t>1个乡镇</t>
  </si>
  <si>
    <t>饮水管护员</t>
  </si>
  <si>
    <t>五、产业扶贫</t>
  </si>
  <si>
    <t>（一）种植业</t>
  </si>
  <si>
    <t>种植业</t>
  </si>
  <si>
    <t>新植</t>
  </si>
  <si>
    <t>亩</t>
  </si>
  <si>
    <t>农业</t>
  </si>
  <si>
    <t>（二）养殖业</t>
  </si>
  <si>
    <t>养殖业</t>
  </si>
  <si>
    <t>新养殖</t>
  </si>
  <si>
    <t>头</t>
  </si>
  <si>
    <t>（三）通过加工、商贸、乡村旅游、电商、小额信贷、参加专业合作社、集体经济组织等</t>
  </si>
  <si>
    <t>5.3.1</t>
  </si>
  <si>
    <t>1.乡村旅游</t>
  </si>
  <si>
    <t>5.3.2</t>
  </si>
  <si>
    <t>2.小额信贷</t>
  </si>
  <si>
    <t>小额信贷贴息</t>
  </si>
  <si>
    <t>（四）参与龙头企业或新型经营主体</t>
  </si>
  <si>
    <t>六、生态扶贫</t>
  </si>
  <si>
    <t>（一）退耕还林还草</t>
  </si>
  <si>
    <t>退耕还林还草</t>
  </si>
  <si>
    <t>林草局</t>
  </si>
  <si>
    <t>（二）生态护林员</t>
  </si>
  <si>
    <t>生态护林员</t>
  </si>
  <si>
    <t>（三）生态护草员</t>
  </si>
  <si>
    <t>（四）参加生态扶贫造林合作社</t>
  </si>
  <si>
    <t>（五）公益林补贴</t>
  </si>
  <si>
    <t>公益林补贴</t>
  </si>
  <si>
    <t>七、综合保障工程</t>
  </si>
  <si>
    <t>（一）实施农村低保保障</t>
  </si>
  <si>
    <t>实施农村低保保障</t>
  </si>
  <si>
    <t>综合保障</t>
  </si>
  <si>
    <t>民政</t>
  </si>
  <si>
    <t>（二）实施特困人员救助供养</t>
  </si>
  <si>
    <t>7.2.1</t>
  </si>
  <si>
    <t>1.分散供养</t>
  </si>
  <si>
    <t>分散供养</t>
  </si>
  <si>
    <t>7.2.2</t>
  </si>
  <si>
    <t>2.集中供养</t>
  </si>
  <si>
    <t>7.2.3</t>
  </si>
  <si>
    <t>3.临时救助</t>
  </si>
  <si>
    <t>临时救助</t>
  </si>
  <si>
    <t>（三）落实残疾人补贴</t>
  </si>
  <si>
    <t>7.3.1</t>
  </si>
  <si>
    <t>1.一、二级重度残疾人护理补贴</t>
  </si>
  <si>
    <t>一、二级重度残疾人护理补贴</t>
  </si>
  <si>
    <t>残联</t>
  </si>
  <si>
    <t>改善生活条件</t>
  </si>
  <si>
    <t>7.3.2</t>
  </si>
  <si>
    <t>2.困难残疾人生活补贴（低保户、建档立卡户）</t>
  </si>
  <si>
    <t>困难残疾人生活补贴</t>
  </si>
  <si>
    <t>县残联</t>
  </si>
  <si>
    <t>（四）农村养老</t>
  </si>
  <si>
    <t>7.4.1</t>
  </si>
  <si>
    <t>1.互助养老</t>
  </si>
  <si>
    <t>7.4.2</t>
  </si>
  <si>
    <t>2.城乡居民基本养老保险</t>
  </si>
  <si>
    <t>城乡居民基本养老保险</t>
  </si>
  <si>
    <t>养老保障</t>
  </si>
  <si>
    <t>人社局</t>
  </si>
  <si>
    <t>（五）贫困户人身财产综合保险</t>
  </si>
  <si>
    <t>贫困户人身财产综合保险</t>
  </si>
  <si>
    <t>扶贫办</t>
  </si>
  <si>
    <t>（六）农房保险</t>
  </si>
  <si>
    <t>（七）建档立卡涉外人员商业保险</t>
  </si>
  <si>
    <t>建档立卡涉外人员商业保险</t>
  </si>
  <si>
    <t>八、农村基础设施和公共服务</t>
  </si>
  <si>
    <t>（一）贫困村贫困发生率&lt;3%</t>
  </si>
  <si>
    <t>（二）道路硬化</t>
  </si>
  <si>
    <t>8.2.1</t>
  </si>
  <si>
    <t>1.进村道路</t>
  </si>
  <si>
    <t>2016年建制村通畅工程库外项目</t>
  </si>
  <si>
    <t>勐海县</t>
  </si>
  <si>
    <t>改扩建</t>
  </si>
  <si>
    <t>公里</t>
  </si>
  <si>
    <t>改善交通基础设施通行条件</t>
  </si>
  <si>
    <t>县交通局</t>
  </si>
  <si>
    <t>勐海县2017年直过民族自然村通畅工程</t>
  </si>
  <si>
    <t>勐海县2018年“直过民族”自然村通畅工程</t>
  </si>
  <si>
    <t>勐海县2018年贫困村通村硬化路建设项目</t>
  </si>
  <si>
    <t>2018年危桥安防建设</t>
  </si>
  <si>
    <t>勐阿镇纳丙村委会纳丙老寨进村道路建设项目</t>
  </si>
  <si>
    <t>改善基础设施通行条件</t>
  </si>
  <si>
    <t>交通局</t>
  </si>
  <si>
    <t>格朗和乡帕宫村委会南莫上寨通村硬化路建设项目</t>
  </si>
  <si>
    <t>格朗和乡帕宫村委会南莫下寨通村硬化路建设项目</t>
  </si>
  <si>
    <t>格朗和乡帕宫村委会贺南中寨村内道路建设项目</t>
  </si>
  <si>
    <t>勐阿镇纳京村委会勐康桥至城子村通村硬化路建设项目</t>
  </si>
  <si>
    <t>西定乡曼马至曼皮农村公路建设项目</t>
  </si>
  <si>
    <t>打洛镇曼山村委会曼丙老寨进村公路建设项目</t>
  </si>
  <si>
    <t>贫困村水毁路段补救项目</t>
  </si>
  <si>
    <t>勐满、勐遮、布朗山</t>
  </si>
  <si>
    <t>个</t>
  </si>
  <si>
    <t>勐海县2018年直过民族自然村通畅工程</t>
  </si>
  <si>
    <t>勐海县2019年直过民族自然村通畅工程</t>
  </si>
  <si>
    <t>勐遮镇曼洪村委会曼兴龙上、下寨进村道路硬化项目</t>
  </si>
  <si>
    <t>勐海县22个贫困村安防设施建设项目</t>
  </si>
  <si>
    <t>勐海县14个贫困村安防设施建设项目</t>
  </si>
  <si>
    <t>勐海县贫困村通达公路建设项目（第一、二批）</t>
  </si>
  <si>
    <t>勐阿镇勐康海往线至哈尼二组进村道路</t>
  </si>
  <si>
    <t>km</t>
  </si>
  <si>
    <t>贺建景播老寨进村道路</t>
  </si>
  <si>
    <t>西定乡曼马至曼皮农村公路建设项目(续建)</t>
  </si>
  <si>
    <t>勐海县2019年贫困村通村硬化路建设项目（窄路面加宽项目）</t>
  </si>
  <si>
    <t>勐海县2018年直过民族自然村通畅工程（续建）</t>
  </si>
  <si>
    <t>改善通行条件</t>
  </si>
  <si>
    <t>勐海县2018年贫困村通村硬化路建设项目（撤并村）</t>
  </si>
  <si>
    <t>勐往乡灰塘村委会老高寨进村公路</t>
  </si>
  <si>
    <t>勐往乡灰塘村委会蚌塘村进村公路</t>
  </si>
  <si>
    <t>勐海县2020年贫困村通村硬化路建设项目（灰塘至勐往、南京河至野谷塘）</t>
  </si>
  <si>
    <t>曼赛村曼养贯至曼毕小组进村道路</t>
  </si>
  <si>
    <t>改善生产生活条件</t>
  </si>
  <si>
    <t>曼冈村勐冈新寨、老寨进村道路硬化</t>
  </si>
  <si>
    <t>勐海县茶叶主产区生产道路—曼养至广别老寨段道路建设</t>
  </si>
  <si>
    <t>勐满镇班倒村贺蚌老寨进村道路硬化</t>
  </si>
  <si>
    <t>班倒村鱼塘新寨进村道路硬化</t>
  </si>
  <si>
    <t>班倒村鱼塘老寨进村道路硬化</t>
  </si>
  <si>
    <t>勐满镇下纳包-南罕新寨进村道路硬化</t>
  </si>
  <si>
    <t>贫困村水毁路段补救项目（质保金）</t>
  </si>
  <si>
    <t>8.2.2</t>
  </si>
  <si>
    <t>2.村内道路</t>
  </si>
  <si>
    <t>曼迈村村内道路</t>
  </si>
  <si>
    <t>曼迈村</t>
  </si>
  <si>
    <t>平方米</t>
  </si>
  <si>
    <t>改善生产条件</t>
  </si>
  <si>
    <t>农委、民宗等</t>
  </si>
  <si>
    <t>南弄一队村内道路硬化</t>
  </si>
  <si>
    <t>南弄村</t>
  </si>
  <si>
    <t>南弄二队村内道路硬化</t>
  </si>
  <si>
    <t>曼别一、二组村内道路硬化</t>
  </si>
  <si>
    <t>南弄村坝卡村内道路硬化</t>
  </si>
  <si>
    <t>南弄村南弄新寨村内道路硬化</t>
  </si>
  <si>
    <t>南弄村南弄老寨村内道路硬化</t>
  </si>
  <si>
    <t>暖和村桂花寨</t>
  </si>
  <si>
    <t>暖和村</t>
  </si>
  <si>
    <t>暖和村大平展村内卫生路</t>
  </si>
  <si>
    <t>帕龙村内道路硬化</t>
  </si>
  <si>
    <t>帕龙村</t>
  </si>
  <si>
    <t>西定村委会（吉坐老寨）</t>
  </si>
  <si>
    <t>西定村</t>
  </si>
  <si>
    <t>西定村委会（老马地）</t>
  </si>
  <si>
    <t>西定村委会（上下茅草塘）</t>
  </si>
  <si>
    <t>西定村道路硬化</t>
  </si>
  <si>
    <t>贫困村农村人居环境提升行动村内道路硬化项目（勐遮镇曼洪村南坎小组）</t>
  </si>
  <si>
    <t>农业农村、勐遮镇</t>
  </si>
  <si>
    <t>贫困村农村人居环境提升行动村内道路硬化项目（勐遮镇曼令坝卡老寨）</t>
  </si>
  <si>
    <t>贫困村农村人居环境提升行动村内道路硬化项目（勐遮镇曼令先往老寨）</t>
  </si>
  <si>
    <t>贫困村人居环境提升行动村内道路硬化建设项目（纳包村佤族寨等2个村民小组）</t>
  </si>
  <si>
    <t>贫困村农村人居环境提升行动村内道路硬化项目-勐满星火山大新寨</t>
  </si>
  <si>
    <t>贫困村人居环境提升行动村内道路硬化建设项目（大安村上大安等2个村民小组）</t>
  </si>
  <si>
    <t>改善生产、生活条件</t>
  </si>
  <si>
    <t>农业农村、勐宋乡</t>
  </si>
  <si>
    <t>贫困村农村人居环境提升行动村内道路硬化项目（勐宋曼吕大湾山）</t>
  </si>
  <si>
    <t>勐往乡灰塘村委会伙房村内道路硬化工程项目</t>
  </si>
  <si>
    <t>农业农村、勐往乡</t>
  </si>
  <si>
    <t>贫困村人居环境提升行动村内道路硬化建设项目（新竜村曼新竜上寨村民小组）</t>
  </si>
  <si>
    <t>农业农村、布朗山乡</t>
  </si>
  <si>
    <t>曼果村阿克老寨村民小组村内基础设施建设项目</t>
  </si>
  <si>
    <t>贫困村人居环境提升行动村内道路硬化建设项目（南果河村五组等7个村民小组）</t>
  </si>
  <si>
    <t>勐遮镇曼扫村曼挡小组村内道路硬化</t>
  </si>
  <si>
    <t>勐宋乡曼金村委会村内道路硬化</t>
  </si>
  <si>
    <t>西定乡旧过村委会旧过小寨村内道路硬化及村内防洪沟</t>
  </si>
  <si>
    <t xml:space="preserve">是 </t>
  </si>
  <si>
    <t>8.2.3</t>
  </si>
  <si>
    <t>3.生产道路</t>
  </si>
  <si>
    <t>8.2.4</t>
  </si>
  <si>
    <t>4.危桥改造</t>
  </si>
  <si>
    <t>南果河危桥改造</t>
  </si>
  <si>
    <t>延米</t>
  </si>
  <si>
    <t>南果河桥危桥改造工程</t>
  </si>
  <si>
    <t>南果河桥危桥改造工程（续建）</t>
  </si>
  <si>
    <t>打洛镇勐板村生产生活桥新建</t>
  </si>
  <si>
    <t>m</t>
  </si>
  <si>
    <t>勐往乡坝散村委会纳懂河桥梁工程建设项目</t>
  </si>
  <si>
    <r>
      <rPr>
        <sz val="10"/>
        <rFont val="宋体"/>
        <charset val="134"/>
        <scheme val="minor"/>
      </rPr>
      <t>勐海县粮食主产区生产用桥</t>
    </r>
    <r>
      <rPr>
        <sz val="10"/>
        <rFont val="宋体"/>
        <charset val="134"/>
      </rPr>
      <t>—</t>
    </r>
    <r>
      <rPr>
        <sz val="10"/>
        <rFont val="宋体"/>
        <charset val="134"/>
        <scheme val="minor"/>
      </rPr>
      <t>勐混镇勐混村四组生产用桥建设项目</t>
    </r>
  </si>
  <si>
    <t>勐阿镇纳丙村纳翁小组生产道路桥建设项目（二期工程）</t>
  </si>
  <si>
    <t>续建</t>
  </si>
  <si>
    <t>（三）通动电力（10千伏以上动力电）</t>
  </si>
  <si>
    <t>（四）通广播电视信号户户通</t>
  </si>
  <si>
    <t>（五）通宽带网络</t>
  </si>
  <si>
    <t>8.5.1</t>
  </si>
  <si>
    <t>1.通行政村</t>
  </si>
  <si>
    <t>景播老寨</t>
  </si>
  <si>
    <t>座</t>
  </si>
  <si>
    <t>改善通信条件</t>
  </si>
  <si>
    <t>移动、电信</t>
  </si>
  <si>
    <t>8.5.2</t>
  </si>
  <si>
    <t>2.通学校</t>
  </si>
  <si>
    <t>8.5.3</t>
  </si>
  <si>
    <t>3.通村卫生室</t>
  </si>
  <si>
    <t>（六）农村饮水有保障</t>
  </si>
  <si>
    <t>8.6.1</t>
  </si>
  <si>
    <t>1.饮水安全巩固提升项目</t>
  </si>
  <si>
    <t>饮水安全巩固提升项目</t>
  </si>
  <si>
    <t>饮水有保障</t>
  </si>
  <si>
    <t>水务</t>
  </si>
  <si>
    <t>2017年度勐海县农村饮水安全巩固提升项目（第一批）</t>
  </si>
  <si>
    <t>水务局</t>
  </si>
  <si>
    <t>2017年人畜饮水巩固提升项目(107个点）</t>
  </si>
  <si>
    <t>西定乡西满片区人畜饮水工程建设项目</t>
  </si>
  <si>
    <t>西满片区人畜饮水工程</t>
  </si>
  <si>
    <t>曼皮村委会</t>
  </si>
  <si>
    <t>8.6.2</t>
  </si>
  <si>
    <t>2.高效节水项目</t>
  </si>
  <si>
    <t>高效节水项目</t>
  </si>
  <si>
    <t>万亩</t>
  </si>
  <si>
    <t>8.6.3</t>
  </si>
  <si>
    <t>3.小水网建设</t>
  </si>
  <si>
    <t>小水网建设</t>
  </si>
  <si>
    <t>西定村委会人畜饮水建设（石头寨）</t>
  </si>
  <si>
    <t>暖和村饮水网管改造</t>
  </si>
  <si>
    <t>曼广囡小组水利设施</t>
  </si>
  <si>
    <t>农业农村局</t>
  </si>
  <si>
    <t>人大提案</t>
  </si>
  <si>
    <t>曼回三公里灌溉沟渠</t>
  </si>
  <si>
    <t>8.6.4</t>
  </si>
  <si>
    <t>4.农田水利设施</t>
  </si>
  <si>
    <t>勐宋乡曼西良水库除险加固工程</t>
  </si>
  <si>
    <t>勐海县小型水库维修养护项目</t>
  </si>
  <si>
    <t>勐混镇曼蚌河防洪治理</t>
  </si>
  <si>
    <t>勐阿镇曼迈村高标准农田</t>
  </si>
  <si>
    <t>国土</t>
  </si>
  <si>
    <t>勐阿镇南朗河村高标准农田</t>
  </si>
  <si>
    <t>勐遮镇曼扫村高标准农田</t>
  </si>
  <si>
    <t>勐遮镇曼燕村高标准农田</t>
  </si>
  <si>
    <t>勐宋乡糯有村小糯有下寨小组河道沟渠项目</t>
  </si>
  <si>
    <t>勐宋乡曼金村委会南荒龙灌排沟项目</t>
  </si>
  <si>
    <t>勐宋乡曼迈村委会朝阳大沟项目</t>
  </si>
  <si>
    <t>勐宋乡大安村下大安一至四组河道沟渠项目</t>
  </si>
  <si>
    <t>勐遮镇曼令村委会农田灌溉取水坝</t>
  </si>
  <si>
    <r>
      <rPr>
        <sz val="10"/>
        <rFont val="宋体"/>
        <charset val="134"/>
        <scheme val="minor"/>
      </rPr>
      <t>勐海县粮食主产区保护农田项目</t>
    </r>
    <r>
      <rPr>
        <sz val="10"/>
        <rFont val="宋体"/>
        <charset val="134"/>
      </rPr>
      <t>—</t>
    </r>
    <r>
      <rPr>
        <sz val="10"/>
        <rFont val="宋体"/>
        <charset val="134"/>
        <scheme val="minor"/>
      </rPr>
      <t>曼海桥至八公里段治理工程</t>
    </r>
  </si>
  <si>
    <t>勐混镇批龙水库除险加固工程</t>
  </si>
  <si>
    <t>2021年</t>
  </si>
  <si>
    <t>勐满镇南达村耕地水土综合整治项目</t>
  </si>
  <si>
    <t>勐混镇曼蚌河（勐混段）防洪治理</t>
  </si>
  <si>
    <t>勐往乡勐往村等3个高标准农田建设项目</t>
  </si>
  <si>
    <t>自然资源局</t>
  </si>
  <si>
    <t>勐海县粮食主产区保护农田项目—勐往河防洪综合治理工程</t>
  </si>
  <si>
    <t>勐海县粮食主产区保护农田项目—南哈河左支流河道治理工程</t>
  </si>
  <si>
    <t>（七）卫生室建设</t>
  </si>
  <si>
    <t>卫生室建设</t>
  </si>
  <si>
    <t>卫健局</t>
  </si>
  <si>
    <t>修缮</t>
  </si>
  <si>
    <t>帕沙村卫生室</t>
  </si>
  <si>
    <t>㎡</t>
  </si>
  <si>
    <t>嘎赛村卫生室</t>
  </si>
  <si>
    <t>曼扫村卫生室</t>
  </si>
  <si>
    <t>帕迫村卫生室南鲁大寨</t>
  </si>
  <si>
    <t>曼皮村委会西满村卫生室</t>
  </si>
  <si>
    <t>曼迈村委会曼勒村卫生室</t>
  </si>
  <si>
    <t>旧过村委会曼蚌小寨村卫生室</t>
  </si>
  <si>
    <t>曼真村卫生室</t>
  </si>
  <si>
    <t>曼短村卫生室</t>
  </si>
  <si>
    <t>曼允村卫生室</t>
  </si>
  <si>
    <t>曼蚌村卫生室</t>
  </si>
  <si>
    <t>旧过村卫生室</t>
  </si>
  <si>
    <t>勐遮村卫生室</t>
  </si>
  <si>
    <t>曼根村卫生室</t>
  </si>
  <si>
    <t>曼燕村卫生室</t>
  </si>
  <si>
    <t>曼弄村卫生室</t>
  </si>
  <si>
    <t>曼恩村卫生室</t>
  </si>
  <si>
    <t>景真村卫生室</t>
  </si>
  <si>
    <t>南楞村卫生室</t>
  </si>
  <si>
    <t>南朗河村卫生室</t>
  </si>
  <si>
    <t>苏湖村卫生室</t>
  </si>
  <si>
    <t>南糯山石头老寨卫生室</t>
  </si>
  <si>
    <t>（八）公共活动场所</t>
  </si>
  <si>
    <t>公共活动场所</t>
  </si>
  <si>
    <t>组织部</t>
  </si>
  <si>
    <t>勐阿曼列小组</t>
  </si>
  <si>
    <t>勐阿</t>
  </si>
  <si>
    <t>勐阿阿克西腊新寨</t>
  </si>
  <si>
    <t>（九）适龄儿童少年有学上</t>
  </si>
  <si>
    <t>8.10</t>
  </si>
  <si>
    <t>（十）资产收益扶贫</t>
  </si>
  <si>
    <t>8.10.1</t>
  </si>
  <si>
    <t>1.村级光伏扶贫电站建设</t>
  </si>
  <si>
    <t>村级光伏扶贫电站建设</t>
  </si>
  <si>
    <t>KW</t>
  </si>
  <si>
    <t>扶贫</t>
  </si>
  <si>
    <t>村级光伏扶贫电站建设（第一批）</t>
  </si>
  <si>
    <t>光伏扶贫电站建设项目（第二批）</t>
  </si>
  <si>
    <t>8.10.2</t>
  </si>
  <si>
    <t>2.土地山林使用权入股情况</t>
  </si>
  <si>
    <t>8.10.3</t>
  </si>
  <si>
    <t>3.通过财政投入开展资产收益扶贫</t>
  </si>
  <si>
    <t>扶持壮大村级集体经济项目</t>
  </si>
  <si>
    <t>西定</t>
  </si>
  <si>
    <t>扶持壮大村级集体经济项目（西定）</t>
  </si>
  <si>
    <t>扶持壮大村级集体经济项目（勐混镇贺开村）</t>
  </si>
  <si>
    <t>扶持壮大村级集体经济项目（布朗山乡结良村）</t>
  </si>
  <si>
    <t>扶持壮大村级集体经济项目（勐满镇纳包村）</t>
  </si>
  <si>
    <t>扶持壮大村级集体经济项目（勐满镇南达村）</t>
  </si>
  <si>
    <t>扶持壮大村级集体经济项目（勐宋乡糯有村）</t>
  </si>
  <si>
    <t>扶持壮大村级集体经济项目（勐混曼蚌）</t>
  </si>
  <si>
    <t>扶持壮大村级集体经济项目（勐混曼国）</t>
  </si>
  <si>
    <t>扶持壮大村级集体经济项目（勐阿贺建）</t>
  </si>
  <si>
    <t>扶持壮大村级集体经济项目（勐阿纳京）</t>
  </si>
  <si>
    <t>扶持壮大村级集体经济项目（勐往灰塘）</t>
  </si>
  <si>
    <t>扶持壮大村级集体经济项目（勐往曼允）</t>
  </si>
  <si>
    <t>勐遮镇曼扫村集贸市场建设</t>
  </si>
  <si>
    <t>扶持壮大村级集体经济项目（勐宋乡曼方村购置商铺项目）</t>
  </si>
  <si>
    <t>扶持壮大村级集体经济项目（勐宋乡曼吕村集贸市场项目）</t>
  </si>
  <si>
    <t>扶持壮大村级集体经济项目曼金村</t>
  </si>
  <si>
    <t>勐海镇曼尾村委会</t>
  </si>
  <si>
    <t>勐海镇曼短村委会</t>
  </si>
  <si>
    <t>（十一）其他脱贫攻坚项目</t>
  </si>
  <si>
    <t>8.11.1</t>
  </si>
  <si>
    <t>1.沪滇扶贫协作项目</t>
  </si>
  <si>
    <t>8.11.1.1</t>
  </si>
  <si>
    <t>（1）“携手奔小康”项目</t>
  </si>
  <si>
    <t>“携手奔小康”项目</t>
  </si>
  <si>
    <t>勐海镇曼搞村委会</t>
  </si>
  <si>
    <t>勐遮镇曼令村委会曼令小寨道路硬化</t>
  </si>
  <si>
    <t>勐混村3个村小组村内道路排水沟</t>
  </si>
  <si>
    <t>勐阿镇纳丙村功能提升项目</t>
  </si>
  <si>
    <t>勐阿镇纳京村二六组党员活动室、红色传承馆装修</t>
  </si>
  <si>
    <t>勐满镇班倒村养牛项目</t>
  </si>
  <si>
    <t>勐往乡南果河村委会</t>
  </si>
  <si>
    <t>布朗山乡勐昂帕点茶叶初制所项目</t>
  </si>
  <si>
    <t>布朗山乡勐昂村人畜饮水工程</t>
  </si>
  <si>
    <t>2019年勐海县格朗和哈尼族乡沪滇扶贫协作帕宫村南莫下寨功能提升项目</t>
  </si>
  <si>
    <t>勐海镇曼袄村委会</t>
  </si>
  <si>
    <t>勐遮镇曼令曼回农特产品交易市场</t>
  </si>
  <si>
    <t>勐混镇勐混村街道公厕建设</t>
  </si>
  <si>
    <t>勐康村回良组茶叶初制所提升改造</t>
  </si>
  <si>
    <t>嘎洒村委会曼派岔小组茶叶初制所提升改造</t>
  </si>
  <si>
    <t>勐阿镇勐康村茶叶加工厂</t>
  </si>
  <si>
    <t>勐阿镇纳京村委会功能提升项目</t>
  </si>
  <si>
    <t>勐阿镇勐康村委会回良小组功能提升项目</t>
  </si>
  <si>
    <t>勐海县勐阿镇曼燕小组村内排水沟建设项目</t>
  </si>
  <si>
    <t>勐满镇南达村南达老寨一组集中养殖项目</t>
  </si>
  <si>
    <t>勐宋乡曼方村委会曼方岔路口茶叶初制所提升改造（增添设备）</t>
  </si>
  <si>
    <t>西定乡旧过村生猪养殖项目</t>
  </si>
  <si>
    <t>勐往乡糯东村委会曼嘎改扩建</t>
  </si>
  <si>
    <t>勐往乡勐往村委会公厕建设</t>
  </si>
  <si>
    <t>布朗山乡新曼峨茶叶初制所</t>
  </si>
  <si>
    <t>布朗山</t>
  </si>
  <si>
    <t>布朗山乡章家三队饮水安全巩固提升工程</t>
  </si>
  <si>
    <t>布朗山乡曼果村11个小组功能提升项目（村内道路硬化）</t>
  </si>
  <si>
    <t>改善基础设施</t>
  </si>
  <si>
    <t>2020年镇乡结对项目—格朗和乡帕宫村功能提升项目</t>
  </si>
  <si>
    <t>8.11.1.2</t>
  </si>
  <si>
    <t>（2）企村结对项目</t>
  </si>
  <si>
    <t>企村结对项目</t>
  </si>
  <si>
    <t>勐遮镇曼洪村委会企村结对项目（厕所）</t>
  </si>
  <si>
    <t>勐遮镇曼洪村委会企村结对项目（绿化带）</t>
  </si>
  <si>
    <t>2019年勐混镇企村结对帮扶项目—基层组织阵地配套设施建设</t>
  </si>
  <si>
    <t>打洛镇2019年曼轰村曼轰村民小组道路硬化工程项目</t>
  </si>
  <si>
    <t>打洛镇勐板村委会办公场所功能提升改造项目</t>
  </si>
  <si>
    <t>勐阿镇纳丙老寨篮球场建设项目</t>
  </si>
  <si>
    <t>勐阿镇纳京村委会厨房建设项目</t>
  </si>
  <si>
    <t>勐阿镇纳翁桥建设项目</t>
  </si>
  <si>
    <t>勐阿镇纳京村二六组村内排水沟、村内道路涵洞建设项目</t>
  </si>
  <si>
    <t>勐满镇企村结对项目-纳包村幼儿园活动场所及村委会活动场所建盖遮雨大棚</t>
  </si>
  <si>
    <t>勐满镇企村结对项目-星火山小新平小组</t>
  </si>
  <si>
    <t>2019年勐宋乡三迈村功能提升项目</t>
  </si>
  <si>
    <t>2019年勐宋乡曼金村功能提升项目</t>
  </si>
  <si>
    <t>2019年勐宋乡蚌龙村功能提升项目</t>
  </si>
  <si>
    <t>2019年勐宋乡大安村功能提升</t>
  </si>
  <si>
    <t>西定乡南弄村办公用房建设项目</t>
  </si>
  <si>
    <t>扩改建</t>
  </si>
  <si>
    <t>西定乡曼迈村驻村工作队员宿舍及厨房建设</t>
  </si>
  <si>
    <t>西定乡帕龙村厨房新建及小蜜蜂超市建设</t>
  </si>
  <si>
    <t>勐往村委会</t>
  </si>
  <si>
    <t>坝散村委会</t>
  </si>
  <si>
    <t>布朗山乡结良村功能提升项目（便民服务中心建设）</t>
  </si>
  <si>
    <t>布朗山乡曼果村功能提升项目（伙房、洗澡间建设）</t>
  </si>
  <si>
    <t>布朗山乡曼果2019年追加企村结对项目</t>
  </si>
  <si>
    <t>布朗山乡结良2019年追加企村结对项目8万元</t>
  </si>
  <si>
    <t>2019年勐海县格朗和哈尼族乡村企结对帕宫村葡萄柚种植项目巩固提升</t>
  </si>
  <si>
    <t>勐往乡企村结对再出发街子城子水沟</t>
  </si>
  <si>
    <t>2019年勐海县勐宋乡大安村第二批企村结对项目</t>
  </si>
  <si>
    <t>2019年勐海县勐宋乡三迈村第二批企村结对项目</t>
  </si>
  <si>
    <t>2019年勐海县勐宋乡蚌龙村第二批企村结对项目</t>
  </si>
  <si>
    <t>2019年勐海县勐宋乡曼金村第二批企村结对项目</t>
  </si>
  <si>
    <t>企村结对项目-纳包村场所建设及办公用品采购</t>
  </si>
  <si>
    <t>星火山功能提升及办公用品采购</t>
  </si>
  <si>
    <t>城子藤茶基地建设项目</t>
  </si>
  <si>
    <t>勐板村委会老邦约修建公共厕所</t>
  </si>
  <si>
    <t>曼轰村委会曼达小组公共场所绿化</t>
  </si>
  <si>
    <t>勐遮镇曼洪曼旺迈路灯</t>
  </si>
  <si>
    <t>勐混镇勐混村曼回小组茶叶销售</t>
  </si>
  <si>
    <t>勐混镇勐混村委会办公驻地进场路灯安装</t>
  </si>
  <si>
    <t>勐混镇曼冈村购买村委会办公设备，及驻村工作队厨房修缮。</t>
  </si>
  <si>
    <t>打洛镇曼轰村委会老邦南修建水沟</t>
  </si>
  <si>
    <t>打洛镇勐板村委会老邦约新建公共厕所</t>
  </si>
  <si>
    <t>勐阿镇纳京村纳京老寨村内排水沟、村内道路涵洞建设项目</t>
  </si>
  <si>
    <t>勐阿镇贺建村小贺建、小河边村内排水沟建设项目</t>
  </si>
  <si>
    <t>勐满镇班倒村委会新建食堂</t>
  </si>
  <si>
    <t>勐满镇南达村委会勐囡、贺罕村内排水沟修缮</t>
  </si>
  <si>
    <t>勐满镇帕迫村南鲁大寨标准篮球场建设</t>
  </si>
  <si>
    <t>勐满镇星火山村委会小旧笼村小组公共厕所建设</t>
  </si>
  <si>
    <t>勐满镇纳包村委会活动场所修缮</t>
  </si>
  <si>
    <t>西定乡暖和村委会设备采购项目</t>
  </si>
  <si>
    <t>西定乡旧过村委会曼蚌二队社房建设项目</t>
  </si>
  <si>
    <t>西定乡曼马村委会设备采购项目</t>
  </si>
  <si>
    <t>西定乡曼皮村委会设备采购项目</t>
  </si>
  <si>
    <t>西定乡南弄村委会设备采购</t>
  </si>
  <si>
    <t>西定乡曼迈驻村工作队员宿舍及厨房建设项目</t>
  </si>
  <si>
    <t>319</t>
  </si>
  <si>
    <t>1266</t>
  </si>
  <si>
    <t>西定乡帕龙村委会人居环境提升项目</t>
  </si>
  <si>
    <t>西定乡南弄村委会设备购买项目</t>
  </si>
  <si>
    <t>勐往乡坝散村委会下新寨水沟300米</t>
  </si>
  <si>
    <t>勐往村委会曼列陀螺场</t>
  </si>
  <si>
    <t>布朗山乡曼果村委会</t>
  </si>
  <si>
    <t>布朗山乡结良村委会</t>
  </si>
  <si>
    <t>布朗山乡曼囡村委会</t>
  </si>
  <si>
    <t>布朗山乡新竜村委会</t>
  </si>
  <si>
    <t>布朗山乡章家村委会</t>
  </si>
  <si>
    <t>布朗山乡勐昂村委会</t>
  </si>
  <si>
    <t>2020年企村结对项目—格朗和乡帕宫村功能提升项目</t>
  </si>
  <si>
    <t>帕宫村南莫上寨饮水提升改造及伙房建设项目</t>
  </si>
  <si>
    <t>勐海县勐宋乡蚌龙村2020年企村结对项目</t>
  </si>
  <si>
    <t>2020年</t>
  </si>
  <si>
    <t>勐海县勐宋乡大安村2020年企村结对项目</t>
  </si>
  <si>
    <t>勐海县勐宋乡三迈村2020年企村结对项目</t>
  </si>
  <si>
    <t>勐海县勐宋乡曼金村2020年企村结对项目</t>
  </si>
  <si>
    <t>8.11.1.3</t>
  </si>
  <si>
    <t>（3）（新增）援滇资金项目</t>
  </si>
  <si>
    <t>（新增）援滇资金项目</t>
  </si>
  <si>
    <t>勐遮镇曼令村委会水果种植项目</t>
  </si>
  <si>
    <t>勐遮镇曼弄村委会区级项目</t>
  </si>
  <si>
    <t>勐混镇发展壮大贫困行政村集体经济—勐混村牲畜定点屠宰场项目建设</t>
  </si>
  <si>
    <t>打洛镇基层党建标准化建设子项目</t>
  </si>
  <si>
    <t>勐满镇星火山村功能提升项目</t>
  </si>
  <si>
    <t>勐满镇帕迫村功能提升项目</t>
  </si>
  <si>
    <t>勐满镇城子藤茶基地建设项目</t>
  </si>
  <si>
    <t>2019年勐宋乡曼吕村功能提升项目</t>
  </si>
  <si>
    <t>曼佤村</t>
  </si>
  <si>
    <t>曼皮村</t>
  </si>
  <si>
    <t>布朗山乡新竜村曼新竜上寨基础设施建设项目</t>
  </si>
  <si>
    <t>布朗山乡新竜村曼纳小组功能提升项目</t>
  </si>
  <si>
    <t>2019年追加曼果村九个小组垃圾池建设</t>
  </si>
  <si>
    <t>2019年追加曼果村四个小组村内道路百灯亮化工程</t>
  </si>
  <si>
    <t>2019年追加曼果村南很老寨茶叶初制所改造提升工程</t>
  </si>
  <si>
    <t>勐海县西定乡暖和村茶叶初制所设备提升项目</t>
  </si>
  <si>
    <t>勐遮镇曼令村功能提升项目</t>
  </si>
  <si>
    <t>勐混村牲畜定点屠宰场功能提升项目</t>
  </si>
  <si>
    <t>打洛镇曼山村委会茶叶初制加工坊</t>
  </si>
  <si>
    <t>打洛镇曼山村曼丙老寨
功能提升项目</t>
  </si>
  <si>
    <t>打洛镇曼轰村南板小组功能提升项目</t>
  </si>
  <si>
    <t>勐宋乡三迈村功能提升</t>
  </si>
  <si>
    <t>勐往乡曼允村委会芭蕉寨</t>
  </si>
  <si>
    <t>2020年援滇资金项目—格朗和乡帕宫村功能提升项目</t>
  </si>
  <si>
    <t>勐宋乡蚌冈村功能提升项目</t>
  </si>
  <si>
    <t>打洛镇曼山村委会党群服务中心</t>
  </si>
  <si>
    <t>勐混镇勐混村委会拉巴厅片区青贮玉米</t>
  </si>
  <si>
    <t>8.11.1.4</t>
  </si>
  <si>
    <t>（4）（新增）援滇计划外资金项目</t>
  </si>
  <si>
    <t>（新增）援滇计划外资金项目</t>
  </si>
  <si>
    <t>勐往村委会曼糯大寨</t>
  </si>
  <si>
    <t>布朗山乡阿克新寨村内基础设施建设项目</t>
  </si>
  <si>
    <t>2019年松江区区级项目勐海县格朗和哈尼族乡南糯山村茶园新村功能提升项目</t>
  </si>
  <si>
    <t>勐混镇曼冈村茶叶初制所巩固提升建设</t>
  </si>
  <si>
    <t>增收、改善生产条件</t>
  </si>
  <si>
    <t>勐满镇纳包村茶叶初制所项目</t>
  </si>
  <si>
    <t>勐满镇星火山功能提升及办公用品采购</t>
  </si>
  <si>
    <t>勐满镇纳包村、帕迫村
功能提升项目</t>
  </si>
  <si>
    <t>西定乡曼迈村委会功能提升项目</t>
  </si>
  <si>
    <t>西定乡旧过村功能提升项目</t>
  </si>
  <si>
    <t>西定乡曼马村委会南么小组功能提升项目</t>
  </si>
  <si>
    <t>曼来村委会帕司老寨生猪养殖项目</t>
  </si>
  <si>
    <t>帕司老寨</t>
  </si>
  <si>
    <t>间</t>
  </si>
  <si>
    <t>西定乡曼来村委会活动场所提升及住宿区建设项目</t>
  </si>
  <si>
    <t>布朗山乡新囡村内道路硬化（镇乡结对）</t>
  </si>
  <si>
    <t>2020年建档立卡残疾人家庭生活环境改善项目</t>
  </si>
  <si>
    <t>布朗山、勐阿、勐往、勐海镇</t>
  </si>
  <si>
    <t>勐海县格朗和哈尼族乡帕真村委会帕真新寨生猪集中养殖项目</t>
  </si>
  <si>
    <t>8.11.2</t>
  </si>
  <si>
    <t>2.集中种植、养殖项目</t>
  </si>
  <si>
    <t>8.11.2.1</t>
  </si>
  <si>
    <t>（1）集中种植</t>
  </si>
  <si>
    <t>西定乡暖和村委会桂花寨茶叶嫁接枝条</t>
  </si>
  <si>
    <t>万株</t>
  </si>
  <si>
    <t>8.11.2.2</t>
  </si>
  <si>
    <t>（2）集中养殖</t>
  </si>
  <si>
    <t>集中养殖</t>
  </si>
  <si>
    <t>暖和村委会东暖大寨（上寨）生猪集中养殖建设项目</t>
  </si>
  <si>
    <t>曼马村委会曼马三组生猪集中养殖建设项目</t>
  </si>
  <si>
    <t>曼迈村委会曼曼勒新寨生猪集中养殖建设项目</t>
  </si>
  <si>
    <t>南达村曼么小组人畜分离集中养殖猪圈建盖项目</t>
  </si>
  <si>
    <t>班倒村贺蚌新寨人畜分离集中养殖猪圈建盖项目</t>
  </si>
  <si>
    <t>帕迫村帕迫小寨人畜分离集中养殖猪圈建盖项目</t>
  </si>
  <si>
    <t>关双村吉良人畜分离集中养殖猪圈建盖项目</t>
  </si>
  <si>
    <t>勐往村委会东瓜坪小组集中养殖猪圈建盖项目</t>
  </si>
  <si>
    <t>勐往村委会蚌蛾田集中养殖猪圈建盖项目</t>
  </si>
  <si>
    <t>南果河村委会三组集中养殖猪圈建盖项目</t>
  </si>
  <si>
    <t>曼允村委会芭蕉寨集中养殖猪圈建盖项目</t>
  </si>
  <si>
    <t>南果河村委会蚌赛河小组集中养殖猪圈建盖项目</t>
  </si>
  <si>
    <t>坝散村委会五组集中养殖猪圈建盖项目</t>
  </si>
  <si>
    <t>灰塘村委会南京河小组集中养殖猪圈建盖项目</t>
  </si>
  <si>
    <t>糯东村委会大谷地集中养殖猪圈建盖项目</t>
  </si>
  <si>
    <t>贺建村景播老寨集中养殖猪圈建盖项目</t>
  </si>
  <si>
    <t>纳京村贺翁河集中养殖猪圈建盖项目</t>
  </si>
  <si>
    <t>南朗河大摆小组集中养殖猪圈建盖项目</t>
  </si>
  <si>
    <t>曼岗村委会昨巴村小组集中养殖猪圈建盖项目</t>
  </si>
  <si>
    <t>曼扫村委会曼坡村小组</t>
  </si>
  <si>
    <t>勐遮镇曼扫村委会回社小组集中养殖项目</t>
  </si>
  <si>
    <t>勐遮镇曼洪曼旺迈小组集中养殖项目</t>
  </si>
  <si>
    <t>勐遮镇曼洪立新小组集中养殖项目</t>
  </si>
  <si>
    <t>三迈村模雄寨集中养殖项目</t>
  </si>
  <si>
    <t>蚌冈村给养集中养殖项目</t>
  </si>
  <si>
    <t>蚌冈村拾家集中养殖项目</t>
  </si>
  <si>
    <t>蚌冈村凉水箐集中养殖项目</t>
  </si>
  <si>
    <t>章家村新囡小组生猪集中养殖场</t>
  </si>
  <si>
    <t>新竜村曼纳小组生猪集中养殖场</t>
  </si>
  <si>
    <t>曼山村委会曼丙老寨生猪集中养殖场</t>
  </si>
  <si>
    <t>曼轰村委会大曼陆生猪集中养殖场</t>
  </si>
  <si>
    <t>8.11.3</t>
  </si>
  <si>
    <t>3.直过民族干部培训</t>
  </si>
  <si>
    <t>直过民族干部培训</t>
  </si>
  <si>
    <t>8.11.4</t>
  </si>
  <si>
    <t>4.农村实用技术培训</t>
  </si>
  <si>
    <t>农村实用技术培训</t>
  </si>
  <si>
    <t>8.11.5</t>
  </si>
  <si>
    <t>5.美丽宜居乡村建设</t>
  </si>
  <si>
    <t>美丽宜居乡村建设</t>
  </si>
  <si>
    <t>勐遮镇坝卡新寨</t>
  </si>
  <si>
    <t>勐遮镇曼回新寨</t>
  </si>
  <si>
    <t>勐遮镇曼弄村委会佤族老寨一组</t>
  </si>
  <si>
    <t>勐遮镇曼洪村委会曼旺迈</t>
  </si>
  <si>
    <t>勐遮镇曼洪村高标准农田建设项目</t>
  </si>
  <si>
    <t>勐遮镇曼扫村高标准农田建设项目</t>
  </si>
  <si>
    <t>勐遮镇曼燕村高标准农田建设项目</t>
  </si>
  <si>
    <t>勐阿镇曼迈村环境综合整治项目（质保金）</t>
  </si>
  <si>
    <t>勐满镇南达村环境综合整治项目（质保金）</t>
  </si>
  <si>
    <t>环保局</t>
  </si>
  <si>
    <t>勐宋乡曼点生态清洁小流域</t>
  </si>
  <si>
    <t>西定乡曼皮村委会2018年边境县村级“四位一体”建设项目</t>
  </si>
  <si>
    <t>县财政</t>
  </si>
  <si>
    <t>西定乡边境村级“四位一体”建设项目（曼皮村）</t>
  </si>
  <si>
    <t>西定乡南弄村委会曼别村民小组地质灾害滑坡治理工程</t>
  </si>
  <si>
    <t>县自然资源</t>
  </si>
  <si>
    <t>格朗和乡三棵桩及曼丹边坡治理</t>
  </si>
  <si>
    <t>布朗山乡曼果村贺外小组扶贫安置项目</t>
  </si>
  <si>
    <t>勐宋乡蚌龙村保塘汉族大寨地质灾害治理</t>
  </si>
  <si>
    <t>勐宋乡蚌龙村坝檬小组地质灾害治理</t>
  </si>
  <si>
    <t>西定乡南弄中寨一队地质灾害治理</t>
  </si>
  <si>
    <t>格朗和乡帕沙中寨一组地质灾害治理</t>
  </si>
  <si>
    <t>格朗和乡帕沙中寨二组地质灾害治理</t>
  </si>
  <si>
    <t>格朗和乡帕沙老寨二组地质灾害治理</t>
  </si>
  <si>
    <t>格朗和乡帕沙老寨一组地质灾害治理</t>
  </si>
  <si>
    <t>格朗和乡苏湖村大贺拉地质灾害治理</t>
  </si>
  <si>
    <t>曼别村民小组地质灾害治理工程</t>
  </si>
  <si>
    <t>8.11.6</t>
  </si>
  <si>
    <t>6.兴边富民工程</t>
  </si>
  <si>
    <t>西定乡兴边富民项目</t>
  </si>
  <si>
    <t>2018年中央财政专项扶贫资金少数民族发展资金项目</t>
  </si>
  <si>
    <t>西定、勐遮2个乡镇</t>
  </si>
  <si>
    <t>打洛镇大曼陆村至老邦南村道路建设</t>
  </si>
  <si>
    <t>民宗</t>
  </si>
  <si>
    <t>打洛镇帕亮二队民族团结进步示范村</t>
  </si>
  <si>
    <t>打洛镇大曼陆民族特色示范村</t>
  </si>
  <si>
    <t>2019年南鲁小寨民族特色示范村</t>
  </si>
  <si>
    <t>2019年景飘村小组民族团结进步示范村</t>
  </si>
  <si>
    <t>腊赶村民族团结进步示范村</t>
  </si>
  <si>
    <t>民宗局</t>
  </si>
  <si>
    <t>布朗山乡曼果村委会阿克老寨村内基础设施建设项目</t>
  </si>
  <si>
    <t>2019年度勐海县少数民族发展工程项目</t>
  </si>
  <si>
    <t>西定乡2019年南弄新寨民族团结进步示范村</t>
  </si>
  <si>
    <t>西定乡暖和村委会哈普老寨村民小组进村道路</t>
  </si>
  <si>
    <t>发改</t>
  </si>
  <si>
    <t>西定乡暖和村委会帕现新寨村民小组进村道路</t>
  </si>
  <si>
    <t>西定乡暖和村兴边富民帕现老寨、东暖大寨进村道路</t>
  </si>
  <si>
    <t>帕迫鱼塘民族特色示范村</t>
  </si>
  <si>
    <t>幸福展四、五组民族团结进步示范村</t>
  </si>
  <si>
    <t>吉良大寨民族团结进步示范村</t>
  </si>
  <si>
    <t>兴边富民工(四个沿边乡镇)</t>
  </si>
  <si>
    <t>四个沿边乡镇</t>
  </si>
  <si>
    <t>8.11.7</t>
  </si>
  <si>
    <t>7.其他项目</t>
  </si>
  <si>
    <t>勐遮镇曼洪村委会2017年边境县村级“四位一体”建设项目</t>
  </si>
  <si>
    <t>财政局</t>
  </si>
  <si>
    <t>勐海县2019年边疆党建长廊“四位一体”建设试点项目（打洛镇曼夕村）</t>
  </si>
  <si>
    <t>组织</t>
  </si>
  <si>
    <t>勐海县2019年边疆党建长廊“四位一体”建设试点项目（勐满镇关双村）</t>
  </si>
  <si>
    <t>县委组织部</t>
  </si>
  <si>
    <t>勐海县2019年边疆党建长廊“四位一体”建设试点项目（布朗山乡曼囡村）</t>
  </si>
  <si>
    <t>勐海县布朗山乡曼果村委会南温上寨村民小组</t>
  </si>
  <si>
    <t>勐海县应急处置预防亚洲象肇事防护栏建设项目</t>
  </si>
  <si>
    <t>保障生命财产安全</t>
  </si>
  <si>
    <t>林业局</t>
  </si>
  <si>
    <t>打洛勐板村委会和打洛村委会“四位一体”建设项目</t>
  </si>
  <si>
    <t>勐海县山洪灾害防治项目</t>
  </si>
  <si>
    <t>全县</t>
  </si>
  <si>
    <t>西定暖和村旧赛村、南弄村南英中寨水毁灾害建设项目</t>
  </si>
  <si>
    <t>西定乡整乡推进精准脱贫项目（曼马、曼迈、旧过、曼皮、帕龙村）</t>
  </si>
  <si>
    <t>勐宋乡扶贫开发整乡推进项目（曼吕、糯有、蚌龙、蚌冈、大安、三迈、曼金村）</t>
  </si>
  <si>
    <t>林业种植项目种苗补助资金</t>
  </si>
  <si>
    <t>勐混村提升改造建设</t>
  </si>
  <si>
    <t>勐混镇勐混村一组至十四组亮化建设</t>
  </si>
  <si>
    <t>布朗山乡班诺董厨卫入户</t>
  </si>
  <si>
    <t>布朗山乡南朗厨卫入户</t>
  </si>
  <si>
    <t>布朗山乡布朗山乡新竜村曼捌组挡土墙+抗滑桩</t>
  </si>
  <si>
    <t>勐海县应急处置预防亚洲象肇事防护栏建设项目(续建)</t>
  </si>
  <si>
    <t>勐海县生态修复项目</t>
  </si>
  <si>
    <t>人居环境提升</t>
  </si>
  <si>
    <t>打洛镇曼夕村“四位一体”（续建）</t>
  </si>
  <si>
    <t>勐满镇关双村“四位一体”（续建）</t>
  </si>
  <si>
    <t>布朗山乡曼囡村“四位一体”（续建）</t>
  </si>
  <si>
    <t>勐海县布朗山乡新竜村2020年边疆党建长廊“四位一体”建设试点项目</t>
  </si>
  <si>
    <t>壮大集体经济和提升人居环境</t>
  </si>
  <si>
    <t>勐海县2020年西定乡章朗村边疆党建长廊“四位一体”建设试点项目</t>
  </si>
  <si>
    <t>2020</t>
  </si>
  <si>
    <t xml:space="preserve">2020 </t>
  </si>
  <si>
    <t>勐海县打洛镇曼轰村2020年边疆党建长廊“四位一体”建设试点项目</t>
  </si>
  <si>
    <t>勐海县勐满镇班倒村2020年边疆党建长廊“四位一体”建设试点项目</t>
  </si>
  <si>
    <t>西定乡旧过小寨垃圾池建设</t>
  </si>
  <si>
    <t>勐海县2018年项目库（年终调整）汇总表</t>
  </si>
  <si>
    <t>交通</t>
  </si>
  <si>
    <t>曼西良水库除险加固工程</t>
  </si>
  <si>
    <t>4个乡镇</t>
  </si>
  <si>
    <t>兴边富民工程</t>
  </si>
  <si>
    <t>西定、勐遮</t>
  </si>
  <si>
    <t>勐海县2019年项目库（年终调整）汇总表</t>
  </si>
  <si>
    <t xml:space="preserve">  是</t>
  </si>
  <si>
    <t xml:space="preserve">2019 </t>
  </si>
  <si>
    <t>2019</t>
  </si>
  <si>
    <t>（四）大病集中救治（26类32种）</t>
  </si>
  <si>
    <t>大病集中救治（26类33种）</t>
  </si>
  <si>
    <t>大病集中救治（26类34种）</t>
  </si>
  <si>
    <t>大病集中救治（26类35种）</t>
  </si>
  <si>
    <t>大病集中救治（26类36种）</t>
  </si>
  <si>
    <t>大病集中救治（26类37种）</t>
  </si>
  <si>
    <t>大病集中救治（26类38种）</t>
  </si>
  <si>
    <t>大病集中救治（26类39种）</t>
  </si>
  <si>
    <t>大病集中救治（26类40种）</t>
  </si>
  <si>
    <t>大病集中救治（26类41种）</t>
  </si>
  <si>
    <t>大病集中救治（26类42种）</t>
  </si>
  <si>
    <t>西满片区人畜饮水工程建设项目</t>
  </si>
  <si>
    <t>农业局</t>
  </si>
  <si>
    <t>卫计</t>
  </si>
  <si>
    <t>kw</t>
  </si>
  <si>
    <t>勐混村拉巴厅片区村内道路</t>
  </si>
  <si>
    <t>纳京村二六组党员活动室、红色传承馆装修</t>
  </si>
  <si>
    <t>帕宫村南莫下寨功能提升项目</t>
  </si>
  <si>
    <t>勐混镇基层组织阵地配套设施建设</t>
  </si>
  <si>
    <t>曼轰村曼轰村民小组道路硬化工程项目</t>
  </si>
  <si>
    <t>勐板村委会办公场所功能提升改造项目</t>
  </si>
  <si>
    <t>纳京村二六组村内排水沟、村内道路涵洞建设项目</t>
  </si>
  <si>
    <t>纳包村幼儿园活动场所及村委会活动场所建盖遮雨大棚</t>
  </si>
  <si>
    <t>星火山小新平小组</t>
  </si>
  <si>
    <t>三迈村功能提升项目</t>
  </si>
  <si>
    <t>曼金村功能提升项目</t>
  </si>
  <si>
    <t>蚌龙村功能提升项目</t>
  </si>
  <si>
    <t>大安村功能提升</t>
  </si>
  <si>
    <t>曼迈村驻村工作队员宿舍及厨房建设</t>
  </si>
  <si>
    <t>帕龙村厨房新建及小蜜蜂超市建设</t>
  </si>
  <si>
    <t>结良村功能提升项目（便民服务中心建设）</t>
  </si>
  <si>
    <t>布朗山乡曼果村功能提升项目</t>
  </si>
  <si>
    <t>曼果2019年追加企村结对项目</t>
  </si>
  <si>
    <t>追加企村结对项目</t>
  </si>
  <si>
    <t>帕宫村葡萄柚种植项目巩固提升</t>
  </si>
  <si>
    <t>城子水沟</t>
  </si>
  <si>
    <t>大安村第二批企村结对项目</t>
  </si>
  <si>
    <t>三迈村第二批企村结对项目</t>
  </si>
  <si>
    <t>蚌龙村第二批企村结对项目</t>
  </si>
  <si>
    <t>曼金村第二批企村结对项目</t>
  </si>
  <si>
    <t>曼吕村功能提升项目</t>
  </si>
  <si>
    <t>暖和村（新增）援滇计划外资金项目</t>
  </si>
  <si>
    <t>曼佤村（新增）援滇计划外资金项目</t>
  </si>
  <si>
    <t>帕龙村（新增）援滇计划外资金项目</t>
  </si>
  <si>
    <t>曼皮村（新增）援滇计划外资金项目</t>
  </si>
  <si>
    <t>勐往乡（新增）援滇计划外资金项目</t>
  </si>
  <si>
    <t>新竜村曼新竜上寨基础设施建设项目</t>
  </si>
  <si>
    <t>新竜村曼纳小组功能提升项目</t>
  </si>
  <si>
    <t>追加曼果村九个小组垃圾池建设</t>
  </si>
  <si>
    <t>追加曼果村四个小组村内道路百灯亮化工程</t>
  </si>
  <si>
    <t>追加曼果村南很老寨茶叶初制所改造提升工程</t>
  </si>
  <si>
    <t>阿克新寨村内基础设施建设项目</t>
  </si>
  <si>
    <t>南糯山村茶园新村功能提升项目</t>
  </si>
  <si>
    <t>南鲁小寨民族特色示范村</t>
  </si>
  <si>
    <t>景飘村小组民族团结进步示范村</t>
  </si>
  <si>
    <t>曼果村委会阿克老寨村内基础设施建设项目</t>
  </si>
  <si>
    <t>勐海县少数民族发展工程项目</t>
  </si>
  <si>
    <t>南弄新寨民族团结进步示范村</t>
  </si>
  <si>
    <t>暖和村委会哈普老寨村民小组进村道路</t>
  </si>
  <si>
    <t>暖和村委会帕现新寨村民小组进村道路</t>
  </si>
  <si>
    <t>暖和村兴边富民帕现老寨、东暖大寨进村道路</t>
  </si>
  <si>
    <t>其他项目</t>
  </si>
  <si>
    <t>“四位一体”建设试点项目（曼夕村）</t>
  </si>
  <si>
    <t>“四位一体”建设试点项目（关双村）</t>
  </si>
  <si>
    <t>“四位一体”建设试点项目（曼囡村）</t>
  </si>
  <si>
    <t>曼果村委会南温上寨村民小组</t>
  </si>
  <si>
    <t>应急处置预防亚洲象肇事防护栏建设项目</t>
  </si>
  <si>
    <t>“四位一体”建设项目勐板村</t>
  </si>
  <si>
    <t>发改局</t>
  </si>
  <si>
    <t>勐海县2020年项目库（年终调整）汇总表</t>
  </si>
  <si>
    <t xml:space="preserve">         </t>
  </si>
  <si>
    <t>绩效目标</t>
  </si>
  <si>
    <t>残联、民政</t>
  </si>
  <si>
    <t>4.桥梁建设</t>
  </si>
  <si>
    <t>勐混镇曼广囡小组水利设施</t>
  </si>
  <si>
    <t>勐混镇曼回三公里灌溉沟渠</t>
  </si>
  <si>
    <t>格朗和乡帕沙村卫生室</t>
  </si>
  <si>
    <t>勐阿镇嘎赛村卫生室</t>
  </si>
  <si>
    <t>勐混镇曼扫村卫生室</t>
  </si>
  <si>
    <t>勐满镇帕迫村卫生室南鲁大寨</t>
  </si>
  <si>
    <t>勐海镇曼真村卫生室</t>
  </si>
  <si>
    <t>勐海镇曼短村卫生室</t>
  </si>
  <si>
    <t>勐往乡曼允村卫生室</t>
  </si>
  <si>
    <t>勐混镇曼蚌村卫生室</t>
  </si>
  <si>
    <t>西定乡旧过村卫生室</t>
  </si>
  <si>
    <t>勐遮镇勐遮村卫生室</t>
  </si>
  <si>
    <t>勐遮镇曼根村卫生室</t>
  </si>
  <si>
    <t>勐遮镇曼燕村卫生室</t>
  </si>
  <si>
    <t>勐遮镇曼扫村卫生室</t>
  </si>
  <si>
    <t>勐遮镇曼弄村卫生室</t>
  </si>
  <si>
    <t>勐遮镇曼恩村卫生室</t>
  </si>
  <si>
    <t>勐遮镇景真村卫生室</t>
  </si>
  <si>
    <t>勐遮镇南楞村卫生室</t>
  </si>
  <si>
    <t>勐阿镇南朗河村卫生室</t>
  </si>
  <si>
    <t>格朗和乡苏湖村卫生室</t>
  </si>
  <si>
    <t>格朗和乡南糯山石头老寨卫生室</t>
  </si>
  <si>
    <t>勐阿镇纳丙曼列社房建设项目</t>
  </si>
  <si>
    <t>勐阿镇纳丙阿克西腊新寨社房建设项目</t>
  </si>
  <si>
    <t>2018年</t>
  </si>
  <si>
    <t>2019年</t>
  </si>
  <si>
    <t>改善居家环境</t>
  </si>
  <si>
    <t>暖和村委会桂花寨茶叶嫁接枝条</t>
  </si>
  <si>
    <t>7.其他</t>
  </si>
  <si>
    <t>勐混镇勐混村提升改造建设</t>
  </si>
  <si>
    <t>勐海县应急处置预防亚洲象肇事防护栏建设项目（续建）</t>
  </si>
</sst>
</file>

<file path=xl/styles.xml><?xml version="1.0" encoding="utf-8"?>
<styleSheet xmlns="http://schemas.openxmlformats.org/spreadsheetml/2006/main">
  <numFmts count="6">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_ "/>
    <numFmt numFmtId="177" formatCode="0.0000_ "/>
  </numFmts>
  <fonts count="50">
    <font>
      <sz val="12"/>
      <name val="宋体"/>
      <charset val="134"/>
    </font>
    <font>
      <sz val="12"/>
      <name val="方正楷体_GBK"/>
      <charset val="134"/>
    </font>
    <font>
      <b/>
      <sz val="12"/>
      <name val="方正楷体_GBK"/>
      <charset val="134"/>
    </font>
    <font>
      <b/>
      <sz val="10"/>
      <name val="宋体"/>
      <charset val="134"/>
    </font>
    <font>
      <sz val="10"/>
      <name val="宋体"/>
      <charset val="134"/>
      <scheme val="minor"/>
    </font>
    <font>
      <sz val="10"/>
      <name val="宋体"/>
      <charset val="134"/>
    </font>
    <font>
      <sz val="10"/>
      <name val="方正楷体_GBK"/>
      <charset val="134"/>
    </font>
    <font>
      <b/>
      <sz val="10"/>
      <name val="方正楷体_GBK"/>
      <charset val="134"/>
    </font>
    <font>
      <sz val="12"/>
      <name val="方正仿宋_GBK"/>
      <charset val="134"/>
    </font>
    <font>
      <b/>
      <sz val="9"/>
      <name val="宋体"/>
      <charset val="134"/>
    </font>
    <font>
      <sz val="9"/>
      <name val="宋体"/>
      <charset val="134"/>
    </font>
    <font>
      <sz val="11"/>
      <name val="宋体"/>
      <charset val="134"/>
      <scheme val="minor"/>
    </font>
    <font>
      <b/>
      <sz val="10"/>
      <name val="宋体"/>
      <charset val="134"/>
      <scheme val="minor"/>
    </font>
    <font>
      <sz val="11"/>
      <name val="宋体"/>
      <charset val="134"/>
    </font>
    <font>
      <sz val="18"/>
      <name val="方正小标宋_GBK"/>
      <charset val="134"/>
    </font>
    <font>
      <sz val="11"/>
      <name val="方正仿宋_GBK"/>
      <charset val="134"/>
    </font>
    <font>
      <b/>
      <sz val="11"/>
      <name val="方正仿宋_GBK"/>
      <charset val="134"/>
    </font>
    <font>
      <sz val="20"/>
      <name val="方正小标宋简体"/>
      <charset val="134"/>
    </font>
    <font>
      <b/>
      <sz val="9"/>
      <name val="宋体"/>
      <charset val="134"/>
      <scheme val="minor"/>
    </font>
    <font>
      <b/>
      <sz val="12"/>
      <name val="宋体"/>
      <charset val="134"/>
    </font>
    <font>
      <b/>
      <sz val="10"/>
      <name val="方正仿宋_GBK"/>
      <charset val="134"/>
    </font>
    <font>
      <sz val="9"/>
      <name val="方正仿宋_GBK"/>
      <charset val="134"/>
    </font>
    <font>
      <sz val="10"/>
      <name val="方正仿宋_GBK"/>
      <charset val="134"/>
    </font>
    <font>
      <sz val="9"/>
      <name val="宋体"/>
      <charset val="134"/>
      <scheme val="minor"/>
    </font>
    <font>
      <b/>
      <sz val="11"/>
      <name val="宋体"/>
      <charset val="134"/>
      <scheme val="minor"/>
    </font>
    <font>
      <b/>
      <sz val="9"/>
      <name val="方正楷体_GBK"/>
      <charset val="134"/>
    </font>
    <font>
      <sz val="8"/>
      <name val="方正小标宋_GBK"/>
      <charset val="134"/>
    </font>
    <font>
      <sz val="11"/>
      <color theme="1"/>
      <name val="宋体"/>
      <charset val="134"/>
      <scheme val="minor"/>
    </font>
    <font>
      <b/>
      <sz val="11"/>
      <color rgb="FFFFFFFF"/>
      <name val="宋体"/>
      <charset val="134"/>
      <scheme val="minor"/>
    </font>
    <font>
      <b/>
      <sz val="13"/>
      <color theme="3"/>
      <name val="宋体"/>
      <charset val="134"/>
      <scheme val="minor"/>
    </font>
    <font>
      <sz val="11"/>
      <color rgb="FFFF0000"/>
      <name val="宋体"/>
      <charset val="134"/>
      <scheme val="minor"/>
    </font>
    <font>
      <i/>
      <sz val="11"/>
      <color rgb="FF7F7F7F"/>
      <name val="宋体"/>
      <charset val="134"/>
      <scheme val="minor"/>
    </font>
    <font>
      <b/>
      <sz val="11"/>
      <color theme="3"/>
      <name val="宋体"/>
      <charset val="134"/>
      <scheme val="minor"/>
    </font>
    <font>
      <u/>
      <sz val="11"/>
      <color rgb="FF800080"/>
      <name val="宋体"/>
      <charset val="134"/>
      <scheme val="minor"/>
    </font>
    <font>
      <sz val="11"/>
      <color rgb="FF9C0006"/>
      <name val="宋体"/>
      <charset val="134"/>
      <scheme val="minor"/>
    </font>
    <font>
      <sz val="11"/>
      <color theme="0"/>
      <name val="宋体"/>
      <charset val="134"/>
      <scheme val="minor"/>
    </font>
    <font>
      <b/>
      <sz val="11"/>
      <color rgb="FF3F3F3F"/>
      <name val="宋体"/>
      <charset val="134"/>
      <scheme val="minor"/>
    </font>
    <font>
      <b/>
      <sz val="15"/>
      <color theme="3"/>
      <name val="宋体"/>
      <charset val="134"/>
      <scheme val="minor"/>
    </font>
    <font>
      <sz val="11"/>
      <color indexed="8"/>
      <name val="宋体"/>
      <charset val="134"/>
      <scheme val="minor"/>
    </font>
    <font>
      <sz val="12"/>
      <name val="Times New Roman"/>
      <charset val="0"/>
    </font>
    <font>
      <b/>
      <sz val="11"/>
      <color theme="1"/>
      <name val="宋体"/>
      <charset val="134"/>
      <scheme val="minor"/>
    </font>
    <font>
      <b/>
      <sz val="18"/>
      <color theme="3"/>
      <name val="宋体"/>
      <charset val="134"/>
      <scheme val="minor"/>
    </font>
    <font>
      <u/>
      <sz val="11"/>
      <color rgb="FF0000FF"/>
      <name val="宋体"/>
      <charset val="134"/>
      <scheme val="minor"/>
    </font>
    <font>
      <sz val="11"/>
      <color rgb="FF9C6500"/>
      <name val="宋体"/>
      <charset val="134"/>
      <scheme val="minor"/>
    </font>
    <font>
      <sz val="11"/>
      <color rgb="FF3F3F76"/>
      <name val="宋体"/>
      <charset val="134"/>
      <scheme val="minor"/>
    </font>
    <font>
      <sz val="11"/>
      <color rgb="FF006100"/>
      <name val="宋体"/>
      <charset val="134"/>
      <scheme val="minor"/>
    </font>
    <font>
      <sz val="11"/>
      <color rgb="FFFA7D00"/>
      <name val="宋体"/>
      <charset val="134"/>
      <scheme val="minor"/>
    </font>
    <font>
      <b/>
      <sz val="11"/>
      <color rgb="FFFA7D00"/>
      <name val="宋体"/>
      <charset val="134"/>
      <scheme val="minor"/>
    </font>
    <font>
      <sz val="11"/>
      <color indexed="8"/>
      <name val="宋体"/>
      <charset val="134"/>
    </font>
    <font>
      <sz val="12"/>
      <name val="Arial"/>
      <charset val="0"/>
    </font>
  </fonts>
  <fills count="33">
    <fill>
      <patternFill patternType="none"/>
    </fill>
    <fill>
      <patternFill patternType="gray125"/>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7">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0"/>
      </left>
      <right style="thin">
        <color indexed="0"/>
      </right>
      <top style="thin">
        <color indexed="0"/>
      </top>
      <bottom style="thin">
        <color indexed="0"/>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63">
    <xf numFmtId="0" fontId="0" fillId="0" borderId="0">
      <alignment vertical="center"/>
    </xf>
    <xf numFmtId="42" fontId="0" fillId="0" borderId="0" applyFont="0" applyFill="0" applyBorder="0" applyAlignment="0" applyProtection="0">
      <alignment vertical="center"/>
    </xf>
    <xf numFmtId="0" fontId="27" fillId="26" borderId="0" applyNumberFormat="0" applyBorder="0" applyAlignment="0" applyProtection="0">
      <alignment vertical="center"/>
    </xf>
    <xf numFmtId="0" fontId="44" fillId="23" borderId="1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7" fillId="8" borderId="0" applyNumberFormat="0" applyBorder="0" applyAlignment="0" applyProtection="0">
      <alignment vertical="center"/>
    </xf>
    <xf numFmtId="0" fontId="34" fillId="9" borderId="0" applyNumberFormat="0" applyBorder="0" applyAlignment="0" applyProtection="0">
      <alignment vertical="center"/>
    </xf>
    <xf numFmtId="43" fontId="0" fillId="0" borderId="0" applyFont="0" applyFill="0" applyBorder="0" applyAlignment="0" applyProtection="0">
      <alignment vertical="center"/>
    </xf>
    <xf numFmtId="0" fontId="35" fillId="22" borderId="0" applyNumberFormat="0" applyBorder="0" applyAlignment="0" applyProtection="0">
      <alignment vertical="center"/>
    </xf>
    <xf numFmtId="0" fontId="42" fillId="0" borderId="0" applyNumberFormat="0" applyFill="0" applyBorder="0" applyAlignment="0" applyProtection="0">
      <alignment vertical="center"/>
    </xf>
    <xf numFmtId="9" fontId="0" fillId="0" borderId="0" applyFont="0" applyFill="0" applyBorder="0" applyAlignment="0" applyProtection="0">
      <alignment vertical="center"/>
    </xf>
    <xf numFmtId="0" fontId="33" fillId="0" borderId="0" applyNumberFormat="0" applyFill="0" applyBorder="0" applyAlignment="0" applyProtection="0">
      <alignment vertical="center"/>
    </xf>
    <xf numFmtId="0" fontId="39" fillId="0" borderId="0">
      <alignment vertical="center"/>
    </xf>
    <xf numFmtId="0" fontId="38" fillId="15" borderId="12" applyNumberFormat="0" applyFont="0" applyAlignment="0" applyProtection="0">
      <alignment vertical="center"/>
    </xf>
    <xf numFmtId="0" fontId="35" fillId="28" borderId="0" applyNumberFormat="0" applyBorder="0" applyAlignment="0" applyProtection="0">
      <alignment vertical="center"/>
    </xf>
    <xf numFmtId="0" fontId="32"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0" fillId="0" borderId="0">
      <alignment vertical="center"/>
    </xf>
    <xf numFmtId="0" fontId="31" fillId="0" borderId="0" applyNumberFormat="0" applyFill="0" applyBorder="0" applyAlignment="0" applyProtection="0">
      <alignment vertical="center"/>
    </xf>
    <xf numFmtId="0" fontId="37" fillId="0" borderId="10" applyNumberFormat="0" applyFill="0" applyAlignment="0" applyProtection="0">
      <alignment vertical="center"/>
    </xf>
    <xf numFmtId="0" fontId="0" fillId="0" borderId="0">
      <alignment vertical="center"/>
    </xf>
    <xf numFmtId="0" fontId="29" fillId="0" borderId="10" applyNumberFormat="0" applyFill="0" applyAlignment="0" applyProtection="0">
      <alignment vertical="center"/>
    </xf>
    <xf numFmtId="0" fontId="35" fillId="21" borderId="0" applyNumberFormat="0" applyBorder="0" applyAlignment="0" applyProtection="0">
      <alignment vertical="center"/>
    </xf>
    <xf numFmtId="0" fontId="32" fillId="0" borderId="14" applyNumberFormat="0" applyFill="0" applyAlignment="0" applyProtection="0">
      <alignment vertical="center"/>
    </xf>
    <xf numFmtId="0" fontId="35" fillId="20" borderId="0" applyNumberFormat="0" applyBorder="0" applyAlignment="0" applyProtection="0">
      <alignment vertical="center"/>
    </xf>
    <xf numFmtId="0" fontId="36" fillId="14" borderId="11" applyNumberFormat="0" applyAlignment="0" applyProtection="0">
      <alignment vertical="center"/>
    </xf>
    <xf numFmtId="0" fontId="47" fillId="14" borderId="15" applyNumberFormat="0" applyAlignment="0" applyProtection="0">
      <alignment vertical="center"/>
    </xf>
    <xf numFmtId="0" fontId="28" fillId="6" borderId="9" applyNumberFormat="0" applyAlignment="0" applyProtection="0">
      <alignment vertical="center"/>
    </xf>
    <xf numFmtId="0" fontId="27" fillId="25" borderId="0" applyNumberFormat="0" applyBorder="0" applyAlignment="0" applyProtection="0">
      <alignment vertical="center"/>
    </xf>
    <xf numFmtId="0" fontId="35" fillId="13" borderId="0" applyNumberFormat="0" applyBorder="0" applyAlignment="0" applyProtection="0">
      <alignment vertical="center"/>
    </xf>
    <xf numFmtId="0" fontId="46" fillId="0" borderId="16" applyNumberFormat="0" applyFill="0" applyAlignment="0" applyProtection="0">
      <alignment vertical="center"/>
    </xf>
    <xf numFmtId="0" fontId="40" fillId="0" borderId="13" applyNumberFormat="0" applyFill="0" applyAlignment="0" applyProtection="0">
      <alignment vertical="center"/>
    </xf>
    <xf numFmtId="0" fontId="45" fillId="24" borderId="0" applyNumberFormat="0" applyBorder="0" applyAlignment="0" applyProtection="0">
      <alignment vertical="center"/>
    </xf>
    <xf numFmtId="0" fontId="43" fillId="19" borderId="0" applyNumberFormat="0" applyBorder="0" applyAlignment="0" applyProtection="0">
      <alignment vertical="center"/>
    </xf>
    <xf numFmtId="0" fontId="27" fillId="32" borderId="0" applyNumberFormat="0" applyBorder="0" applyAlignment="0" applyProtection="0">
      <alignment vertical="center"/>
    </xf>
    <xf numFmtId="0" fontId="35" fillId="12" borderId="0" applyNumberFormat="0" applyBorder="0" applyAlignment="0" applyProtection="0">
      <alignment vertical="center"/>
    </xf>
    <xf numFmtId="0" fontId="27" fillId="31" borderId="0" applyNumberFormat="0" applyBorder="0" applyAlignment="0" applyProtection="0">
      <alignment vertical="center"/>
    </xf>
    <xf numFmtId="0" fontId="27" fillId="5" borderId="0" applyNumberFormat="0" applyBorder="0" applyAlignment="0" applyProtection="0">
      <alignment vertical="center"/>
    </xf>
    <xf numFmtId="0" fontId="27" fillId="30" borderId="0" applyNumberFormat="0" applyBorder="0" applyAlignment="0" applyProtection="0">
      <alignment vertical="center"/>
    </xf>
    <xf numFmtId="0" fontId="27" fillId="4" borderId="0" applyNumberFormat="0" applyBorder="0" applyAlignment="0" applyProtection="0">
      <alignment vertical="center"/>
    </xf>
    <xf numFmtId="0" fontId="35" fillId="17" borderId="0" applyNumberFormat="0" applyBorder="0" applyAlignment="0" applyProtection="0">
      <alignment vertical="center"/>
    </xf>
    <xf numFmtId="0" fontId="0" fillId="0" borderId="0"/>
    <xf numFmtId="0" fontId="35" fillId="11" borderId="0" applyNumberFormat="0" applyBorder="0" applyAlignment="0" applyProtection="0">
      <alignment vertical="center"/>
    </xf>
    <xf numFmtId="0" fontId="27" fillId="29" borderId="0" applyNumberFormat="0" applyBorder="0" applyAlignment="0" applyProtection="0">
      <alignment vertical="center"/>
    </xf>
    <xf numFmtId="0" fontId="27" fillId="3" borderId="0" applyNumberFormat="0" applyBorder="0" applyAlignment="0" applyProtection="0">
      <alignment vertical="center"/>
    </xf>
    <xf numFmtId="0" fontId="35" fillId="10" borderId="0" applyNumberFormat="0" applyBorder="0" applyAlignment="0" applyProtection="0">
      <alignment vertical="center"/>
    </xf>
    <xf numFmtId="0" fontId="27" fillId="2" borderId="0" applyNumberFormat="0" applyBorder="0" applyAlignment="0" applyProtection="0">
      <alignment vertical="center"/>
    </xf>
    <xf numFmtId="0" fontId="27" fillId="0" borderId="0">
      <alignment vertical="center"/>
    </xf>
    <xf numFmtId="0" fontId="35" fillId="27" borderId="0" applyNumberFormat="0" applyBorder="0" applyAlignment="0" applyProtection="0">
      <alignment vertical="center"/>
    </xf>
    <xf numFmtId="0" fontId="35" fillId="16" borderId="0" applyNumberFormat="0" applyBorder="0" applyAlignment="0" applyProtection="0">
      <alignment vertical="center"/>
    </xf>
    <xf numFmtId="0" fontId="27" fillId="7" borderId="0" applyNumberFormat="0" applyBorder="0" applyAlignment="0" applyProtection="0">
      <alignment vertical="center"/>
    </xf>
    <xf numFmtId="0" fontId="0" fillId="0" borderId="0">
      <alignment vertical="center"/>
    </xf>
    <xf numFmtId="0" fontId="35" fillId="18" borderId="0" applyNumberFormat="0" applyBorder="0" applyAlignment="0" applyProtection="0">
      <alignment vertical="center"/>
    </xf>
    <xf numFmtId="0" fontId="49" fillId="0" borderId="0">
      <alignment vertical="center"/>
    </xf>
    <xf numFmtId="0" fontId="48" fillId="0" borderId="0">
      <alignment vertical="center"/>
    </xf>
    <xf numFmtId="0" fontId="0" fillId="0" borderId="0"/>
    <xf numFmtId="0" fontId="48" fillId="0" borderId="0">
      <alignment vertical="center"/>
    </xf>
    <xf numFmtId="0" fontId="0" fillId="0" borderId="0">
      <alignment vertical="center"/>
    </xf>
    <xf numFmtId="0" fontId="48" fillId="0" borderId="0"/>
    <xf numFmtId="0" fontId="48" fillId="0" borderId="0">
      <alignment vertical="center"/>
    </xf>
    <xf numFmtId="0" fontId="0" fillId="0" borderId="0">
      <alignment vertical="center"/>
    </xf>
  </cellStyleXfs>
  <cellXfs count="190">
    <xf numFmtId="0" fontId="0" fillId="0" borderId="0" xfId="0">
      <alignment vertical="center"/>
    </xf>
    <xf numFmtId="0" fontId="0" fillId="0" borderId="0" xfId="0" applyNumberFormat="1" applyFont="1" applyFill="1" applyAlignment="1">
      <alignment vertical="center" wrapText="1"/>
    </xf>
    <xf numFmtId="0" fontId="1" fillId="0" borderId="0" xfId="0" applyNumberFormat="1" applyFont="1" applyFill="1" applyAlignment="1">
      <alignment vertical="center" wrapText="1"/>
    </xf>
    <xf numFmtId="0" fontId="2" fillId="0" borderId="0" xfId="0" applyNumberFormat="1" applyFont="1" applyFill="1" applyAlignment="1">
      <alignment vertical="center" wrapText="1"/>
    </xf>
    <xf numFmtId="0" fontId="2" fillId="0" borderId="0" xfId="0" applyNumberFormat="1" applyFont="1" applyFill="1" applyAlignment="1">
      <alignment horizontal="center" vertical="center" wrapText="1"/>
    </xf>
    <xf numFmtId="0" fontId="3" fillId="0" borderId="0" xfId="0" applyNumberFormat="1" applyFont="1" applyFill="1" applyAlignment="1">
      <alignment horizontal="left" vertical="center" wrapText="1"/>
    </xf>
    <xf numFmtId="0" fontId="4" fillId="0" borderId="0" xfId="0" applyNumberFormat="1" applyFont="1" applyFill="1" applyAlignment="1">
      <alignment vertical="center" wrapText="1"/>
    </xf>
    <xf numFmtId="0" fontId="5" fillId="0" borderId="0" xfId="0" applyNumberFormat="1" applyFont="1" applyFill="1" applyAlignment="1">
      <alignment vertical="center" wrapText="1"/>
    </xf>
    <xf numFmtId="0" fontId="5" fillId="0" borderId="0" xfId="0" applyNumberFormat="1" applyFont="1" applyFill="1" applyAlignment="1">
      <alignment horizontal="left" vertical="center" wrapText="1"/>
    </xf>
    <xf numFmtId="0" fontId="6" fillId="0" borderId="0" xfId="0" applyNumberFormat="1" applyFont="1" applyFill="1" applyBorder="1" applyAlignment="1">
      <alignment vertical="center" wrapText="1"/>
    </xf>
    <xf numFmtId="0" fontId="5" fillId="0" borderId="0" xfId="0" applyNumberFormat="1" applyFont="1" applyFill="1" applyAlignment="1">
      <alignment horizontal="center" vertical="center" wrapText="1"/>
    </xf>
    <xf numFmtId="0" fontId="6" fillId="0" borderId="0" xfId="0" applyNumberFormat="1" applyFont="1" applyFill="1" applyAlignment="1">
      <alignment vertical="center" wrapText="1"/>
    </xf>
    <xf numFmtId="0" fontId="4" fillId="0" borderId="0" xfId="0" applyNumberFormat="1" applyFont="1" applyFill="1" applyAlignment="1">
      <alignment horizontal="left" vertical="center" wrapText="1"/>
    </xf>
    <xf numFmtId="0" fontId="7" fillId="0" borderId="0" xfId="0" applyNumberFormat="1" applyFont="1" applyFill="1" applyAlignment="1">
      <alignment vertical="center" wrapText="1"/>
    </xf>
    <xf numFmtId="0" fontId="8" fillId="0" borderId="0" xfId="0" applyNumberFormat="1" applyFont="1" applyFill="1" applyBorder="1" applyAlignment="1">
      <alignment vertical="center" wrapText="1"/>
    </xf>
    <xf numFmtId="0" fontId="9" fillId="0" borderId="0" xfId="0" applyNumberFormat="1" applyFont="1" applyFill="1" applyAlignment="1">
      <alignment horizontal="left" vertical="center" wrapText="1"/>
    </xf>
    <xf numFmtId="0" fontId="10" fillId="0" borderId="0" xfId="0" applyNumberFormat="1" applyFont="1" applyFill="1" applyAlignment="1">
      <alignment horizontal="left" vertical="center" wrapText="1"/>
    </xf>
    <xf numFmtId="0" fontId="11" fillId="0" borderId="0" xfId="0" applyNumberFormat="1" applyFont="1" applyFill="1" applyAlignment="1">
      <alignment horizontal="left" vertical="center" wrapText="1"/>
    </xf>
    <xf numFmtId="0" fontId="11" fillId="0" borderId="0" xfId="0" applyNumberFormat="1" applyFont="1" applyFill="1" applyBorder="1" applyAlignment="1">
      <alignment vertical="center" wrapText="1"/>
    </xf>
    <xf numFmtId="0" fontId="12" fillId="0" borderId="0" xfId="0" applyNumberFormat="1" applyFont="1" applyFill="1" applyAlignment="1">
      <alignment vertical="center" wrapText="1"/>
    </xf>
    <xf numFmtId="0" fontId="9" fillId="0" borderId="0" xfId="0" applyNumberFormat="1" applyFont="1" applyFill="1" applyAlignment="1">
      <alignment horizontal="center" vertical="center" wrapText="1"/>
    </xf>
    <xf numFmtId="0" fontId="0" fillId="0" borderId="0" xfId="0" applyNumberFormat="1" applyFont="1" applyFill="1" applyAlignment="1">
      <alignment horizontal="center" vertical="center" wrapText="1"/>
    </xf>
    <xf numFmtId="0" fontId="1" fillId="0" borderId="0" xfId="0" applyNumberFormat="1" applyFont="1" applyFill="1" applyAlignment="1">
      <alignment horizontal="center" vertical="center" wrapText="1"/>
    </xf>
    <xf numFmtId="0" fontId="1" fillId="0" borderId="0" xfId="0" applyNumberFormat="1" applyFont="1" applyFill="1" applyAlignment="1">
      <alignment horizontal="left" vertical="center" wrapText="1"/>
    </xf>
    <xf numFmtId="177" fontId="1" fillId="0" borderId="0" xfId="0" applyNumberFormat="1" applyFont="1" applyFill="1" applyBorder="1" applyAlignment="1">
      <alignment horizontal="center" vertical="center" wrapText="1"/>
    </xf>
    <xf numFmtId="0" fontId="13" fillId="0" borderId="0" xfId="0" applyNumberFormat="1" applyFont="1" applyFill="1" applyAlignment="1">
      <alignment horizontal="center" vertical="center" wrapText="1"/>
    </xf>
    <xf numFmtId="0" fontId="13" fillId="0" borderId="0" xfId="0" applyNumberFormat="1" applyFont="1" applyFill="1" applyAlignment="1">
      <alignment horizontal="left" vertical="center" wrapText="1"/>
    </xf>
    <xf numFmtId="0" fontId="14" fillId="0" borderId="0" xfId="0" applyNumberFormat="1" applyFont="1" applyFill="1" applyAlignment="1">
      <alignment horizontal="center" vertical="center" wrapText="1"/>
    </xf>
    <xf numFmtId="0" fontId="14" fillId="0" borderId="0" xfId="0" applyNumberFormat="1" applyFont="1" applyFill="1" applyAlignment="1">
      <alignment horizontal="left" vertical="center" wrapText="1"/>
    </xf>
    <xf numFmtId="0" fontId="14" fillId="0" borderId="0" xfId="0" applyNumberFormat="1" applyFont="1" applyFill="1" applyBorder="1" applyAlignment="1">
      <alignment horizontal="center" vertical="center" wrapText="1"/>
    </xf>
    <xf numFmtId="0" fontId="14" fillId="0" borderId="0" xfId="0" applyNumberFormat="1" applyFont="1" applyFill="1" applyBorder="1" applyAlignment="1">
      <alignment horizontal="left" vertical="center" wrapText="1"/>
    </xf>
    <xf numFmtId="0" fontId="15" fillId="0" borderId="0" xfId="0" applyNumberFormat="1" applyFont="1" applyFill="1" applyAlignment="1">
      <alignment horizontal="center" vertical="center" wrapText="1"/>
    </xf>
    <xf numFmtId="0" fontId="15" fillId="0" borderId="0" xfId="0" applyNumberFormat="1" applyFont="1" applyFill="1" applyBorder="1" applyAlignment="1">
      <alignment horizontal="center" vertical="center" wrapText="1"/>
    </xf>
    <xf numFmtId="0" fontId="16" fillId="0" borderId="1" xfId="0" applyNumberFormat="1" applyFont="1" applyFill="1" applyBorder="1" applyAlignment="1">
      <alignment horizontal="center" vertical="center" wrapText="1"/>
    </xf>
    <xf numFmtId="0" fontId="16" fillId="0" borderId="1" xfId="0" applyNumberFormat="1" applyFont="1" applyFill="1" applyBorder="1" applyAlignment="1">
      <alignment horizontal="left" vertical="center" wrapText="1"/>
    </xf>
    <xf numFmtId="0" fontId="12" fillId="0" borderId="1" xfId="0" applyNumberFormat="1" applyFont="1" applyFill="1" applyBorder="1" applyAlignment="1">
      <alignment horizontal="center" vertical="center" wrapText="1"/>
    </xf>
    <xf numFmtId="0" fontId="16" fillId="0" borderId="2" xfId="0" applyNumberFormat="1" applyFont="1" applyFill="1" applyBorder="1" applyAlignment="1">
      <alignment horizontal="center" vertical="center" wrapText="1"/>
    </xf>
    <xf numFmtId="0" fontId="16" fillId="0" borderId="3" xfId="0" applyNumberFormat="1" applyFont="1" applyFill="1" applyBorder="1" applyAlignment="1">
      <alignment horizontal="center" vertical="center" wrapText="1"/>
    </xf>
    <xf numFmtId="0" fontId="16" fillId="0" borderId="3" xfId="0" applyNumberFormat="1" applyFont="1" applyFill="1" applyBorder="1" applyAlignment="1">
      <alignment horizontal="left" vertical="center" wrapText="1"/>
    </xf>
    <xf numFmtId="0" fontId="12" fillId="0" borderId="3" xfId="0" applyNumberFormat="1" applyFont="1" applyFill="1" applyBorder="1" applyAlignment="1">
      <alignment horizontal="center" vertical="center" wrapText="1"/>
    </xf>
    <xf numFmtId="0" fontId="16" fillId="0" borderId="4" xfId="0" applyNumberFormat="1" applyFont="1" applyFill="1" applyBorder="1" applyAlignment="1">
      <alignment horizontal="center" vertical="center" wrapText="1"/>
    </xf>
    <xf numFmtId="0" fontId="16" fillId="0" borderId="4" xfId="0" applyNumberFormat="1" applyFont="1" applyFill="1" applyBorder="1" applyAlignment="1">
      <alignment horizontal="left" vertical="center" wrapText="1"/>
    </xf>
    <xf numFmtId="0" fontId="12" fillId="0" borderId="4" xfId="0" applyNumberFormat="1" applyFont="1" applyFill="1" applyBorder="1" applyAlignment="1">
      <alignment horizontal="center" vertical="center" wrapText="1"/>
    </xf>
    <xf numFmtId="0" fontId="12" fillId="0" borderId="2" xfId="0" applyNumberFormat="1" applyFont="1" applyFill="1" applyBorder="1" applyAlignment="1">
      <alignment horizontal="center" vertical="center" wrapText="1"/>
    </xf>
    <xf numFmtId="0" fontId="12" fillId="0" borderId="2" xfId="0" applyNumberFormat="1" applyFont="1" applyFill="1" applyBorder="1" applyAlignment="1">
      <alignment horizontal="left" vertical="center" wrapText="1"/>
    </xf>
    <xf numFmtId="0" fontId="4" fillId="0" borderId="2" xfId="0" applyNumberFormat="1" applyFont="1" applyFill="1" applyBorder="1" applyAlignment="1">
      <alignment horizontal="center" vertical="center" wrapText="1"/>
    </xf>
    <xf numFmtId="0" fontId="4" fillId="0" borderId="2" xfId="0" applyNumberFormat="1" applyFont="1" applyFill="1" applyBorder="1" applyAlignment="1">
      <alignment horizontal="left" vertical="center" wrapText="1"/>
    </xf>
    <xf numFmtId="177" fontId="14" fillId="0" borderId="0" xfId="0" applyNumberFormat="1" applyFont="1" applyFill="1" applyBorder="1" applyAlignment="1">
      <alignment horizontal="center" vertical="center" wrapText="1"/>
    </xf>
    <xf numFmtId="177" fontId="17" fillId="0" borderId="0" xfId="0" applyNumberFormat="1" applyFont="1" applyFill="1" applyBorder="1" applyAlignment="1">
      <alignment horizontal="center" vertical="center" wrapText="1"/>
    </xf>
    <xf numFmtId="177" fontId="5" fillId="0" borderId="0" xfId="0" applyNumberFormat="1" applyFont="1" applyFill="1" applyBorder="1" applyAlignment="1">
      <alignment horizontal="center" vertical="center" wrapText="1"/>
    </xf>
    <xf numFmtId="177" fontId="0" fillId="0" borderId="0" xfId="0" applyNumberFormat="1" applyFont="1" applyFill="1" applyAlignment="1">
      <alignment horizontal="center" vertical="center" wrapText="1"/>
    </xf>
    <xf numFmtId="177" fontId="12" fillId="0" borderId="0" xfId="0" applyNumberFormat="1" applyFont="1" applyFill="1" applyBorder="1" applyAlignment="1">
      <alignment horizontal="center" vertical="center" wrapText="1"/>
    </xf>
    <xf numFmtId="177" fontId="12" fillId="0" borderId="2" xfId="0" applyNumberFormat="1" applyFont="1" applyFill="1" applyBorder="1" applyAlignment="1">
      <alignment horizontal="center" vertical="center" wrapText="1"/>
    </xf>
    <xf numFmtId="177" fontId="12" fillId="0" borderId="1" xfId="0" applyNumberFormat="1" applyFont="1" applyFill="1" applyBorder="1" applyAlignment="1">
      <alignment horizontal="center" vertical="center" wrapText="1"/>
    </xf>
    <xf numFmtId="177" fontId="12" fillId="0" borderId="4" xfId="0" applyNumberFormat="1" applyFont="1" applyFill="1" applyBorder="1" applyAlignment="1">
      <alignment horizontal="center" vertical="center" wrapText="1"/>
    </xf>
    <xf numFmtId="177" fontId="4" fillId="0" borderId="2" xfId="0" applyNumberFormat="1" applyFont="1" applyFill="1" applyBorder="1" applyAlignment="1">
      <alignment horizontal="center" vertical="center" wrapText="1"/>
    </xf>
    <xf numFmtId="0" fontId="17" fillId="0" borderId="0" xfId="0" applyNumberFormat="1" applyFont="1" applyFill="1" applyBorder="1" applyAlignment="1">
      <alignment horizontal="center" vertical="center" wrapText="1"/>
    </xf>
    <xf numFmtId="0" fontId="5" fillId="0" borderId="0" xfId="0" applyNumberFormat="1" applyFont="1" applyFill="1" applyBorder="1" applyAlignment="1">
      <alignment horizontal="center" vertical="center" wrapText="1"/>
    </xf>
    <xf numFmtId="0" fontId="12" fillId="0" borderId="5" xfId="0" applyNumberFormat="1" applyFont="1" applyFill="1" applyBorder="1" applyAlignment="1">
      <alignment horizontal="center" vertical="center" wrapText="1"/>
    </xf>
    <xf numFmtId="0" fontId="12" fillId="0" borderId="6" xfId="0" applyNumberFormat="1" applyFont="1" applyFill="1" applyBorder="1" applyAlignment="1">
      <alignment horizontal="center" vertical="center" wrapText="1"/>
    </xf>
    <xf numFmtId="0" fontId="12" fillId="0" borderId="7" xfId="0" applyNumberFormat="1" applyFont="1" applyFill="1" applyBorder="1" applyAlignment="1">
      <alignment horizontal="center" vertical="center" wrapText="1"/>
    </xf>
    <xf numFmtId="0" fontId="12" fillId="0" borderId="2" xfId="0" applyNumberFormat="1" applyFont="1" applyFill="1" applyBorder="1" applyAlignment="1">
      <alignment horizontal="center" vertical="top" wrapText="1"/>
    </xf>
    <xf numFmtId="0" fontId="14" fillId="0" borderId="0" xfId="0" applyNumberFormat="1" applyFont="1" applyFill="1" applyAlignment="1">
      <alignment vertical="center" wrapText="1"/>
    </xf>
    <xf numFmtId="0" fontId="14" fillId="0" borderId="0" xfId="0" applyNumberFormat="1" applyFont="1" applyFill="1" applyBorder="1" applyAlignment="1">
      <alignment vertical="center" wrapText="1"/>
    </xf>
    <xf numFmtId="0" fontId="15" fillId="0" borderId="0" xfId="0" applyNumberFormat="1" applyFont="1" applyFill="1" applyBorder="1" applyAlignment="1">
      <alignment vertical="center" wrapText="1"/>
    </xf>
    <xf numFmtId="0" fontId="3" fillId="0" borderId="2" xfId="0" applyNumberFormat="1" applyFont="1" applyFill="1" applyBorder="1" applyAlignment="1">
      <alignment horizontal="left" vertical="center" wrapText="1"/>
    </xf>
    <xf numFmtId="0" fontId="5" fillId="0" borderId="2" xfId="0" applyNumberFormat="1" applyFont="1" applyFill="1" applyBorder="1" applyAlignment="1">
      <alignment horizontal="left" vertical="center" wrapText="1"/>
    </xf>
    <xf numFmtId="0" fontId="5" fillId="0" borderId="2" xfId="0" applyNumberFormat="1" applyFont="1" applyFill="1" applyBorder="1" applyAlignment="1">
      <alignment vertical="center" wrapText="1"/>
    </xf>
    <xf numFmtId="0" fontId="0" fillId="0" borderId="2" xfId="0" applyNumberFormat="1" applyFont="1" applyFill="1" applyBorder="1" applyAlignment="1">
      <alignment vertical="center" wrapText="1"/>
    </xf>
    <xf numFmtId="0" fontId="4" fillId="0" borderId="2" xfId="0" applyNumberFormat="1" applyFont="1" applyFill="1" applyBorder="1" applyAlignment="1">
      <alignment vertical="center" wrapText="1"/>
    </xf>
    <xf numFmtId="177" fontId="0" fillId="0" borderId="2" xfId="0" applyNumberFormat="1" applyFont="1" applyFill="1" applyBorder="1" applyAlignment="1">
      <alignment horizontal="center" vertical="center" wrapText="1"/>
    </xf>
    <xf numFmtId="0" fontId="6" fillId="0" borderId="2" xfId="0" applyNumberFormat="1" applyFont="1" applyFill="1" applyBorder="1" applyAlignment="1">
      <alignment vertical="center" wrapText="1"/>
    </xf>
    <xf numFmtId="0" fontId="4" fillId="0" borderId="0" xfId="0" applyNumberFormat="1" applyFont="1" applyFill="1" applyBorder="1" applyAlignment="1">
      <alignment vertical="center" wrapText="1"/>
    </xf>
    <xf numFmtId="0" fontId="1" fillId="0" borderId="2" xfId="0" applyNumberFormat="1" applyFont="1" applyFill="1" applyBorder="1" applyAlignment="1">
      <alignment horizontal="center" vertical="center" wrapText="1"/>
    </xf>
    <xf numFmtId="0" fontId="0" fillId="0" borderId="2" xfId="0"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0" fontId="18" fillId="0" borderId="2"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19" fillId="0" borderId="2" xfId="0" applyNumberFormat="1" applyFont="1" applyFill="1" applyBorder="1" applyAlignment="1">
      <alignment vertical="center" wrapText="1"/>
    </xf>
    <xf numFmtId="0" fontId="19" fillId="0" borderId="0" xfId="0" applyNumberFormat="1" applyFont="1" applyFill="1" applyAlignment="1">
      <alignment vertical="center" wrapText="1"/>
    </xf>
    <xf numFmtId="177" fontId="3" fillId="0" borderId="2" xfId="0" applyNumberFormat="1" applyFont="1" applyFill="1" applyBorder="1" applyAlignment="1">
      <alignment horizontal="center" vertical="center" wrapText="1"/>
    </xf>
    <xf numFmtId="177" fontId="5" fillId="0" borderId="2" xfId="0" applyNumberFormat="1" applyFont="1" applyFill="1" applyBorder="1" applyAlignment="1">
      <alignment horizontal="center" vertical="center" wrapText="1"/>
    </xf>
    <xf numFmtId="0" fontId="6" fillId="0" borderId="2" xfId="0" applyNumberFormat="1" applyFont="1" applyFill="1" applyBorder="1" applyAlignment="1">
      <alignment horizontal="center" vertical="center" wrapText="1"/>
    </xf>
    <xf numFmtId="0" fontId="2" fillId="0" borderId="2" xfId="0" applyNumberFormat="1" applyFont="1" applyFill="1" applyBorder="1" applyAlignment="1">
      <alignment horizontal="center" vertical="center" wrapText="1"/>
    </xf>
    <xf numFmtId="0" fontId="1" fillId="0" borderId="2" xfId="0" applyNumberFormat="1" applyFont="1" applyFill="1" applyBorder="1" applyAlignment="1">
      <alignment vertical="center" wrapText="1"/>
    </xf>
    <xf numFmtId="0" fontId="20" fillId="0" borderId="2" xfId="0" applyNumberFormat="1" applyFont="1" applyFill="1" applyBorder="1" applyAlignment="1">
      <alignment horizontal="center" vertical="center" wrapText="1"/>
    </xf>
    <xf numFmtId="0" fontId="3" fillId="0" borderId="2" xfId="0" applyNumberFormat="1" applyFont="1" applyFill="1" applyBorder="1" applyAlignment="1">
      <alignment vertical="center" wrapText="1"/>
    </xf>
    <xf numFmtId="0" fontId="20" fillId="0" borderId="2" xfId="0" applyNumberFormat="1" applyFont="1" applyFill="1" applyBorder="1" applyAlignment="1">
      <alignment vertical="center" wrapText="1"/>
    </xf>
    <xf numFmtId="0" fontId="5" fillId="0" borderId="1" xfId="0" applyNumberFormat="1" applyFont="1" applyFill="1" applyBorder="1" applyAlignment="1">
      <alignment horizontal="left" vertical="center" wrapText="1"/>
    </xf>
    <xf numFmtId="0" fontId="4" fillId="0" borderId="2"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vertical="center" wrapText="1"/>
    </xf>
    <xf numFmtId="0" fontId="4" fillId="0" borderId="7" xfId="0" applyNumberFormat="1" applyFont="1" applyFill="1" applyBorder="1" applyAlignment="1">
      <alignment horizontal="center" vertical="center" wrapText="1"/>
    </xf>
    <xf numFmtId="0" fontId="4" fillId="0" borderId="5" xfId="0" applyNumberFormat="1" applyFont="1" applyFill="1" applyBorder="1" applyAlignment="1">
      <alignment horizontal="center" vertical="center" wrapText="1"/>
    </xf>
    <xf numFmtId="0" fontId="4" fillId="0" borderId="7" xfId="19"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5" fillId="0" borderId="5" xfId="0" applyNumberFormat="1" applyFont="1" applyFill="1" applyBorder="1" applyAlignment="1">
      <alignment horizontal="center" vertical="center" wrapText="1"/>
    </xf>
    <xf numFmtId="0" fontId="5" fillId="0" borderId="7" xfId="0" applyNumberFormat="1" applyFont="1" applyFill="1" applyBorder="1" applyAlignment="1">
      <alignment horizontal="center" vertical="center" wrapText="1"/>
    </xf>
    <xf numFmtId="0" fontId="4" fillId="0" borderId="2" xfId="19" applyNumberFormat="1" applyFont="1" applyFill="1" applyBorder="1" applyAlignment="1">
      <alignment horizontal="center" vertical="center" wrapText="1"/>
    </xf>
    <xf numFmtId="177" fontId="5" fillId="0" borderId="1" xfId="0" applyNumberFormat="1" applyFont="1" applyFill="1" applyBorder="1" applyAlignment="1">
      <alignment horizontal="center" vertical="center" wrapText="1"/>
    </xf>
    <xf numFmtId="177" fontId="12" fillId="0" borderId="5" xfId="0" applyNumberFormat="1" applyFont="1" applyFill="1" applyBorder="1" applyAlignment="1">
      <alignment horizontal="center" vertical="center" wrapText="1"/>
    </xf>
    <xf numFmtId="0" fontId="21" fillId="0" borderId="2" xfId="0" applyNumberFormat="1" applyFont="1" applyFill="1" applyBorder="1" applyAlignment="1">
      <alignment horizontal="center" vertical="center" wrapText="1"/>
    </xf>
    <xf numFmtId="0" fontId="12" fillId="0" borderId="2" xfId="0" applyNumberFormat="1" applyFont="1" applyFill="1" applyBorder="1" applyAlignment="1">
      <alignment vertical="center" wrapText="1"/>
    </xf>
    <xf numFmtId="0" fontId="22" fillId="0" borderId="2" xfId="0" applyNumberFormat="1" applyFont="1" applyFill="1" applyBorder="1" applyAlignment="1">
      <alignment horizontal="left" vertical="center" wrapText="1"/>
    </xf>
    <xf numFmtId="0" fontId="10" fillId="0" borderId="2" xfId="0" applyNumberFormat="1" applyFont="1" applyFill="1" applyBorder="1" applyAlignment="1">
      <alignment horizontal="left" vertical="center" wrapText="1"/>
    </xf>
    <xf numFmtId="0" fontId="23" fillId="0" borderId="2" xfId="0" applyNumberFormat="1" applyFont="1" applyFill="1" applyBorder="1" applyAlignment="1">
      <alignment horizontal="center" vertical="center" wrapText="1"/>
    </xf>
    <xf numFmtId="0" fontId="23" fillId="0" borderId="5" xfId="0" applyNumberFormat="1" applyFont="1" applyFill="1" applyBorder="1" applyAlignment="1">
      <alignment horizontal="center" vertical="center" wrapText="1"/>
    </xf>
    <xf numFmtId="0" fontId="10" fillId="0" borderId="2" xfId="0" applyNumberFormat="1" applyFont="1" applyFill="1" applyBorder="1" applyAlignment="1">
      <alignment horizontal="center" vertical="center" wrapText="1"/>
    </xf>
    <xf numFmtId="0" fontId="23" fillId="0" borderId="7" xfId="0" applyNumberFormat="1" applyFont="1" applyFill="1" applyBorder="1" applyAlignment="1">
      <alignment horizontal="center" vertical="center" wrapText="1"/>
    </xf>
    <xf numFmtId="0" fontId="4" fillId="0" borderId="2" xfId="8" applyNumberFormat="1" applyFont="1" applyFill="1" applyBorder="1" applyAlignment="1">
      <alignment horizontal="center" vertical="center" wrapText="1"/>
    </xf>
    <xf numFmtId="177" fontId="23" fillId="0" borderId="2" xfId="0" applyNumberFormat="1" applyFont="1" applyFill="1" applyBorder="1" applyAlignment="1">
      <alignment horizontal="center" vertical="center" wrapText="1"/>
    </xf>
    <xf numFmtId="0" fontId="3" fillId="0" borderId="5" xfId="0" applyNumberFormat="1" applyFont="1" applyFill="1" applyBorder="1" applyAlignment="1">
      <alignment horizontal="left" vertical="center" wrapText="1"/>
    </xf>
    <xf numFmtId="0" fontId="5" fillId="0" borderId="5" xfId="0" applyNumberFormat="1" applyFont="1" applyFill="1" applyBorder="1" applyAlignment="1">
      <alignment horizontal="left" vertical="center" wrapText="1"/>
    </xf>
    <xf numFmtId="0" fontId="9" fillId="0" borderId="2" xfId="0" applyNumberFormat="1" applyFont="1" applyFill="1" applyBorder="1" applyAlignment="1">
      <alignment horizontal="left" vertical="center" wrapText="1"/>
    </xf>
    <xf numFmtId="0" fontId="12" fillId="0" borderId="5" xfId="0" applyNumberFormat="1" applyFont="1" applyFill="1" applyBorder="1" applyAlignment="1">
      <alignment horizontal="left" vertical="center" wrapText="1"/>
    </xf>
    <xf numFmtId="0" fontId="4" fillId="0" borderId="5" xfId="0" applyNumberFormat="1" applyFont="1" applyFill="1" applyBorder="1" applyAlignment="1">
      <alignment horizontal="left" vertical="center" wrapText="1"/>
    </xf>
    <xf numFmtId="0" fontId="23" fillId="0" borderId="2" xfId="0" applyNumberFormat="1" applyFont="1" applyFill="1" applyBorder="1" applyAlignment="1">
      <alignment horizontal="left" vertical="center" wrapText="1"/>
    </xf>
    <xf numFmtId="0" fontId="11" fillId="0" borderId="2" xfId="0" applyNumberFormat="1" applyFont="1" applyFill="1" applyBorder="1" applyAlignment="1">
      <alignment horizontal="left" vertical="center" wrapText="1"/>
    </xf>
    <xf numFmtId="0" fontId="11" fillId="0" borderId="2" xfId="0" applyNumberFormat="1" applyFont="1" applyFill="1" applyBorder="1" applyAlignment="1">
      <alignment horizontal="center" vertical="center" wrapText="1"/>
    </xf>
    <xf numFmtId="176" fontId="5" fillId="0" borderId="2" xfId="0" applyNumberFormat="1" applyFont="1" applyFill="1" applyBorder="1" applyAlignment="1" applyProtection="1">
      <alignment horizontal="center" vertical="center" wrapText="1"/>
    </xf>
    <xf numFmtId="0" fontId="5" fillId="0" borderId="2" xfId="0" applyNumberFormat="1" applyFont="1" applyFill="1" applyBorder="1" applyAlignment="1" applyProtection="1">
      <alignment horizontal="center" vertical="center"/>
    </xf>
    <xf numFmtId="0" fontId="4" fillId="0" borderId="2" xfId="0" applyFont="1" applyFill="1" applyBorder="1" applyAlignment="1">
      <alignment horizontal="center" vertical="center" wrapText="1"/>
    </xf>
    <xf numFmtId="176" fontId="4" fillId="0" borderId="2" xfId="0" applyNumberFormat="1" applyFont="1" applyFill="1" applyBorder="1" applyAlignment="1">
      <alignment horizontal="center" vertical="center" wrapText="1"/>
    </xf>
    <xf numFmtId="0" fontId="4" fillId="0" borderId="2" xfId="0" applyFont="1" applyFill="1" applyBorder="1" applyAlignment="1">
      <alignment horizontal="left" vertical="center" wrapText="1"/>
    </xf>
    <xf numFmtId="176" fontId="4" fillId="0" borderId="5" xfId="0" applyNumberFormat="1" applyFont="1" applyFill="1" applyBorder="1" applyAlignment="1">
      <alignment horizontal="center" vertical="center" wrapText="1"/>
    </xf>
    <xf numFmtId="177" fontId="11" fillId="0" borderId="2" xfId="0" applyNumberFormat="1" applyFont="1" applyFill="1" applyBorder="1" applyAlignment="1">
      <alignment horizontal="center" vertical="center" wrapText="1"/>
    </xf>
    <xf numFmtId="177" fontId="1" fillId="0" borderId="2" xfId="0" applyNumberFormat="1" applyFont="1" applyFill="1" applyBorder="1" applyAlignment="1">
      <alignment horizontal="center" vertical="center" wrapText="1"/>
    </xf>
    <xf numFmtId="0" fontId="9" fillId="0" borderId="2" xfId="0" applyNumberFormat="1" applyFont="1" applyFill="1" applyBorder="1" applyAlignment="1">
      <alignment horizontal="center" vertical="center" wrapText="1"/>
    </xf>
    <xf numFmtId="0" fontId="6" fillId="0" borderId="0" xfId="0" applyNumberFormat="1" applyFont="1" applyFill="1" applyAlignment="1">
      <alignment horizontal="left" vertical="center" wrapText="1"/>
    </xf>
    <xf numFmtId="177" fontId="24" fillId="0" borderId="0" xfId="0" applyNumberFormat="1" applyFont="1" applyFill="1" applyBorder="1" applyAlignment="1">
      <alignment horizontal="center" vertical="center" wrapText="1"/>
    </xf>
    <xf numFmtId="0" fontId="12" fillId="0" borderId="1" xfId="0" applyNumberFormat="1" applyFont="1" applyFill="1" applyBorder="1" applyAlignment="1">
      <alignment horizontal="center" vertical="top" wrapText="1"/>
    </xf>
    <xf numFmtId="0" fontId="12" fillId="0" borderId="4" xfId="0" applyNumberFormat="1" applyFont="1" applyFill="1" applyBorder="1" applyAlignment="1">
      <alignment horizontal="center" vertical="top" wrapText="1"/>
    </xf>
    <xf numFmtId="0" fontId="4" fillId="0" borderId="0" xfId="0" applyNumberFormat="1" applyFont="1" applyFill="1" applyAlignment="1">
      <alignment horizontal="center" vertical="center" wrapText="1"/>
    </xf>
    <xf numFmtId="177" fontId="5" fillId="0" borderId="0" xfId="0" applyNumberFormat="1" applyFont="1" applyFill="1" applyAlignment="1">
      <alignment horizontal="center" vertical="center" wrapText="1"/>
    </xf>
    <xf numFmtId="0" fontId="12" fillId="0" borderId="2" xfId="0" applyNumberFormat="1" applyFont="1" applyFill="1" applyBorder="1" applyAlignment="1" applyProtection="1">
      <alignment horizontal="center" vertical="center" wrapText="1"/>
    </xf>
    <xf numFmtId="0" fontId="4" fillId="0" borderId="1" xfId="0" applyNumberFormat="1" applyFont="1" applyFill="1" applyBorder="1" applyAlignment="1">
      <alignment horizontal="center" vertical="center" wrapText="1"/>
    </xf>
    <xf numFmtId="0" fontId="19" fillId="0" borderId="2" xfId="0" applyNumberFormat="1" applyFont="1" applyFill="1" applyBorder="1" applyAlignment="1">
      <alignment horizontal="center" vertical="center" wrapText="1"/>
    </xf>
    <xf numFmtId="177" fontId="5" fillId="0" borderId="8" xfId="0" applyNumberFormat="1" applyFont="1" applyFill="1" applyBorder="1" applyAlignment="1">
      <alignment horizontal="center" vertical="center" wrapText="1"/>
    </xf>
    <xf numFmtId="0" fontId="22" fillId="0" borderId="2" xfId="0" applyNumberFormat="1" applyFont="1" applyFill="1" applyBorder="1" applyAlignment="1">
      <alignment horizontal="center" vertical="center" wrapText="1"/>
    </xf>
    <xf numFmtId="0" fontId="22" fillId="0" borderId="2" xfId="0" applyNumberFormat="1" applyFont="1" applyFill="1" applyBorder="1" applyAlignment="1">
      <alignment vertical="center" wrapText="1"/>
    </xf>
    <xf numFmtId="0" fontId="22" fillId="0" borderId="0" xfId="0" applyNumberFormat="1" applyFont="1" applyFill="1" applyAlignment="1">
      <alignment vertical="center" wrapText="1"/>
    </xf>
    <xf numFmtId="0" fontId="23" fillId="0" borderId="2" xfId="62" applyNumberFormat="1" applyFont="1" applyFill="1" applyBorder="1" applyAlignment="1">
      <alignment horizontal="center" vertical="center" wrapText="1"/>
    </xf>
    <xf numFmtId="0" fontId="7" fillId="0" borderId="2" xfId="0" applyNumberFormat="1" applyFont="1" applyFill="1" applyBorder="1" applyAlignment="1">
      <alignment horizontal="center" vertical="center" wrapText="1"/>
    </xf>
    <xf numFmtId="0" fontId="23" fillId="0" borderId="2" xfId="62" applyFont="1" applyFill="1" applyBorder="1" applyAlignment="1">
      <alignment horizontal="center" vertical="center" wrapText="1"/>
    </xf>
    <xf numFmtId="0" fontId="3" fillId="0" borderId="0" xfId="0" applyNumberFormat="1" applyFont="1" applyFill="1" applyAlignment="1">
      <alignment horizontal="center" vertical="center" wrapText="1"/>
    </xf>
    <xf numFmtId="0" fontId="5" fillId="0" borderId="0" xfId="0" applyNumberFormat="1" applyFont="1" applyFill="1" applyBorder="1" applyAlignment="1">
      <alignment vertical="center" wrapText="1"/>
    </xf>
    <xf numFmtId="0" fontId="12" fillId="0" borderId="0" xfId="0" applyNumberFormat="1" applyFont="1" applyFill="1" applyAlignment="1">
      <alignment horizontal="left" vertical="center" wrapText="1"/>
    </xf>
    <xf numFmtId="0" fontId="7" fillId="0" borderId="0" xfId="0" applyNumberFormat="1" applyFont="1" applyFill="1" applyAlignment="1">
      <alignment horizontal="center" vertical="center" wrapText="1"/>
    </xf>
    <xf numFmtId="0" fontId="5" fillId="0" borderId="3" xfId="0" applyNumberFormat="1" applyFont="1" applyFill="1" applyBorder="1" applyAlignment="1">
      <alignment horizontal="center" vertical="center" wrapText="1"/>
    </xf>
    <xf numFmtId="0" fontId="5" fillId="0" borderId="3" xfId="0" applyNumberFormat="1" applyFont="1" applyFill="1" applyBorder="1" applyAlignment="1">
      <alignment horizontal="left" vertical="center" wrapText="1"/>
    </xf>
    <xf numFmtId="0" fontId="5" fillId="0" borderId="4" xfId="0" applyNumberFormat="1" applyFont="1" applyFill="1" applyBorder="1" applyAlignment="1">
      <alignment horizontal="center" vertical="center" wrapText="1"/>
    </xf>
    <xf numFmtId="0" fontId="5" fillId="0" borderId="4" xfId="0" applyNumberFormat="1" applyFont="1" applyFill="1" applyBorder="1" applyAlignment="1">
      <alignment horizontal="left" vertical="center" wrapText="1"/>
    </xf>
    <xf numFmtId="177" fontId="5" fillId="0" borderId="4" xfId="0" applyNumberFormat="1" applyFont="1" applyFill="1" applyBorder="1" applyAlignment="1">
      <alignment horizontal="center" vertical="center" wrapText="1"/>
    </xf>
    <xf numFmtId="0" fontId="17" fillId="0" borderId="0" xfId="0" applyNumberFormat="1" applyFont="1" applyFill="1" applyBorder="1" applyAlignment="1">
      <alignment horizontal="left" vertical="center" wrapText="1"/>
    </xf>
    <xf numFmtId="0" fontId="5" fillId="0" borderId="0" xfId="0" applyNumberFormat="1" applyFont="1" applyFill="1" applyBorder="1" applyAlignment="1">
      <alignment horizontal="left" vertical="center" wrapText="1"/>
    </xf>
    <xf numFmtId="0" fontId="5" fillId="0" borderId="0" xfId="0" applyNumberFormat="1" applyFont="1" applyFill="1" applyAlignment="1">
      <alignment horizontal="center" vertical="center"/>
    </xf>
    <xf numFmtId="0" fontId="5" fillId="0" borderId="6"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0" fontId="5" fillId="0" borderId="2" xfId="0" applyNumberFormat="1" applyFont="1" applyFill="1" applyBorder="1" applyAlignment="1">
      <alignment horizontal="center" vertical="top" wrapText="1"/>
    </xf>
    <xf numFmtId="0" fontId="5" fillId="0" borderId="7" xfId="0" applyNumberFormat="1" applyFont="1" applyFill="1" applyBorder="1" applyAlignment="1">
      <alignment horizontal="left" vertical="center" wrapText="1"/>
    </xf>
    <xf numFmtId="0" fontId="5" fillId="0" borderId="4" xfId="0" applyNumberFormat="1" applyFont="1" applyFill="1" applyBorder="1" applyAlignment="1">
      <alignment horizontal="center" vertical="top" wrapText="1"/>
    </xf>
    <xf numFmtId="0" fontId="2" fillId="0" borderId="2" xfId="0" applyNumberFormat="1" applyFont="1" applyFill="1" applyBorder="1" applyAlignment="1">
      <alignment horizontal="left" vertical="center" wrapText="1"/>
    </xf>
    <xf numFmtId="0" fontId="5" fillId="0" borderId="6" xfId="0" applyNumberFormat="1" applyFont="1" applyFill="1" applyBorder="1" applyAlignment="1">
      <alignment horizontal="left" vertical="center" wrapText="1"/>
    </xf>
    <xf numFmtId="0" fontId="5" fillId="0" borderId="2" xfId="62" applyNumberFormat="1" applyFont="1" applyFill="1" applyBorder="1" applyAlignment="1">
      <alignment horizontal="center" vertical="center" wrapText="1"/>
    </xf>
    <xf numFmtId="0" fontId="5" fillId="0" borderId="2" xfId="0" applyNumberFormat="1" applyFont="1" applyFill="1" applyBorder="1" applyAlignment="1" applyProtection="1">
      <alignment horizontal="center" vertical="center" wrapText="1"/>
    </xf>
    <xf numFmtId="0" fontId="5" fillId="0" borderId="2" xfId="56" applyNumberFormat="1" applyFont="1" applyFill="1" applyBorder="1" applyAlignment="1">
      <alignment horizontal="left" vertical="center" wrapText="1"/>
    </xf>
    <xf numFmtId="0" fontId="5" fillId="0" borderId="2" xfId="56" applyNumberFormat="1" applyFont="1" applyFill="1" applyBorder="1" applyAlignment="1">
      <alignment horizontal="center" vertical="center" wrapText="1"/>
    </xf>
    <xf numFmtId="177" fontId="5" fillId="0" borderId="2" xfId="56" applyNumberFormat="1" applyFont="1" applyFill="1" applyBorder="1" applyAlignment="1">
      <alignment horizontal="center" vertical="center" wrapText="1"/>
    </xf>
    <xf numFmtId="0" fontId="12" fillId="0" borderId="0" xfId="0" applyNumberFormat="1" applyFont="1" applyFill="1" applyAlignment="1">
      <alignment horizontal="center" vertical="center" wrapText="1"/>
    </xf>
    <xf numFmtId="177" fontId="19" fillId="0" borderId="2" xfId="0" applyNumberFormat="1" applyFont="1" applyFill="1" applyBorder="1" applyAlignment="1">
      <alignment horizontal="center" vertical="center" wrapText="1"/>
    </xf>
    <xf numFmtId="0" fontId="19" fillId="0" borderId="2" xfId="0" applyNumberFormat="1" applyFont="1" applyFill="1" applyBorder="1" applyAlignment="1">
      <alignment horizontal="left" vertical="center" wrapText="1"/>
    </xf>
    <xf numFmtId="177" fontId="4" fillId="0" borderId="0" xfId="0" applyNumberFormat="1" applyFont="1" applyFill="1" applyBorder="1" applyAlignment="1">
      <alignment horizontal="center" vertical="center" wrapText="1"/>
    </xf>
    <xf numFmtId="0" fontId="6" fillId="0" borderId="0" xfId="0" applyNumberFormat="1" applyFont="1" applyFill="1" applyBorder="1" applyAlignment="1">
      <alignment horizontal="center" vertical="center" wrapText="1"/>
    </xf>
    <xf numFmtId="0" fontId="6" fillId="0" borderId="0" xfId="0" applyNumberFormat="1" applyFont="1" applyFill="1" applyAlignment="1">
      <alignment horizontal="center" vertical="center" wrapText="1"/>
    </xf>
    <xf numFmtId="0" fontId="8" fillId="0" borderId="0" xfId="0" applyNumberFormat="1" applyFont="1" applyFill="1" applyAlignment="1">
      <alignment horizontal="center" vertical="center" wrapText="1"/>
    </xf>
    <xf numFmtId="0" fontId="11" fillId="0" borderId="0" xfId="0" applyNumberFormat="1" applyFont="1" applyFill="1" applyAlignment="1">
      <alignment horizontal="center" vertical="center" wrapText="1"/>
    </xf>
    <xf numFmtId="0" fontId="25" fillId="0" borderId="0" xfId="0" applyNumberFormat="1" applyFont="1" applyFill="1" applyAlignment="1">
      <alignment horizontal="center" vertical="center" wrapText="1"/>
    </xf>
    <xf numFmtId="0" fontId="8" fillId="0" borderId="0" xfId="0" applyNumberFormat="1" applyFont="1" applyFill="1" applyBorder="1" applyAlignment="1">
      <alignment horizontal="center" vertical="center" wrapText="1"/>
    </xf>
    <xf numFmtId="0" fontId="1" fillId="0" borderId="0" xfId="0" applyNumberFormat="1" applyFont="1" applyFill="1" applyBorder="1" applyAlignment="1">
      <alignment horizontal="center" vertical="center" wrapText="1"/>
    </xf>
    <xf numFmtId="0" fontId="22" fillId="0" borderId="0" xfId="0" applyNumberFormat="1" applyFont="1" applyFill="1" applyAlignment="1">
      <alignment horizontal="center" vertical="center" wrapText="1"/>
    </xf>
    <xf numFmtId="0" fontId="10" fillId="0" borderId="0" xfId="0" applyNumberFormat="1" applyFont="1" applyFill="1" applyAlignment="1">
      <alignment horizontal="center" vertical="center" wrapText="1"/>
    </xf>
    <xf numFmtId="0" fontId="11" fillId="0" borderId="0"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26" fillId="0" borderId="0" xfId="0" applyNumberFormat="1" applyFont="1" applyFill="1" applyAlignment="1">
      <alignment horizontal="center" vertical="center" wrapText="1"/>
    </xf>
    <xf numFmtId="177" fontId="26" fillId="0" borderId="0" xfId="0" applyNumberFormat="1" applyFont="1" applyFill="1" applyAlignment="1">
      <alignment horizontal="center" vertical="center" wrapText="1"/>
    </xf>
    <xf numFmtId="0" fontId="19" fillId="0" borderId="0" xfId="0" applyNumberFormat="1" applyFont="1" applyFill="1" applyAlignment="1">
      <alignment horizontal="center" vertical="center" wrapText="1"/>
    </xf>
    <xf numFmtId="0" fontId="4" fillId="0" borderId="1" xfId="0" applyNumberFormat="1" applyFont="1" applyFill="1" applyBorder="1" applyAlignment="1">
      <alignment horizontal="left" vertical="center" wrapText="1"/>
    </xf>
    <xf numFmtId="0" fontId="18" fillId="0" borderId="0" xfId="0" applyNumberFormat="1" applyFont="1" applyFill="1" applyAlignment="1">
      <alignment horizontal="center" vertical="center" wrapText="1"/>
    </xf>
    <xf numFmtId="0" fontId="13" fillId="0" borderId="2" xfId="0" applyNumberFormat="1" applyFont="1" applyFill="1" applyBorder="1" applyAlignment="1">
      <alignment horizontal="center" vertical="center" wrapText="1"/>
    </xf>
    <xf numFmtId="0" fontId="15" fillId="0" borderId="2" xfId="0" applyNumberFormat="1" applyFont="1" applyFill="1" applyBorder="1" applyAlignment="1">
      <alignment horizontal="center" vertical="center" wrapText="1"/>
    </xf>
    <xf numFmtId="177" fontId="4" fillId="0" borderId="0" xfId="0" applyNumberFormat="1" applyFont="1" applyFill="1" applyAlignment="1">
      <alignment horizontal="center" vertical="center" wrapText="1"/>
    </xf>
  </cellXfs>
  <cellStyles count="6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_需求汇总表（1-4）" xfId="13"/>
    <cellStyle name="注释" xfId="14" builtinId="10"/>
    <cellStyle name="60% - 强调文字颜色 2" xfId="15" builtinId="36"/>
    <cellStyle name="标题 4" xfId="16" builtinId="19"/>
    <cellStyle name="警告文本" xfId="17" builtinId="11"/>
    <cellStyle name="标题" xfId="18" builtinId="15"/>
    <cellStyle name="常规 12" xfId="19"/>
    <cellStyle name="解释性文本" xfId="20" builtinId="53"/>
    <cellStyle name="标题 1" xfId="21" builtinId="16"/>
    <cellStyle name="常规_整乡推进(最终）2015.05.09ZJK" xfId="22"/>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常规 3 2" xfId="43"/>
    <cellStyle name="强调文字颜色 4" xfId="44" builtinId="41"/>
    <cellStyle name="20% - 强调文字颜色 4" xfId="45" builtinId="42"/>
    <cellStyle name="40% - 强调文字颜色 4" xfId="46" builtinId="43"/>
    <cellStyle name="强调文字颜色 5" xfId="47" builtinId="45"/>
    <cellStyle name="40% - 强调文字颜色 5" xfId="48" builtinId="47"/>
    <cellStyle name="常规 130 2 2 2" xfId="49"/>
    <cellStyle name="60% - 强调文字颜色 5" xfId="50" builtinId="48"/>
    <cellStyle name="强调文字颜色 6" xfId="51" builtinId="49"/>
    <cellStyle name="40% - 强调文字颜色 6" xfId="52" builtinId="51"/>
    <cellStyle name="常规 10 2" xfId="53"/>
    <cellStyle name="60% - 强调文字颜色 6" xfId="54" builtinId="52"/>
    <cellStyle name="常规 2" xfId="55"/>
    <cellStyle name="常规_Sheet1" xfId="56"/>
    <cellStyle name="常规 4" xfId="57"/>
    <cellStyle name="常规 66" xfId="58"/>
    <cellStyle name="常规 3" xfId="59"/>
    <cellStyle name="常规 10 2 2" xfId="60"/>
    <cellStyle name="常规 100" xfId="61"/>
    <cellStyle name="常规 10 2 2 2" xfId="62"/>
  </cellStyles>
  <dxfs count="2">
    <dxf>
      <fill>
        <patternFill patternType="solid">
          <fgColor indexed="10"/>
          <bgColor indexed="14"/>
        </patternFill>
      </fill>
    </dxf>
    <dxf>
      <font>
        <color rgb="FF9C0006"/>
      </font>
      <fill>
        <patternFill patternType="solid">
          <bgColor rgb="FFFFC7CE"/>
        </patternFill>
      </fill>
    </dxf>
  </dxfs>
  <tableStyles count="0" defaultTableStyle="TableStyleMedium2" defaultPivotStyle="PivotStyleLight16"/>
  <colors>
    <mruColors>
      <color rgb="00FFFFFF"/>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1095"/>
  <sheetViews>
    <sheetView tabSelected="1" zoomScale="80" zoomScaleNormal="80" workbookViewId="0">
      <pane ySplit="8" topLeftCell="A9" activePane="bottomLeft" state="frozen"/>
      <selection/>
      <selection pane="bottomLeft" activeCell="R3" sqref="R3"/>
    </sheetView>
  </sheetViews>
  <sheetFormatPr defaultColWidth="9" defaultRowHeight="15.75"/>
  <cols>
    <col min="1" max="1" width="8.375" style="22" customWidth="1"/>
    <col min="2" max="2" width="27.5" style="23" customWidth="1"/>
    <col min="3" max="3" width="9.375" style="22" customWidth="1"/>
    <col min="4" max="4" width="8.3" style="22" customWidth="1"/>
    <col min="5" max="5" width="7.125" style="22" customWidth="1"/>
    <col min="6" max="6" width="10.625" style="22" customWidth="1"/>
    <col min="7" max="8" width="7.875" style="22" customWidth="1"/>
    <col min="9" max="9" width="7.75" style="22" customWidth="1"/>
    <col min="10" max="11" width="7.1" style="22" customWidth="1"/>
    <col min="12" max="12" width="18.5" style="24" customWidth="1"/>
    <col min="13" max="13" width="12.05" style="24" customWidth="1"/>
    <col min="14" max="14" width="14.625" style="24" customWidth="1"/>
    <col min="15" max="15" width="15.875" style="24" customWidth="1"/>
    <col min="16" max="16" width="15.375" style="24" customWidth="1"/>
    <col min="17" max="17" width="11.25" style="22" customWidth="1"/>
    <col min="18" max="18" width="11.625" style="22" customWidth="1"/>
    <col min="19" max="20" width="10.375" style="22" customWidth="1"/>
    <col min="21" max="21" width="14.625" style="22" customWidth="1"/>
    <col min="22" max="22" width="6.81666666666667" style="22" customWidth="1"/>
    <col min="23" max="23" width="7.95" style="22" customWidth="1"/>
    <col min="24" max="24" width="9.125" style="22" customWidth="1"/>
    <col min="25" max="25" width="7.25833333333333" style="22" customWidth="1"/>
    <col min="26" max="26" width="6.80833333333333" style="22" customWidth="1"/>
    <col min="27" max="28" width="7.15" style="22" customWidth="1"/>
    <col min="29" max="29" width="9.25" style="22" customWidth="1"/>
    <col min="30" max="30" width="6.75" style="22" customWidth="1"/>
    <col min="31" max="254" width="9" style="22"/>
    <col min="255" max="16384" width="9" style="21"/>
  </cols>
  <sheetData>
    <row r="1" s="21" customFormat="1" ht="24" spans="1:254">
      <c r="A1" s="25"/>
      <c r="B1" s="26"/>
      <c r="C1" s="181"/>
      <c r="D1" s="181"/>
      <c r="E1" s="181"/>
      <c r="F1" s="181"/>
      <c r="G1" s="182"/>
      <c r="H1" s="182"/>
      <c r="I1" s="182"/>
      <c r="J1" s="182"/>
      <c r="K1" s="182"/>
      <c r="L1" s="183"/>
      <c r="M1" s="183"/>
      <c r="N1" s="183"/>
      <c r="O1" s="183"/>
      <c r="P1" s="183"/>
      <c r="Q1" s="182"/>
      <c r="R1" s="182"/>
      <c r="S1" s="182"/>
      <c r="T1" s="182"/>
      <c r="U1" s="182"/>
      <c r="V1" s="182"/>
      <c r="W1" s="182"/>
      <c r="X1" s="182"/>
      <c r="Y1" s="182"/>
      <c r="Z1" s="182"/>
      <c r="AA1" s="182"/>
      <c r="AB1" s="27"/>
      <c r="AC1" s="27"/>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c r="IS1" s="22"/>
      <c r="IT1" s="22"/>
    </row>
    <row r="2" s="21" customFormat="1" ht="24" spans="1:254">
      <c r="A2" s="27" t="s">
        <v>0</v>
      </c>
      <c r="B2" s="28"/>
      <c r="C2" s="27"/>
      <c r="D2" s="27"/>
      <c r="E2" s="27"/>
      <c r="F2" s="27"/>
      <c r="G2" s="27"/>
      <c r="H2" s="27"/>
      <c r="I2" s="27"/>
      <c r="J2" s="27"/>
      <c r="K2" s="27"/>
      <c r="L2" s="48"/>
      <c r="M2" s="48"/>
      <c r="N2" s="48"/>
      <c r="O2" s="48"/>
      <c r="P2" s="48"/>
      <c r="Q2" s="56"/>
      <c r="R2" s="56"/>
      <c r="S2" s="56"/>
      <c r="T2" s="56"/>
      <c r="U2" s="56"/>
      <c r="V2" s="56"/>
      <c r="W2" s="56"/>
      <c r="X2" s="56"/>
      <c r="Y2" s="56"/>
      <c r="Z2" s="56"/>
      <c r="AA2" s="56"/>
      <c r="AB2" s="56"/>
      <c r="AC2" s="27"/>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row>
    <row r="3" s="21" customFormat="1" ht="24" spans="1:254">
      <c r="A3" s="29"/>
      <c r="B3" s="30"/>
      <c r="C3" s="29"/>
      <c r="D3" s="29"/>
      <c r="E3" s="29"/>
      <c r="F3" s="29"/>
      <c r="G3" s="29"/>
      <c r="H3" s="29"/>
      <c r="I3" s="29"/>
      <c r="J3" s="29"/>
      <c r="K3" s="29"/>
      <c r="L3" s="49"/>
      <c r="M3" s="49"/>
      <c r="N3" s="49"/>
      <c r="O3" s="49"/>
      <c r="P3" s="49"/>
      <c r="Q3" s="57"/>
      <c r="R3" s="57"/>
      <c r="S3" s="57"/>
      <c r="T3" s="57"/>
      <c r="U3" s="57"/>
      <c r="V3" s="57"/>
      <c r="W3" s="57"/>
      <c r="X3" s="57"/>
      <c r="Y3" s="57"/>
      <c r="Z3" s="57"/>
      <c r="AA3" s="57"/>
      <c r="AB3" s="57"/>
      <c r="AC3" s="29"/>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row>
    <row r="4" s="22" customFormat="1" spans="1:30">
      <c r="A4" s="31" t="s">
        <v>1</v>
      </c>
      <c r="B4" s="31"/>
      <c r="C4" s="31"/>
      <c r="D4" s="32"/>
      <c r="E4" s="32"/>
      <c r="F4" s="32"/>
      <c r="G4" s="32"/>
      <c r="H4" s="32"/>
      <c r="I4" s="31" t="s">
        <v>2</v>
      </c>
      <c r="J4" s="31"/>
      <c r="K4" s="32"/>
      <c r="L4" s="51"/>
      <c r="M4" s="51"/>
      <c r="N4" s="51"/>
      <c r="O4" s="51"/>
      <c r="P4" s="51"/>
      <c r="W4" s="10" t="s">
        <v>3</v>
      </c>
      <c r="X4" s="10"/>
      <c r="Y4" s="10"/>
      <c r="Z4" s="10"/>
      <c r="AB4" s="32"/>
      <c r="AC4" s="32"/>
      <c r="AD4" s="32"/>
    </row>
    <row r="5" s="4" customFormat="1" spans="1:30">
      <c r="A5" s="33" t="s">
        <v>4</v>
      </c>
      <c r="B5" s="34" t="s">
        <v>5</v>
      </c>
      <c r="C5" s="36" t="s">
        <v>6</v>
      </c>
      <c r="D5" s="33" t="s">
        <v>7</v>
      </c>
      <c r="E5" s="33" t="s">
        <v>8</v>
      </c>
      <c r="F5" s="33" t="s">
        <v>9</v>
      </c>
      <c r="G5" s="35" t="s">
        <v>10</v>
      </c>
      <c r="H5" s="36" t="s">
        <v>11</v>
      </c>
      <c r="I5" s="36"/>
      <c r="J5" s="36" t="s">
        <v>12</v>
      </c>
      <c r="K5" s="36"/>
      <c r="L5" s="52" t="s">
        <v>13</v>
      </c>
      <c r="M5" s="52"/>
      <c r="N5" s="52"/>
      <c r="O5" s="52"/>
      <c r="P5" s="52"/>
      <c r="Q5" s="58" t="s">
        <v>14</v>
      </c>
      <c r="R5" s="59"/>
      <c r="S5" s="59"/>
      <c r="T5" s="59"/>
      <c r="U5" s="60"/>
      <c r="V5" s="59" t="s">
        <v>15</v>
      </c>
      <c r="W5" s="59"/>
      <c r="X5" s="59"/>
      <c r="Y5" s="59"/>
      <c r="Z5" s="59"/>
      <c r="AA5" s="59"/>
      <c r="AB5" s="43" t="s">
        <v>16</v>
      </c>
      <c r="AC5" s="33" t="s">
        <v>17</v>
      </c>
      <c r="AD5" s="36" t="s">
        <v>18</v>
      </c>
    </row>
    <row r="6" s="4" customFormat="1" spans="1:30">
      <c r="A6" s="37"/>
      <c r="B6" s="38"/>
      <c r="C6" s="36"/>
      <c r="D6" s="37"/>
      <c r="E6" s="37"/>
      <c r="F6" s="37"/>
      <c r="G6" s="39"/>
      <c r="H6" s="33" t="s">
        <v>19</v>
      </c>
      <c r="I6" s="33" t="s">
        <v>20</v>
      </c>
      <c r="J6" s="33" t="s">
        <v>21</v>
      </c>
      <c r="K6" s="33" t="s">
        <v>22</v>
      </c>
      <c r="L6" s="53" t="s">
        <v>23</v>
      </c>
      <c r="M6" s="53" t="s">
        <v>24</v>
      </c>
      <c r="N6" s="53" t="s">
        <v>25</v>
      </c>
      <c r="O6" s="53" t="s">
        <v>26</v>
      </c>
      <c r="P6" s="53" t="s">
        <v>27</v>
      </c>
      <c r="Q6" s="129" t="s">
        <v>28</v>
      </c>
      <c r="R6" s="61" t="s">
        <v>29</v>
      </c>
      <c r="S6" s="61" t="s">
        <v>30</v>
      </c>
      <c r="T6" s="61" t="s">
        <v>31</v>
      </c>
      <c r="U6" s="61"/>
      <c r="V6" s="58" t="s">
        <v>32</v>
      </c>
      <c r="W6" s="60"/>
      <c r="X6" s="58" t="s">
        <v>33</v>
      </c>
      <c r="Y6" s="60"/>
      <c r="Z6" s="58" t="s">
        <v>34</v>
      </c>
      <c r="AA6" s="59"/>
      <c r="AB6" s="43"/>
      <c r="AC6" s="37"/>
      <c r="AD6" s="36"/>
    </row>
    <row r="7" s="22" customFormat="1" spans="1:30">
      <c r="A7" s="40"/>
      <c r="B7" s="41"/>
      <c r="C7" s="36"/>
      <c r="D7" s="40"/>
      <c r="E7" s="40"/>
      <c r="F7" s="40"/>
      <c r="G7" s="42"/>
      <c r="H7" s="40"/>
      <c r="I7" s="40"/>
      <c r="J7" s="40"/>
      <c r="K7" s="40"/>
      <c r="L7" s="54"/>
      <c r="M7" s="54"/>
      <c r="N7" s="54"/>
      <c r="O7" s="54"/>
      <c r="P7" s="54"/>
      <c r="Q7" s="130"/>
      <c r="R7" s="61"/>
      <c r="S7" s="61"/>
      <c r="T7" s="61" t="s">
        <v>29</v>
      </c>
      <c r="U7" s="61" t="s">
        <v>30</v>
      </c>
      <c r="V7" s="43" t="s">
        <v>29</v>
      </c>
      <c r="W7" s="43" t="s">
        <v>30</v>
      </c>
      <c r="X7" s="43" t="s">
        <v>29</v>
      </c>
      <c r="Y7" s="43" t="s">
        <v>30</v>
      </c>
      <c r="Z7" s="43" t="s">
        <v>29</v>
      </c>
      <c r="AA7" s="58" t="s">
        <v>30</v>
      </c>
      <c r="AB7" s="43"/>
      <c r="AC7" s="40"/>
      <c r="AD7" s="36"/>
    </row>
    <row r="8" s="22" customFormat="1" spans="1:30">
      <c r="A8" s="43"/>
      <c r="B8" s="44" t="s">
        <v>23</v>
      </c>
      <c r="C8" s="43"/>
      <c r="D8" s="43"/>
      <c r="E8" s="43"/>
      <c r="F8" s="43"/>
      <c r="G8" s="43">
        <f>SUM(G9,G43,G161,G205,G332,G372,G410,G507)</f>
        <v>1666</v>
      </c>
      <c r="H8" s="43"/>
      <c r="I8" s="43"/>
      <c r="J8" s="43"/>
      <c r="K8" s="43"/>
      <c r="L8" s="52">
        <f>SUM(L9,L43,L161,L205,L332,L372,L410,L507)</f>
        <v>147538.324732333</v>
      </c>
      <c r="M8" s="52">
        <f>SUM(M9,M43,M161,M205,M332,M372,M410,M507)</f>
        <v>84988.0628615556</v>
      </c>
      <c r="N8" s="52">
        <f>SUM(N9,N43,N161,N205,N332,N372,N410,N507)</f>
        <v>24817.3379603333</v>
      </c>
      <c r="O8" s="52">
        <f>SUM(O9,O43,O161,O205,O332,O372,O410,O507)</f>
        <v>13136.6676</v>
      </c>
      <c r="P8" s="52">
        <f>SUM(P9,P43,P161,P205,P332,P372,P410,P507)</f>
        <v>24596.2563104444</v>
      </c>
      <c r="Q8" s="43"/>
      <c r="R8" s="43"/>
      <c r="S8" s="43"/>
      <c r="T8" s="43"/>
      <c r="U8" s="43"/>
      <c r="V8" s="43"/>
      <c r="W8" s="43"/>
      <c r="X8" s="43"/>
      <c r="Y8" s="43"/>
      <c r="Z8" s="43"/>
      <c r="AA8" s="43"/>
      <c r="AB8" s="43"/>
      <c r="AC8" s="43"/>
      <c r="AD8" s="43"/>
    </row>
    <row r="9" s="10" customFormat="1" ht="12" spans="1:30">
      <c r="A9" s="43">
        <v>1</v>
      </c>
      <c r="B9" s="44" t="s">
        <v>35</v>
      </c>
      <c r="C9" s="43" t="s">
        <v>36</v>
      </c>
      <c r="D9" s="43"/>
      <c r="E9" s="43"/>
      <c r="F9" s="43"/>
      <c r="G9" s="43">
        <f>SUM(G11,G36)</f>
        <v>42</v>
      </c>
      <c r="H9" s="43">
        <f>SUM(H11,H36)</f>
        <v>1754</v>
      </c>
      <c r="I9" s="43">
        <f>SUM(I11,I36)</f>
        <v>6358</v>
      </c>
      <c r="J9" s="43"/>
      <c r="K9" s="43"/>
      <c r="L9" s="52">
        <f>SUM(L11,L36)</f>
        <v>5502.5217</v>
      </c>
      <c r="M9" s="52">
        <f>SUM(M11,M36)</f>
        <v>2876.04595</v>
      </c>
      <c r="N9" s="52">
        <f>SUM(N11,N36)</f>
        <v>2333.72973</v>
      </c>
      <c r="O9" s="52">
        <f>SUM(O11,O36)</f>
        <v>0</v>
      </c>
      <c r="P9" s="52">
        <f t="shared" ref="P9:U9" si="0">SUM(P11,P36)</f>
        <v>292.74602</v>
      </c>
      <c r="Q9" s="43"/>
      <c r="R9" s="43">
        <f t="shared" si="0"/>
        <v>3564</v>
      </c>
      <c r="S9" s="43">
        <f t="shared" si="0"/>
        <v>11846</v>
      </c>
      <c r="T9" s="43">
        <f t="shared" si="0"/>
        <v>1754</v>
      </c>
      <c r="U9" s="43">
        <f t="shared" si="0"/>
        <v>6358</v>
      </c>
      <c r="V9" s="43">
        <f t="shared" ref="V9:AA9" si="1">SUM(V12,V24,V36)</f>
        <v>0</v>
      </c>
      <c r="W9" s="43">
        <f t="shared" si="1"/>
        <v>0</v>
      </c>
      <c r="X9" s="43">
        <f t="shared" si="1"/>
        <v>0</v>
      </c>
      <c r="Y9" s="43">
        <f t="shared" si="1"/>
        <v>0</v>
      </c>
      <c r="Z9" s="43">
        <f t="shared" si="1"/>
        <v>0</v>
      </c>
      <c r="AA9" s="43">
        <f t="shared" si="1"/>
        <v>0</v>
      </c>
      <c r="AB9" s="43"/>
      <c r="AC9" s="43"/>
      <c r="AD9" s="43"/>
    </row>
    <row r="10" s="10" customFormat="1" ht="12" spans="1:30">
      <c r="A10" s="43">
        <v>1.1</v>
      </c>
      <c r="B10" s="44" t="s">
        <v>37</v>
      </c>
      <c r="C10" s="43"/>
      <c r="D10" s="43"/>
      <c r="E10" s="43"/>
      <c r="F10" s="43"/>
      <c r="G10" s="43"/>
      <c r="H10" s="43"/>
      <c r="I10" s="43"/>
      <c r="J10" s="43"/>
      <c r="K10" s="43"/>
      <c r="L10" s="52"/>
      <c r="M10" s="52"/>
      <c r="N10" s="52"/>
      <c r="O10" s="52"/>
      <c r="P10" s="52"/>
      <c r="Q10" s="43"/>
      <c r="R10" s="43"/>
      <c r="S10" s="43"/>
      <c r="T10" s="43"/>
      <c r="U10" s="43"/>
      <c r="V10" s="43"/>
      <c r="W10" s="43"/>
      <c r="X10" s="43"/>
      <c r="Y10" s="43"/>
      <c r="Z10" s="43"/>
      <c r="AA10" s="43"/>
      <c r="AB10" s="43"/>
      <c r="AC10" s="43"/>
      <c r="AD10" s="43"/>
    </row>
    <row r="11" s="10" customFormat="1" ht="12" spans="1:30">
      <c r="A11" s="43">
        <v>1.2</v>
      </c>
      <c r="B11" s="44" t="s">
        <v>38</v>
      </c>
      <c r="C11" s="43" t="s">
        <v>36</v>
      </c>
      <c r="D11" s="43"/>
      <c r="E11" s="43"/>
      <c r="F11" s="43">
        <f>SUM(F12,F24)</f>
        <v>1821</v>
      </c>
      <c r="G11" s="43">
        <f>SUM(G12,G24)</f>
        <v>37</v>
      </c>
      <c r="H11" s="43">
        <f>SUM(H12,H24)</f>
        <v>581</v>
      </c>
      <c r="I11" s="43">
        <f>SUM(I12,I24)</f>
        <v>1919</v>
      </c>
      <c r="J11" s="43"/>
      <c r="K11" s="43"/>
      <c r="L11" s="52">
        <f>SUM(L12,L24)</f>
        <v>4601.506</v>
      </c>
      <c r="M11" s="52">
        <f>SUM(M12,M24)</f>
        <v>2464.495</v>
      </c>
      <c r="N11" s="52">
        <f>SUM(N12,N24)</f>
        <v>1844.26498</v>
      </c>
      <c r="O11" s="52">
        <f>SUM(O12,O24)</f>
        <v>0</v>
      </c>
      <c r="P11" s="52">
        <f t="shared" ref="P11:U11" si="2">SUM(P12,P24)</f>
        <v>292.74602</v>
      </c>
      <c r="Q11" s="45"/>
      <c r="R11" s="43">
        <f t="shared" si="2"/>
        <v>1821</v>
      </c>
      <c r="S11" s="43">
        <f t="shared" si="2"/>
        <v>5752</v>
      </c>
      <c r="T11" s="43">
        <f t="shared" si="2"/>
        <v>581</v>
      </c>
      <c r="U11" s="43">
        <f t="shared" si="2"/>
        <v>1919</v>
      </c>
      <c r="V11" s="43">
        <f t="shared" ref="V11:AA11" si="3">SUM(V12,V24,V36)</f>
        <v>0</v>
      </c>
      <c r="W11" s="43">
        <f t="shared" si="3"/>
        <v>0</v>
      </c>
      <c r="X11" s="43">
        <f t="shared" si="3"/>
        <v>0</v>
      </c>
      <c r="Y11" s="43">
        <f t="shared" si="3"/>
        <v>0</v>
      </c>
      <c r="Z11" s="43">
        <f t="shared" si="3"/>
        <v>0</v>
      </c>
      <c r="AA11" s="43">
        <f t="shared" si="3"/>
        <v>0</v>
      </c>
      <c r="AB11" s="45"/>
      <c r="AC11" s="75"/>
      <c r="AD11" s="43"/>
    </row>
    <row r="12" s="10" customFormat="1" ht="12" spans="1:30">
      <c r="A12" s="43" t="s">
        <v>39</v>
      </c>
      <c r="B12" s="44" t="s">
        <v>40</v>
      </c>
      <c r="C12" s="43" t="s">
        <v>36</v>
      </c>
      <c r="D12" s="43"/>
      <c r="E12" s="43"/>
      <c r="F12" s="43">
        <f>SUM(F13:F23)</f>
        <v>660</v>
      </c>
      <c r="G12" s="43">
        <f>SUM(G13:G23)</f>
        <v>19</v>
      </c>
      <c r="H12" s="43">
        <f>SUM(H13:H23)</f>
        <v>218</v>
      </c>
      <c r="I12" s="43">
        <f>SUM(I13:I23)</f>
        <v>699</v>
      </c>
      <c r="J12" s="43"/>
      <c r="K12" s="43"/>
      <c r="L12" s="52">
        <f>SUM(L13:L23)</f>
        <v>2514.4463</v>
      </c>
      <c r="M12" s="52">
        <f>SUM(M13:M23)</f>
        <v>1314.295</v>
      </c>
      <c r="N12" s="52">
        <f>SUM(N13:N23)</f>
        <v>1030.66498</v>
      </c>
      <c r="O12" s="52">
        <f>SUM(O13:O23)</f>
        <v>0</v>
      </c>
      <c r="P12" s="52">
        <f>SUM(P13:P23)</f>
        <v>169.48632</v>
      </c>
      <c r="Q12" s="45"/>
      <c r="R12" s="43">
        <f t="shared" ref="R12:U12" si="4">SUM(R13:R23)</f>
        <v>660</v>
      </c>
      <c r="S12" s="43">
        <f t="shared" si="4"/>
        <v>1982</v>
      </c>
      <c r="T12" s="43">
        <f t="shared" si="4"/>
        <v>218</v>
      </c>
      <c r="U12" s="43">
        <f t="shared" si="4"/>
        <v>699</v>
      </c>
      <c r="V12" s="45" t="s">
        <v>41</v>
      </c>
      <c r="W12" s="45" t="s">
        <v>41</v>
      </c>
      <c r="X12" s="45" t="s">
        <v>41</v>
      </c>
      <c r="Y12" s="45" t="s">
        <v>41</v>
      </c>
      <c r="Z12" s="45" t="s">
        <v>41</v>
      </c>
      <c r="AA12" s="45" t="s">
        <v>41</v>
      </c>
      <c r="AB12" s="45"/>
      <c r="AC12" s="75"/>
      <c r="AD12" s="75"/>
    </row>
    <row r="13" s="131" customFormat="1" ht="24" spans="1:226">
      <c r="A13" s="45" t="s">
        <v>42</v>
      </c>
      <c r="B13" s="46" t="s">
        <v>43</v>
      </c>
      <c r="C13" s="45" t="s">
        <v>44</v>
      </c>
      <c r="D13" s="45" t="s">
        <v>45</v>
      </c>
      <c r="E13" s="45" t="s">
        <v>19</v>
      </c>
      <c r="F13" s="43">
        <v>23</v>
      </c>
      <c r="G13" s="43">
        <v>2</v>
      </c>
      <c r="H13" s="43">
        <v>5</v>
      </c>
      <c r="I13" s="43">
        <v>18</v>
      </c>
      <c r="J13" s="43">
        <v>2018</v>
      </c>
      <c r="K13" s="43">
        <v>2019</v>
      </c>
      <c r="L13" s="52">
        <v>76.105</v>
      </c>
      <c r="M13" s="52">
        <v>69.275</v>
      </c>
      <c r="N13" s="52">
        <v>0</v>
      </c>
      <c r="O13" s="52">
        <v>0</v>
      </c>
      <c r="P13" s="52">
        <v>6.83</v>
      </c>
      <c r="Q13" s="45" t="s">
        <v>46</v>
      </c>
      <c r="R13" s="43">
        <v>23</v>
      </c>
      <c r="S13" s="43">
        <v>56</v>
      </c>
      <c r="T13" s="43">
        <v>5</v>
      </c>
      <c r="U13" s="43">
        <v>18</v>
      </c>
      <c r="V13" s="45" t="s">
        <v>41</v>
      </c>
      <c r="W13" s="45" t="s">
        <v>41</v>
      </c>
      <c r="X13" s="45" t="s">
        <v>41</v>
      </c>
      <c r="Y13" s="45" t="s">
        <v>41</v>
      </c>
      <c r="Z13" s="45" t="s">
        <v>41</v>
      </c>
      <c r="AA13" s="45" t="s">
        <v>41</v>
      </c>
      <c r="AB13" s="45" t="s">
        <v>47</v>
      </c>
      <c r="AC13" s="75" t="s">
        <v>48</v>
      </c>
      <c r="AD13" s="75"/>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row>
    <row r="14" s="131" customFormat="1" ht="24" spans="1:226">
      <c r="A14" s="45" t="s">
        <v>42</v>
      </c>
      <c r="B14" s="46" t="s">
        <v>43</v>
      </c>
      <c r="C14" s="45" t="s">
        <v>49</v>
      </c>
      <c r="D14" s="45" t="s">
        <v>45</v>
      </c>
      <c r="E14" s="45" t="s">
        <v>19</v>
      </c>
      <c r="F14" s="43">
        <v>5</v>
      </c>
      <c r="G14" s="43">
        <v>1</v>
      </c>
      <c r="H14" s="43">
        <v>5</v>
      </c>
      <c r="I14" s="43">
        <v>14</v>
      </c>
      <c r="J14" s="43">
        <v>2018</v>
      </c>
      <c r="K14" s="43">
        <v>2018</v>
      </c>
      <c r="L14" s="52">
        <v>20.455</v>
      </c>
      <c r="M14" s="52">
        <v>20.455</v>
      </c>
      <c r="N14" s="52">
        <v>0</v>
      </c>
      <c r="O14" s="52">
        <v>0</v>
      </c>
      <c r="P14" s="52">
        <v>0</v>
      </c>
      <c r="Q14" s="45" t="s">
        <v>46</v>
      </c>
      <c r="R14" s="43">
        <v>5</v>
      </c>
      <c r="S14" s="43">
        <v>14</v>
      </c>
      <c r="T14" s="43">
        <v>5</v>
      </c>
      <c r="U14" s="43">
        <v>14</v>
      </c>
      <c r="V14" s="45" t="s">
        <v>41</v>
      </c>
      <c r="W14" s="45" t="s">
        <v>41</v>
      </c>
      <c r="X14" s="45" t="s">
        <v>41</v>
      </c>
      <c r="Y14" s="45" t="s">
        <v>41</v>
      </c>
      <c r="Z14" s="45" t="s">
        <v>41</v>
      </c>
      <c r="AA14" s="45" t="s">
        <v>41</v>
      </c>
      <c r="AB14" s="45" t="s">
        <v>47</v>
      </c>
      <c r="AC14" s="75" t="s">
        <v>48</v>
      </c>
      <c r="AD14" s="45"/>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row>
    <row r="15" s="21" customFormat="1" ht="24" spans="1:226">
      <c r="A15" s="45" t="s">
        <v>42</v>
      </c>
      <c r="B15" s="46" t="s">
        <v>43</v>
      </c>
      <c r="C15" s="45" t="s">
        <v>50</v>
      </c>
      <c r="D15" s="45" t="s">
        <v>45</v>
      </c>
      <c r="E15" s="45" t="s">
        <v>19</v>
      </c>
      <c r="F15" s="43">
        <v>18</v>
      </c>
      <c r="G15" s="43">
        <v>2</v>
      </c>
      <c r="H15" s="43">
        <v>18</v>
      </c>
      <c r="I15" s="43">
        <v>59</v>
      </c>
      <c r="J15" s="43">
        <v>2018</v>
      </c>
      <c r="K15" s="43">
        <v>2019</v>
      </c>
      <c r="L15" s="52">
        <v>72.675</v>
      </c>
      <c r="M15" s="52">
        <v>0</v>
      </c>
      <c r="N15" s="52">
        <v>55.92</v>
      </c>
      <c r="O15" s="52">
        <v>0</v>
      </c>
      <c r="P15" s="52">
        <v>16.755</v>
      </c>
      <c r="Q15" s="45" t="s">
        <v>46</v>
      </c>
      <c r="R15" s="43">
        <v>18</v>
      </c>
      <c r="S15" s="43">
        <v>59</v>
      </c>
      <c r="T15" s="43">
        <v>18</v>
      </c>
      <c r="U15" s="43">
        <v>59</v>
      </c>
      <c r="V15" s="45" t="s">
        <v>41</v>
      </c>
      <c r="W15" s="45" t="s">
        <v>41</v>
      </c>
      <c r="X15" s="45" t="s">
        <v>41</v>
      </c>
      <c r="Y15" s="45" t="s">
        <v>41</v>
      </c>
      <c r="Z15" s="45" t="s">
        <v>41</v>
      </c>
      <c r="AA15" s="45" t="s">
        <v>41</v>
      </c>
      <c r="AB15" s="45" t="s">
        <v>47</v>
      </c>
      <c r="AC15" s="75" t="s">
        <v>48</v>
      </c>
      <c r="AD15" s="75"/>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row>
    <row r="16" s="10" customFormat="1" ht="24" spans="1:226">
      <c r="A16" s="45" t="s">
        <v>42</v>
      </c>
      <c r="B16" s="46" t="s">
        <v>43</v>
      </c>
      <c r="C16" s="45" t="s">
        <v>51</v>
      </c>
      <c r="D16" s="45" t="s">
        <v>45</v>
      </c>
      <c r="E16" s="45" t="s">
        <v>19</v>
      </c>
      <c r="F16" s="43">
        <v>1</v>
      </c>
      <c r="G16" s="43">
        <v>1</v>
      </c>
      <c r="H16" s="43">
        <v>1</v>
      </c>
      <c r="I16" s="43">
        <v>4</v>
      </c>
      <c r="J16" s="43">
        <v>2018</v>
      </c>
      <c r="K16" s="43">
        <v>2018</v>
      </c>
      <c r="L16" s="52">
        <v>4.53</v>
      </c>
      <c r="M16" s="52">
        <v>4.53</v>
      </c>
      <c r="N16" s="52">
        <v>0</v>
      </c>
      <c r="O16" s="52">
        <v>0</v>
      </c>
      <c r="P16" s="52">
        <v>0</v>
      </c>
      <c r="Q16" s="45" t="s">
        <v>46</v>
      </c>
      <c r="R16" s="43">
        <v>1</v>
      </c>
      <c r="S16" s="43">
        <v>4</v>
      </c>
      <c r="T16" s="43">
        <v>1</v>
      </c>
      <c r="U16" s="43">
        <v>4</v>
      </c>
      <c r="V16" s="45" t="s">
        <v>41</v>
      </c>
      <c r="W16" s="45" t="s">
        <v>41</v>
      </c>
      <c r="X16" s="45" t="s">
        <v>41</v>
      </c>
      <c r="Y16" s="45" t="s">
        <v>41</v>
      </c>
      <c r="Z16" s="45" t="s">
        <v>41</v>
      </c>
      <c r="AA16" s="45" t="s">
        <v>41</v>
      </c>
      <c r="AB16" s="45" t="s">
        <v>47</v>
      </c>
      <c r="AC16" s="75" t="s">
        <v>48</v>
      </c>
      <c r="AD16" s="45"/>
      <c r="AE16" s="131"/>
      <c r="AF16" s="131"/>
      <c r="AG16" s="131"/>
      <c r="AH16" s="131"/>
      <c r="AI16" s="131"/>
      <c r="AJ16" s="131"/>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c r="BG16" s="131"/>
      <c r="BH16" s="131"/>
      <c r="BI16" s="131"/>
      <c r="BJ16" s="131"/>
      <c r="BK16" s="131"/>
      <c r="BL16" s="131"/>
      <c r="BM16" s="131"/>
      <c r="BN16" s="131"/>
      <c r="BO16" s="131"/>
      <c r="BP16" s="131"/>
      <c r="BQ16" s="131"/>
      <c r="BR16" s="131"/>
      <c r="BS16" s="131"/>
      <c r="BT16" s="131"/>
      <c r="BU16" s="131"/>
      <c r="BV16" s="131"/>
      <c r="BW16" s="131"/>
      <c r="BX16" s="131"/>
      <c r="BY16" s="131"/>
      <c r="BZ16" s="131"/>
      <c r="CA16" s="131"/>
      <c r="CB16" s="131"/>
      <c r="CC16" s="131"/>
      <c r="CD16" s="131"/>
      <c r="CE16" s="131"/>
      <c r="CF16" s="131"/>
      <c r="CG16" s="131"/>
      <c r="CH16" s="131"/>
      <c r="CI16" s="131"/>
      <c r="CJ16" s="131"/>
      <c r="CK16" s="131"/>
      <c r="CL16" s="131"/>
      <c r="CM16" s="131"/>
      <c r="CN16" s="131"/>
      <c r="CO16" s="131"/>
      <c r="CP16" s="131"/>
      <c r="CQ16" s="131"/>
      <c r="CR16" s="131"/>
      <c r="CS16" s="131"/>
      <c r="CT16" s="131"/>
      <c r="CU16" s="131"/>
      <c r="CV16" s="131"/>
      <c r="CW16" s="131"/>
      <c r="CX16" s="131"/>
      <c r="CY16" s="131"/>
      <c r="CZ16" s="131"/>
      <c r="DA16" s="131"/>
      <c r="DB16" s="131"/>
      <c r="DC16" s="131"/>
      <c r="DD16" s="131"/>
      <c r="DE16" s="131"/>
      <c r="DF16" s="131"/>
      <c r="DG16" s="131"/>
      <c r="DH16" s="131"/>
      <c r="DI16" s="131"/>
      <c r="DJ16" s="131"/>
      <c r="DK16" s="131"/>
      <c r="DL16" s="131"/>
      <c r="DM16" s="131"/>
      <c r="DN16" s="131"/>
      <c r="DO16" s="131"/>
      <c r="DP16" s="131"/>
      <c r="DQ16" s="131"/>
      <c r="DR16" s="131"/>
      <c r="DS16" s="131"/>
      <c r="DT16" s="131"/>
      <c r="DU16" s="131"/>
      <c r="DV16" s="131"/>
      <c r="DW16" s="131"/>
      <c r="DX16" s="131"/>
      <c r="DY16" s="131"/>
      <c r="DZ16" s="131"/>
      <c r="EA16" s="131"/>
      <c r="EB16" s="131"/>
      <c r="EC16" s="131"/>
      <c r="ED16" s="131"/>
      <c r="EE16" s="131"/>
      <c r="EF16" s="131"/>
      <c r="EG16" s="131"/>
      <c r="EH16" s="131"/>
      <c r="EI16" s="131"/>
      <c r="EJ16" s="131"/>
      <c r="EK16" s="131"/>
      <c r="EL16" s="131"/>
      <c r="EM16" s="131"/>
      <c r="EN16" s="131"/>
      <c r="EO16" s="131"/>
      <c r="EP16" s="131"/>
      <c r="EQ16" s="131"/>
      <c r="ER16" s="131"/>
      <c r="ES16" s="131"/>
      <c r="ET16" s="131"/>
      <c r="EU16" s="131"/>
      <c r="EV16" s="131"/>
      <c r="EW16" s="131"/>
      <c r="EX16" s="131"/>
      <c r="EY16" s="131"/>
      <c r="EZ16" s="131"/>
      <c r="FA16" s="131"/>
      <c r="FB16" s="131"/>
      <c r="FC16" s="131"/>
      <c r="FD16" s="131"/>
      <c r="FE16" s="131"/>
      <c r="FF16" s="131"/>
      <c r="FG16" s="131"/>
      <c r="FH16" s="131"/>
      <c r="FI16" s="131"/>
      <c r="FJ16" s="131"/>
      <c r="FK16" s="131"/>
      <c r="FL16" s="131"/>
      <c r="FM16" s="131"/>
      <c r="FN16" s="131"/>
      <c r="FO16" s="131"/>
      <c r="FP16" s="131"/>
      <c r="FQ16" s="131"/>
      <c r="FR16" s="131"/>
      <c r="FS16" s="131"/>
      <c r="FT16" s="131"/>
      <c r="FU16" s="131"/>
      <c r="FV16" s="131"/>
      <c r="FW16" s="131"/>
      <c r="FX16" s="131"/>
      <c r="FY16" s="131"/>
      <c r="FZ16" s="131"/>
      <c r="GA16" s="131"/>
      <c r="GB16" s="131"/>
      <c r="GC16" s="131"/>
      <c r="GD16" s="131"/>
      <c r="GE16" s="131"/>
      <c r="GF16" s="131"/>
      <c r="GG16" s="131"/>
      <c r="GH16" s="131"/>
      <c r="GI16" s="131"/>
      <c r="GJ16" s="131"/>
      <c r="GK16" s="131"/>
      <c r="GL16" s="131"/>
      <c r="GM16" s="131"/>
      <c r="GN16" s="131"/>
      <c r="GO16" s="131"/>
      <c r="GP16" s="131"/>
      <c r="GQ16" s="131"/>
      <c r="GR16" s="131"/>
      <c r="GS16" s="131"/>
      <c r="GT16" s="131"/>
      <c r="GU16" s="131"/>
      <c r="GV16" s="131"/>
      <c r="GW16" s="131"/>
      <c r="GX16" s="131"/>
      <c r="GY16" s="131"/>
      <c r="GZ16" s="131"/>
      <c r="HA16" s="131"/>
      <c r="HB16" s="131"/>
      <c r="HC16" s="131"/>
      <c r="HD16" s="131"/>
      <c r="HE16" s="131"/>
      <c r="HF16" s="131"/>
      <c r="HG16" s="131"/>
      <c r="HH16" s="131"/>
      <c r="HI16" s="131"/>
      <c r="HJ16" s="131"/>
      <c r="HK16" s="131"/>
      <c r="HL16" s="131"/>
      <c r="HM16" s="131"/>
      <c r="HN16" s="131"/>
      <c r="HO16" s="131"/>
      <c r="HP16" s="131"/>
      <c r="HQ16" s="131"/>
      <c r="HR16" s="131"/>
    </row>
    <row r="17" s="131" customFormat="1" ht="24" spans="1:226">
      <c r="A17" s="45" t="s">
        <v>42</v>
      </c>
      <c r="B17" s="46" t="s">
        <v>43</v>
      </c>
      <c r="C17" s="45" t="s">
        <v>52</v>
      </c>
      <c r="D17" s="45" t="s">
        <v>45</v>
      </c>
      <c r="E17" s="45" t="s">
        <v>19</v>
      </c>
      <c r="F17" s="43">
        <v>189</v>
      </c>
      <c r="G17" s="43">
        <v>2</v>
      </c>
      <c r="H17" s="43">
        <v>20</v>
      </c>
      <c r="I17" s="43">
        <v>54</v>
      </c>
      <c r="J17" s="43">
        <v>2018</v>
      </c>
      <c r="K17" s="43">
        <v>2019</v>
      </c>
      <c r="L17" s="52">
        <v>712.115</v>
      </c>
      <c r="M17" s="52">
        <v>671.45</v>
      </c>
      <c r="N17" s="52">
        <v>0</v>
      </c>
      <c r="O17" s="52">
        <v>0</v>
      </c>
      <c r="P17" s="52">
        <v>40.665</v>
      </c>
      <c r="Q17" s="45" t="s">
        <v>46</v>
      </c>
      <c r="R17" s="43">
        <v>189</v>
      </c>
      <c r="S17" s="43">
        <v>561</v>
      </c>
      <c r="T17" s="43">
        <v>20</v>
      </c>
      <c r="U17" s="43">
        <v>54</v>
      </c>
      <c r="V17" s="45" t="s">
        <v>41</v>
      </c>
      <c r="W17" s="45" t="s">
        <v>41</v>
      </c>
      <c r="X17" s="45" t="s">
        <v>41</v>
      </c>
      <c r="Y17" s="45" t="s">
        <v>41</v>
      </c>
      <c r="Z17" s="45" t="s">
        <v>41</v>
      </c>
      <c r="AA17" s="45" t="s">
        <v>41</v>
      </c>
      <c r="AB17" s="45" t="s">
        <v>47</v>
      </c>
      <c r="AC17" s="75" t="s">
        <v>48</v>
      </c>
      <c r="AD17" s="75"/>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row>
    <row r="18" s="10" customFormat="1" ht="24" spans="1:226">
      <c r="A18" s="45" t="s">
        <v>42</v>
      </c>
      <c r="B18" s="46" t="s">
        <v>43</v>
      </c>
      <c r="C18" s="45" t="s">
        <v>53</v>
      </c>
      <c r="D18" s="45" t="s">
        <v>45</v>
      </c>
      <c r="E18" s="45" t="s">
        <v>19</v>
      </c>
      <c r="F18" s="43">
        <v>24</v>
      </c>
      <c r="G18" s="43">
        <v>2</v>
      </c>
      <c r="H18" s="43">
        <v>24</v>
      </c>
      <c r="I18" s="43">
        <v>64</v>
      </c>
      <c r="J18" s="43">
        <v>2018</v>
      </c>
      <c r="K18" s="43">
        <v>2019</v>
      </c>
      <c r="L18" s="52">
        <v>85.65</v>
      </c>
      <c r="M18" s="52">
        <v>0</v>
      </c>
      <c r="N18" s="52">
        <v>79.45</v>
      </c>
      <c r="O18" s="52">
        <v>0</v>
      </c>
      <c r="P18" s="52">
        <v>6.2</v>
      </c>
      <c r="Q18" s="45" t="s">
        <v>46</v>
      </c>
      <c r="R18" s="43">
        <v>24</v>
      </c>
      <c r="S18" s="43">
        <v>64</v>
      </c>
      <c r="T18" s="43">
        <v>24</v>
      </c>
      <c r="U18" s="43">
        <v>64</v>
      </c>
      <c r="V18" s="45" t="s">
        <v>41</v>
      </c>
      <c r="W18" s="45" t="s">
        <v>41</v>
      </c>
      <c r="X18" s="45" t="s">
        <v>41</v>
      </c>
      <c r="Y18" s="45" t="s">
        <v>41</v>
      </c>
      <c r="Z18" s="45" t="s">
        <v>41</v>
      </c>
      <c r="AA18" s="45" t="s">
        <v>41</v>
      </c>
      <c r="AB18" s="45" t="s">
        <v>47</v>
      </c>
      <c r="AC18" s="75" t="s">
        <v>48</v>
      </c>
      <c r="AD18" s="45"/>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c r="BZ18" s="131"/>
      <c r="CA18" s="131"/>
      <c r="CB18" s="131"/>
      <c r="CC18" s="131"/>
      <c r="CD18" s="131"/>
      <c r="CE18" s="131"/>
      <c r="CF18" s="131"/>
      <c r="CG18" s="131"/>
      <c r="CH18" s="131"/>
      <c r="CI18" s="131"/>
      <c r="CJ18" s="131"/>
      <c r="CK18" s="131"/>
      <c r="CL18" s="131"/>
      <c r="CM18" s="131"/>
      <c r="CN18" s="131"/>
      <c r="CO18" s="131"/>
      <c r="CP18" s="131"/>
      <c r="CQ18" s="131"/>
      <c r="CR18" s="131"/>
      <c r="CS18" s="131"/>
      <c r="CT18" s="131"/>
      <c r="CU18" s="131"/>
      <c r="CV18" s="131"/>
      <c r="CW18" s="131"/>
      <c r="CX18" s="131"/>
      <c r="CY18" s="131"/>
      <c r="CZ18" s="131"/>
      <c r="DA18" s="131"/>
      <c r="DB18" s="131"/>
      <c r="DC18" s="131"/>
      <c r="DD18" s="131"/>
      <c r="DE18" s="131"/>
      <c r="DF18" s="131"/>
      <c r="DG18" s="131"/>
      <c r="DH18" s="131"/>
      <c r="DI18" s="131"/>
      <c r="DJ18" s="131"/>
      <c r="DK18" s="131"/>
      <c r="DL18" s="131"/>
      <c r="DM18" s="131"/>
      <c r="DN18" s="131"/>
      <c r="DO18" s="131"/>
      <c r="DP18" s="131"/>
      <c r="DQ18" s="131"/>
      <c r="DR18" s="131"/>
      <c r="DS18" s="131"/>
      <c r="DT18" s="131"/>
      <c r="DU18" s="131"/>
      <c r="DV18" s="131"/>
      <c r="DW18" s="131"/>
      <c r="DX18" s="131"/>
      <c r="DY18" s="131"/>
      <c r="DZ18" s="131"/>
      <c r="EA18" s="131"/>
      <c r="EB18" s="131"/>
      <c r="EC18" s="131"/>
      <c r="ED18" s="131"/>
      <c r="EE18" s="131"/>
      <c r="EF18" s="131"/>
      <c r="EG18" s="131"/>
      <c r="EH18" s="131"/>
      <c r="EI18" s="131"/>
      <c r="EJ18" s="131"/>
      <c r="EK18" s="131"/>
      <c r="EL18" s="131"/>
      <c r="EM18" s="131"/>
      <c r="EN18" s="131"/>
      <c r="EO18" s="131"/>
      <c r="EP18" s="131"/>
      <c r="EQ18" s="131"/>
      <c r="ER18" s="131"/>
      <c r="ES18" s="131"/>
      <c r="ET18" s="131"/>
      <c r="EU18" s="131"/>
      <c r="EV18" s="131"/>
      <c r="EW18" s="131"/>
      <c r="EX18" s="131"/>
      <c r="EY18" s="131"/>
      <c r="EZ18" s="131"/>
      <c r="FA18" s="131"/>
      <c r="FB18" s="131"/>
      <c r="FC18" s="131"/>
      <c r="FD18" s="131"/>
      <c r="FE18" s="131"/>
      <c r="FF18" s="131"/>
      <c r="FG18" s="131"/>
      <c r="FH18" s="131"/>
      <c r="FI18" s="131"/>
      <c r="FJ18" s="131"/>
      <c r="FK18" s="131"/>
      <c r="FL18" s="131"/>
      <c r="FM18" s="131"/>
      <c r="FN18" s="131"/>
      <c r="FO18" s="131"/>
      <c r="FP18" s="131"/>
      <c r="FQ18" s="131"/>
      <c r="FR18" s="131"/>
      <c r="FS18" s="131"/>
      <c r="FT18" s="131"/>
      <c r="FU18" s="131"/>
      <c r="FV18" s="131"/>
      <c r="FW18" s="131"/>
      <c r="FX18" s="131"/>
      <c r="FY18" s="131"/>
      <c r="FZ18" s="131"/>
      <c r="GA18" s="131"/>
      <c r="GB18" s="131"/>
      <c r="GC18" s="131"/>
      <c r="GD18" s="131"/>
      <c r="GE18" s="131"/>
      <c r="GF18" s="131"/>
      <c r="GG18" s="131"/>
      <c r="GH18" s="131"/>
      <c r="GI18" s="131"/>
      <c r="GJ18" s="131"/>
      <c r="GK18" s="131"/>
      <c r="GL18" s="131"/>
      <c r="GM18" s="131"/>
      <c r="GN18" s="131"/>
      <c r="GO18" s="131"/>
      <c r="GP18" s="131"/>
      <c r="GQ18" s="131"/>
      <c r="GR18" s="131"/>
      <c r="GS18" s="131"/>
      <c r="GT18" s="131"/>
      <c r="GU18" s="131"/>
      <c r="GV18" s="131"/>
      <c r="GW18" s="131"/>
      <c r="GX18" s="131"/>
      <c r="GY18" s="131"/>
      <c r="GZ18" s="131"/>
      <c r="HA18" s="131"/>
      <c r="HB18" s="131"/>
      <c r="HC18" s="131"/>
      <c r="HD18" s="131"/>
      <c r="HE18" s="131"/>
      <c r="HF18" s="131"/>
      <c r="HG18" s="131"/>
      <c r="HH18" s="131"/>
      <c r="HI18" s="131"/>
      <c r="HJ18" s="131"/>
      <c r="HK18" s="131"/>
      <c r="HL18" s="131"/>
      <c r="HM18" s="131"/>
      <c r="HN18" s="131"/>
      <c r="HO18" s="131"/>
      <c r="HP18" s="131"/>
      <c r="HQ18" s="131"/>
      <c r="HR18" s="131"/>
    </row>
    <row r="19" s="10" customFormat="1" ht="24" spans="1:30">
      <c r="A19" s="45" t="s">
        <v>42</v>
      </c>
      <c r="B19" s="46" t="s">
        <v>43</v>
      </c>
      <c r="C19" s="45" t="s">
        <v>54</v>
      </c>
      <c r="D19" s="45" t="s">
        <v>45</v>
      </c>
      <c r="E19" s="45" t="s">
        <v>19</v>
      </c>
      <c r="F19" s="43">
        <v>18</v>
      </c>
      <c r="G19" s="43">
        <v>1</v>
      </c>
      <c r="H19" s="43">
        <v>18</v>
      </c>
      <c r="I19" s="43">
        <v>63</v>
      </c>
      <c r="J19" s="43">
        <v>2018</v>
      </c>
      <c r="K19" s="43">
        <v>2018</v>
      </c>
      <c r="L19" s="52">
        <v>74.34</v>
      </c>
      <c r="M19" s="52">
        <v>74.34</v>
      </c>
      <c r="N19" s="52">
        <v>0</v>
      </c>
      <c r="O19" s="52">
        <v>0</v>
      </c>
      <c r="P19" s="52">
        <v>0</v>
      </c>
      <c r="Q19" s="45" t="s">
        <v>46</v>
      </c>
      <c r="R19" s="43">
        <v>18</v>
      </c>
      <c r="S19" s="43">
        <v>63</v>
      </c>
      <c r="T19" s="43">
        <v>18</v>
      </c>
      <c r="U19" s="43">
        <v>63</v>
      </c>
      <c r="V19" s="45" t="s">
        <v>41</v>
      </c>
      <c r="W19" s="45" t="s">
        <v>41</v>
      </c>
      <c r="X19" s="45" t="s">
        <v>41</v>
      </c>
      <c r="Y19" s="45" t="s">
        <v>41</v>
      </c>
      <c r="Z19" s="45" t="s">
        <v>41</v>
      </c>
      <c r="AA19" s="45" t="s">
        <v>41</v>
      </c>
      <c r="AB19" s="45" t="s">
        <v>47</v>
      </c>
      <c r="AC19" s="75" t="s">
        <v>48</v>
      </c>
      <c r="AD19" s="75"/>
    </row>
    <row r="20" s="10" customFormat="1" ht="24" spans="1:30">
      <c r="A20" s="45" t="s">
        <v>42</v>
      </c>
      <c r="B20" s="46" t="s">
        <v>43</v>
      </c>
      <c r="C20" s="45" t="s">
        <v>55</v>
      </c>
      <c r="D20" s="45" t="s">
        <v>45</v>
      </c>
      <c r="E20" s="45" t="s">
        <v>19</v>
      </c>
      <c r="F20" s="43">
        <v>189</v>
      </c>
      <c r="G20" s="43">
        <v>2</v>
      </c>
      <c r="H20" s="43">
        <v>26</v>
      </c>
      <c r="I20" s="43">
        <v>99</v>
      </c>
      <c r="J20" s="43">
        <v>2018</v>
      </c>
      <c r="K20" s="43">
        <v>2019</v>
      </c>
      <c r="L20" s="52">
        <v>723.3063</v>
      </c>
      <c r="M20" s="52">
        <v>0</v>
      </c>
      <c r="N20" s="52">
        <v>686.68998</v>
      </c>
      <c r="O20" s="52">
        <v>0</v>
      </c>
      <c r="P20" s="52">
        <f>L20-N20</f>
        <v>36.61632</v>
      </c>
      <c r="Q20" s="45" t="s">
        <v>46</v>
      </c>
      <c r="R20" s="43">
        <v>189</v>
      </c>
      <c r="S20" s="43">
        <v>570</v>
      </c>
      <c r="T20" s="43">
        <v>26</v>
      </c>
      <c r="U20" s="43">
        <v>99</v>
      </c>
      <c r="V20" s="45" t="s">
        <v>41</v>
      </c>
      <c r="W20" s="45" t="s">
        <v>41</v>
      </c>
      <c r="X20" s="45" t="s">
        <v>41</v>
      </c>
      <c r="Y20" s="45" t="s">
        <v>41</v>
      </c>
      <c r="Z20" s="45" t="s">
        <v>41</v>
      </c>
      <c r="AA20" s="45" t="s">
        <v>41</v>
      </c>
      <c r="AB20" s="45" t="s">
        <v>47</v>
      </c>
      <c r="AC20" s="75" t="s">
        <v>48</v>
      </c>
      <c r="AD20" s="75"/>
    </row>
    <row r="21" s="10" customFormat="1" ht="24" spans="1:226">
      <c r="A21" s="45" t="s">
        <v>42</v>
      </c>
      <c r="B21" s="46" t="s">
        <v>43</v>
      </c>
      <c r="C21" s="45" t="s">
        <v>56</v>
      </c>
      <c r="D21" s="45" t="s">
        <v>45</v>
      </c>
      <c r="E21" s="45" t="s">
        <v>19</v>
      </c>
      <c r="F21" s="43">
        <v>63</v>
      </c>
      <c r="G21" s="43">
        <v>2</v>
      </c>
      <c r="H21" s="43">
        <v>63</v>
      </c>
      <c r="I21" s="43">
        <v>185</v>
      </c>
      <c r="J21" s="43">
        <v>2018</v>
      </c>
      <c r="K21" s="43">
        <v>2019</v>
      </c>
      <c r="L21" s="52">
        <v>238.64</v>
      </c>
      <c r="M21" s="52">
        <v>0</v>
      </c>
      <c r="N21" s="52">
        <v>208.605</v>
      </c>
      <c r="O21" s="52">
        <v>0</v>
      </c>
      <c r="P21" s="52">
        <v>30.035</v>
      </c>
      <c r="Q21" s="45" t="s">
        <v>46</v>
      </c>
      <c r="R21" s="43">
        <v>63</v>
      </c>
      <c r="S21" s="43">
        <v>185</v>
      </c>
      <c r="T21" s="43">
        <v>63</v>
      </c>
      <c r="U21" s="43">
        <v>185</v>
      </c>
      <c r="V21" s="45" t="s">
        <v>41</v>
      </c>
      <c r="W21" s="45" t="s">
        <v>41</v>
      </c>
      <c r="X21" s="45" t="s">
        <v>41</v>
      </c>
      <c r="Y21" s="45" t="s">
        <v>41</v>
      </c>
      <c r="Z21" s="45" t="s">
        <v>41</v>
      </c>
      <c r="AA21" s="45" t="s">
        <v>41</v>
      </c>
      <c r="AB21" s="45" t="s">
        <v>47</v>
      </c>
      <c r="AC21" s="75" t="s">
        <v>48</v>
      </c>
      <c r="AD21" s="45"/>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c r="BZ21" s="131"/>
      <c r="CA21" s="131"/>
      <c r="CB21" s="131"/>
      <c r="CC21" s="131"/>
      <c r="CD21" s="131"/>
      <c r="CE21" s="131"/>
      <c r="CF21" s="131"/>
      <c r="CG21" s="131"/>
      <c r="CH21" s="131"/>
      <c r="CI21" s="131"/>
      <c r="CJ21" s="131"/>
      <c r="CK21" s="131"/>
      <c r="CL21" s="131"/>
      <c r="CM21" s="131"/>
      <c r="CN21" s="131"/>
      <c r="CO21" s="131"/>
      <c r="CP21" s="131"/>
      <c r="CQ21" s="131"/>
      <c r="CR21" s="131"/>
      <c r="CS21" s="131"/>
      <c r="CT21" s="131"/>
      <c r="CU21" s="131"/>
      <c r="CV21" s="131"/>
      <c r="CW21" s="131"/>
      <c r="CX21" s="131"/>
      <c r="CY21" s="131"/>
      <c r="CZ21" s="131"/>
      <c r="DA21" s="131"/>
      <c r="DB21" s="131"/>
      <c r="DC21" s="131"/>
      <c r="DD21" s="131"/>
      <c r="DE21" s="131"/>
      <c r="DF21" s="131"/>
      <c r="DG21" s="131"/>
      <c r="DH21" s="131"/>
      <c r="DI21" s="131"/>
      <c r="DJ21" s="131"/>
      <c r="DK21" s="131"/>
      <c r="DL21" s="131"/>
      <c r="DM21" s="131"/>
      <c r="DN21" s="131"/>
      <c r="DO21" s="131"/>
      <c r="DP21" s="131"/>
      <c r="DQ21" s="131"/>
      <c r="DR21" s="131"/>
      <c r="DS21" s="131"/>
      <c r="DT21" s="131"/>
      <c r="DU21" s="131"/>
      <c r="DV21" s="131"/>
      <c r="DW21" s="131"/>
      <c r="DX21" s="131"/>
      <c r="DY21" s="131"/>
      <c r="DZ21" s="131"/>
      <c r="EA21" s="131"/>
      <c r="EB21" s="131"/>
      <c r="EC21" s="131"/>
      <c r="ED21" s="131"/>
      <c r="EE21" s="131"/>
      <c r="EF21" s="131"/>
      <c r="EG21" s="131"/>
      <c r="EH21" s="131"/>
      <c r="EI21" s="131"/>
      <c r="EJ21" s="131"/>
      <c r="EK21" s="131"/>
      <c r="EL21" s="131"/>
      <c r="EM21" s="131"/>
      <c r="EN21" s="131"/>
      <c r="EO21" s="131"/>
      <c r="EP21" s="131"/>
      <c r="EQ21" s="131"/>
      <c r="ER21" s="131"/>
      <c r="ES21" s="131"/>
      <c r="ET21" s="131"/>
      <c r="EU21" s="131"/>
      <c r="EV21" s="131"/>
      <c r="EW21" s="131"/>
      <c r="EX21" s="131"/>
      <c r="EY21" s="131"/>
      <c r="EZ21" s="131"/>
      <c r="FA21" s="131"/>
      <c r="FB21" s="131"/>
      <c r="FC21" s="131"/>
      <c r="FD21" s="131"/>
      <c r="FE21" s="131"/>
      <c r="FF21" s="131"/>
      <c r="FG21" s="131"/>
      <c r="FH21" s="131"/>
      <c r="FI21" s="131"/>
      <c r="FJ21" s="131"/>
      <c r="FK21" s="131"/>
      <c r="FL21" s="131"/>
      <c r="FM21" s="131"/>
      <c r="FN21" s="131"/>
      <c r="FO21" s="131"/>
      <c r="FP21" s="131"/>
      <c r="FQ21" s="131"/>
      <c r="FR21" s="131"/>
      <c r="FS21" s="131"/>
      <c r="FT21" s="131"/>
      <c r="FU21" s="131"/>
      <c r="FV21" s="131"/>
      <c r="FW21" s="131"/>
      <c r="FX21" s="131"/>
      <c r="FY21" s="131"/>
      <c r="FZ21" s="131"/>
      <c r="GA21" s="131"/>
      <c r="GB21" s="131"/>
      <c r="GC21" s="131"/>
      <c r="GD21" s="131"/>
      <c r="GE21" s="131"/>
      <c r="GF21" s="131"/>
      <c r="GG21" s="131"/>
      <c r="GH21" s="131"/>
      <c r="GI21" s="131"/>
      <c r="GJ21" s="131"/>
      <c r="GK21" s="131"/>
      <c r="GL21" s="131"/>
      <c r="GM21" s="131"/>
      <c r="GN21" s="131"/>
      <c r="GO21" s="131"/>
      <c r="GP21" s="131"/>
      <c r="GQ21" s="131"/>
      <c r="GR21" s="131"/>
      <c r="GS21" s="131"/>
      <c r="GT21" s="131"/>
      <c r="GU21" s="131"/>
      <c r="GV21" s="131"/>
      <c r="GW21" s="131"/>
      <c r="GX21" s="131"/>
      <c r="GY21" s="131"/>
      <c r="GZ21" s="131"/>
      <c r="HA21" s="131"/>
      <c r="HB21" s="131"/>
      <c r="HC21" s="131"/>
      <c r="HD21" s="131"/>
      <c r="HE21" s="131"/>
      <c r="HF21" s="131"/>
      <c r="HG21" s="131"/>
      <c r="HH21" s="131"/>
      <c r="HI21" s="131"/>
      <c r="HJ21" s="131"/>
      <c r="HK21" s="131"/>
      <c r="HL21" s="131"/>
      <c r="HM21" s="131"/>
      <c r="HN21" s="131"/>
      <c r="HO21" s="131"/>
      <c r="HP21" s="131"/>
      <c r="HQ21" s="131"/>
      <c r="HR21" s="131"/>
    </row>
    <row r="22" s="10" customFormat="1" ht="24" spans="1:30">
      <c r="A22" s="45" t="s">
        <v>42</v>
      </c>
      <c r="B22" s="46" t="s">
        <v>43</v>
      </c>
      <c r="C22" s="45" t="s">
        <v>57</v>
      </c>
      <c r="D22" s="45" t="s">
        <v>45</v>
      </c>
      <c r="E22" s="45" t="s">
        <v>19</v>
      </c>
      <c r="F22" s="43">
        <v>55</v>
      </c>
      <c r="G22" s="43">
        <v>2</v>
      </c>
      <c r="H22" s="43">
        <v>19</v>
      </c>
      <c r="I22" s="43">
        <v>71</v>
      </c>
      <c r="J22" s="43">
        <v>2018</v>
      </c>
      <c r="K22" s="43">
        <v>2019</v>
      </c>
      <c r="L22" s="52">
        <v>220.815</v>
      </c>
      <c r="M22" s="52">
        <v>202.39</v>
      </c>
      <c r="N22" s="52">
        <v>0</v>
      </c>
      <c r="O22" s="52">
        <v>0</v>
      </c>
      <c r="P22" s="52">
        <v>18.425</v>
      </c>
      <c r="Q22" s="45" t="s">
        <v>46</v>
      </c>
      <c r="R22" s="43">
        <v>55</v>
      </c>
      <c r="S22" s="43">
        <v>177</v>
      </c>
      <c r="T22" s="43">
        <v>19</v>
      </c>
      <c r="U22" s="43">
        <v>71</v>
      </c>
      <c r="V22" s="45" t="s">
        <v>41</v>
      </c>
      <c r="W22" s="45" t="s">
        <v>41</v>
      </c>
      <c r="X22" s="45" t="s">
        <v>41</v>
      </c>
      <c r="Y22" s="45" t="s">
        <v>41</v>
      </c>
      <c r="Z22" s="45" t="s">
        <v>41</v>
      </c>
      <c r="AA22" s="45" t="s">
        <v>41</v>
      </c>
      <c r="AB22" s="45" t="s">
        <v>47</v>
      </c>
      <c r="AC22" s="75" t="s">
        <v>48</v>
      </c>
      <c r="AD22" s="75"/>
    </row>
    <row r="23" s="10" customFormat="1" ht="24" spans="1:30">
      <c r="A23" s="45" t="s">
        <v>42</v>
      </c>
      <c r="B23" s="46" t="s">
        <v>43</v>
      </c>
      <c r="C23" s="45" t="s">
        <v>58</v>
      </c>
      <c r="D23" s="45" t="s">
        <v>45</v>
      </c>
      <c r="E23" s="45" t="s">
        <v>19</v>
      </c>
      <c r="F23" s="43">
        <v>75</v>
      </c>
      <c r="G23" s="43">
        <v>2</v>
      </c>
      <c r="H23" s="43">
        <v>19</v>
      </c>
      <c r="I23" s="43">
        <v>68</v>
      </c>
      <c r="J23" s="43">
        <v>2018</v>
      </c>
      <c r="K23" s="43">
        <v>2019</v>
      </c>
      <c r="L23" s="52">
        <v>285.815</v>
      </c>
      <c r="M23" s="52">
        <v>271.855</v>
      </c>
      <c r="N23" s="52">
        <v>0</v>
      </c>
      <c r="O23" s="52">
        <v>0</v>
      </c>
      <c r="P23" s="52">
        <v>13.96</v>
      </c>
      <c r="Q23" s="45" t="s">
        <v>46</v>
      </c>
      <c r="R23" s="43">
        <v>75</v>
      </c>
      <c r="S23" s="43">
        <v>229</v>
      </c>
      <c r="T23" s="43">
        <v>19</v>
      </c>
      <c r="U23" s="43">
        <v>68</v>
      </c>
      <c r="V23" s="45" t="s">
        <v>41</v>
      </c>
      <c r="W23" s="45" t="s">
        <v>41</v>
      </c>
      <c r="X23" s="45" t="s">
        <v>41</v>
      </c>
      <c r="Y23" s="45" t="s">
        <v>41</v>
      </c>
      <c r="Z23" s="45" t="s">
        <v>41</v>
      </c>
      <c r="AA23" s="45" t="s">
        <v>41</v>
      </c>
      <c r="AB23" s="45" t="s">
        <v>47</v>
      </c>
      <c r="AC23" s="75" t="s">
        <v>48</v>
      </c>
      <c r="AD23" s="75"/>
    </row>
    <row r="24" s="10" customFormat="1" ht="12" spans="1:30">
      <c r="A24" s="43" t="s">
        <v>59</v>
      </c>
      <c r="B24" s="44" t="s">
        <v>60</v>
      </c>
      <c r="C24" s="43" t="s">
        <v>36</v>
      </c>
      <c r="D24" s="43"/>
      <c r="E24" s="43"/>
      <c r="F24" s="43">
        <v>1161</v>
      </c>
      <c r="G24" s="43">
        <f>SUM(G25:G35)</f>
        <v>18</v>
      </c>
      <c r="H24" s="43">
        <v>363</v>
      </c>
      <c r="I24" s="43">
        <v>1220</v>
      </c>
      <c r="J24" s="43"/>
      <c r="K24" s="43"/>
      <c r="L24" s="52">
        <f>SUM(L25:L35)</f>
        <v>2087.0597</v>
      </c>
      <c r="M24" s="52">
        <f>SUM(M25:M35)</f>
        <v>1150.2</v>
      </c>
      <c r="N24" s="52">
        <f>SUM(N25:N35)</f>
        <v>813.6</v>
      </c>
      <c r="O24" s="52">
        <f>SUM(O25:O35)</f>
        <v>0</v>
      </c>
      <c r="P24" s="52">
        <f>SUM(P25:P35)</f>
        <v>123.2597</v>
      </c>
      <c r="Q24" s="45"/>
      <c r="R24" s="43">
        <v>1161</v>
      </c>
      <c r="S24" s="43">
        <v>3770</v>
      </c>
      <c r="T24" s="43">
        <v>363</v>
      </c>
      <c r="U24" s="43">
        <v>1220</v>
      </c>
      <c r="V24" s="45" t="s">
        <v>41</v>
      </c>
      <c r="W24" s="45" t="s">
        <v>41</v>
      </c>
      <c r="X24" s="45" t="s">
        <v>41</v>
      </c>
      <c r="Y24" s="45" t="s">
        <v>41</v>
      </c>
      <c r="Z24" s="45" t="s">
        <v>41</v>
      </c>
      <c r="AA24" s="45" t="s">
        <v>41</v>
      </c>
      <c r="AB24" s="45"/>
      <c r="AC24" s="75"/>
      <c r="AD24" s="75"/>
    </row>
    <row r="25" s="131" customFormat="1" ht="24" spans="1:226">
      <c r="A25" s="45" t="s">
        <v>42</v>
      </c>
      <c r="B25" s="46" t="s">
        <v>61</v>
      </c>
      <c r="C25" s="45" t="s">
        <v>44</v>
      </c>
      <c r="D25" s="45" t="s">
        <v>62</v>
      </c>
      <c r="E25" s="45" t="s">
        <v>19</v>
      </c>
      <c r="F25" s="43">
        <v>65</v>
      </c>
      <c r="G25" s="43">
        <v>1</v>
      </c>
      <c r="H25" s="43">
        <v>8</v>
      </c>
      <c r="I25" s="43">
        <v>29</v>
      </c>
      <c r="J25" s="43">
        <v>2018</v>
      </c>
      <c r="K25" s="43">
        <v>2018</v>
      </c>
      <c r="L25" s="52">
        <v>117</v>
      </c>
      <c r="M25" s="52">
        <v>117</v>
      </c>
      <c r="N25" s="52">
        <v>0</v>
      </c>
      <c r="O25" s="52">
        <v>0</v>
      </c>
      <c r="P25" s="52">
        <v>0</v>
      </c>
      <c r="Q25" s="45" t="s">
        <v>46</v>
      </c>
      <c r="R25" s="43">
        <v>65</v>
      </c>
      <c r="S25" s="43">
        <v>233</v>
      </c>
      <c r="T25" s="43">
        <v>8</v>
      </c>
      <c r="U25" s="43">
        <v>29</v>
      </c>
      <c r="V25" s="45" t="s">
        <v>41</v>
      </c>
      <c r="W25" s="45" t="s">
        <v>41</v>
      </c>
      <c r="X25" s="45" t="s">
        <v>41</v>
      </c>
      <c r="Y25" s="45" t="s">
        <v>41</v>
      </c>
      <c r="Z25" s="45" t="s">
        <v>41</v>
      </c>
      <c r="AA25" s="45" t="s">
        <v>41</v>
      </c>
      <c r="AB25" s="45" t="s">
        <v>47</v>
      </c>
      <c r="AC25" s="75" t="s">
        <v>48</v>
      </c>
      <c r="AD25" s="75"/>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row>
    <row r="26" s="131" customFormat="1" ht="24" spans="1:226">
      <c r="A26" s="45" t="s">
        <v>42</v>
      </c>
      <c r="B26" s="46" t="s">
        <v>61</v>
      </c>
      <c r="C26" s="45" t="s">
        <v>49</v>
      </c>
      <c r="D26" s="45" t="s">
        <v>62</v>
      </c>
      <c r="E26" s="45" t="s">
        <v>19</v>
      </c>
      <c r="F26" s="43">
        <v>2</v>
      </c>
      <c r="G26" s="43">
        <v>1</v>
      </c>
      <c r="H26" s="43">
        <v>2</v>
      </c>
      <c r="I26" s="43">
        <v>5</v>
      </c>
      <c r="J26" s="43">
        <v>2018</v>
      </c>
      <c r="K26" s="43">
        <v>2018</v>
      </c>
      <c r="L26" s="52">
        <v>3.6</v>
      </c>
      <c r="M26" s="52">
        <v>3.6</v>
      </c>
      <c r="N26" s="52">
        <v>0</v>
      </c>
      <c r="O26" s="52">
        <v>0</v>
      </c>
      <c r="P26" s="52">
        <v>0</v>
      </c>
      <c r="Q26" s="45" t="s">
        <v>46</v>
      </c>
      <c r="R26" s="43">
        <v>2</v>
      </c>
      <c r="S26" s="43">
        <v>5</v>
      </c>
      <c r="T26" s="43">
        <v>2</v>
      </c>
      <c r="U26" s="43">
        <v>5</v>
      </c>
      <c r="V26" s="45" t="s">
        <v>41</v>
      </c>
      <c r="W26" s="45" t="s">
        <v>41</v>
      </c>
      <c r="X26" s="45" t="s">
        <v>41</v>
      </c>
      <c r="Y26" s="45" t="s">
        <v>41</v>
      </c>
      <c r="Z26" s="45" t="s">
        <v>41</v>
      </c>
      <c r="AA26" s="45" t="s">
        <v>41</v>
      </c>
      <c r="AB26" s="45" t="s">
        <v>47</v>
      </c>
      <c r="AC26" s="75" t="s">
        <v>48</v>
      </c>
      <c r="AD26" s="74"/>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row>
    <row r="27" s="21" customFormat="1" ht="24" spans="1:226">
      <c r="A27" s="45" t="s">
        <v>42</v>
      </c>
      <c r="B27" s="46" t="s">
        <v>61</v>
      </c>
      <c r="C27" s="45" t="s">
        <v>50</v>
      </c>
      <c r="D27" s="45" t="s">
        <v>62</v>
      </c>
      <c r="E27" s="45" t="s">
        <v>19</v>
      </c>
      <c r="F27" s="43">
        <v>15</v>
      </c>
      <c r="G27" s="43">
        <v>2</v>
      </c>
      <c r="H27" s="43">
        <v>15</v>
      </c>
      <c r="I27" s="43">
        <v>52</v>
      </c>
      <c r="J27" s="43">
        <v>2018</v>
      </c>
      <c r="K27" s="43">
        <v>2019</v>
      </c>
      <c r="L27" s="52">
        <v>27</v>
      </c>
      <c r="M27" s="52">
        <v>0</v>
      </c>
      <c r="N27" s="52">
        <v>25.2</v>
      </c>
      <c r="O27" s="52">
        <v>0</v>
      </c>
      <c r="P27" s="52">
        <v>1.8</v>
      </c>
      <c r="Q27" s="45" t="s">
        <v>46</v>
      </c>
      <c r="R27" s="43">
        <v>15</v>
      </c>
      <c r="S27" s="43">
        <v>52</v>
      </c>
      <c r="T27" s="43">
        <v>15</v>
      </c>
      <c r="U27" s="43">
        <v>52</v>
      </c>
      <c r="V27" s="45" t="s">
        <v>41</v>
      </c>
      <c r="W27" s="45" t="s">
        <v>41</v>
      </c>
      <c r="X27" s="45" t="s">
        <v>41</v>
      </c>
      <c r="Y27" s="45" t="s">
        <v>41</v>
      </c>
      <c r="Z27" s="45" t="s">
        <v>41</v>
      </c>
      <c r="AA27" s="45" t="s">
        <v>41</v>
      </c>
      <c r="AB27" s="45" t="s">
        <v>47</v>
      </c>
      <c r="AC27" s="75" t="s">
        <v>48</v>
      </c>
      <c r="AD27" s="75"/>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row>
    <row r="28" s="10" customFormat="1" ht="24" spans="1:226">
      <c r="A28" s="45" t="s">
        <v>42</v>
      </c>
      <c r="B28" s="46" t="s">
        <v>61</v>
      </c>
      <c r="C28" s="45" t="s">
        <v>51</v>
      </c>
      <c r="D28" s="45" t="s">
        <v>62</v>
      </c>
      <c r="E28" s="45" t="s">
        <v>19</v>
      </c>
      <c r="F28" s="43">
        <v>4</v>
      </c>
      <c r="G28" s="43">
        <v>1</v>
      </c>
      <c r="H28" s="43">
        <v>4</v>
      </c>
      <c r="I28" s="43">
        <v>12</v>
      </c>
      <c r="J28" s="43">
        <v>2018</v>
      </c>
      <c r="K28" s="43">
        <v>2018</v>
      </c>
      <c r="L28" s="52">
        <v>7.2</v>
      </c>
      <c r="M28" s="52">
        <v>7.2</v>
      </c>
      <c r="N28" s="52">
        <v>0</v>
      </c>
      <c r="O28" s="52">
        <v>0</v>
      </c>
      <c r="P28" s="52">
        <v>0</v>
      </c>
      <c r="Q28" s="45" t="s">
        <v>46</v>
      </c>
      <c r="R28" s="43">
        <v>4</v>
      </c>
      <c r="S28" s="43">
        <v>12</v>
      </c>
      <c r="T28" s="43">
        <v>4</v>
      </c>
      <c r="U28" s="43">
        <v>12</v>
      </c>
      <c r="V28" s="45" t="s">
        <v>41</v>
      </c>
      <c r="W28" s="45" t="s">
        <v>41</v>
      </c>
      <c r="X28" s="45" t="s">
        <v>41</v>
      </c>
      <c r="Y28" s="45" t="s">
        <v>41</v>
      </c>
      <c r="Z28" s="45" t="s">
        <v>41</v>
      </c>
      <c r="AA28" s="45" t="s">
        <v>41</v>
      </c>
      <c r="AB28" s="45" t="s">
        <v>47</v>
      </c>
      <c r="AC28" s="75" t="s">
        <v>48</v>
      </c>
      <c r="AD28" s="45"/>
      <c r="AE28" s="131"/>
      <c r="AF28" s="131"/>
      <c r="AG28" s="131"/>
      <c r="AH28" s="131"/>
      <c r="AI28" s="131"/>
      <c r="AJ28" s="131"/>
      <c r="AK28" s="131"/>
      <c r="AL28" s="131"/>
      <c r="AM28" s="131"/>
      <c r="AN28" s="131"/>
      <c r="AO28" s="131"/>
      <c r="AP28" s="131"/>
      <c r="AQ28" s="131"/>
      <c r="AR28" s="131"/>
      <c r="AS28" s="131"/>
      <c r="AT28" s="131"/>
      <c r="AU28" s="131"/>
      <c r="AV28" s="131"/>
      <c r="AW28" s="131"/>
      <c r="AX28" s="131"/>
      <c r="AY28" s="131"/>
      <c r="AZ28" s="131"/>
      <c r="BA28" s="131"/>
      <c r="BB28" s="131"/>
      <c r="BC28" s="131"/>
      <c r="BD28" s="131"/>
      <c r="BE28" s="131"/>
      <c r="BF28" s="131"/>
      <c r="BG28" s="131"/>
      <c r="BH28" s="131"/>
      <c r="BI28" s="131"/>
      <c r="BJ28" s="131"/>
      <c r="BK28" s="131"/>
      <c r="BL28" s="131"/>
      <c r="BM28" s="131"/>
      <c r="BN28" s="131"/>
      <c r="BO28" s="131"/>
      <c r="BP28" s="131"/>
      <c r="BQ28" s="131"/>
      <c r="BR28" s="131"/>
      <c r="BS28" s="131"/>
      <c r="BT28" s="131"/>
      <c r="BU28" s="131"/>
      <c r="BV28" s="131"/>
      <c r="BW28" s="131"/>
      <c r="BX28" s="131"/>
      <c r="BY28" s="131"/>
      <c r="BZ28" s="131"/>
      <c r="CA28" s="131"/>
      <c r="CB28" s="131"/>
      <c r="CC28" s="131"/>
      <c r="CD28" s="131"/>
      <c r="CE28" s="131"/>
      <c r="CF28" s="131"/>
      <c r="CG28" s="131"/>
      <c r="CH28" s="131"/>
      <c r="CI28" s="131"/>
      <c r="CJ28" s="131"/>
      <c r="CK28" s="131"/>
      <c r="CL28" s="131"/>
      <c r="CM28" s="131"/>
      <c r="CN28" s="131"/>
      <c r="CO28" s="131"/>
      <c r="CP28" s="131"/>
      <c r="CQ28" s="131"/>
      <c r="CR28" s="131"/>
      <c r="CS28" s="131"/>
      <c r="CT28" s="131"/>
      <c r="CU28" s="131"/>
      <c r="CV28" s="131"/>
      <c r="CW28" s="131"/>
      <c r="CX28" s="131"/>
      <c r="CY28" s="131"/>
      <c r="CZ28" s="131"/>
      <c r="DA28" s="131"/>
      <c r="DB28" s="131"/>
      <c r="DC28" s="131"/>
      <c r="DD28" s="131"/>
      <c r="DE28" s="131"/>
      <c r="DF28" s="131"/>
      <c r="DG28" s="131"/>
      <c r="DH28" s="131"/>
      <c r="DI28" s="131"/>
      <c r="DJ28" s="131"/>
      <c r="DK28" s="131"/>
      <c r="DL28" s="131"/>
      <c r="DM28" s="131"/>
      <c r="DN28" s="131"/>
      <c r="DO28" s="131"/>
      <c r="DP28" s="131"/>
      <c r="DQ28" s="131"/>
      <c r="DR28" s="131"/>
      <c r="DS28" s="131"/>
      <c r="DT28" s="131"/>
      <c r="DU28" s="131"/>
      <c r="DV28" s="131"/>
      <c r="DW28" s="131"/>
      <c r="DX28" s="131"/>
      <c r="DY28" s="131"/>
      <c r="DZ28" s="131"/>
      <c r="EA28" s="131"/>
      <c r="EB28" s="131"/>
      <c r="EC28" s="131"/>
      <c r="ED28" s="131"/>
      <c r="EE28" s="131"/>
      <c r="EF28" s="131"/>
      <c r="EG28" s="131"/>
      <c r="EH28" s="131"/>
      <c r="EI28" s="131"/>
      <c r="EJ28" s="131"/>
      <c r="EK28" s="131"/>
      <c r="EL28" s="131"/>
      <c r="EM28" s="131"/>
      <c r="EN28" s="131"/>
      <c r="EO28" s="131"/>
      <c r="EP28" s="131"/>
      <c r="EQ28" s="131"/>
      <c r="ER28" s="131"/>
      <c r="ES28" s="131"/>
      <c r="ET28" s="131"/>
      <c r="EU28" s="131"/>
      <c r="EV28" s="131"/>
      <c r="EW28" s="131"/>
      <c r="EX28" s="131"/>
      <c r="EY28" s="131"/>
      <c r="EZ28" s="131"/>
      <c r="FA28" s="131"/>
      <c r="FB28" s="131"/>
      <c r="FC28" s="131"/>
      <c r="FD28" s="131"/>
      <c r="FE28" s="131"/>
      <c r="FF28" s="131"/>
      <c r="FG28" s="131"/>
      <c r="FH28" s="131"/>
      <c r="FI28" s="131"/>
      <c r="FJ28" s="131"/>
      <c r="FK28" s="131"/>
      <c r="FL28" s="131"/>
      <c r="FM28" s="131"/>
      <c r="FN28" s="131"/>
      <c r="FO28" s="131"/>
      <c r="FP28" s="131"/>
      <c r="FQ28" s="131"/>
      <c r="FR28" s="131"/>
      <c r="FS28" s="131"/>
      <c r="FT28" s="131"/>
      <c r="FU28" s="131"/>
      <c r="FV28" s="131"/>
      <c r="FW28" s="131"/>
      <c r="FX28" s="131"/>
      <c r="FY28" s="131"/>
      <c r="FZ28" s="131"/>
      <c r="GA28" s="131"/>
      <c r="GB28" s="131"/>
      <c r="GC28" s="131"/>
      <c r="GD28" s="131"/>
      <c r="GE28" s="131"/>
      <c r="GF28" s="131"/>
      <c r="GG28" s="131"/>
      <c r="GH28" s="131"/>
      <c r="GI28" s="131"/>
      <c r="GJ28" s="131"/>
      <c r="GK28" s="131"/>
      <c r="GL28" s="131"/>
      <c r="GM28" s="131"/>
      <c r="GN28" s="131"/>
      <c r="GO28" s="131"/>
      <c r="GP28" s="131"/>
      <c r="GQ28" s="131"/>
      <c r="GR28" s="131"/>
      <c r="GS28" s="131"/>
      <c r="GT28" s="131"/>
      <c r="GU28" s="131"/>
      <c r="GV28" s="131"/>
      <c r="GW28" s="131"/>
      <c r="GX28" s="131"/>
      <c r="GY28" s="131"/>
      <c r="GZ28" s="131"/>
      <c r="HA28" s="131"/>
      <c r="HB28" s="131"/>
      <c r="HC28" s="131"/>
      <c r="HD28" s="131"/>
      <c r="HE28" s="131"/>
      <c r="HF28" s="131"/>
      <c r="HG28" s="131"/>
      <c r="HH28" s="131"/>
      <c r="HI28" s="131"/>
      <c r="HJ28" s="131"/>
      <c r="HK28" s="131"/>
      <c r="HL28" s="131"/>
      <c r="HM28" s="131"/>
      <c r="HN28" s="131"/>
      <c r="HO28" s="131"/>
      <c r="HP28" s="131"/>
      <c r="HQ28" s="131"/>
      <c r="HR28" s="131"/>
    </row>
    <row r="29" s="131" customFormat="1" ht="24" spans="1:226">
      <c r="A29" s="45" t="s">
        <v>42</v>
      </c>
      <c r="B29" s="46" t="s">
        <v>61</v>
      </c>
      <c r="C29" s="45" t="s">
        <v>52</v>
      </c>
      <c r="D29" s="45" t="s">
        <v>62</v>
      </c>
      <c r="E29" s="45" t="s">
        <v>19</v>
      </c>
      <c r="F29" s="43">
        <v>119</v>
      </c>
      <c r="G29" s="43">
        <v>2</v>
      </c>
      <c r="H29" s="43">
        <v>17</v>
      </c>
      <c r="I29" s="43">
        <v>61</v>
      </c>
      <c r="J29" s="43">
        <v>2018</v>
      </c>
      <c r="K29" s="43">
        <v>2019</v>
      </c>
      <c r="L29" s="52">
        <v>213.3087</v>
      </c>
      <c r="M29" s="52">
        <v>203.4</v>
      </c>
      <c r="N29" s="52">
        <v>0</v>
      </c>
      <c r="O29" s="52">
        <v>0</v>
      </c>
      <c r="P29" s="52">
        <v>9.9087</v>
      </c>
      <c r="Q29" s="45" t="s">
        <v>46</v>
      </c>
      <c r="R29" s="43">
        <v>119</v>
      </c>
      <c r="S29" s="43">
        <v>406</v>
      </c>
      <c r="T29" s="43">
        <v>17</v>
      </c>
      <c r="U29" s="43">
        <v>61</v>
      </c>
      <c r="V29" s="45" t="s">
        <v>41</v>
      </c>
      <c r="W29" s="45" t="s">
        <v>41</v>
      </c>
      <c r="X29" s="45" t="s">
        <v>41</v>
      </c>
      <c r="Y29" s="45" t="s">
        <v>41</v>
      </c>
      <c r="Z29" s="45" t="s">
        <v>41</v>
      </c>
      <c r="AA29" s="45" t="s">
        <v>41</v>
      </c>
      <c r="AB29" s="45" t="s">
        <v>47</v>
      </c>
      <c r="AC29" s="75" t="s">
        <v>48</v>
      </c>
      <c r="AD29" s="75"/>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row>
    <row r="30" s="10" customFormat="1" ht="24" spans="1:226">
      <c r="A30" s="45" t="s">
        <v>42</v>
      </c>
      <c r="B30" s="46" t="s">
        <v>61</v>
      </c>
      <c r="C30" s="45" t="s">
        <v>53</v>
      </c>
      <c r="D30" s="45" t="s">
        <v>62</v>
      </c>
      <c r="E30" s="45" t="s">
        <v>19</v>
      </c>
      <c r="F30" s="43">
        <v>67</v>
      </c>
      <c r="G30" s="43">
        <v>2</v>
      </c>
      <c r="H30" s="43">
        <v>67</v>
      </c>
      <c r="I30" s="43">
        <v>205</v>
      </c>
      <c r="J30" s="43">
        <v>2018</v>
      </c>
      <c r="K30" s="43">
        <v>2019</v>
      </c>
      <c r="L30" s="52">
        <v>120</v>
      </c>
      <c r="M30" s="52">
        <v>0</v>
      </c>
      <c r="N30" s="52">
        <v>115.2</v>
      </c>
      <c r="O30" s="52">
        <v>0</v>
      </c>
      <c r="P30" s="52">
        <v>4.8</v>
      </c>
      <c r="Q30" s="45" t="s">
        <v>46</v>
      </c>
      <c r="R30" s="43">
        <v>67</v>
      </c>
      <c r="S30" s="43">
        <v>205</v>
      </c>
      <c r="T30" s="43">
        <v>67</v>
      </c>
      <c r="U30" s="43">
        <v>205</v>
      </c>
      <c r="V30" s="45" t="s">
        <v>41</v>
      </c>
      <c r="W30" s="45" t="s">
        <v>41</v>
      </c>
      <c r="X30" s="45" t="s">
        <v>41</v>
      </c>
      <c r="Y30" s="45" t="s">
        <v>41</v>
      </c>
      <c r="Z30" s="45" t="s">
        <v>41</v>
      </c>
      <c r="AA30" s="45" t="s">
        <v>41</v>
      </c>
      <c r="AB30" s="45" t="s">
        <v>47</v>
      </c>
      <c r="AC30" s="75" t="s">
        <v>48</v>
      </c>
      <c r="AD30" s="45"/>
      <c r="AE30" s="131"/>
      <c r="AF30" s="131"/>
      <c r="AG30" s="131"/>
      <c r="AH30" s="131"/>
      <c r="AI30" s="131"/>
      <c r="AJ30" s="131"/>
      <c r="AK30" s="131"/>
      <c r="AL30" s="131"/>
      <c r="AM30" s="131"/>
      <c r="AN30" s="131"/>
      <c r="AO30" s="131"/>
      <c r="AP30" s="131"/>
      <c r="AQ30" s="131"/>
      <c r="AR30" s="131"/>
      <c r="AS30" s="131"/>
      <c r="AT30" s="131"/>
      <c r="AU30" s="131"/>
      <c r="AV30" s="131"/>
      <c r="AW30" s="131"/>
      <c r="AX30" s="131"/>
      <c r="AY30" s="131"/>
      <c r="AZ30" s="131"/>
      <c r="BA30" s="131"/>
      <c r="BB30" s="131"/>
      <c r="BC30" s="131"/>
      <c r="BD30" s="131"/>
      <c r="BE30" s="131"/>
      <c r="BF30" s="131"/>
      <c r="BG30" s="131"/>
      <c r="BH30" s="131"/>
      <c r="BI30" s="131"/>
      <c r="BJ30" s="131"/>
      <c r="BK30" s="131"/>
      <c r="BL30" s="131"/>
      <c r="BM30" s="131"/>
      <c r="BN30" s="131"/>
      <c r="BO30" s="131"/>
      <c r="BP30" s="131"/>
      <c r="BQ30" s="131"/>
      <c r="BR30" s="131"/>
      <c r="BS30" s="131"/>
      <c r="BT30" s="131"/>
      <c r="BU30" s="131"/>
      <c r="BV30" s="131"/>
      <c r="BW30" s="131"/>
      <c r="BX30" s="131"/>
      <c r="BY30" s="131"/>
      <c r="BZ30" s="131"/>
      <c r="CA30" s="131"/>
      <c r="CB30" s="131"/>
      <c r="CC30" s="131"/>
      <c r="CD30" s="131"/>
      <c r="CE30" s="131"/>
      <c r="CF30" s="131"/>
      <c r="CG30" s="131"/>
      <c r="CH30" s="131"/>
      <c r="CI30" s="131"/>
      <c r="CJ30" s="131"/>
      <c r="CK30" s="131"/>
      <c r="CL30" s="131"/>
      <c r="CM30" s="131"/>
      <c r="CN30" s="131"/>
      <c r="CO30" s="131"/>
      <c r="CP30" s="131"/>
      <c r="CQ30" s="131"/>
      <c r="CR30" s="131"/>
      <c r="CS30" s="131"/>
      <c r="CT30" s="131"/>
      <c r="CU30" s="131"/>
      <c r="CV30" s="131"/>
      <c r="CW30" s="131"/>
      <c r="CX30" s="131"/>
      <c r="CY30" s="131"/>
      <c r="CZ30" s="131"/>
      <c r="DA30" s="131"/>
      <c r="DB30" s="131"/>
      <c r="DC30" s="131"/>
      <c r="DD30" s="131"/>
      <c r="DE30" s="131"/>
      <c r="DF30" s="131"/>
      <c r="DG30" s="131"/>
      <c r="DH30" s="131"/>
      <c r="DI30" s="131"/>
      <c r="DJ30" s="131"/>
      <c r="DK30" s="131"/>
      <c r="DL30" s="131"/>
      <c r="DM30" s="131"/>
      <c r="DN30" s="131"/>
      <c r="DO30" s="131"/>
      <c r="DP30" s="131"/>
      <c r="DQ30" s="131"/>
      <c r="DR30" s="131"/>
      <c r="DS30" s="131"/>
      <c r="DT30" s="131"/>
      <c r="DU30" s="131"/>
      <c r="DV30" s="131"/>
      <c r="DW30" s="131"/>
      <c r="DX30" s="131"/>
      <c r="DY30" s="131"/>
      <c r="DZ30" s="131"/>
      <c r="EA30" s="131"/>
      <c r="EB30" s="131"/>
      <c r="EC30" s="131"/>
      <c r="ED30" s="131"/>
      <c r="EE30" s="131"/>
      <c r="EF30" s="131"/>
      <c r="EG30" s="131"/>
      <c r="EH30" s="131"/>
      <c r="EI30" s="131"/>
      <c r="EJ30" s="131"/>
      <c r="EK30" s="131"/>
      <c r="EL30" s="131"/>
      <c r="EM30" s="131"/>
      <c r="EN30" s="131"/>
      <c r="EO30" s="131"/>
      <c r="EP30" s="131"/>
      <c r="EQ30" s="131"/>
      <c r="ER30" s="131"/>
      <c r="ES30" s="131"/>
      <c r="ET30" s="131"/>
      <c r="EU30" s="131"/>
      <c r="EV30" s="131"/>
      <c r="EW30" s="131"/>
      <c r="EX30" s="131"/>
      <c r="EY30" s="131"/>
      <c r="EZ30" s="131"/>
      <c r="FA30" s="131"/>
      <c r="FB30" s="131"/>
      <c r="FC30" s="131"/>
      <c r="FD30" s="131"/>
      <c r="FE30" s="131"/>
      <c r="FF30" s="131"/>
      <c r="FG30" s="131"/>
      <c r="FH30" s="131"/>
      <c r="FI30" s="131"/>
      <c r="FJ30" s="131"/>
      <c r="FK30" s="131"/>
      <c r="FL30" s="131"/>
      <c r="FM30" s="131"/>
      <c r="FN30" s="131"/>
      <c r="FO30" s="131"/>
      <c r="FP30" s="131"/>
      <c r="FQ30" s="131"/>
      <c r="FR30" s="131"/>
      <c r="FS30" s="131"/>
      <c r="FT30" s="131"/>
      <c r="FU30" s="131"/>
      <c r="FV30" s="131"/>
      <c r="FW30" s="131"/>
      <c r="FX30" s="131"/>
      <c r="FY30" s="131"/>
      <c r="FZ30" s="131"/>
      <c r="GA30" s="131"/>
      <c r="GB30" s="131"/>
      <c r="GC30" s="131"/>
      <c r="GD30" s="131"/>
      <c r="GE30" s="131"/>
      <c r="GF30" s="131"/>
      <c r="GG30" s="131"/>
      <c r="GH30" s="131"/>
      <c r="GI30" s="131"/>
      <c r="GJ30" s="131"/>
      <c r="GK30" s="131"/>
      <c r="GL30" s="131"/>
      <c r="GM30" s="131"/>
      <c r="GN30" s="131"/>
      <c r="GO30" s="131"/>
      <c r="GP30" s="131"/>
      <c r="GQ30" s="131"/>
      <c r="GR30" s="131"/>
      <c r="GS30" s="131"/>
      <c r="GT30" s="131"/>
      <c r="GU30" s="131"/>
      <c r="GV30" s="131"/>
      <c r="GW30" s="131"/>
      <c r="GX30" s="131"/>
      <c r="GY30" s="131"/>
      <c r="GZ30" s="131"/>
      <c r="HA30" s="131"/>
      <c r="HB30" s="131"/>
      <c r="HC30" s="131"/>
      <c r="HD30" s="131"/>
      <c r="HE30" s="131"/>
      <c r="HF30" s="131"/>
      <c r="HG30" s="131"/>
      <c r="HH30" s="131"/>
      <c r="HI30" s="131"/>
      <c r="HJ30" s="131"/>
      <c r="HK30" s="131"/>
      <c r="HL30" s="131"/>
      <c r="HM30" s="131"/>
      <c r="HN30" s="131"/>
      <c r="HO30" s="131"/>
      <c r="HP30" s="131"/>
      <c r="HQ30" s="131"/>
      <c r="HR30" s="131"/>
    </row>
    <row r="31" s="10" customFormat="1" ht="24" spans="1:30">
      <c r="A31" s="45" t="s">
        <v>42</v>
      </c>
      <c r="B31" s="46" t="s">
        <v>61</v>
      </c>
      <c r="C31" s="45" t="s">
        <v>54</v>
      </c>
      <c r="D31" s="45" t="s">
        <v>62</v>
      </c>
      <c r="E31" s="45" t="s">
        <v>19</v>
      </c>
      <c r="F31" s="43">
        <v>27</v>
      </c>
      <c r="G31" s="43">
        <v>1</v>
      </c>
      <c r="H31" s="43">
        <v>27</v>
      </c>
      <c r="I31" s="43">
        <v>93</v>
      </c>
      <c r="J31" s="43">
        <v>2018</v>
      </c>
      <c r="K31" s="43">
        <v>2018</v>
      </c>
      <c r="L31" s="52">
        <v>48.6</v>
      </c>
      <c r="M31" s="52">
        <v>48.6</v>
      </c>
      <c r="N31" s="52">
        <v>0</v>
      </c>
      <c r="O31" s="52">
        <v>0</v>
      </c>
      <c r="P31" s="52">
        <v>0</v>
      </c>
      <c r="Q31" s="45" t="s">
        <v>46</v>
      </c>
      <c r="R31" s="43">
        <v>27</v>
      </c>
      <c r="S31" s="43">
        <v>93</v>
      </c>
      <c r="T31" s="43">
        <v>27</v>
      </c>
      <c r="U31" s="43">
        <v>93</v>
      </c>
      <c r="V31" s="45" t="s">
        <v>41</v>
      </c>
      <c r="W31" s="45" t="s">
        <v>41</v>
      </c>
      <c r="X31" s="45" t="s">
        <v>41</v>
      </c>
      <c r="Y31" s="45" t="s">
        <v>41</v>
      </c>
      <c r="Z31" s="45" t="s">
        <v>41</v>
      </c>
      <c r="AA31" s="45" t="s">
        <v>41</v>
      </c>
      <c r="AB31" s="45" t="s">
        <v>47</v>
      </c>
      <c r="AC31" s="75" t="s">
        <v>48</v>
      </c>
      <c r="AD31" s="43"/>
    </row>
    <row r="32" s="10" customFormat="1" ht="24" spans="1:30">
      <c r="A32" s="45" t="s">
        <v>42</v>
      </c>
      <c r="B32" s="46" t="s">
        <v>61</v>
      </c>
      <c r="C32" s="45" t="s">
        <v>55</v>
      </c>
      <c r="D32" s="45" t="s">
        <v>62</v>
      </c>
      <c r="E32" s="45" t="s">
        <v>19</v>
      </c>
      <c r="F32" s="43">
        <v>282</v>
      </c>
      <c r="G32" s="43">
        <v>2</v>
      </c>
      <c r="H32" s="43">
        <v>52</v>
      </c>
      <c r="I32" s="43">
        <v>212</v>
      </c>
      <c r="J32" s="43">
        <v>2018</v>
      </c>
      <c r="K32" s="43">
        <v>2019</v>
      </c>
      <c r="L32" s="52">
        <v>506.7161</v>
      </c>
      <c r="M32" s="52">
        <v>0</v>
      </c>
      <c r="N32" s="52">
        <v>477</v>
      </c>
      <c r="O32" s="52">
        <v>0</v>
      </c>
      <c r="P32" s="52">
        <v>29.7161</v>
      </c>
      <c r="Q32" s="45" t="s">
        <v>46</v>
      </c>
      <c r="R32" s="43">
        <v>282</v>
      </c>
      <c r="S32" s="43">
        <v>983</v>
      </c>
      <c r="T32" s="43">
        <v>52</v>
      </c>
      <c r="U32" s="43">
        <v>212</v>
      </c>
      <c r="V32" s="45" t="s">
        <v>41</v>
      </c>
      <c r="W32" s="45" t="s">
        <v>41</v>
      </c>
      <c r="X32" s="45" t="s">
        <v>41</v>
      </c>
      <c r="Y32" s="45" t="s">
        <v>41</v>
      </c>
      <c r="Z32" s="45" t="s">
        <v>41</v>
      </c>
      <c r="AA32" s="45" t="s">
        <v>41</v>
      </c>
      <c r="AB32" s="45" t="s">
        <v>47</v>
      </c>
      <c r="AC32" s="75" t="s">
        <v>48</v>
      </c>
      <c r="AD32" s="75"/>
    </row>
    <row r="33" s="10" customFormat="1" ht="24" spans="1:226">
      <c r="A33" s="45" t="s">
        <v>42</v>
      </c>
      <c r="B33" s="46" t="s">
        <v>61</v>
      </c>
      <c r="C33" s="45" t="s">
        <v>56</v>
      </c>
      <c r="D33" s="45" t="s">
        <v>62</v>
      </c>
      <c r="E33" s="45" t="s">
        <v>19</v>
      </c>
      <c r="F33" s="43">
        <v>121</v>
      </c>
      <c r="G33" s="43">
        <v>2</v>
      </c>
      <c r="H33" s="43">
        <v>121</v>
      </c>
      <c r="I33" s="43">
        <v>384</v>
      </c>
      <c r="J33" s="43">
        <v>2018</v>
      </c>
      <c r="K33" s="43">
        <v>2019</v>
      </c>
      <c r="L33" s="52">
        <v>217.8</v>
      </c>
      <c r="M33" s="52">
        <v>0</v>
      </c>
      <c r="N33" s="52">
        <v>196.2</v>
      </c>
      <c r="O33" s="52">
        <v>0</v>
      </c>
      <c r="P33" s="52">
        <v>21.6</v>
      </c>
      <c r="Q33" s="45" t="s">
        <v>46</v>
      </c>
      <c r="R33" s="43">
        <v>121</v>
      </c>
      <c r="S33" s="43">
        <v>384</v>
      </c>
      <c r="T33" s="43">
        <v>121</v>
      </c>
      <c r="U33" s="43">
        <v>384</v>
      </c>
      <c r="V33" s="45" t="s">
        <v>41</v>
      </c>
      <c r="W33" s="45" t="s">
        <v>41</v>
      </c>
      <c r="X33" s="45" t="s">
        <v>41</v>
      </c>
      <c r="Y33" s="45" t="s">
        <v>41</v>
      </c>
      <c r="Z33" s="45" t="s">
        <v>41</v>
      </c>
      <c r="AA33" s="45" t="s">
        <v>41</v>
      </c>
      <c r="AB33" s="45" t="s">
        <v>47</v>
      </c>
      <c r="AC33" s="75" t="s">
        <v>48</v>
      </c>
      <c r="AD33" s="45"/>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c r="BQ33" s="131"/>
      <c r="BR33" s="131"/>
      <c r="BS33" s="131"/>
      <c r="BT33" s="131"/>
      <c r="BU33" s="131"/>
      <c r="BV33" s="131"/>
      <c r="BW33" s="131"/>
      <c r="BX33" s="131"/>
      <c r="BY33" s="131"/>
      <c r="BZ33" s="131"/>
      <c r="CA33" s="131"/>
      <c r="CB33" s="131"/>
      <c r="CC33" s="131"/>
      <c r="CD33" s="131"/>
      <c r="CE33" s="131"/>
      <c r="CF33" s="131"/>
      <c r="CG33" s="131"/>
      <c r="CH33" s="131"/>
      <c r="CI33" s="131"/>
      <c r="CJ33" s="131"/>
      <c r="CK33" s="131"/>
      <c r="CL33" s="131"/>
      <c r="CM33" s="131"/>
      <c r="CN33" s="131"/>
      <c r="CO33" s="131"/>
      <c r="CP33" s="131"/>
      <c r="CQ33" s="131"/>
      <c r="CR33" s="131"/>
      <c r="CS33" s="131"/>
      <c r="CT33" s="131"/>
      <c r="CU33" s="131"/>
      <c r="CV33" s="131"/>
      <c r="CW33" s="131"/>
      <c r="CX33" s="131"/>
      <c r="CY33" s="131"/>
      <c r="CZ33" s="131"/>
      <c r="DA33" s="131"/>
      <c r="DB33" s="131"/>
      <c r="DC33" s="131"/>
      <c r="DD33" s="131"/>
      <c r="DE33" s="131"/>
      <c r="DF33" s="131"/>
      <c r="DG33" s="131"/>
      <c r="DH33" s="131"/>
      <c r="DI33" s="131"/>
      <c r="DJ33" s="131"/>
      <c r="DK33" s="131"/>
      <c r="DL33" s="131"/>
      <c r="DM33" s="131"/>
      <c r="DN33" s="131"/>
      <c r="DO33" s="131"/>
      <c r="DP33" s="131"/>
      <c r="DQ33" s="131"/>
      <c r="DR33" s="131"/>
      <c r="DS33" s="131"/>
      <c r="DT33" s="131"/>
      <c r="DU33" s="131"/>
      <c r="DV33" s="131"/>
      <c r="DW33" s="131"/>
      <c r="DX33" s="131"/>
      <c r="DY33" s="131"/>
      <c r="DZ33" s="131"/>
      <c r="EA33" s="131"/>
      <c r="EB33" s="131"/>
      <c r="EC33" s="131"/>
      <c r="ED33" s="131"/>
      <c r="EE33" s="131"/>
      <c r="EF33" s="131"/>
      <c r="EG33" s="131"/>
      <c r="EH33" s="131"/>
      <c r="EI33" s="131"/>
      <c r="EJ33" s="131"/>
      <c r="EK33" s="131"/>
      <c r="EL33" s="131"/>
      <c r="EM33" s="131"/>
      <c r="EN33" s="131"/>
      <c r="EO33" s="131"/>
      <c r="EP33" s="131"/>
      <c r="EQ33" s="131"/>
      <c r="ER33" s="131"/>
      <c r="ES33" s="131"/>
      <c r="ET33" s="131"/>
      <c r="EU33" s="131"/>
      <c r="EV33" s="131"/>
      <c r="EW33" s="131"/>
      <c r="EX33" s="131"/>
      <c r="EY33" s="131"/>
      <c r="EZ33" s="131"/>
      <c r="FA33" s="131"/>
      <c r="FB33" s="131"/>
      <c r="FC33" s="131"/>
      <c r="FD33" s="131"/>
      <c r="FE33" s="131"/>
      <c r="FF33" s="131"/>
      <c r="FG33" s="131"/>
      <c r="FH33" s="131"/>
      <c r="FI33" s="131"/>
      <c r="FJ33" s="131"/>
      <c r="FK33" s="131"/>
      <c r="FL33" s="131"/>
      <c r="FM33" s="131"/>
      <c r="FN33" s="131"/>
      <c r="FO33" s="131"/>
      <c r="FP33" s="131"/>
      <c r="FQ33" s="131"/>
      <c r="FR33" s="131"/>
      <c r="FS33" s="131"/>
      <c r="FT33" s="131"/>
      <c r="FU33" s="131"/>
      <c r="FV33" s="131"/>
      <c r="FW33" s="131"/>
      <c r="FX33" s="131"/>
      <c r="FY33" s="131"/>
      <c r="FZ33" s="131"/>
      <c r="GA33" s="131"/>
      <c r="GB33" s="131"/>
      <c r="GC33" s="131"/>
      <c r="GD33" s="131"/>
      <c r="GE33" s="131"/>
      <c r="GF33" s="131"/>
      <c r="GG33" s="131"/>
      <c r="GH33" s="131"/>
      <c r="GI33" s="131"/>
      <c r="GJ33" s="131"/>
      <c r="GK33" s="131"/>
      <c r="GL33" s="131"/>
      <c r="GM33" s="131"/>
      <c r="GN33" s="131"/>
      <c r="GO33" s="131"/>
      <c r="GP33" s="131"/>
      <c r="GQ33" s="131"/>
      <c r="GR33" s="131"/>
      <c r="GS33" s="131"/>
      <c r="GT33" s="131"/>
      <c r="GU33" s="131"/>
      <c r="GV33" s="131"/>
      <c r="GW33" s="131"/>
      <c r="GX33" s="131"/>
      <c r="GY33" s="131"/>
      <c r="GZ33" s="131"/>
      <c r="HA33" s="131"/>
      <c r="HB33" s="131"/>
      <c r="HC33" s="131"/>
      <c r="HD33" s="131"/>
      <c r="HE33" s="131"/>
      <c r="HF33" s="131"/>
      <c r="HG33" s="131"/>
      <c r="HH33" s="131"/>
      <c r="HI33" s="131"/>
      <c r="HJ33" s="131"/>
      <c r="HK33" s="131"/>
      <c r="HL33" s="131"/>
      <c r="HM33" s="131"/>
      <c r="HN33" s="131"/>
      <c r="HO33" s="131"/>
      <c r="HP33" s="131"/>
      <c r="HQ33" s="131"/>
      <c r="HR33" s="131"/>
    </row>
    <row r="34" s="10" customFormat="1" ht="24" spans="1:30">
      <c r="A34" s="45" t="s">
        <v>42</v>
      </c>
      <c r="B34" s="46" t="s">
        <v>61</v>
      </c>
      <c r="C34" s="45" t="s">
        <v>57</v>
      </c>
      <c r="D34" s="45" t="s">
        <v>62</v>
      </c>
      <c r="E34" s="45" t="s">
        <v>19</v>
      </c>
      <c r="F34" s="43">
        <v>209</v>
      </c>
      <c r="G34" s="43">
        <v>2</v>
      </c>
      <c r="H34" s="43">
        <v>21</v>
      </c>
      <c r="I34" s="43">
        <v>65</v>
      </c>
      <c r="J34" s="43">
        <v>2018</v>
      </c>
      <c r="K34" s="43">
        <v>2019</v>
      </c>
      <c r="L34" s="52">
        <v>376.2</v>
      </c>
      <c r="M34" s="52">
        <v>363.6</v>
      </c>
      <c r="N34" s="52">
        <v>0</v>
      </c>
      <c r="O34" s="52">
        <v>0</v>
      </c>
      <c r="P34" s="52">
        <v>12.6</v>
      </c>
      <c r="Q34" s="45" t="s">
        <v>46</v>
      </c>
      <c r="R34" s="43">
        <v>209</v>
      </c>
      <c r="S34" s="43">
        <v>546</v>
      </c>
      <c r="T34" s="43">
        <v>21</v>
      </c>
      <c r="U34" s="43">
        <v>65</v>
      </c>
      <c r="V34" s="45" t="s">
        <v>41</v>
      </c>
      <c r="W34" s="45" t="s">
        <v>41</v>
      </c>
      <c r="X34" s="45" t="s">
        <v>41</v>
      </c>
      <c r="Y34" s="45" t="s">
        <v>41</v>
      </c>
      <c r="Z34" s="45" t="s">
        <v>41</v>
      </c>
      <c r="AA34" s="45" t="s">
        <v>41</v>
      </c>
      <c r="AB34" s="45" t="s">
        <v>47</v>
      </c>
      <c r="AC34" s="75" t="s">
        <v>48</v>
      </c>
      <c r="AD34" s="75"/>
    </row>
    <row r="35" s="10" customFormat="1" ht="24" spans="1:30">
      <c r="A35" s="45" t="s">
        <v>42</v>
      </c>
      <c r="B35" s="46" t="s">
        <v>61</v>
      </c>
      <c r="C35" s="45" t="s">
        <v>58</v>
      </c>
      <c r="D35" s="45" t="s">
        <v>62</v>
      </c>
      <c r="E35" s="45" t="s">
        <v>19</v>
      </c>
      <c r="F35" s="43">
        <v>250</v>
      </c>
      <c r="G35" s="43">
        <v>2</v>
      </c>
      <c r="H35" s="43">
        <v>29</v>
      </c>
      <c r="I35" s="43">
        <v>102</v>
      </c>
      <c r="J35" s="43">
        <v>2018</v>
      </c>
      <c r="K35" s="43">
        <v>2019</v>
      </c>
      <c r="L35" s="52">
        <v>449.6349</v>
      </c>
      <c r="M35" s="52">
        <v>406.8</v>
      </c>
      <c r="N35" s="52">
        <v>0</v>
      </c>
      <c r="O35" s="52">
        <v>0</v>
      </c>
      <c r="P35" s="52">
        <v>42.8349</v>
      </c>
      <c r="Q35" s="45" t="s">
        <v>46</v>
      </c>
      <c r="R35" s="43">
        <v>250</v>
      </c>
      <c r="S35" s="43">
        <v>851</v>
      </c>
      <c r="T35" s="43">
        <v>29</v>
      </c>
      <c r="U35" s="43">
        <v>102</v>
      </c>
      <c r="V35" s="45" t="s">
        <v>41</v>
      </c>
      <c r="W35" s="45" t="s">
        <v>41</v>
      </c>
      <c r="X35" s="45" t="s">
        <v>41</v>
      </c>
      <c r="Y35" s="45" t="s">
        <v>41</v>
      </c>
      <c r="Z35" s="45" t="s">
        <v>41</v>
      </c>
      <c r="AA35" s="45" t="s">
        <v>41</v>
      </c>
      <c r="AB35" s="45" t="s">
        <v>47</v>
      </c>
      <c r="AC35" s="75" t="s">
        <v>48</v>
      </c>
      <c r="AD35" s="75"/>
    </row>
    <row r="36" s="10" customFormat="1" ht="12" spans="1:30">
      <c r="A36" s="43">
        <v>1.3</v>
      </c>
      <c r="B36" s="44" t="s">
        <v>63</v>
      </c>
      <c r="C36" s="43" t="s">
        <v>64</v>
      </c>
      <c r="D36" s="43"/>
      <c r="E36" s="43"/>
      <c r="F36" s="43">
        <v>1743</v>
      </c>
      <c r="G36" s="43">
        <v>5</v>
      </c>
      <c r="H36" s="43">
        <v>1173</v>
      </c>
      <c r="I36" s="43">
        <v>4439</v>
      </c>
      <c r="J36" s="43"/>
      <c r="K36" s="43"/>
      <c r="L36" s="52">
        <v>901.0157</v>
      </c>
      <c r="M36" s="52">
        <v>411.55095</v>
      </c>
      <c r="N36" s="52">
        <v>489.46475</v>
      </c>
      <c r="O36" s="52">
        <v>0</v>
      </c>
      <c r="P36" s="52">
        <v>0</v>
      </c>
      <c r="Q36" s="45"/>
      <c r="R36" s="43">
        <v>1743</v>
      </c>
      <c r="S36" s="43">
        <v>6094</v>
      </c>
      <c r="T36" s="43">
        <v>1173</v>
      </c>
      <c r="U36" s="43">
        <v>4439</v>
      </c>
      <c r="V36" s="45" t="s">
        <v>41</v>
      </c>
      <c r="W36" s="45" t="s">
        <v>41</v>
      </c>
      <c r="X36" s="45" t="s">
        <v>41</v>
      </c>
      <c r="Y36" s="45" t="s">
        <v>41</v>
      </c>
      <c r="Z36" s="45" t="s">
        <v>41</v>
      </c>
      <c r="AA36" s="45" t="s">
        <v>41</v>
      </c>
      <c r="AB36" s="45"/>
      <c r="AC36" s="75"/>
      <c r="AD36" s="75"/>
    </row>
    <row r="37" s="21" customFormat="1" ht="24" spans="1:226">
      <c r="A37" s="45" t="s">
        <v>42</v>
      </c>
      <c r="B37" s="46" t="s">
        <v>65</v>
      </c>
      <c r="C37" s="45" t="s">
        <v>50</v>
      </c>
      <c r="D37" s="45" t="s">
        <v>62</v>
      </c>
      <c r="E37" s="45" t="s">
        <v>19</v>
      </c>
      <c r="F37" s="43">
        <v>93</v>
      </c>
      <c r="G37" s="43">
        <v>1</v>
      </c>
      <c r="H37" s="43">
        <v>93</v>
      </c>
      <c r="I37" s="43">
        <v>333</v>
      </c>
      <c r="J37" s="43">
        <v>2018</v>
      </c>
      <c r="K37" s="43">
        <v>2018</v>
      </c>
      <c r="L37" s="52">
        <v>91.18065</v>
      </c>
      <c r="M37" s="52">
        <v>91.18065</v>
      </c>
      <c r="N37" s="52">
        <v>0</v>
      </c>
      <c r="O37" s="52">
        <v>0</v>
      </c>
      <c r="P37" s="52">
        <v>0</v>
      </c>
      <c r="Q37" s="45" t="s">
        <v>46</v>
      </c>
      <c r="R37" s="43">
        <v>93</v>
      </c>
      <c r="S37" s="43">
        <v>333</v>
      </c>
      <c r="T37" s="43">
        <v>93</v>
      </c>
      <c r="U37" s="43">
        <v>333</v>
      </c>
      <c r="V37" s="45" t="s">
        <v>41</v>
      </c>
      <c r="W37" s="45" t="s">
        <v>41</v>
      </c>
      <c r="X37" s="45" t="s">
        <v>41</v>
      </c>
      <c r="Y37" s="45" t="s">
        <v>41</v>
      </c>
      <c r="Z37" s="45" t="s">
        <v>41</v>
      </c>
      <c r="AA37" s="45" t="s">
        <v>41</v>
      </c>
      <c r="AB37" s="45" t="s">
        <v>47</v>
      </c>
      <c r="AC37" s="75" t="s">
        <v>48</v>
      </c>
      <c r="AD37" s="75"/>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row>
    <row r="38" s="10" customFormat="1" ht="24" spans="1:226">
      <c r="A38" s="45" t="s">
        <v>42</v>
      </c>
      <c r="B38" s="46" t="s">
        <v>65</v>
      </c>
      <c r="C38" s="45" t="s">
        <v>53</v>
      </c>
      <c r="D38" s="45" t="s">
        <v>62</v>
      </c>
      <c r="E38" s="45" t="s">
        <v>19</v>
      </c>
      <c r="F38" s="43">
        <v>396</v>
      </c>
      <c r="G38" s="43">
        <v>1</v>
      </c>
      <c r="H38" s="43">
        <v>396</v>
      </c>
      <c r="I38" s="43">
        <v>1425</v>
      </c>
      <c r="J38" s="43">
        <v>2018</v>
      </c>
      <c r="K38" s="43">
        <v>2018</v>
      </c>
      <c r="L38" s="52">
        <v>241.50375</v>
      </c>
      <c r="M38" s="52">
        <v>0</v>
      </c>
      <c r="N38" s="52">
        <v>241.50375</v>
      </c>
      <c r="O38" s="52">
        <v>0</v>
      </c>
      <c r="P38" s="52">
        <v>0</v>
      </c>
      <c r="Q38" s="45" t="s">
        <v>46</v>
      </c>
      <c r="R38" s="43">
        <v>396</v>
      </c>
      <c r="S38" s="43">
        <v>1425</v>
      </c>
      <c r="T38" s="43">
        <v>396</v>
      </c>
      <c r="U38" s="43">
        <v>1425</v>
      </c>
      <c r="V38" s="45" t="s">
        <v>41</v>
      </c>
      <c r="W38" s="45" t="s">
        <v>41</v>
      </c>
      <c r="X38" s="45" t="s">
        <v>41</v>
      </c>
      <c r="Y38" s="45" t="s">
        <v>41</v>
      </c>
      <c r="Z38" s="45" t="s">
        <v>41</v>
      </c>
      <c r="AA38" s="45" t="s">
        <v>41</v>
      </c>
      <c r="AB38" s="45" t="s">
        <v>47</v>
      </c>
      <c r="AC38" s="75" t="s">
        <v>48</v>
      </c>
      <c r="AD38" s="45"/>
      <c r="AE38" s="131"/>
      <c r="AF38" s="131"/>
      <c r="AG38" s="131"/>
      <c r="AH38" s="131"/>
      <c r="AI38" s="131"/>
      <c r="AJ38" s="131"/>
      <c r="AK38" s="131"/>
      <c r="AL38" s="131"/>
      <c r="AM38" s="131"/>
      <c r="AN38" s="131"/>
      <c r="AO38" s="131"/>
      <c r="AP38" s="131"/>
      <c r="AQ38" s="131"/>
      <c r="AR38" s="131"/>
      <c r="AS38" s="131"/>
      <c r="AT38" s="131"/>
      <c r="AU38" s="131"/>
      <c r="AV38" s="131"/>
      <c r="AW38" s="131"/>
      <c r="AX38" s="131"/>
      <c r="AY38" s="131"/>
      <c r="AZ38" s="131"/>
      <c r="BA38" s="131"/>
      <c r="BB38" s="131"/>
      <c r="BC38" s="131"/>
      <c r="BD38" s="131"/>
      <c r="BE38" s="131"/>
      <c r="BF38" s="131"/>
      <c r="BG38" s="131"/>
      <c r="BH38" s="131"/>
      <c r="BI38" s="131"/>
      <c r="BJ38" s="131"/>
      <c r="BK38" s="131"/>
      <c r="BL38" s="131"/>
      <c r="BM38" s="131"/>
      <c r="BN38" s="131"/>
      <c r="BO38" s="131"/>
      <c r="BP38" s="131"/>
      <c r="BQ38" s="131"/>
      <c r="BR38" s="131"/>
      <c r="BS38" s="131"/>
      <c r="BT38" s="131"/>
      <c r="BU38" s="131"/>
      <c r="BV38" s="131"/>
      <c r="BW38" s="131"/>
      <c r="BX38" s="131"/>
      <c r="BY38" s="131"/>
      <c r="BZ38" s="131"/>
      <c r="CA38" s="131"/>
      <c r="CB38" s="131"/>
      <c r="CC38" s="131"/>
      <c r="CD38" s="131"/>
      <c r="CE38" s="131"/>
      <c r="CF38" s="131"/>
      <c r="CG38" s="131"/>
      <c r="CH38" s="131"/>
      <c r="CI38" s="131"/>
      <c r="CJ38" s="131"/>
      <c r="CK38" s="131"/>
      <c r="CL38" s="131"/>
      <c r="CM38" s="131"/>
      <c r="CN38" s="131"/>
      <c r="CO38" s="131"/>
      <c r="CP38" s="131"/>
      <c r="CQ38" s="131"/>
      <c r="CR38" s="131"/>
      <c r="CS38" s="131"/>
      <c r="CT38" s="131"/>
      <c r="CU38" s="131"/>
      <c r="CV38" s="131"/>
      <c r="CW38" s="131"/>
      <c r="CX38" s="131"/>
      <c r="CY38" s="131"/>
      <c r="CZ38" s="131"/>
      <c r="DA38" s="131"/>
      <c r="DB38" s="131"/>
      <c r="DC38" s="131"/>
      <c r="DD38" s="131"/>
      <c r="DE38" s="131"/>
      <c r="DF38" s="131"/>
      <c r="DG38" s="131"/>
      <c r="DH38" s="131"/>
      <c r="DI38" s="131"/>
      <c r="DJ38" s="131"/>
      <c r="DK38" s="131"/>
      <c r="DL38" s="131"/>
      <c r="DM38" s="131"/>
      <c r="DN38" s="131"/>
      <c r="DO38" s="131"/>
      <c r="DP38" s="131"/>
      <c r="DQ38" s="131"/>
      <c r="DR38" s="131"/>
      <c r="DS38" s="131"/>
      <c r="DT38" s="131"/>
      <c r="DU38" s="131"/>
      <c r="DV38" s="131"/>
      <c r="DW38" s="131"/>
      <c r="DX38" s="131"/>
      <c r="DY38" s="131"/>
      <c r="DZ38" s="131"/>
      <c r="EA38" s="131"/>
      <c r="EB38" s="131"/>
      <c r="EC38" s="131"/>
      <c r="ED38" s="131"/>
      <c r="EE38" s="131"/>
      <c r="EF38" s="131"/>
      <c r="EG38" s="131"/>
      <c r="EH38" s="131"/>
      <c r="EI38" s="131"/>
      <c r="EJ38" s="131"/>
      <c r="EK38" s="131"/>
      <c r="EL38" s="131"/>
      <c r="EM38" s="131"/>
      <c r="EN38" s="131"/>
      <c r="EO38" s="131"/>
      <c r="EP38" s="131"/>
      <c r="EQ38" s="131"/>
      <c r="ER38" s="131"/>
      <c r="ES38" s="131"/>
      <c r="ET38" s="131"/>
      <c r="EU38" s="131"/>
      <c r="EV38" s="131"/>
      <c r="EW38" s="131"/>
      <c r="EX38" s="131"/>
      <c r="EY38" s="131"/>
      <c r="EZ38" s="131"/>
      <c r="FA38" s="131"/>
      <c r="FB38" s="131"/>
      <c r="FC38" s="131"/>
      <c r="FD38" s="131"/>
      <c r="FE38" s="131"/>
      <c r="FF38" s="131"/>
      <c r="FG38" s="131"/>
      <c r="FH38" s="131"/>
      <c r="FI38" s="131"/>
      <c r="FJ38" s="131"/>
      <c r="FK38" s="131"/>
      <c r="FL38" s="131"/>
      <c r="FM38" s="131"/>
      <c r="FN38" s="131"/>
      <c r="FO38" s="131"/>
      <c r="FP38" s="131"/>
      <c r="FQ38" s="131"/>
      <c r="FR38" s="131"/>
      <c r="FS38" s="131"/>
      <c r="FT38" s="131"/>
      <c r="FU38" s="131"/>
      <c r="FV38" s="131"/>
      <c r="FW38" s="131"/>
      <c r="FX38" s="131"/>
      <c r="FY38" s="131"/>
      <c r="FZ38" s="131"/>
      <c r="GA38" s="131"/>
      <c r="GB38" s="131"/>
      <c r="GC38" s="131"/>
      <c r="GD38" s="131"/>
      <c r="GE38" s="131"/>
      <c r="GF38" s="131"/>
      <c r="GG38" s="131"/>
      <c r="GH38" s="131"/>
      <c r="GI38" s="131"/>
      <c r="GJ38" s="131"/>
      <c r="GK38" s="131"/>
      <c r="GL38" s="131"/>
      <c r="GM38" s="131"/>
      <c r="GN38" s="131"/>
      <c r="GO38" s="131"/>
      <c r="GP38" s="131"/>
      <c r="GQ38" s="131"/>
      <c r="GR38" s="131"/>
      <c r="GS38" s="131"/>
      <c r="GT38" s="131"/>
      <c r="GU38" s="131"/>
      <c r="GV38" s="131"/>
      <c r="GW38" s="131"/>
      <c r="GX38" s="131"/>
      <c r="GY38" s="131"/>
      <c r="GZ38" s="131"/>
      <c r="HA38" s="131"/>
      <c r="HB38" s="131"/>
      <c r="HC38" s="131"/>
      <c r="HD38" s="131"/>
      <c r="HE38" s="131"/>
      <c r="HF38" s="131"/>
      <c r="HG38" s="131"/>
      <c r="HH38" s="131"/>
      <c r="HI38" s="131"/>
      <c r="HJ38" s="131"/>
      <c r="HK38" s="131"/>
      <c r="HL38" s="131"/>
      <c r="HM38" s="131"/>
      <c r="HN38" s="131"/>
      <c r="HO38" s="131"/>
      <c r="HP38" s="131"/>
      <c r="HQ38" s="131"/>
      <c r="HR38" s="131"/>
    </row>
    <row r="39" s="10" customFormat="1" ht="24" spans="1:30">
      <c r="A39" s="45" t="s">
        <v>42</v>
      </c>
      <c r="B39" s="46" t="s">
        <v>65</v>
      </c>
      <c r="C39" s="45" t="s">
        <v>54</v>
      </c>
      <c r="D39" s="45" t="s">
        <v>62</v>
      </c>
      <c r="E39" s="45" t="s">
        <v>19</v>
      </c>
      <c r="F39" s="43">
        <v>218</v>
      </c>
      <c r="G39" s="43">
        <v>1</v>
      </c>
      <c r="H39" s="43">
        <v>218</v>
      </c>
      <c r="I39" s="43">
        <v>841</v>
      </c>
      <c r="J39" s="43">
        <v>2018</v>
      </c>
      <c r="K39" s="43">
        <v>2018</v>
      </c>
      <c r="L39" s="52">
        <v>218</v>
      </c>
      <c r="M39" s="52">
        <v>218</v>
      </c>
      <c r="N39" s="52">
        <v>0</v>
      </c>
      <c r="O39" s="52">
        <v>0</v>
      </c>
      <c r="P39" s="52">
        <v>0</v>
      </c>
      <c r="Q39" s="45" t="s">
        <v>46</v>
      </c>
      <c r="R39" s="43">
        <v>218</v>
      </c>
      <c r="S39" s="43">
        <v>841</v>
      </c>
      <c r="T39" s="43">
        <v>218</v>
      </c>
      <c r="U39" s="43">
        <v>841</v>
      </c>
      <c r="V39" s="45" t="s">
        <v>41</v>
      </c>
      <c r="W39" s="45" t="s">
        <v>41</v>
      </c>
      <c r="X39" s="45" t="s">
        <v>41</v>
      </c>
      <c r="Y39" s="45" t="s">
        <v>41</v>
      </c>
      <c r="Z39" s="45" t="s">
        <v>41</v>
      </c>
      <c r="AA39" s="45" t="s">
        <v>41</v>
      </c>
      <c r="AB39" s="45" t="s">
        <v>47</v>
      </c>
      <c r="AC39" s="75" t="s">
        <v>48</v>
      </c>
      <c r="AD39" s="75"/>
    </row>
    <row r="40" s="10" customFormat="1" ht="24" spans="1:30">
      <c r="A40" s="45" t="s">
        <v>42</v>
      </c>
      <c r="B40" s="46" t="s">
        <v>65</v>
      </c>
      <c r="C40" s="45" t="s">
        <v>55</v>
      </c>
      <c r="D40" s="45" t="s">
        <v>62</v>
      </c>
      <c r="E40" s="45" t="s">
        <v>19</v>
      </c>
      <c r="F40" s="43">
        <v>918</v>
      </c>
      <c r="G40" s="43">
        <v>1</v>
      </c>
      <c r="H40" s="43">
        <v>436</v>
      </c>
      <c r="I40" s="43">
        <v>1722</v>
      </c>
      <c r="J40" s="43">
        <v>2018</v>
      </c>
      <c r="K40" s="43">
        <v>2018</v>
      </c>
      <c r="L40" s="52">
        <v>247.961</v>
      </c>
      <c r="M40" s="52">
        <v>0</v>
      </c>
      <c r="N40" s="52">
        <v>247.961</v>
      </c>
      <c r="O40" s="52">
        <v>0</v>
      </c>
      <c r="P40" s="52">
        <v>0</v>
      </c>
      <c r="Q40" s="45" t="s">
        <v>46</v>
      </c>
      <c r="R40" s="43">
        <v>918</v>
      </c>
      <c r="S40" s="43">
        <v>3110</v>
      </c>
      <c r="T40" s="43">
        <v>436</v>
      </c>
      <c r="U40" s="43">
        <v>1722</v>
      </c>
      <c r="V40" s="45" t="s">
        <v>41</v>
      </c>
      <c r="W40" s="45" t="s">
        <v>41</v>
      </c>
      <c r="X40" s="45" t="s">
        <v>41</v>
      </c>
      <c r="Y40" s="45" t="s">
        <v>41</v>
      </c>
      <c r="Z40" s="45" t="s">
        <v>41</v>
      </c>
      <c r="AA40" s="45" t="s">
        <v>41</v>
      </c>
      <c r="AB40" s="45" t="s">
        <v>47</v>
      </c>
      <c r="AC40" s="75" t="s">
        <v>48</v>
      </c>
      <c r="AD40" s="75"/>
    </row>
    <row r="41" s="10" customFormat="1" ht="24" spans="1:30">
      <c r="A41" s="45" t="s">
        <v>42</v>
      </c>
      <c r="B41" s="46" t="s">
        <v>65</v>
      </c>
      <c r="C41" s="45" t="s">
        <v>57</v>
      </c>
      <c r="D41" s="45" t="s">
        <v>62</v>
      </c>
      <c r="E41" s="45" t="s">
        <v>19</v>
      </c>
      <c r="F41" s="43">
        <v>118</v>
      </c>
      <c r="G41" s="43">
        <v>1</v>
      </c>
      <c r="H41" s="43">
        <v>30</v>
      </c>
      <c r="I41" s="43">
        <v>118</v>
      </c>
      <c r="J41" s="43">
        <v>2018</v>
      </c>
      <c r="K41" s="43">
        <v>2018</v>
      </c>
      <c r="L41" s="52">
        <v>102.3703</v>
      </c>
      <c r="M41" s="52">
        <v>102.3703</v>
      </c>
      <c r="N41" s="52">
        <v>0</v>
      </c>
      <c r="O41" s="52">
        <v>0</v>
      </c>
      <c r="P41" s="52">
        <v>0</v>
      </c>
      <c r="Q41" s="45" t="s">
        <v>46</v>
      </c>
      <c r="R41" s="43">
        <v>118</v>
      </c>
      <c r="S41" s="43">
        <v>385</v>
      </c>
      <c r="T41" s="43">
        <v>30</v>
      </c>
      <c r="U41" s="43">
        <v>118</v>
      </c>
      <c r="V41" s="45" t="s">
        <v>41</v>
      </c>
      <c r="W41" s="45" t="s">
        <v>41</v>
      </c>
      <c r="X41" s="45" t="s">
        <v>41</v>
      </c>
      <c r="Y41" s="45" t="s">
        <v>41</v>
      </c>
      <c r="Z41" s="45" t="s">
        <v>41</v>
      </c>
      <c r="AA41" s="45" t="s">
        <v>41</v>
      </c>
      <c r="AB41" s="45" t="s">
        <v>47</v>
      </c>
      <c r="AC41" s="75" t="s">
        <v>48</v>
      </c>
      <c r="AD41" s="75"/>
    </row>
    <row r="42" s="10" customFormat="1" ht="24" spans="1:30">
      <c r="A42" s="43">
        <v>1.4</v>
      </c>
      <c r="B42" s="44" t="s">
        <v>66</v>
      </c>
      <c r="C42" s="43"/>
      <c r="D42" s="43"/>
      <c r="E42" s="43"/>
      <c r="F42" s="43"/>
      <c r="G42" s="43"/>
      <c r="H42" s="43"/>
      <c r="I42" s="43"/>
      <c r="J42" s="43"/>
      <c r="K42" s="43"/>
      <c r="L42" s="52"/>
      <c r="M42" s="52"/>
      <c r="N42" s="52"/>
      <c r="O42" s="52"/>
      <c r="P42" s="52"/>
      <c r="Q42" s="45"/>
      <c r="R42" s="43"/>
      <c r="S42" s="43"/>
      <c r="T42" s="43"/>
      <c r="U42" s="43"/>
      <c r="V42" s="45"/>
      <c r="W42" s="45"/>
      <c r="X42" s="45"/>
      <c r="Y42" s="45"/>
      <c r="Z42" s="45"/>
      <c r="AA42" s="45"/>
      <c r="AB42" s="75"/>
      <c r="AC42" s="75"/>
      <c r="AD42" s="75"/>
    </row>
    <row r="43" s="10" customFormat="1" ht="12" spans="1:30">
      <c r="A43" s="43">
        <v>2</v>
      </c>
      <c r="B43" s="44" t="s">
        <v>67</v>
      </c>
      <c r="C43" s="43"/>
      <c r="D43" s="43"/>
      <c r="E43" s="43"/>
      <c r="F43" s="43"/>
      <c r="G43" s="43">
        <f>G44+G56+G93+G105+G117+G129+G141+G153</f>
        <v>303</v>
      </c>
      <c r="H43" s="43">
        <f>SUM(H93,H105,H117,H129,H141,H153)</f>
        <v>5176</v>
      </c>
      <c r="I43" s="43">
        <f>SUM(I93,I105,I117,I129,I141,I153)</f>
        <v>7385</v>
      </c>
      <c r="J43" s="43"/>
      <c r="K43" s="43"/>
      <c r="L43" s="52">
        <f>SUM(L93,L105,L117,L129,L141,L153)</f>
        <v>589.281</v>
      </c>
      <c r="M43" s="52">
        <f t="shared" ref="M43:R43" si="5">SUM(M93,M105,M117,M129,M141,M153)</f>
        <v>128.4</v>
      </c>
      <c r="N43" s="52">
        <f t="shared" si="5"/>
        <v>80.99</v>
      </c>
      <c r="O43" s="52">
        <f t="shared" si="5"/>
        <v>0</v>
      </c>
      <c r="P43" s="52">
        <f t="shared" ref="P43:U43" si="6">SUM(P93,P105,P117,P129,P141,P153)</f>
        <v>379.891</v>
      </c>
      <c r="Q43" s="45"/>
      <c r="R43" s="43">
        <f t="shared" si="5"/>
        <v>5176</v>
      </c>
      <c r="S43" s="43">
        <f t="shared" ref="S43:AA43" si="7">SUM(S93,S105,S117,S129,S141,S153)</f>
        <v>10403</v>
      </c>
      <c r="T43" s="43">
        <f t="shared" si="7"/>
        <v>5176</v>
      </c>
      <c r="U43" s="43">
        <f t="shared" si="7"/>
        <v>7385</v>
      </c>
      <c r="V43" s="43">
        <f t="shared" si="7"/>
        <v>0</v>
      </c>
      <c r="W43" s="43">
        <f t="shared" si="7"/>
        <v>0</v>
      </c>
      <c r="X43" s="43">
        <f t="shared" si="7"/>
        <v>0</v>
      </c>
      <c r="Y43" s="43">
        <f t="shared" si="7"/>
        <v>0</v>
      </c>
      <c r="Z43" s="43">
        <f t="shared" si="7"/>
        <v>0</v>
      </c>
      <c r="AA43" s="43">
        <f t="shared" si="7"/>
        <v>0</v>
      </c>
      <c r="AB43" s="45"/>
      <c r="AC43" s="45"/>
      <c r="AD43" s="75"/>
    </row>
    <row r="44" s="10" customFormat="1" ht="24" spans="1:30">
      <c r="A44" s="43">
        <v>2.1</v>
      </c>
      <c r="B44" s="44" t="s">
        <v>68</v>
      </c>
      <c r="C44" s="43" t="s">
        <v>36</v>
      </c>
      <c r="D44" s="43"/>
      <c r="E44" s="43"/>
      <c r="F44" s="43">
        <v>11272</v>
      </c>
      <c r="G44" s="43">
        <f>SUM(G45:G55)</f>
        <v>33</v>
      </c>
      <c r="H44" s="43">
        <v>11266</v>
      </c>
      <c r="I44" s="43">
        <v>11272</v>
      </c>
      <c r="J44" s="43"/>
      <c r="K44" s="43"/>
      <c r="L44" s="55" t="s">
        <v>41</v>
      </c>
      <c r="M44" s="55" t="s">
        <v>41</v>
      </c>
      <c r="N44" s="55" t="s">
        <v>41</v>
      </c>
      <c r="O44" s="55" t="s">
        <v>41</v>
      </c>
      <c r="P44" s="55" t="s">
        <v>41</v>
      </c>
      <c r="Q44" s="45"/>
      <c r="R44" s="43">
        <v>11266</v>
      </c>
      <c r="S44" s="43">
        <v>21400</v>
      </c>
      <c r="T44" s="43">
        <v>11266</v>
      </c>
      <c r="U44" s="43">
        <v>11272</v>
      </c>
      <c r="V44" s="45" t="s">
        <v>41</v>
      </c>
      <c r="W44" s="45" t="s">
        <v>41</v>
      </c>
      <c r="X44" s="45" t="s">
        <v>41</v>
      </c>
      <c r="Y44" s="45" t="s">
        <v>41</v>
      </c>
      <c r="Z44" s="45" t="s">
        <v>41</v>
      </c>
      <c r="AA44" s="45" t="s">
        <v>41</v>
      </c>
      <c r="AB44" s="45"/>
      <c r="AC44" s="45"/>
      <c r="AD44" s="75"/>
    </row>
    <row r="45" s="131" customFormat="1" ht="24" spans="1:226">
      <c r="A45" s="45" t="s">
        <v>42</v>
      </c>
      <c r="B45" s="46" t="s">
        <v>69</v>
      </c>
      <c r="C45" s="45" t="s">
        <v>44</v>
      </c>
      <c r="D45" s="45" t="s">
        <v>70</v>
      </c>
      <c r="E45" s="45" t="s">
        <v>71</v>
      </c>
      <c r="F45" s="43">
        <v>97</v>
      </c>
      <c r="G45" s="43">
        <v>3</v>
      </c>
      <c r="H45" s="43">
        <v>97</v>
      </c>
      <c r="I45" s="43">
        <v>97</v>
      </c>
      <c r="J45" s="43">
        <v>2018</v>
      </c>
      <c r="K45" s="43">
        <v>2020</v>
      </c>
      <c r="L45" s="55" t="s">
        <v>41</v>
      </c>
      <c r="M45" s="55" t="s">
        <v>41</v>
      </c>
      <c r="N45" s="55" t="s">
        <v>41</v>
      </c>
      <c r="O45" s="55" t="s">
        <v>41</v>
      </c>
      <c r="P45" s="55" t="s">
        <v>41</v>
      </c>
      <c r="Q45" s="45" t="s">
        <v>46</v>
      </c>
      <c r="R45" s="43">
        <v>97</v>
      </c>
      <c r="S45" s="43">
        <v>158</v>
      </c>
      <c r="T45" s="43">
        <v>97</v>
      </c>
      <c r="U45" s="43">
        <v>97</v>
      </c>
      <c r="V45" s="45" t="s">
        <v>41</v>
      </c>
      <c r="W45" s="45" t="s">
        <v>41</v>
      </c>
      <c r="X45" s="45" t="s">
        <v>41</v>
      </c>
      <c r="Y45" s="45" t="s">
        <v>41</v>
      </c>
      <c r="Z45" s="45" t="s">
        <v>41</v>
      </c>
      <c r="AA45" s="45" t="s">
        <v>41</v>
      </c>
      <c r="AB45" s="45" t="s">
        <v>72</v>
      </c>
      <c r="AC45" s="45" t="s">
        <v>73</v>
      </c>
      <c r="AD45" s="75"/>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row>
    <row r="46" s="10" customFormat="1" ht="24" spans="1:30">
      <c r="A46" s="45" t="s">
        <v>42</v>
      </c>
      <c r="B46" s="46" t="s">
        <v>69</v>
      </c>
      <c r="C46" s="45" t="s">
        <v>49</v>
      </c>
      <c r="D46" s="45" t="s">
        <v>70</v>
      </c>
      <c r="E46" s="45" t="s">
        <v>71</v>
      </c>
      <c r="F46" s="43">
        <v>801</v>
      </c>
      <c r="G46" s="43">
        <v>3</v>
      </c>
      <c r="H46" s="43">
        <v>801</v>
      </c>
      <c r="I46" s="43">
        <v>801</v>
      </c>
      <c r="J46" s="43">
        <v>2018</v>
      </c>
      <c r="K46" s="43">
        <v>2020</v>
      </c>
      <c r="L46" s="55" t="s">
        <v>41</v>
      </c>
      <c r="M46" s="55" t="s">
        <v>41</v>
      </c>
      <c r="N46" s="55" t="s">
        <v>41</v>
      </c>
      <c r="O46" s="55" t="s">
        <v>41</v>
      </c>
      <c r="P46" s="55" t="s">
        <v>41</v>
      </c>
      <c r="Q46" s="45" t="s">
        <v>46</v>
      </c>
      <c r="R46" s="43">
        <v>801</v>
      </c>
      <c r="S46" s="43">
        <v>2151</v>
      </c>
      <c r="T46" s="43">
        <v>801</v>
      </c>
      <c r="U46" s="43">
        <v>801</v>
      </c>
      <c r="V46" s="45" t="s">
        <v>41</v>
      </c>
      <c r="W46" s="45" t="s">
        <v>41</v>
      </c>
      <c r="X46" s="45" t="s">
        <v>41</v>
      </c>
      <c r="Y46" s="45" t="s">
        <v>41</v>
      </c>
      <c r="Z46" s="45" t="s">
        <v>41</v>
      </c>
      <c r="AA46" s="45" t="s">
        <v>41</v>
      </c>
      <c r="AB46" s="45" t="s">
        <v>72</v>
      </c>
      <c r="AC46" s="45" t="s">
        <v>73</v>
      </c>
      <c r="AD46" s="75"/>
    </row>
    <row r="47" s="131" customFormat="1" ht="24" spans="1:226">
      <c r="A47" s="45" t="s">
        <v>42</v>
      </c>
      <c r="B47" s="46" t="s">
        <v>69</v>
      </c>
      <c r="C47" s="45" t="s">
        <v>50</v>
      </c>
      <c r="D47" s="45" t="s">
        <v>70</v>
      </c>
      <c r="E47" s="45" t="s">
        <v>71</v>
      </c>
      <c r="F47" s="43">
        <v>409</v>
      </c>
      <c r="G47" s="43">
        <v>3</v>
      </c>
      <c r="H47" s="43">
        <v>409</v>
      </c>
      <c r="I47" s="43">
        <v>409</v>
      </c>
      <c r="J47" s="43">
        <v>2018</v>
      </c>
      <c r="K47" s="43">
        <v>2020</v>
      </c>
      <c r="L47" s="55" t="s">
        <v>41</v>
      </c>
      <c r="M47" s="55" t="s">
        <v>41</v>
      </c>
      <c r="N47" s="55" t="s">
        <v>41</v>
      </c>
      <c r="O47" s="55" t="s">
        <v>41</v>
      </c>
      <c r="P47" s="55" t="s">
        <v>41</v>
      </c>
      <c r="Q47" s="45" t="s">
        <v>46</v>
      </c>
      <c r="R47" s="43">
        <v>409</v>
      </c>
      <c r="S47" s="43">
        <v>756</v>
      </c>
      <c r="T47" s="43">
        <v>409</v>
      </c>
      <c r="U47" s="43">
        <v>409</v>
      </c>
      <c r="V47" s="45" t="s">
        <v>41</v>
      </c>
      <c r="W47" s="45" t="s">
        <v>41</v>
      </c>
      <c r="X47" s="45" t="s">
        <v>41</v>
      </c>
      <c r="Y47" s="45" t="s">
        <v>41</v>
      </c>
      <c r="Z47" s="45" t="s">
        <v>41</v>
      </c>
      <c r="AA47" s="45" t="s">
        <v>41</v>
      </c>
      <c r="AB47" s="45" t="s">
        <v>72</v>
      </c>
      <c r="AC47" s="45" t="s">
        <v>73</v>
      </c>
      <c r="AD47" s="74"/>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row>
    <row r="48" s="131" customFormat="1" ht="24" spans="1:30">
      <c r="A48" s="45" t="s">
        <v>42</v>
      </c>
      <c r="B48" s="46" t="s">
        <v>69</v>
      </c>
      <c r="C48" s="45" t="s">
        <v>51</v>
      </c>
      <c r="D48" s="45" t="s">
        <v>70</v>
      </c>
      <c r="E48" s="45" t="s">
        <v>71</v>
      </c>
      <c r="F48" s="43">
        <v>373</v>
      </c>
      <c r="G48" s="43">
        <v>3</v>
      </c>
      <c r="H48" s="43">
        <v>373</v>
      </c>
      <c r="I48" s="43">
        <v>373</v>
      </c>
      <c r="J48" s="43">
        <v>2018</v>
      </c>
      <c r="K48" s="43">
        <v>2020</v>
      </c>
      <c r="L48" s="55" t="s">
        <v>41</v>
      </c>
      <c r="M48" s="55" t="s">
        <v>41</v>
      </c>
      <c r="N48" s="55" t="s">
        <v>41</v>
      </c>
      <c r="O48" s="55" t="s">
        <v>41</v>
      </c>
      <c r="P48" s="55" t="s">
        <v>41</v>
      </c>
      <c r="Q48" s="45" t="s">
        <v>46</v>
      </c>
      <c r="R48" s="43">
        <v>373</v>
      </c>
      <c r="S48" s="43">
        <v>694</v>
      </c>
      <c r="T48" s="43">
        <v>373</v>
      </c>
      <c r="U48" s="43">
        <v>373</v>
      </c>
      <c r="V48" s="45" t="s">
        <v>41</v>
      </c>
      <c r="W48" s="45" t="s">
        <v>41</v>
      </c>
      <c r="X48" s="45" t="s">
        <v>41</v>
      </c>
      <c r="Y48" s="45" t="s">
        <v>41</v>
      </c>
      <c r="Z48" s="45" t="s">
        <v>41</v>
      </c>
      <c r="AA48" s="45" t="s">
        <v>41</v>
      </c>
      <c r="AB48" s="45" t="s">
        <v>72</v>
      </c>
      <c r="AC48" s="45" t="s">
        <v>73</v>
      </c>
      <c r="AD48" s="45"/>
    </row>
    <row r="49" s="21" customFormat="1" ht="24" spans="1:226">
      <c r="A49" s="45" t="s">
        <v>42</v>
      </c>
      <c r="B49" s="46" t="s">
        <v>69</v>
      </c>
      <c r="C49" s="45" t="s">
        <v>52</v>
      </c>
      <c r="D49" s="45" t="s">
        <v>70</v>
      </c>
      <c r="E49" s="45" t="s">
        <v>71</v>
      </c>
      <c r="F49" s="43">
        <v>780</v>
      </c>
      <c r="G49" s="43">
        <v>3</v>
      </c>
      <c r="H49" s="43">
        <v>780</v>
      </c>
      <c r="I49" s="43">
        <v>780</v>
      </c>
      <c r="J49" s="43">
        <v>2018</v>
      </c>
      <c r="K49" s="43">
        <v>2020</v>
      </c>
      <c r="L49" s="55" t="s">
        <v>41</v>
      </c>
      <c r="M49" s="55" t="s">
        <v>41</v>
      </c>
      <c r="N49" s="55" t="s">
        <v>41</v>
      </c>
      <c r="O49" s="55" t="s">
        <v>41</v>
      </c>
      <c r="P49" s="55" t="s">
        <v>41</v>
      </c>
      <c r="Q49" s="45" t="s">
        <v>46</v>
      </c>
      <c r="R49" s="43">
        <v>780</v>
      </c>
      <c r="S49" s="43">
        <v>1347</v>
      </c>
      <c r="T49" s="43">
        <v>780</v>
      </c>
      <c r="U49" s="43">
        <v>780</v>
      </c>
      <c r="V49" s="45" t="s">
        <v>41</v>
      </c>
      <c r="W49" s="45" t="s">
        <v>41</v>
      </c>
      <c r="X49" s="45" t="s">
        <v>41</v>
      </c>
      <c r="Y49" s="45" t="s">
        <v>41</v>
      </c>
      <c r="Z49" s="45" t="s">
        <v>41</v>
      </c>
      <c r="AA49" s="45" t="s">
        <v>41</v>
      </c>
      <c r="AB49" s="45" t="s">
        <v>72</v>
      </c>
      <c r="AC49" s="45" t="s">
        <v>73</v>
      </c>
      <c r="AD49" s="75"/>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row>
    <row r="50" s="21" customFormat="1" ht="24" spans="1:226">
      <c r="A50" s="45" t="s">
        <v>42</v>
      </c>
      <c r="B50" s="46" t="s">
        <v>69</v>
      </c>
      <c r="C50" s="45" t="s">
        <v>53</v>
      </c>
      <c r="D50" s="45" t="s">
        <v>70</v>
      </c>
      <c r="E50" s="45" t="s">
        <v>71</v>
      </c>
      <c r="F50" s="43">
        <v>1533</v>
      </c>
      <c r="G50" s="43">
        <v>3</v>
      </c>
      <c r="H50" s="43">
        <v>1533</v>
      </c>
      <c r="I50" s="43">
        <v>1533</v>
      </c>
      <c r="J50" s="43">
        <v>2018</v>
      </c>
      <c r="K50" s="43">
        <v>2020</v>
      </c>
      <c r="L50" s="55" t="s">
        <v>41</v>
      </c>
      <c r="M50" s="55" t="s">
        <v>41</v>
      </c>
      <c r="N50" s="55" t="s">
        <v>41</v>
      </c>
      <c r="O50" s="55" t="s">
        <v>41</v>
      </c>
      <c r="P50" s="55" t="s">
        <v>41</v>
      </c>
      <c r="Q50" s="45" t="s">
        <v>46</v>
      </c>
      <c r="R50" s="43">
        <v>1533</v>
      </c>
      <c r="S50" s="43">
        <v>2805</v>
      </c>
      <c r="T50" s="43">
        <v>1533</v>
      </c>
      <c r="U50" s="43">
        <v>1533</v>
      </c>
      <c r="V50" s="45" t="s">
        <v>41</v>
      </c>
      <c r="W50" s="45" t="s">
        <v>41</v>
      </c>
      <c r="X50" s="45" t="s">
        <v>41</v>
      </c>
      <c r="Y50" s="45" t="s">
        <v>41</v>
      </c>
      <c r="Z50" s="45" t="s">
        <v>41</v>
      </c>
      <c r="AA50" s="45" t="s">
        <v>41</v>
      </c>
      <c r="AB50" s="45" t="s">
        <v>72</v>
      </c>
      <c r="AC50" s="45" t="s">
        <v>73</v>
      </c>
      <c r="AD50" s="45"/>
      <c r="AE50" s="131"/>
      <c r="AF50" s="131"/>
      <c r="AG50" s="131"/>
      <c r="AH50" s="131"/>
      <c r="AI50" s="131"/>
      <c r="AJ50" s="131"/>
      <c r="AK50" s="131"/>
      <c r="AL50" s="131"/>
      <c r="AM50" s="131"/>
      <c r="AN50" s="131"/>
      <c r="AO50" s="131"/>
      <c r="AP50" s="131"/>
      <c r="AQ50" s="131"/>
      <c r="AR50" s="131"/>
      <c r="AS50" s="131"/>
      <c r="AT50" s="131"/>
      <c r="AU50" s="131"/>
      <c r="AV50" s="131"/>
      <c r="AW50" s="131"/>
      <c r="AX50" s="131"/>
      <c r="AY50" s="131"/>
      <c r="AZ50" s="131"/>
      <c r="BA50" s="131"/>
      <c r="BB50" s="131"/>
      <c r="BC50" s="131"/>
      <c r="BD50" s="131"/>
      <c r="BE50" s="131"/>
      <c r="BF50" s="131"/>
      <c r="BG50" s="131"/>
      <c r="BH50" s="131"/>
      <c r="BI50" s="131"/>
      <c r="BJ50" s="131"/>
      <c r="BK50" s="131"/>
      <c r="BL50" s="131"/>
      <c r="BM50" s="131"/>
      <c r="BN50" s="131"/>
      <c r="BO50" s="131"/>
      <c r="BP50" s="131"/>
      <c r="BQ50" s="131"/>
      <c r="BR50" s="131"/>
      <c r="BS50" s="131"/>
      <c r="BT50" s="131"/>
      <c r="BU50" s="131"/>
      <c r="BV50" s="131"/>
      <c r="BW50" s="131"/>
      <c r="BX50" s="131"/>
      <c r="BY50" s="131"/>
      <c r="BZ50" s="131"/>
      <c r="CA50" s="131"/>
      <c r="CB50" s="131"/>
      <c r="CC50" s="131"/>
      <c r="CD50" s="131"/>
      <c r="CE50" s="131"/>
      <c r="CF50" s="131"/>
      <c r="CG50" s="131"/>
      <c r="CH50" s="131"/>
      <c r="CI50" s="131"/>
      <c r="CJ50" s="131"/>
      <c r="CK50" s="131"/>
      <c r="CL50" s="131"/>
      <c r="CM50" s="131"/>
      <c r="CN50" s="131"/>
      <c r="CO50" s="131"/>
      <c r="CP50" s="131"/>
      <c r="CQ50" s="131"/>
      <c r="CR50" s="131"/>
      <c r="CS50" s="131"/>
      <c r="CT50" s="131"/>
      <c r="CU50" s="131"/>
      <c r="CV50" s="131"/>
      <c r="CW50" s="131"/>
      <c r="CX50" s="131"/>
      <c r="CY50" s="131"/>
      <c r="CZ50" s="131"/>
      <c r="DA50" s="131"/>
      <c r="DB50" s="131"/>
      <c r="DC50" s="131"/>
      <c r="DD50" s="131"/>
      <c r="DE50" s="131"/>
      <c r="DF50" s="131"/>
      <c r="DG50" s="131"/>
      <c r="DH50" s="131"/>
      <c r="DI50" s="131"/>
      <c r="DJ50" s="131"/>
      <c r="DK50" s="131"/>
      <c r="DL50" s="131"/>
      <c r="DM50" s="131"/>
      <c r="DN50" s="131"/>
      <c r="DO50" s="131"/>
      <c r="DP50" s="131"/>
      <c r="DQ50" s="131"/>
      <c r="DR50" s="131"/>
      <c r="DS50" s="131"/>
      <c r="DT50" s="131"/>
      <c r="DU50" s="131"/>
      <c r="DV50" s="131"/>
      <c r="DW50" s="131"/>
      <c r="DX50" s="131"/>
      <c r="DY50" s="131"/>
      <c r="DZ50" s="131"/>
      <c r="EA50" s="131"/>
      <c r="EB50" s="131"/>
      <c r="EC50" s="131"/>
      <c r="ED50" s="131"/>
      <c r="EE50" s="131"/>
      <c r="EF50" s="131"/>
      <c r="EG50" s="131"/>
      <c r="EH50" s="131"/>
      <c r="EI50" s="131"/>
      <c r="EJ50" s="131"/>
      <c r="EK50" s="131"/>
      <c r="EL50" s="131"/>
      <c r="EM50" s="131"/>
      <c r="EN50" s="131"/>
      <c r="EO50" s="131"/>
      <c r="EP50" s="131"/>
      <c r="EQ50" s="131"/>
      <c r="ER50" s="131"/>
      <c r="ES50" s="131"/>
      <c r="ET50" s="131"/>
      <c r="EU50" s="131"/>
      <c r="EV50" s="131"/>
      <c r="EW50" s="131"/>
      <c r="EX50" s="131"/>
      <c r="EY50" s="131"/>
      <c r="EZ50" s="131"/>
      <c r="FA50" s="131"/>
      <c r="FB50" s="131"/>
      <c r="FC50" s="131"/>
      <c r="FD50" s="131"/>
      <c r="FE50" s="131"/>
      <c r="FF50" s="131"/>
      <c r="FG50" s="131"/>
      <c r="FH50" s="131"/>
      <c r="FI50" s="131"/>
      <c r="FJ50" s="131"/>
      <c r="FK50" s="131"/>
      <c r="FL50" s="131"/>
      <c r="FM50" s="131"/>
      <c r="FN50" s="131"/>
      <c r="FO50" s="131"/>
      <c r="FP50" s="131"/>
      <c r="FQ50" s="131"/>
      <c r="FR50" s="131"/>
      <c r="FS50" s="131"/>
      <c r="FT50" s="131"/>
      <c r="FU50" s="131"/>
      <c r="FV50" s="131"/>
      <c r="FW50" s="131"/>
      <c r="FX50" s="131"/>
      <c r="FY50" s="131"/>
      <c r="FZ50" s="131"/>
      <c r="GA50" s="131"/>
      <c r="GB50" s="131"/>
      <c r="GC50" s="131"/>
      <c r="GD50" s="131"/>
      <c r="GE50" s="131"/>
      <c r="GF50" s="131"/>
      <c r="GG50" s="131"/>
      <c r="GH50" s="131"/>
      <c r="GI50" s="131"/>
      <c r="GJ50" s="131"/>
      <c r="GK50" s="131"/>
      <c r="GL50" s="131"/>
      <c r="GM50" s="131"/>
      <c r="GN50" s="131"/>
      <c r="GO50" s="131"/>
      <c r="GP50" s="131"/>
      <c r="GQ50" s="131"/>
      <c r="GR50" s="131"/>
      <c r="GS50" s="131"/>
      <c r="GT50" s="131"/>
      <c r="GU50" s="131"/>
      <c r="GV50" s="131"/>
      <c r="GW50" s="131"/>
      <c r="GX50" s="131"/>
      <c r="GY50" s="131"/>
      <c r="GZ50" s="131"/>
      <c r="HA50" s="131"/>
      <c r="HB50" s="131"/>
      <c r="HC50" s="131"/>
      <c r="HD50" s="131"/>
      <c r="HE50" s="131"/>
      <c r="HF50" s="131"/>
      <c r="HG50" s="131"/>
      <c r="HH50" s="131"/>
      <c r="HI50" s="131"/>
      <c r="HJ50" s="131"/>
      <c r="HK50" s="131"/>
      <c r="HL50" s="131"/>
      <c r="HM50" s="131"/>
      <c r="HN50" s="131"/>
      <c r="HO50" s="131"/>
      <c r="HP50" s="131"/>
      <c r="HQ50" s="131"/>
      <c r="HR50" s="131"/>
    </row>
    <row r="51" s="131" customFormat="1" ht="24" spans="1:226">
      <c r="A51" s="45" t="s">
        <v>42</v>
      </c>
      <c r="B51" s="46" t="s">
        <v>69</v>
      </c>
      <c r="C51" s="45" t="s">
        <v>54</v>
      </c>
      <c r="D51" s="45" t="s">
        <v>70</v>
      </c>
      <c r="E51" s="45" t="s">
        <v>71</v>
      </c>
      <c r="F51" s="43">
        <v>1920</v>
      </c>
      <c r="G51" s="43">
        <v>3</v>
      </c>
      <c r="H51" s="43">
        <v>1920</v>
      </c>
      <c r="I51" s="43">
        <v>1920</v>
      </c>
      <c r="J51" s="43">
        <v>2018</v>
      </c>
      <c r="K51" s="43">
        <v>2020</v>
      </c>
      <c r="L51" s="55" t="s">
        <v>41</v>
      </c>
      <c r="M51" s="55" t="s">
        <v>41</v>
      </c>
      <c r="N51" s="55" t="s">
        <v>41</v>
      </c>
      <c r="O51" s="55" t="s">
        <v>41</v>
      </c>
      <c r="P51" s="55" t="s">
        <v>41</v>
      </c>
      <c r="Q51" s="45" t="s">
        <v>46</v>
      </c>
      <c r="R51" s="43">
        <v>1920</v>
      </c>
      <c r="S51" s="43">
        <v>3454</v>
      </c>
      <c r="T51" s="43">
        <v>1920</v>
      </c>
      <c r="U51" s="43">
        <v>1920</v>
      </c>
      <c r="V51" s="45" t="s">
        <v>41</v>
      </c>
      <c r="W51" s="45" t="s">
        <v>41</v>
      </c>
      <c r="X51" s="45" t="s">
        <v>41</v>
      </c>
      <c r="Y51" s="45" t="s">
        <v>41</v>
      </c>
      <c r="Z51" s="45" t="s">
        <v>41</v>
      </c>
      <c r="AA51" s="45" t="s">
        <v>41</v>
      </c>
      <c r="AB51" s="45" t="s">
        <v>72</v>
      </c>
      <c r="AC51" s="45" t="s">
        <v>73</v>
      </c>
      <c r="AD51" s="74"/>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row>
    <row r="52" s="10" customFormat="1" ht="24" spans="1:30">
      <c r="A52" s="45" t="s">
        <v>42</v>
      </c>
      <c r="B52" s="46" t="s">
        <v>69</v>
      </c>
      <c r="C52" s="45" t="s">
        <v>55</v>
      </c>
      <c r="D52" s="45" t="s">
        <v>70</v>
      </c>
      <c r="E52" s="45" t="s">
        <v>71</v>
      </c>
      <c r="F52" s="43">
        <v>2253</v>
      </c>
      <c r="G52" s="43">
        <v>3</v>
      </c>
      <c r="H52" s="43">
        <v>2253</v>
      </c>
      <c r="I52" s="43">
        <v>2253</v>
      </c>
      <c r="J52" s="43">
        <v>2018</v>
      </c>
      <c r="K52" s="43">
        <v>2020</v>
      </c>
      <c r="L52" s="55" t="s">
        <v>41</v>
      </c>
      <c r="M52" s="55" t="s">
        <v>41</v>
      </c>
      <c r="N52" s="55" t="s">
        <v>41</v>
      </c>
      <c r="O52" s="55" t="s">
        <v>41</v>
      </c>
      <c r="P52" s="55" t="s">
        <v>41</v>
      </c>
      <c r="Q52" s="45" t="s">
        <v>46</v>
      </c>
      <c r="R52" s="43">
        <v>2253</v>
      </c>
      <c r="S52" s="43">
        <v>4115</v>
      </c>
      <c r="T52" s="43">
        <v>2253</v>
      </c>
      <c r="U52" s="43">
        <v>2253</v>
      </c>
      <c r="V52" s="45" t="s">
        <v>41</v>
      </c>
      <c r="W52" s="45" t="s">
        <v>41</v>
      </c>
      <c r="X52" s="45" t="s">
        <v>41</v>
      </c>
      <c r="Y52" s="45" t="s">
        <v>41</v>
      </c>
      <c r="Z52" s="45" t="s">
        <v>41</v>
      </c>
      <c r="AA52" s="45" t="s">
        <v>41</v>
      </c>
      <c r="AB52" s="45" t="s">
        <v>72</v>
      </c>
      <c r="AC52" s="45" t="s">
        <v>73</v>
      </c>
      <c r="AD52" s="75"/>
    </row>
    <row r="53" s="10" customFormat="1" ht="24" spans="1:226">
      <c r="A53" s="45" t="s">
        <v>42</v>
      </c>
      <c r="B53" s="46" t="s">
        <v>69</v>
      </c>
      <c r="C53" s="45" t="s">
        <v>56</v>
      </c>
      <c r="D53" s="45" t="s">
        <v>70</v>
      </c>
      <c r="E53" s="45" t="s">
        <v>71</v>
      </c>
      <c r="F53" s="43">
        <v>914</v>
      </c>
      <c r="G53" s="43">
        <v>3</v>
      </c>
      <c r="H53" s="43">
        <v>914</v>
      </c>
      <c r="I53" s="43">
        <v>914</v>
      </c>
      <c r="J53" s="43">
        <v>2018</v>
      </c>
      <c r="K53" s="43">
        <v>2020</v>
      </c>
      <c r="L53" s="55" t="s">
        <v>41</v>
      </c>
      <c r="M53" s="55" t="s">
        <v>41</v>
      </c>
      <c r="N53" s="55" t="s">
        <v>41</v>
      </c>
      <c r="O53" s="55" t="s">
        <v>41</v>
      </c>
      <c r="P53" s="55" t="s">
        <v>41</v>
      </c>
      <c r="Q53" s="45" t="s">
        <v>46</v>
      </c>
      <c r="R53" s="43">
        <v>914</v>
      </c>
      <c r="S53" s="43">
        <v>1718</v>
      </c>
      <c r="T53" s="43">
        <v>914</v>
      </c>
      <c r="U53" s="43">
        <v>914</v>
      </c>
      <c r="V53" s="45" t="s">
        <v>41</v>
      </c>
      <c r="W53" s="45" t="s">
        <v>41</v>
      </c>
      <c r="X53" s="45" t="s">
        <v>41</v>
      </c>
      <c r="Y53" s="45" t="s">
        <v>41</v>
      </c>
      <c r="Z53" s="45" t="s">
        <v>41</v>
      </c>
      <c r="AA53" s="45" t="s">
        <v>41</v>
      </c>
      <c r="AB53" s="45" t="s">
        <v>72</v>
      </c>
      <c r="AC53" s="45" t="s">
        <v>73</v>
      </c>
      <c r="AD53" s="45"/>
      <c r="AE53" s="131"/>
      <c r="AF53" s="131"/>
      <c r="AG53" s="131"/>
      <c r="AH53" s="131"/>
      <c r="AI53" s="131"/>
      <c r="AJ53" s="131"/>
      <c r="AK53" s="131"/>
      <c r="AL53" s="131"/>
      <c r="AM53" s="131"/>
      <c r="AN53" s="131"/>
      <c r="AO53" s="131"/>
      <c r="AP53" s="131"/>
      <c r="AQ53" s="131"/>
      <c r="AR53" s="131"/>
      <c r="AS53" s="131"/>
      <c r="AT53" s="131"/>
      <c r="AU53" s="131"/>
      <c r="AV53" s="131"/>
      <c r="AW53" s="131"/>
      <c r="AX53" s="131"/>
      <c r="AY53" s="131"/>
      <c r="AZ53" s="131"/>
      <c r="BA53" s="131"/>
      <c r="BB53" s="131"/>
      <c r="BC53" s="131"/>
      <c r="BD53" s="131"/>
      <c r="BE53" s="131"/>
      <c r="BF53" s="131"/>
      <c r="BG53" s="131"/>
      <c r="BH53" s="131"/>
      <c r="BI53" s="131"/>
      <c r="BJ53" s="131"/>
      <c r="BK53" s="131"/>
      <c r="BL53" s="131"/>
      <c r="BM53" s="131"/>
      <c r="BN53" s="131"/>
      <c r="BO53" s="131"/>
      <c r="BP53" s="131"/>
      <c r="BQ53" s="131"/>
      <c r="BR53" s="131"/>
      <c r="BS53" s="131"/>
      <c r="BT53" s="131"/>
      <c r="BU53" s="131"/>
      <c r="BV53" s="131"/>
      <c r="BW53" s="131"/>
      <c r="BX53" s="131"/>
      <c r="BY53" s="131"/>
      <c r="BZ53" s="131"/>
      <c r="CA53" s="131"/>
      <c r="CB53" s="131"/>
      <c r="CC53" s="131"/>
      <c r="CD53" s="131"/>
      <c r="CE53" s="131"/>
      <c r="CF53" s="131"/>
      <c r="CG53" s="131"/>
      <c r="CH53" s="131"/>
      <c r="CI53" s="131"/>
      <c r="CJ53" s="131"/>
      <c r="CK53" s="131"/>
      <c r="CL53" s="131"/>
      <c r="CM53" s="131"/>
      <c r="CN53" s="131"/>
      <c r="CO53" s="131"/>
      <c r="CP53" s="131"/>
      <c r="CQ53" s="131"/>
      <c r="CR53" s="131"/>
      <c r="CS53" s="131"/>
      <c r="CT53" s="131"/>
      <c r="CU53" s="131"/>
      <c r="CV53" s="131"/>
      <c r="CW53" s="131"/>
      <c r="CX53" s="131"/>
      <c r="CY53" s="131"/>
      <c r="CZ53" s="131"/>
      <c r="DA53" s="131"/>
      <c r="DB53" s="131"/>
      <c r="DC53" s="131"/>
      <c r="DD53" s="131"/>
      <c r="DE53" s="131"/>
      <c r="DF53" s="131"/>
      <c r="DG53" s="131"/>
      <c r="DH53" s="131"/>
      <c r="DI53" s="131"/>
      <c r="DJ53" s="131"/>
      <c r="DK53" s="131"/>
      <c r="DL53" s="131"/>
      <c r="DM53" s="131"/>
      <c r="DN53" s="131"/>
      <c r="DO53" s="131"/>
      <c r="DP53" s="131"/>
      <c r="DQ53" s="131"/>
      <c r="DR53" s="131"/>
      <c r="DS53" s="131"/>
      <c r="DT53" s="131"/>
      <c r="DU53" s="131"/>
      <c r="DV53" s="131"/>
      <c r="DW53" s="131"/>
      <c r="DX53" s="131"/>
      <c r="DY53" s="131"/>
      <c r="DZ53" s="131"/>
      <c r="EA53" s="131"/>
      <c r="EB53" s="131"/>
      <c r="EC53" s="131"/>
      <c r="ED53" s="131"/>
      <c r="EE53" s="131"/>
      <c r="EF53" s="131"/>
      <c r="EG53" s="131"/>
      <c r="EH53" s="131"/>
      <c r="EI53" s="131"/>
      <c r="EJ53" s="131"/>
      <c r="EK53" s="131"/>
      <c r="EL53" s="131"/>
      <c r="EM53" s="131"/>
      <c r="EN53" s="131"/>
      <c r="EO53" s="131"/>
      <c r="EP53" s="131"/>
      <c r="EQ53" s="131"/>
      <c r="ER53" s="131"/>
      <c r="ES53" s="131"/>
      <c r="ET53" s="131"/>
      <c r="EU53" s="131"/>
      <c r="EV53" s="131"/>
      <c r="EW53" s="131"/>
      <c r="EX53" s="131"/>
      <c r="EY53" s="131"/>
      <c r="EZ53" s="131"/>
      <c r="FA53" s="131"/>
      <c r="FB53" s="131"/>
      <c r="FC53" s="131"/>
      <c r="FD53" s="131"/>
      <c r="FE53" s="131"/>
      <c r="FF53" s="131"/>
      <c r="FG53" s="131"/>
      <c r="FH53" s="131"/>
      <c r="FI53" s="131"/>
      <c r="FJ53" s="131"/>
      <c r="FK53" s="131"/>
      <c r="FL53" s="131"/>
      <c r="FM53" s="131"/>
      <c r="FN53" s="131"/>
      <c r="FO53" s="131"/>
      <c r="FP53" s="131"/>
      <c r="FQ53" s="131"/>
      <c r="FR53" s="131"/>
      <c r="FS53" s="131"/>
      <c r="FT53" s="131"/>
      <c r="FU53" s="131"/>
      <c r="FV53" s="131"/>
      <c r="FW53" s="131"/>
      <c r="FX53" s="131"/>
      <c r="FY53" s="131"/>
      <c r="FZ53" s="131"/>
      <c r="GA53" s="131"/>
      <c r="GB53" s="131"/>
      <c r="GC53" s="131"/>
      <c r="GD53" s="131"/>
      <c r="GE53" s="131"/>
      <c r="GF53" s="131"/>
      <c r="GG53" s="131"/>
      <c r="GH53" s="131"/>
      <c r="GI53" s="131"/>
      <c r="GJ53" s="131"/>
      <c r="GK53" s="131"/>
      <c r="GL53" s="131"/>
      <c r="GM53" s="131"/>
      <c r="GN53" s="131"/>
      <c r="GO53" s="131"/>
      <c r="GP53" s="131"/>
      <c r="GQ53" s="131"/>
      <c r="GR53" s="131"/>
      <c r="GS53" s="131"/>
      <c r="GT53" s="131"/>
      <c r="GU53" s="131"/>
      <c r="GV53" s="131"/>
      <c r="GW53" s="131"/>
      <c r="GX53" s="131"/>
      <c r="GY53" s="131"/>
      <c r="GZ53" s="131"/>
      <c r="HA53" s="131"/>
      <c r="HB53" s="131"/>
      <c r="HC53" s="131"/>
      <c r="HD53" s="131"/>
      <c r="HE53" s="131"/>
      <c r="HF53" s="131"/>
      <c r="HG53" s="131"/>
      <c r="HH53" s="131"/>
      <c r="HI53" s="131"/>
      <c r="HJ53" s="131"/>
      <c r="HK53" s="131"/>
      <c r="HL53" s="131"/>
      <c r="HM53" s="131"/>
      <c r="HN53" s="131"/>
      <c r="HO53" s="131"/>
      <c r="HP53" s="131"/>
      <c r="HQ53" s="131"/>
      <c r="HR53" s="131"/>
    </row>
    <row r="54" s="10" customFormat="1" ht="24" spans="1:30">
      <c r="A54" s="45" t="s">
        <v>42</v>
      </c>
      <c r="B54" s="46" t="s">
        <v>69</v>
      </c>
      <c r="C54" s="45" t="s">
        <v>57</v>
      </c>
      <c r="D54" s="45" t="s">
        <v>70</v>
      </c>
      <c r="E54" s="45" t="s">
        <v>71</v>
      </c>
      <c r="F54" s="43">
        <v>213</v>
      </c>
      <c r="G54" s="43">
        <v>3</v>
      </c>
      <c r="H54" s="43">
        <v>207</v>
      </c>
      <c r="I54" s="43">
        <v>213</v>
      </c>
      <c r="J54" s="43">
        <v>2018</v>
      </c>
      <c r="K54" s="43">
        <v>2020</v>
      </c>
      <c r="L54" s="55" t="s">
        <v>41</v>
      </c>
      <c r="M54" s="55" t="s">
        <v>41</v>
      </c>
      <c r="N54" s="55" t="s">
        <v>41</v>
      </c>
      <c r="O54" s="55" t="s">
        <v>41</v>
      </c>
      <c r="P54" s="55" t="s">
        <v>41</v>
      </c>
      <c r="Q54" s="45" t="s">
        <v>46</v>
      </c>
      <c r="R54" s="43">
        <v>207</v>
      </c>
      <c r="S54" s="43">
        <v>474</v>
      </c>
      <c r="T54" s="43">
        <v>207</v>
      </c>
      <c r="U54" s="43">
        <v>213</v>
      </c>
      <c r="V54" s="45" t="s">
        <v>41</v>
      </c>
      <c r="W54" s="45" t="s">
        <v>41</v>
      </c>
      <c r="X54" s="45" t="s">
        <v>41</v>
      </c>
      <c r="Y54" s="45" t="s">
        <v>41</v>
      </c>
      <c r="Z54" s="45" t="s">
        <v>41</v>
      </c>
      <c r="AA54" s="45" t="s">
        <v>41</v>
      </c>
      <c r="AB54" s="45" t="s">
        <v>72</v>
      </c>
      <c r="AC54" s="45" t="s">
        <v>73</v>
      </c>
      <c r="AD54" s="75"/>
    </row>
    <row r="55" s="10" customFormat="1" ht="24" spans="1:226">
      <c r="A55" s="45" t="s">
        <v>42</v>
      </c>
      <c r="B55" s="46" t="s">
        <v>69</v>
      </c>
      <c r="C55" s="45" t="s">
        <v>58</v>
      </c>
      <c r="D55" s="45" t="s">
        <v>70</v>
      </c>
      <c r="E55" s="45" t="s">
        <v>71</v>
      </c>
      <c r="F55" s="43">
        <v>1979</v>
      </c>
      <c r="G55" s="43">
        <v>3</v>
      </c>
      <c r="H55" s="43">
        <v>1979</v>
      </c>
      <c r="I55" s="43">
        <v>1979</v>
      </c>
      <c r="J55" s="43">
        <v>2018</v>
      </c>
      <c r="K55" s="43">
        <v>2020</v>
      </c>
      <c r="L55" s="55" t="s">
        <v>41</v>
      </c>
      <c r="M55" s="55" t="s">
        <v>41</v>
      </c>
      <c r="N55" s="55" t="s">
        <v>41</v>
      </c>
      <c r="O55" s="55" t="s">
        <v>41</v>
      </c>
      <c r="P55" s="55" t="s">
        <v>41</v>
      </c>
      <c r="Q55" s="45" t="s">
        <v>46</v>
      </c>
      <c r="R55" s="43">
        <v>1979</v>
      </c>
      <c r="S55" s="43">
        <v>3728</v>
      </c>
      <c r="T55" s="43">
        <v>1979</v>
      </c>
      <c r="U55" s="43">
        <v>1979</v>
      </c>
      <c r="V55" s="45" t="s">
        <v>41</v>
      </c>
      <c r="W55" s="45" t="s">
        <v>41</v>
      </c>
      <c r="X55" s="45" t="s">
        <v>41</v>
      </c>
      <c r="Y55" s="45" t="s">
        <v>41</v>
      </c>
      <c r="Z55" s="45" t="s">
        <v>41</v>
      </c>
      <c r="AA55" s="45" t="s">
        <v>41</v>
      </c>
      <c r="AB55" s="45" t="s">
        <v>72</v>
      </c>
      <c r="AC55" s="45" t="s">
        <v>73</v>
      </c>
      <c r="AD55" s="45"/>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1"/>
      <c r="BG55" s="131"/>
      <c r="BH55" s="131"/>
      <c r="BI55" s="131"/>
      <c r="BJ55" s="131"/>
      <c r="BK55" s="131"/>
      <c r="BL55" s="131"/>
      <c r="BM55" s="131"/>
      <c r="BN55" s="131"/>
      <c r="BO55" s="131"/>
      <c r="BP55" s="131"/>
      <c r="BQ55" s="131"/>
      <c r="BR55" s="131"/>
      <c r="BS55" s="131"/>
      <c r="BT55" s="131"/>
      <c r="BU55" s="131"/>
      <c r="BV55" s="131"/>
      <c r="BW55" s="131"/>
      <c r="BX55" s="131"/>
      <c r="BY55" s="131"/>
      <c r="BZ55" s="131"/>
      <c r="CA55" s="131"/>
      <c r="CB55" s="131"/>
      <c r="CC55" s="131"/>
      <c r="CD55" s="131"/>
      <c r="CE55" s="131"/>
      <c r="CF55" s="131"/>
      <c r="CG55" s="131"/>
      <c r="CH55" s="131"/>
      <c r="CI55" s="131"/>
      <c r="CJ55" s="131"/>
      <c r="CK55" s="131"/>
      <c r="CL55" s="131"/>
      <c r="CM55" s="131"/>
      <c r="CN55" s="131"/>
      <c r="CO55" s="131"/>
      <c r="CP55" s="131"/>
      <c r="CQ55" s="131"/>
      <c r="CR55" s="131"/>
      <c r="CS55" s="131"/>
      <c r="CT55" s="131"/>
      <c r="CU55" s="131"/>
      <c r="CV55" s="131"/>
      <c r="CW55" s="131"/>
      <c r="CX55" s="131"/>
      <c r="CY55" s="131"/>
      <c r="CZ55" s="131"/>
      <c r="DA55" s="131"/>
      <c r="DB55" s="131"/>
      <c r="DC55" s="131"/>
      <c r="DD55" s="131"/>
      <c r="DE55" s="131"/>
      <c r="DF55" s="131"/>
      <c r="DG55" s="131"/>
      <c r="DH55" s="131"/>
      <c r="DI55" s="131"/>
      <c r="DJ55" s="131"/>
      <c r="DK55" s="131"/>
      <c r="DL55" s="131"/>
      <c r="DM55" s="131"/>
      <c r="DN55" s="131"/>
      <c r="DO55" s="131"/>
      <c r="DP55" s="131"/>
      <c r="DQ55" s="131"/>
      <c r="DR55" s="131"/>
      <c r="DS55" s="131"/>
      <c r="DT55" s="131"/>
      <c r="DU55" s="131"/>
      <c r="DV55" s="131"/>
      <c r="DW55" s="131"/>
      <c r="DX55" s="131"/>
      <c r="DY55" s="131"/>
      <c r="DZ55" s="131"/>
      <c r="EA55" s="131"/>
      <c r="EB55" s="131"/>
      <c r="EC55" s="131"/>
      <c r="ED55" s="131"/>
      <c r="EE55" s="131"/>
      <c r="EF55" s="131"/>
      <c r="EG55" s="131"/>
      <c r="EH55" s="131"/>
      <c r="EI55" s="131"/>
      <c r="EJ55" s="131"/>
      <c r="EK55" s="131"/>
      <c r="EL55" s="131"/>
      <c r="EM55" s="131"/>
      <c r="EN55" s="131"/>
      <c r="EO55" s="131"/>
      <c r="EP55" s="131"/>
      <c r="EQ55" s="131"/>
      <c r="ER55" s="131"/>
      <c r="ES55" s="131"/>
      <c r="ET55" s="131"/>
      <c r="EU55" s="131"/>
      <c r="EV55" s="131"/>
      <c r="EW55" s="131"/>
      <c r="EX55" s="131"/>
      <c r="EY55" s="131"/>
      <c r="EZ55" s="131"/>
      <c r="FA55" s="131"/>
      <c r="FB55" s="131"/>
      <c r="FC55" s="131"/>
      <c r="FD55" s="131"/>
      <c r="FE55" s="131"/>
      <c r="FF55" s="131"/>
      <c r="FG55" s="131"/>
      <c r="FH55" s="131"/>
      <c r="FI55" s="131"/>
      <c r="FJ55" s="131"/>
      <c r="FK55" s="131"/>
      <c r="FL55" s="131"/>
      <c r="FM55" s="131"/>
      <c r="FN55" s="131"/>
      <c r="FO55" s="131"/>
      <c r="FP55" s="131"/>
      <c r="FQ55" s="131"/>
      <c r="FR55" s="131"/>
      <c r="FS55" s="131"/>
      <c r="FT55" s="131"/>
      <c r="FU55" s="131"/>
      <c r="FV55" s="131"/>
      <c r="FW55" s="131"/>
      <c r="FX55" s="131"/>
      <c r="FY55" s="131"/>
      <c r="FZ55" s="131"/>
      <c r="GA55" s="131"/>
      <c r="GB55" s="131"/>
      <c r="GC55" s="131"/>
      <c r="GD55" s="131"/>
      <c r="GE55" s="131"/>
      <c r="GF55" s="131"/>
      <c r="GG55" s="131"/>
      <c r="GH55" s="131"/>
      <c r="GI55" s="131"/>
      <c r="GJ55" s="131"/>
      <c r="GK55" s="131"/>
      <c r="GL55" s="131"/>
      <c r="GM55" s="131"/>
      <c r="GN55" s="131"/>
      <c r="GO55" s="131"/>
      <c r="GP55" s="131"/>
      <c r="GQ55" s="131"/>
      <c r="GR55" s="131"/>
      <c r="GS55" s="131"/>
      <c r="GT55" s="131"/>
      <c r="GU55" s="131"/>
      <c r="GV55" s="131"/>
      <c r="GW55" s="131"/>
      <c r="GX55" s="131"/>
      <c r="GY55" s="131"/>
      <c r="GZ55" s="131"/>
      <c r="HA55" s="131"/>
      <c r="HB55" s="131"/>
      <c r="HC55" s="131"/>
      <c r="HD55" s="131"/>
      <c r="HE55" s="131"/>
      <c r="HF55" s="131"/>
      <c r="HG55" s="131"/>
      <c r="HH55" s="131"/>
      <c r="HI55" s="131"/>
      <c r="HJ55" s="131"/>
      <c r="HK55" s="131"/>
      <c r="HL55" s="131"/>
      <c r="HM55" s="131"/>
      <c r="HN55" s="131"/>
      <c r="HO55" s="131"/>
      <c r="HP55" s="131"/>
      <c r="HQ55" s="131"/>
      <c r="HR55" s="131"/>
    </row>
    <row r="56" s="10" customFormat="1" ht="24" spans="1:30">
      <c r="A56" s="43">
        <v>2.2</v>
      </c>
      <c r="B56" s="44" t="s">
        <v>74</v>
      </c>
      <c r="C56" s="43" t="s">
        <v>36</v>
      </c>
      <c r="D56" s="43"/>
      <c r="E56" s="43"/>
      <c r="F56" s="43">
        <v>1945</v>
      </c>
      <c r="G56" s="43">
        <f>SUM(G57,G69,G81)</f>
        <v>99</v>
      </c>
      <c r="H56" s="43">
        <v>1944</v>
      </c>
      <c r="I56" s="43">
        <v>1945</v>
      </c>
      <c r="J56" s="43"/>
      <c r="K56" s="43"/>
      <c r="L56" s="55" t="s">
        <v>41</v>
      </c>
      <c r="M56" s="55" t="s">
        <v>41</v>
      </c>
      <c r="N56" s="55" t="s">
        <v>41</v>
      </c>
      <c r="O56" s="55" t="s">
        <v>41</v>
      </c>
      <c r="P56" s="55" t="s">
        <v>41</v>
      </c>
      <c r="Q56" s="45"/>
      <c r="R56" s="43">
        <v>1944</v>
      </c>
      <c r="S56" s="43">
        <v>3481</v>
      </c>
      <c r="T56" s="43">
        <v>1944</v>
      </c>
      <c r="U56" s="43">
        <v>1945</v>
      </c>
      <c r="V56" s="45" t="s">
        <v>41</v>
      </c>
      <c r="W56" s="45" t="s">
        <v>41</v>
      </c>
      <c r="X56" s="45" t="s">
        <v>41</v>
      </c>
      <c r="Y56" s="45" t="s">
        <v>41</v>
      </c>
      <c r="Z56" s="45" t="s">
        <v>41</v>
      </c>
      <c r="AA56" s="45" t="s">
        <v>41</v>
      </c>
      <c r="AB56" s="45"/>
      <c r="AC56" s="45"/>
      <c r="AD56" s="75"/>
    </row>
    <row r="57" s="10" customFormat="1" ht="12" spans="1:30">
      <c r="A57" s="43" t="s">
        <v>75</v>
      </c>
      <c r="B57" s="44" t="s">
        <v>76</v>
      </c>
      <c r="C57" s="43" t="s">
        <v>36</v>
      </c>
      <c r="D57" s="43"/>
      <c r="E57" s="43"/>
      <c r="F57" s="43">
        <v>626</v>
      </c>
      <c r="G57" s="43">
        <f>SUM(G58:G68)</f>
        <v>33</v>
      </c>
      <c r="H57" s="43">
        <v>625</v>
      </c>
      <c r="I57" s="43">
        <v>626</v>
      </c>
      <c r="J57" s="43"/>
      <c r="K57" s="43"/>
      <c r="L57" s="55" t="s">
        <v>41</v>
      </c>
      <c r="M57" s="55" t="s">
        <v>41</v>
      </c>
      <c r="N57" s="55" t="s">
        <v>41</v>
      </c>
      <c r="O57" s="55" t="s">
        <v>41</v>
      </c>
      <c r="P57" s="55" t="s">
        <v>41</v>
      </c>
      <c r="Q57" s="45"/>
      <c r="R57" s="43">
        <v>625</v>
      </c>
      <c r="S57" s="43">
        <v>1232</v>
      </c>
      <c r="T57" s="43">
        <v>625</v>
      </c>
      <c r="U57" s="43">
        <v>626</v>
      </c>
      <c r="V57" s="45" t="s">
        <v>41</v>
      </c>
      <c r="W57" s="45" t="s">
        <v>41</v>
      </c>
      <c r="X57" s="45" t="s">
        <v>41</v>
      </c>
      <c r="Y57" s="45" t="s">
        <v>41</v>
      </c>
      <c r="Z57" s="45" t="s">
        <v>41</v>
      </c>
      <c r="AA57" s="45" t="s">
        <v>41</v>
      </c>
      <c r="AB57" s="45"/>
      <c r="AC57" s="45"/>
      <c r="AD57" s="75"/>
    </row>
    <row r="58" s="131" customFormat="1" ht="24" spans="1:226">
      <c r="A58" s="45" t="s">
        <v>42</v>
      </c>
      <c r="B58" s="46" t="s">
        <v>77</v>
      </c>
      <c r="C58" s="45" t="s">
        <v>44</v>
      </c>
      <c r="D58" s="45" t="s">
        <v>70</v>
      </c>
      <c r="E58" s="45" t="s">
        <v>71</v>
      </c>
      <c r="F58" s="43">
        <v>6</v>
      </c>
      <c r="G58" s="43">
        <v>3</v>
      </c>
      <c r="H58" s="43">
        <v>6</v>
      </c>
      <c r="I58" s="43">
        <v>6</v>
      </c>
      <c r="J58" s="43">
        <v>2018</v>
      </c>
      <c r="K58" s="43">
        <v>2020</v>
      </c>
      <c r="L58" s="55" t="s">
        <v>41</v>
      </c>
      <c r="M58" s="55" t="s">
        <v>41</v>
      </c>
      <c r="N58" s="55" t="s">
        <v>41</v>
      </c>
      <c r="O58" s="55" t="s">
        <v>41</v>
      </c>
      <c r="P58" s="55" t="s">
        <v>41</v>
      </c>
      <c r="Q58" s="45" t="s">
        <v>46</v>
      </c>
      <c r="R58" s="43">
        <v>6</v>
      </c>
      <c r="S58" s="43">
        <v>9</v>
      </c>
      <c r="T58" s="43">
        <v>6</v>
      </c>
      <c r="U58" s="43">
        <v>6</v>
      </c>
      <c r="V58" s="45" t="s">
        <v>41</v>
      </c>
      <c r="W58" s="45" t="s">
        <v>41</v>
      </c>
      <c r="X58" s="45" t="s">
        <v>41</v>
      </c>
      <c r="Y58" s="45" t="s">
        <v>41</v>
      </c>
      <c r="Z58" s="45" t="s">
        <v>41</v>
      </c>
      <c r="AA58" s="45" t="s">
        <v>41</v>
      </c>
      <c r="AB58" s="45" t="s">
        <v>72</v>
      </c>
      <c r="AC58" s="45" t="s">
        <v>73</v>
      </c>
      <c r="AD58" s="75"/>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row>
    <row r="59" s="10" customFormat="1" ht="24" spans="1:30">
      <c r="A59" s="45" t="s">
        <v>42</v>
      </c>
      <c r="B59" s="46" t="s">
        <v>77</v>
      </c>
      <c r="C59" s="45" t="s">
        <v>49</v>
      </c>
      <c r="D59" s="45" t="s">
        <v>70</v>
      </c>
      <c r="E59" s="45" t="s">
        <v>71</v>
      </c>
      <c r="F59" s="43">
        <v>13</v>
      </c>
      <c r="G59" s="43">
        <v>3</v>
      </c>
      <c r="H59" s="43">
        <v>13</v>
      </c>
      <c r="I59" s="43">
        <v>13</v>
      </c>
      <c r="J59" s="43">
        <v>2018</v>
      </c>
      <c r="K59" s="43">
        <v>2020</v>
      </c>
      <c r="L59" s="55" t="s">
        <v>41</v>
      </c>
      <c r="M59" s="55" t="s">
        <v>41</v>
      </c>
      <c r="N59" s="55" t="s">
        <v>41</v>
      </c>
      <c r="O59" s="55" t="s">
        <v>41</v>
      </c>
      <c r="P59" s="55" t="s">
        <v>41</v>
      </c>
      <c r="Q59" s="45" t="s">
        <v>46</v>
      </c>
      <c r="R59" s="43">
        <v>13</v>
      </c>
      <c r="S59" s="43">
        <v>29</v>
      </c>
      <c r="T59" s="43">
        <v>13</v>
      </c>
      <c r="U59" s="43">
        <v>13</v>
      </c>
      <c r="V59" s="45" t="s">
        <v>41</v>
      </c>
      <c r="W59" s="45" t="s">
        <v>41</v>
      </c>
      <c r="X59" s="45" t="s">
        <v>41</v>
      </c>
      <c r="Y59" s="45" t="s">
        <v>41</v>
      </c>
      <c r="Z59" s="45" t="s">
        <v>41</v>
      </c>
      <c r="AA59" s="45" t="s">
        <v>41</v>
      </c>
      <c r="AB59" s="45" t="s">
        <v>72</v>
      </c>
      <c r="AC59" s="45" t="s">
        <v>73</v>
      </c>
      <c r="AD59" s="75"/>
    </row>
    <row r="60" s="131" customFormat="1" ht="24" spans="1:226">
      <c r="A60" s="45" t="s">
        <v>42</v>
      </c>
      <c r="B60" s="46" t="s">
        <v>77</v>
      </c>
      <c r="C60" s="45" t="s">
        <v>50</v>
      </c>
      <c r="D60" s="45" t="s">
        <v>70</v>
      </c>
      <c r="E60" s="45" t="s">
        <v>71</v>
      </c>
      <c r="F60" s="43">
        <v>14</v>
      </c>
      <c r="G60" s="43">
        <v>3</v>
      </c>
      <c r="H60" s="43">
        <v>14</v>
      </c>
      <c r="I60" s="43">
        <v>14</v>
      </c>
      <c r="J60" s="43">
        <v>2018</v>
      </c>
      <c r="K60" s="43">
        <v>2020</v>
      </c>
      <c r="L60" s="55" t="s">
        <v>41</v>
      </c>
      <c r="M60" s="55" t="s">
        <v>41</v>
      </c>
      <c r="N60" s="55" t="s">
        <v>41</v>
      </c>
      <c r="O60" s="55" t="s">
        <v>41</v>
      </c>
      <c r="P60" s="55" t="s">
        <v>41</v>
      </c>
      <c r="Q60" s="45" t="s">
        <v>46</v>
      </c>
      <c r="R60" s="43">
        <v>14</v>
      </c>
      <c r="S60" s="43">
        <v>18</v>
      </c>
      <c r="T60" s="43">
        <v>14</v>
      </c>
      <c r="U60" s="43">
        <v>14</v>
      </c>
      <c r="V60" s="45" t="s">
        <v>41</v>
      </c>
      <c r="W60" s="45" t="s">
        <v>41</v>
      </c>
      <c r="X60" s="45" t="s">
        <v>41</v>
      </c>
      <c r="Y60" s="45" t="s">
        <v>41</v>
      </c>
      <c r="Z60" s="45" t="s">
        <v>41</v>
      </c>
      <c r="AA60" s="45" t="s">
        <v>41</v>
      </c>
      <c r="AB60" s="45" t="s">
        <v>72</v>
      </c>
      <c r="AC60" s="45" t="s">
        <v>73</v>
      </c>
      <c r="AD60" s="74"/>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row>
    <row r="61" s="131" customFormat="1" ht="24" spans="1:30">
      <c r="A61" s="45" t="s">
        <v>42</v>
      </c>
      <c r="B61" s="46" t="s">
        <v>77</v>
      </c>
      <c r="C61" s="45" t="s">
        <v>51</v>
      </c>
      <c r="D61" s="45" t="s">
        <v>70</v>
      </c>
      <c r="E61" s="45" t="s">
        <v>71</v>
      </c>
      <c r="F61" s="43">
        <v>24</v>
      </c>
      <c r="G61" s="43">
        <v>3</v>
      </c>
      <c r="H61" s="43">
        <v>24</v>
      </c>
      <c r="I61" s="43">
        <v>24</v>
      </c>
      <c r="J61" s="43">
        <v>2018</v>
      </c>
      <c r="K61" s="43">
        <v>2020</v>
      </c>
      <c r="L61" s="55" t="s">
        <v>41</v>
      </c>
      <c r="M61" s="55" t="s">
        <v>41</v>
      </c>
      <c r="N61" s="55" t="s">
        <v>41</v>
      </c>
      <c r="O61" s="55" t="s">
        <v>41</v>
      </c>
      <c r="P61" s="55" t="s">
        <v>41</v>
      </c>
      <c r="Q61" s="45" t="s">
        <v>46</v>
      </c>
      <c r="R61" s="43">
        <v>24</v>
      </c>
      <c r="S61" s="43">
        <v>46</v>
      </c>
      <c r="T61" s="43">
        <v>24</v>
      </c>
      <c r="U61" s="43">
        <v>24</v>
      </c>
      <c r="V61" s="45" t="s">
        <v>41</v>
      </c>
      <c r="W61" s="45" t="s">
        <v>41</v>
      </c>
      <c r="X61" s="45" t="s">
        <v>41</v>
      </c>
      <c r="Y61" s="45" t="s">
        <v>41</v>
      </c>
      <c r="Z61" s="45" t="s">
        <v>41</v>
      </c>
      <c r="AA61" s="45" t="s">
        <v>41</v>
      </c>
      <c r="AB61" s="45" t="s">
        <v>72</v>
      </c>
      <c r="AC61" s="45" t="s">
        <v>73</v>
      </c>
      <c r="AD61" s="45"/>
    </row>
    <row r="62" s="22" customFormat="1" ht="24" spans="1:226">
      <c r="A62" s="45" t="s">
        <v>42</v>
      </c>
      <c r="B62" s="46" t="s">
        <v>77</v>
      </c>
      <c r="C62" s="45" t="s">
        <v>52</v>
      </c>
      <c r="D62" s="45" t="s">
        <v>70</v>
      </c>
      <c r="E62" s="45" t="s">
        <v>71</v>
      </c>
      <c r="F62" s="43">
        <v>51</v>
      </c>
      <c r="G62" s="43">
        <v>3</v>
      </c>
      <c r="H62" s="43">
        <v>51</v>
      </c>
      <c r="I62" s="43">
        <v>51</v>
      </c>
      <c r="J62" s="43">
        <v>2018</v>
      </c>
      <c r="K62" s="43">
        <v>2020</v>
      </c>
      <c r="L62" s="55" t="s">
        <v>41</v>
      </c>
      <c r="M62" s="55" t="s">
        <v>41</v>
      </c>
      <c r="N62" s="55" t="s">
        <v>41</v>
      </c>
      <c r="O62" s="55" t="s">
        <v>41</v>
      </c>
      <c r="P62" s="55" t="s">
        <v>41</v>
      </c>
      <c r="Q62" s="45" t="s">
        <v>46</v>
      </c>
      <c r="R62" s="43">
        <v>51</v>
      </c>
      <c r="S62" s="43">
        <v>78</v>
      </c>
      <c r="T62" s="43">
        <v>51</v>
      </c>
      <c r="U62" s="43">
        <v>51</v>
      </c>
      <c r="V62" s="45" t="s">
        <v>41</v>
      </c>
      <c r="W62" s="45" t="s">
        <v>41</v>
      </c>
      <c r="X62" s="45" t="s">
        <v>41</v>
      </c>
      <c r="Y62" s="45" t="s">
        <v>41</v>
      </c>
      <c r="Z62" s="45" t="s">
        <v>41</v>
      </c>
      <c r="AA62" s="45" t="s">
        <v>41</v>
      </c>
      <c r="AB62" s="45" t="s">
        <v>72</v>
      </c>
      <c r="AC62" s="45" t="s">
        <v>73</v>
      </c>
      <c r="AD62" s="75"/>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row>
    <row r="63" s="22" customFormat="1" ht="24" spans="1:226">
      <c r="A63" s="45" t="s">
        <v>42</v>
      </c>
      <c r="B63" s="46" t="s">
        <v>77</v>
      </c>
      <c r="C63" s="45" t="s">
        <v>53</v>
      </c>
      <c r="D63" s="45" t="s">
        <v>70</v>
      </c>
      <c r="E63" s="45" t="s">
        <v>71</v>
      </c>
      <c r="F63" s="43">
        <v>56</v>
      </c>
      <c r="G63" s="43">
        <v>3</v>
      </c>
      <c r="H63" s="43">
        <v>56</v>
      </c>
      <c r="I63" s="43">
        <v>56</v>
      </c>
      <c r="J63" s="43">
        <v>2018</v>
      </c>
      <c r="K63" s="43">
        <v>2020</v>
      </c>
      <c r="L63" s="55" t="s">
        <v>41</v>
      </c>
      <c r="M63" s="55" t="s">
        <v>41</v>
      </c>
      <c r="N63" s="55" t="s">
        <v>41</v>
      </c>
      <c r="O63" s="55" t="s">
        <v>41</v>
      </c>
      <c r="P63" s="55" t="s">
        <v>41</v>
      </c>
      <c r="Q63" s="45" t="s">
        <v>46</v>
      </c>
      <c r="R63" s="43">
        <v>56</v>
      </c>
      <c r="S63" s="43">
        <v>190</v>
      </c>
      <c r="T63" s="43">
        <v>56</v>
      </c>
      <c r="U63" s="43">
        <v>56</v>
      </c>
      <c r="V63" s="45" t="s">
        <v>41</v>
      </c>
      <c r="W63" s="45" t="s">
        <v>41</v>
      </c>
      <c r="X63" s="45" t="s">
        <v>41</v>
      </c>
      <c r="Y63" s="45" t="s">
        <v>41</v>
      </c>
      <c r="Z63" s="45" t="s">
        <v>41</v>
      </c>
      <c r="AA63" s="45" t="s">
        <v>41</v>
      </c>
      <c r="AB63" s="45" t="s">
        <v>72</v>
      </c>
      <c r="AC63" s="45" t="s">
        <v>73</v>
      </c>
      <c r="AD63" s="45"/>
      <c r="AE63" s="131"/>
      <c r="AF63" s="131"/>
      <c r="AG63" s="131"/>
      <c r="AH63" s="131"/>
      <c r="AI63" s="131"/>
      <c r="AJ63" s="131"/>
      <c r="AK63" s="131"/>
      <c r="AL63" s="131"/>
      <c r="AM63" s="131"/>
      <c r="AN63" s="131"/>
      <c r="AO63" s="131"/>
      <c r="AP63" s="131"/>
      <c r="AQ63" s="131"/>
      <c r="AR63" s="131"/>
      <c r="AS63" s="131"/>
      <c r="AT63" s="131"/>
      <c r="AU63" s="131"/>
      <c r="AV63" s="131"/>
      <c r="AW63" s="131"/>
      <c r="AX63" s="131"/>
      <c r="AY63" s="131"/>
      <c r="AZ63" s="131"/>
      <c r="BA63" s="131"/>
      <c r="BB63" s="131"/>
      <c r="BC63" s="131"/>
      <c r="BD63" s="131"/>
      <c r="BE63" s="131"/>
      <c r="BF63" s="131"/>
      <c r="BG63" s="131"/>
      <c r="BH63" s="131"/>
      <c r="BI63" s="131"/>
      <c r="BJ63" s="131"/>
      <c r="BK63" s="131"/>
      <c r="BL63" s="131"/>
      <c r="BM63" s="131"/>
      <c r="BN63" s="131"/>
      <c r="BO63" s="131"/>
      <c r="BP63" s="131"/>
      <c r="BQ63" s="131"/>
      <c r="BR63" s="131"/>
      <c r="BS63" s="131"/>
      <c r="BT63" s="131"/>
      <c r="BU63" s="131"/>
      <c r="BV63" s="131"/>
      <c r="BW63" s="131"/>
      <c r="BX63" s="131"/>
      <c r="BY63" s="131"/>
      <c r="BZ63" s="131"/>
      <c r="CA63" s="131"/>
      <c r="CB63" s="131"/>
      <c r="CC63" s="131"/>
      <c r="CD63" s="131"/>
      <c r="CE63" s="131"/>
      <c r="CF63" s="131"/>
      <c r="CG63" s="131"/>
      <c r="CH63" s="131"/>
      <c r="CI63" s="131"/>
      <c r="CJ63" s="131"/>
      <c r="CK63" s="131"/>
      <c r="CL63" s="131"/>
      <c r="CM63" s="131"/>
      <c r="CN63" s="131"/>
      <c r="CO63" s="131"/>
      <c r="CP63" s="131"/>
      <c r="CQ63" s="131"/>
      <c r="CR63" s="131"/>
      <c r="CS63" s="131"/>
      <c r="CT63" s="131"/>
      <c r="CU63" s="131"/>
      <c r="CV63" s="131"/>
      <c r="CW63" s="131"/>
      <c r="CX63" s="131"/>
      <c r="CY63" s="131"/>
      <c r="CZ63" s="131"/>
      <c r="DA63" s="131"/>
      <c r="DB63" s="131"/>
      <c r="DC63" s="131"/>
      <c r="DD63" s="131"/>
      <c r="DE63" s="131"/>
      <c r="DF63" s="131"/>
      <c r="DG63" s="131"/>
      <c r="DH63" s="131"/>
      <c r="DI63" s="131"/>
      <c r="DJ63" s="131"/>
      <c r="DK63" s="131"/>
      <c r="DL63" s="131"/>
      <c r="DM63" s="131"/>
      <c r="DN63" s="131"/>
      <c r="DO63" s="131"/>
      <c r="DP63" s="131"/>
      <c r="DQ63" s="131"/>
      <c r="DR63" s="131"/>
      <c r="DS63" s="131"/>
      <c r="DT63" s="131"/>
      <c r="DU63" s="131"/>
      <c r="DV63" s="131"/>
      <c r="DW63" s="131"/>
      <c r="DX63" s="131"/>
      <c r="DY63" s="131"/>
      <c r="DZ63" s="131"/>
      <c r="EA63" s="131"/>
      <c r="EB63" s="131"/>
      <c r="EC63" s="131"/>
      <c r="ED63" s="131"/>
      <c r="EE63" s="131"/>
      <c r="EF63" s="131"/>
      <c r="EG63" s="131"/>
      <c r="EH63" s="131"/>
      <c r="EI63" s="131"/>
      <c r="EJ63" s="131"/>
      <c r="EK63" s="131"/>
      <c r="EL63" s="131"/>
      <c r="EM63" s="131"/>
      <c r="EN63" s="131"/>
      <c r="EO63" s="131"/>
      <c r="EP63" s="131"/>
      <c r="EQ63" s="131"/>
      <c r="ER63" s="131"/>
      <c r="ES63" s="131"/>
      <c r="ET63" s="131"/>
      <c r="EU63" s="131"/>
      <c r="EV63" s="131"/>
      <c r="EW63" s="131"/>
      <c r="EX63" s="131"/>
      <c r="EY63" s="131"/>
      <c r="EZ63" s="131"/>
      <c r="FA63" s="131"/>
      <c r="FB63" s="131"/>
      <c r="FC63" s="131"/>
      <c r="FD63" s="131"/>
      <c r="FE63" s="131"/>
      <c r="FF63" s="131"/>
      <c r="FG63" s="131"/>
      <c r="FH63" s="131"/>
      <c r="FI63" s="131"/>
      <c r="FJ63" s="131"/>
      <c r="FK63" s="131"/>
      <c r="FL63" s="131"/>
      <c r="FM63" s="131"/>
      <c r="FN63" s="131"/>
      <c r="FO63" s="131"/>
      <c r="FP63" s="131"/>
      <c r="FQ63" s="131"/>
      <c r="FR63" s="131"/>
      <c r="FS63" s="131"/>
      <c r="FT63" s="131"/>
      <c r="FU63" s="131"/>
      <c r="FV63" s="131"/>
      <c r="FW63" s="131"/>
      <c r="FX63" s="131"/>
      <c r="FY63" s="131"/>
      <c r="FZ63" s="131"/>
      <c r="GA63" s="131"/>
      <c r="GB63" s="131"/>
      <c r="GC63" s="131"/>
      <c r="GD63" s="131"/>
      <c r="GE63" s="131"/>
      <c r="GF63" s="131"/>
      <c r="GG63" s="131"/>
      <c r="GH63" s="131"/>
      <c r="GI63" s="131"/>
      <c r="GJ63" s="131"/>
      <c r="GK63" s="131"/>
      <c r="GL63" s="131"/>
      <c r="GM63" s="131"/>
      <c r="GN63" s="131"/>
      <c r="GO63" s="131"/>
      <c r="GP63" s="131"/>
      <c r="GQ63" s="131"/>
      <c r="GR63" s="131"/>
      <c r="GS63" s="131"/>
      <c r="GT63" s="131"/>
      <c r="GU63" s="131"/>
      <c r="GV63" s="131"/>
      <c r="GW63" s="131"/>
      <c r="GX63" s="131"/>
      <c r="GY63" s="131"/>
      <c r="GZ63" s="131"/>
      <c r="HA63" s="131"/>
      <c r="HB63" s="131"/>
      <c r="HC63" s="131"/>
      <c r="HD63" s="131"/>
      <c r="HE63" s="131"/>
      <c r="HF63" s="131"/>
      <c r="HG63" s="131"/>
      <c r="HH63" s="131"/>
      <c r="HI63" s="131"/>
      <c r="HJ63" s="131"/>
      <c r="HK63" s="131"/>
      <c r="HL63" s="131"/>
      <c r="HM63" s="131"/>
      <c r="HN63" s="131"/>
      <c r="HO63" s="131"/>
      <c r="HP63" s="131"/>
      <c r="HQ63" s="131"/>
      <c r="HR63" s="131"/>
    </row>
    <row r="64" s="131" customFormat="1" ht="24" spans="1:226">
      <c r="A64" s="45" t="s">
        <v>42</v>
      </c>
      <c r="B64" s="46" t="s">
        <v>77</v>
      </c>
      <c r="C64" s="45" t="s">
        <v>54</v>
      </c>
      <c r="D64" s="45" t="s">
        <v>70</v>
      </c>
      <c r="E64" s="45" t="s">
        <v>71</v>
      </c>
      <c r="F64" s="43">
        <v>54</v>
      </c>
      <c r="G64" s="43">
        <v>3</v>
      </c>
      <c r="H64" s="43">
        <v>54</v>
      </c>
      <c r="I64" s="43">
        <v>54</v>
      </c>
      <c r="J64" s="43">
        <v>2018</v>
      </c>
      <c r="K64" s="43">
        <v>2020</v>
      </c>
      <c r="L64" s="55" t="s">
        <v>41</v>
      </c>
      <c r="M64" s="55" t="s">
        <v>41</v>
      </c>
      <c r="N64" s="55" t="s">
        <v>41</v>
      </c>
      <c r="O64" s="55" t="s">
        <v>41</v>
      </c>
      <c r="P64" s="55" t="s">
        <v>41</v>
      </c>
      <c r="Q64" s="45" t="s">
        <v>46</v>
      </c>
      <c r="R64" s="43">
        <v>54</v>
      </c>
      <c r="S64" s="43">
        <v>144</v>
      </c>
      <c r="T64" s="43">
        <v>54</v>
      </c>
      <c r="U64" s="43">
        <v>54</v>
      </c>
      <c r="V64" s="45" t="s">
        <v>41</v>
      </c>
      <c r="W64" s="45" t="s">
        <v>41</v>
      </c>
      <c r="X64" s="45" t="s">
        <v>41</v>
      </c>
      <c r="Y64" s="45" t="s">
        <v>41</v>
      </c>
      <c r="Z64" s="45" t="s">
        <v>41</v>
      </c>
      <c r="AA64" s="45" t="s">
        <v>41</v>
      </c>
      <c r="AB64" s="45" t="s">
        <v>72</v>
      </c>
      <c r="AC64" s="45" t="s">
        <v>73</v>
      </c>
      <c r="AD64" s="74"/>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row>
    <row r="65" s="10" customFormat="1" ht="24" spans="1:30">
      <c r="A65" s="45" t="s">
        <v>42</v>
      </c>
      <c r="B65" s="46" t="s">
        <v>77</v>
      </c>
      <c r="C65" s="45" t="s">
        <v>55</v>
      </c>
      <c r="D65" s="45" t="s">
        <v>70</v>
      </c>
      <c r="E65" s="45" t="s">
        <v>71</v>
      </c>
      <c r="F65" s="43">
        <v>192</v>
      </c>
      <c r="G65" s="43">
        <v>3</v>
      </c>
      <c r="H65" s="43">
        <v>192</v>
      </c>
      <c r="I65" s="43">
        <v>192</v>
      </c>
      <c r="J65" s="43">
        <v>2018</v>
      </c>
      <c r="K65" s="43">
        <v>2020</v>
      </c>
      <c r="L65" s="55" t="s">
        <v>41</v>
      </c>
      <c r="M65" s="55" t="s">
        <v>41</v>
      </c>
      <c r="N65" s="55" t="s">
        <v>41</v>
      </c>
      <c r="O65" s="55" t="s">
        <v>41</v>
      </c>
      <c r="P65" s="55" t="s">
        <v>41</v>
      </c>
      <c r="Q65" s="45" t="s">
        <v>46</v>
      </c>
      <c r="R65" s="43">
        <v>192</v>
      </c>
      <c r="S65" s="43">
        <v>325</v>
      </c>
      <c r="T65" s="43">
        <v>192</v>
      </c>
      <c r="U65" s="43">
        <v>192</v>
      </c>
      <c r="V65" s="45" t="s">
        <v>41</v>
      </c>
      <c r="W65" s="45" t="s">
        <v>41</v>
      </c>
      <c r="X65" s="45" t="s">
        <v>41</v>
      </c>
      <c r="Y65" s="45" t="s">
        <v>41</v>
      </c>
      <c r="Z65" s="45" t="s">
        <v>41</v>
      </c>
      <c r="AA65" s="45" t="s">
        <v>41</v>
      </c>
      <c r="AB65" s="45" t="s">
        <v>72</v>
      </c>
      <c r="AC65" s="45" t="s">
        <v>73</v>
      </c>
      <c r="AD65" s="75"/>
    </row>
    <row r="66" s="10" customFormat="1" ht="24" spans="1:226">
      <c r="A66" s="45" t="s">
        <v>42</v>
      </c>
      <c r="B66" s="46" t="s">
        <v>77</v>
      </c>
      <c r="C66" s="45" t="s">
        <v>56</v>
      </c>
      <c r="D66" s="45" t="s">
        <v>70</v>
      </c>
      <c r="E66" s="45" t="s">
        <v>71</v>
      </c>
      <c r="F66" s="43">
        <v>59</v>
      </c>
      <c r="G66" s="43">
        <v>3</v>
      </c>
      <c r="H66" s="43">
        <v>59</v>
      </c>
      <c r="I66" s="43">
        <v>59</v>
      </c>
      <c r="J66" s="43">
        <v>2018</v>
      </c>
      <c r="K66" s="43">
        <v>2020</v>
      </c>
      <c r="L66" s="55" t="s">
        <v>41</v>
      </c>
      <c r="M66" s="55" t="s">
        <v>41</v>
      </c>
      <c r="N66" s="55" t="s">
        <v>41</v>
      </c>
      <c r="O66" s="55" t="s">
        <v>41</v>
      </c>
      <c r="P66" s="55" t="s">
        <v>41</v>
      </c>
      <c r="Q66" s="45" t="s">
        <v>46</v>
      </c>
      <c r="R66" s="43">
        <v>59</v>
      </c>
      <c r="S66" s="43">
        <v>86</v>
      </c>
      <c r="T66" s="43">
        <v>59</v>
      </c>
      <c r="U66" s="43">
        <v>59</v>
      </c>
      <c r="V66" s="45" t="s">
        <v>41</v>
      </c>
      <c r="W66" s="45" t="s">
        <v>41</v>
      </c>
      <c r="X66" s="45" t="s">
        <v>41</v>
      </c>
      <c r="Y66" s="45" t="s">
        <v>41</v>
      </c>
      <c r="Z66" s="45" t="s">
        <v>41</v>
      </c>
      <c r="AA66" s="45" t="s">
        <v>41</v>
      </c>
      <c r="AB66" s="45" t="s">
        <v>72</v>
      </c>
      <c r="AC66" s="45" t="s">
        <v>73</v>
      </c>
      <c r="AD66" s="45"/>
      <c r="AE66" s="131"/>
      <c r="AF66" s="131"/>
      <c r="AG66" s="131"/>
      <c r="AH66" s="131"/>
      <c r="AI66" s="131"/>
      <c r="AJ66" s="131"/>
      <c r="AK66" s="131"/>
      <c r="AL66" s="131"/>
      <c r="AM66" s="131"/>
      <c r="AN66" s="131"/>
      <c r="AO66" s="131"/>
      <c r="AP66" s="131"/>
      <c r="AQ66" s="131"/>
      <c r="AR66" s="131"/>
      <c r="AS66" s="131"/>
      <c r="AT66" s="131"/>
      <c r="AU66" s="131"/>
      <c r="AV66" s="131"/>
      <c r="AW66" s="131"/>
      <c r="AX66" s="131"/>
      <c r="AY66" s="131"/>
      <c r="AZ66" s="131"/>
      <c r="BA66" s="131"/>
      <c r="BB66" s="131"/>
      <c r="BC66" s="131"/>
      <c r="BD66" s="131"/>
      <c r="BE66" s="131"/>
      <c r="BF66" s="131"/>
      <c r="BG66" s="131"/>
      <c r="BH66" s="131"/>
      <c r="BI66" s="131"/>
      <c r="BJ66" s="131"/>
      <c r="BK66" s="131"/>
      <c r="BL66" s="131"/>
      <c r="BM66" s="131"/>
      <c r="BN66" s="131"/>
      <c r="BO66" s="131"/>
      <c r="BP66" s="131"/>
      <c r="BQ66" s="131"/>
      <c r="BR66" s="131"/>
      <c r="BS66" s="131"/>
      <c r="BT66" s="131"/>
      <c r="BU66" s="131"/>
      <c r="BV66" s="131"/>
      <c r="BW66" s="131"/>
      <c r="BX66" s="131"/>
      <c r="BY66" s="131"/>
      <c r="BZ66" s="131"/>
      <c r="CA66" s="131"/>
      <c r="CB66" s="131"/>
      <c r="CC66" s="131"/>
      <c r="CD66" s="131"/>
      <c r="CE66" s="131"/>
      <c r="CF66" s="131"/>
      <c r="CG66" s="131"/>
      <c r="CH66" s="131"/>
      <c r="CI66" s="131"/>
      <c r="CJ66" s="131"/>
      <c r="CK66" s="131"/>
      <c r="CL66" s="131"/>
      <c r="CM66" s="131"/>
      <c r="CN66" s="131"/>
      <c r="CO66" s="131"/>
      <c r="CP66" s="131"/>
      <c r="CQ66" s="131"/>
      <c r="CR66" s="131"/>
      <c r="CS66" s="131"/>
      <c r="CT66" s="131"/>
      <c r="CU66" s="131"/>
      <c r="CV66" s="131"/>
      <c r="CW66" s="131"/>
      <c r="CX66" s="131"/>
      <c r="CY66" s="131"/>
      <c r="CZ66" s="131"/>
      <c r="DA66" s="131"/>
      <c r="DB66" s="131"/>
      <c r="DC66" s="131"/>
      <c r="DD66" s="131"/>
      <c r="DE66" s="131"/>
      <c r="DF66" s="131"/>
      <c r="DG66" s="131"/>
      <c r="DH66" s="131"/>
      <c r="DI66" s="131"/>
      <c r="DJ66" s="131"/>
      <c r="DK66" s="131"/>
      <c r="DL66" s="131"/>
      <c r="DM66" s="131"/>
      <c r="DN66" s="131"/>
      <c r="DO66" s="131"/>
      <c r="DP66" s="131"/>
      <c r="DQ66" s="131"/>
      <c r="DR66" s="131"/>
      <c r="DS66" s="131"/>
      <c r="DT66" s="131"/>
      <c r="DU66" s="131"/>
      <c r="DV66" s="131"/>
      <c r="DW66" s="131"/>
      <c r="DX66" s="131"/>
      <c r="DY66" s="131"/>
      <c r="DZ66" s="131"/>
      <c r="EA66" s="131"/>
      <c r="EB66" s="131"/>
      <c r="EC66" s="131"/>
      <c r="ED66" s="131"/>
      <c r="EE66" s="131"/>
      <c r="EF66" s="131"/>
      <c r="EG66" s="131"/>
      <c r="EH66" s="131"/>
      <c r="EI66" s="131"/>
      <c r="EJ66" s="131"/>
      <c r="EK66" s="131"/>
      <c r="EL66" s="131"/>
      <c r="EM66" s="131"/>
      <c r="EN66" s="131"/>
      <c r="EO66" s="131"/>
      <c r="EP66" s="131"/>
      <c r="EQ66" s="131"/>
      <c r="ER66" s="131"/>
      <c r="ES66" s="131"/>
      <c r="ET66" s="131"/>
      <c r="EU66" s="131"/>
      <c r="EV66" s="131"/>
      <c r="EW66" s="131"/>
      <c r="EX66" s="131"/>
      <c r="EY66" s="131"/>
      <c r="EZ66" s="131"/>
      <c r="FA66" s="131"/>
      <c r="FB66" s="131"/>
      <c r="FC66" s="131"/>
      <c r="FD66" s="131"/>
      <c r="FE66" s="131"/>
      <c r="FF66" s="131"/>
      <c r="FG66" s="131"/>
      <c r="FH66" s="131"/>
      <c r="FI66" s="131"/>
      <c r="FJ66" s="131"/>
      <c r="FK66" s="131"/>
      <c r="FL66" s="131"/>
      <c r="FM66" s="131"/>
      <c r="FN66" s="131"/>
      <c r="FO66" s="131"/>
      <c r="FP66" s="131"/>
      <c r="FQ66" s="131"/>
      <c r="FR66" s="131"/>
      <c r="FS66" s="131"/>
      <c r="FT66" s="131"/>
      <c r="FU66" s="131"/>
      <c r="FV66" s="131"/>
      <c r="FW66" s="131"/>
      <c r="FX66" s="131"/>
      <c r="FY66" s="131"/>
      <c r="FZ66" s="131"/>
      <c r="GA66" s="131"/>
      <c r="GB66" s="131"/>
      <c r="GC66" s="131"/>
      <c r="GD66" s="131"/>
      <c r="GE66" s="131"/>
      <c r="GF66" s="131"/>
      <c r="GG66" s="131"/>
      <c r="GH66" s="131"/>
      <c r="GI66" s="131"/>
      <c r="GJ66" s="131"/>
      <c r="GK66" s="131"/>
      <c r="GL66" s="131"/>
      <c r="GM66" s="131"/>
      <c r="GN66" s="131"/>
      <c r="GO66" s="131"/>
      <c r="GP66" s="131"/>
      <c r="GQ66" s="131"/>
      <c r="GR66" s="131"/>
      <c r="GS66" s="131"/>
      <c r="GT66" s="131"/>
      <c r="GU66" s="131"/>
      <c r="GV66" s="131"/>
      <c r="GW66" s="131"/>
      <c r="GX66" s="131"/>
      <c r="GY66" s="131"/>
      <c r="GZ66" s="131"/>
      <c r="HA66" s="131"/>
      <c r="HB66" s="131"/>
      <c r="HC66" s="131"/>
      <c r="HD66" s="131"/>
      <c r="HE66" s="131"/>
      <c r="HF66" s="131"/>
      <c r="HG66" s="131"/>
      <c r="HH66" s="131"/>
      <c r="HI66" s="131"/>
      <c r="HJ66" s="131"/>
      <c r="HK66" s="131"/>
      <c r="HL66" s="131"/>
      <c r="HM66" s="131"/>
      <c r="HN66" s="131"/>
      <c r="HO66" s="131"/>
      <c r="HP66" s="131"/>
      <c r="HQ66" s="131"/>
      <c r="HR66" s="131"/>
    </row>
    <row r="67" s="10" customFormat="1" ht="24" spans="1:30">
      <c r="A67" s="45" t="s">
        <v>42</v>
      </c>
      <c r="B67" s="46" t="s">
        <v>77</v>
      </c>
      <c r="C67" s="45" t="s">
        <v>57</v>
      </c>
      <c r="D67" s="45" t="s">
        <v>70</v>
      </c>
      <c r="E67" s="45" t="s">
        <v>71</v>
      </c>
      <c r="F67" s="43">
        <v>22</v>
      </c>
      <c r="G67" s="43">
        <v>3</v>
      </c>
      <c r="H67" s="43">
        <v>21</v>
      </c>
      <c r="I67" s="43">
        <v>22</v>
      </c>
      <c r="J67" s="43">
        <v>2018</v>
      </c>
      <c r="K67" s="43">
        <v>2020</v>
      </c>
      <c r="L67" s="55" t="s">
        <v>41</v>
      </c>
      <c r="M67" s="55" t="s">
        <v>41</v>
      </c>
      <c r="N67" s="55" t="s">
        <v>41</v>
      </c>
      <c r="O67" s="55" t="s">
        <v>41</v>
      </c>
      <c r="P67" s="55" t="s">
        <v>41</v>
      </c>
      <c r="Q67" s="45" t="s">
        <v>46</v>
      </c>
      <c r="R67" s="43">
        <v>21</v>
      </c>
      <c r="S67" s="43">
        <v>64</v>
      </c>
      <c r="T67" s="43">
        <v>21</v>
      </c>
      <c r="U67" s="43">
        <v>22</v>
      </c>
      <c r="V67" s="45" t="s">
        <v>41</v>
      </c>
      <c r="W67" s="45" t="s">
        <v>41</v>
      </c>
      <c r="X67" s="45" t="s">
        <v>41</v>
      </c>
      <c r="Y67" s="45" t="s">
        <v>41</v>
      </c>
      <c r="Z67" s="45" t="s">
        <v>41</v>
      </c>
      <c r="AA67" s="45" t="s">
        <v>41</v>
      </c>
      <c r="AB67" s="45" t="s">
        <v>72</v>
      </c>
      <c r="AC67" s="45" t="s">
        <v>73</v>
      </c>
      <c r="AD67" s="75"/>
    </row>
    <row r="68" s="10" customFormat="1" ht="24" spans="1:226">
      <c r="A68" s="45" t="s">
        <v>42</v>
      </c>
      <c r="B68" s="46" t="s">
        <v>77</v>
      </c>
      <c r="C68" s="45" t="s">
        <v>58</v>
      </c>
      <c r="D68" s="45" t="s">
        <v>70</v>
      </c>
      <c r="E68" s="45" t="s">
        <v>71</v>
      </c>
      <c r="F68" s="43">
        <v>135</v>
      </c>
      <c r="G68" s="43">
        <v>3</v>
      </c>
      <c r="H68" s="43">
        <v>135</v>
      </c>
      <c r="I68" s="43">
        <v>135</v>
      </c>
      <c r="J68" s="43">
        <v>2018</v>
      </c>
      <c r="K68" s="43">
        <v>2020</v>
      </c>
      <c r="L68" s="55" t="s">
        <v>41</v>
      </c>
      <c r="M68" s="55" t="s">
        <v>41</v>
      </c>
      <c r="N68" s="55" t="s">
        <v>41</v>
      </c>
      <c r="O68" s="55" t="s">
        <v>41</v>
      </c>
      <c r="P68" s="55" t="s">
        <v>41</v>
      </c>
      <c r="Q68" s="45" t="s">
        <v>46</v>
      </c>
      <c r="R68" s="43">
        <v>135</v>
      </c>
      <c r="S68" s="43">
        <v>243</v>
      </c>
      <c r="T68" s="43">
        <v>135</v>
      </c>
      <c r="U68" s="43">
        <v>135</v>
      </c>
      <c r="V68" s="45" t="s">
        <v>41</v>
      </c>
      <c r="W68" s="45" t="s">
        <v>41</v>
      </c>
      <c r="X68" s="45" t="s">
        <v>41</v>
      </c>
      <c r="Y68" s="45" t="s">
        <v>41</v>
      </c>
      <c r="Z68" s="45" t="s">
        <v>41</v>
      </c>
      <c r="AA68" s="45" t="s">
        <v>41</v>
      </c>
      <c r="AB68" s="45" t="s">
        <v>72</v>
      </c>
      <c r="AC68" s="45" t="s">
        <v>73</v>
      </c>
      <c r="AD68" s="45"/>
      <c r="AE68" s="131"/>
      <c r="AF68" s="131"/>
      <c r="AG68" s="131"/>
      <c r="AH68" s="131"/>
      <c r="AI68" s="131"/>
      <c r="AJ68" s="131"/>
      <c r="AK68" s="131"/>
      <c r="AL68" s="131"/>
      <c r="AM68" s="131"/>
      <c r="AN68" s="131"/>
      <c r="AO68" s="131"/>
      <c r="AP68" s="131"/>
      <c r="AQ68" s="131"/>
      <c r="AR68" s="131"/>
      <c r="AS68" s="131"/>
      <c r="AT68" s="131"/>
      <c r="AU68" s="131"/>
      <c r="AV68" s="131"/>
      <c r="AW68" s="131"/>
      <c r="AX68" s="131"/>
      <c r="AY68" s="131"/>
      <c r="AZ68" s="131"/>
      <c r="BA68" s="131"/>
      <c r="BB68" s="131"/>
      <c r="BC68" s="131"/>
      <c r="BD68" s="131"/>
      <c r="BE68" s="131"/>
      <c r="BF68" s="131"/>
      <c r="BG68" s="131"/>
      <c r="BH68" s="131"/>
      <c r="BI68" s="131"/>
      <c r="BJ68" s="131"/>
      <c r="BK68" s="131"/>
      <c r="BL68" s="131"/>
      <c r="BM68" s="131"/>
      <c r="BN68" s="131"/>
      <c r="BO68" s="131"/>
      <c r="BP68" s="131"/>
      <c r="BQ68" s="131"/>
      <c r="BR68" s="131"/>
      <c r="BS68" s="131"/>
      <c r="BT68" s="131"/>
      <c r="BU68" s="131"/>
      <c r="BV68" s="131"/>
      <c r="BW68" s="131"/>
      <c r="BX68" s="131"/>
      <c r="BY68" s="131"/>
      <c r="BZ68" s="131"/>
      <c r="CA68" s="131"/>
      <c r="CB68" s="131"/>
      <c r="CC68" s="131"/>
      <c r="CD68" s="131"/>
      <c r="CE68" s="131"/>
      <c r="CF68" s="131"/>
      <c r="CG68" s="131"/>
      <c r="CH68" s="131"/>
      <c r="CI68" s="131"/>
      <c r="CJ68" s="131"/>
      <c r="CK68" s="131"/>
      <c r="CL68" s="131"/>
      <c r="CM68" s="131"/>
      <c r="CN68" s="131"/>
      <c r="CO68" s="131"/>
      <c r="CP68" s="131"/>
      <c r="CQ68" s="131"/>
      <c r="CR68" s="131"/>
      <c r="CS68" s="131"/>
      <c r="CT68" s="131"/>
      <c r="CU68" s="131"/>
      <c r="CV68" s="131"/>
      <c r="CW68" s="131"/>
      <c r="CX68" s="131"/>
      <c r="CY68" s="131"/>
      <c r="CZ68" s="131"/>
      <c r="DA68" s="131"/>
      <c r="DB68" s="131"/>
      <c r="DC68" s="131"/>
      <c r="DD68" s="131"/>
      <c r="DE68" s="131"/>
      <c r="DF68" s="131"/>
      <c r="DG68" s="131"/>
      <c r="DH68" s="131"/>
      <c r="DI68" s="131"/>
      <c r="DJ68" s="131"/>
      <c r="DK68" s="131"/>
      <c r="DL68" s="131"/>
      <c r="DM68" s="131"/>
      <c r="DN68" s="131"/>
      <c r="DO68" s="131"/>
      <c r="DP68" s="131"/>
      <c r="DQ68" s="131"/>
      <c r="DR68" s="131"/>
      <c r="DS68" s="131"/>
      <c r="DT68" s="131"/>
      <c r="DU68" s="131"/>
      <c r="DV68" s="131"/>
      <c r="DW68" s="131"/>
      <c r="DX68" s="131"/>
      <c r="DY68" s="131"/>
      <c r="DZ68" s="131"/>
      <c r="EA68" s="131"/>
      <c r="EB68" s="131"/>
      <c r="EC68" s="131"/>
      <c r="ED68" s="131"/>
      <c r="EE68" s="131"/>
      <c r="EF68" s="131"/>
      <c r="EG68" s="131"/>
      <c r="EH68" s="131"/>
      <c r="EI68" s="131"/>
      <c r="EJ68" s="131"/>
      <c r="EK68" s="131"/>
      <c r="EL68" s="131"/>
      <c r="EM68" s="131"/>
      <c r="EN68" s="131"/>
      <c r="EO68" s="131"/>
      <c r="EP68" s="131"/>
      <c r="EQ68" s="131"/>
      <c r="ER68" s="131"/>
      <c r="ES68" s="131"/>
      <c r="ET68" s="131"/>
      <c r="EU68" s="131"/>
      <c r="EV68" s="131"/>
      <c r="EW68" s="131"/>
      <c r="EX68" s="131"/>
      <c r="EY68" s="131"/>
      <c r="EZ68" s="131"/>
      <c r="FA68" s="131"/>
      <c r="FB68" s="131"/>
      <c r="FC68" s="131"/>
      <c r="FD68" s="131"/>
      <c r="FE68" s="131"/>
      <c r="FF68" s="131"/>
      <c r="FG68" s="131"/>
      <c r="FH68" s="131"/>
      <c r="FI68" s="131"/>
      <c r="FJ68" s="131"/>
      <c r="FK68" s="131"/>
      <c r="FL68" s="131"/>
      <c r="FM68" s="131"/>
      <c r="FN68" s="131"/>
      <c r="FO68" s="131"/>
      <c r="FP68" s="131"/>
      <c r="FQ68" s="131"/>
      <c r="FR68" s="131"/>
      <c r="FS68" s="131"/>
      <c r="FT68" s="131"/>
      <c r="FU68" s="131"/>
      <c r="FV68" s="131"/>
      <c r="FW68" s="131"/>
      <c r="FX68" s="131"/>
      <c r="FY68" s="131"/>
      <c r="FZ68" s="131"/>
      <c r="GA68" s="131"/>
      <c r="GB68" s="131"/>
      <c r="GC68" s="131"/>
      <c r="GD68" s="131"/>
      <c r="GE68" s="131"/>
      <c r="GF68" s="131"/>
      <c r="GG68" s="131"/>
      <c r="GH68" s="131"/>
      <c r="GI68" s="131"/>
      <c r="GJ68" s="131"/>
      <c r="GK68" s="131"/>
      <c r="GL68" s="131"/>
      <c r="GM68" s="131"/>
      <c r="GN68" s="131"/>
      <c r="GO68" s="131"/>
      <c r="GP68" s="131"/>
      <c r="GQ68" s="131"/>
      <c r="GR68" s="131"/>
      <c r="GS68" s="131"/>
      <c r="GT68" s="131"/>
      <c r="GU68" s="131"/>
      <c r="GV68" s="131"/>
      <c r="GW68" s="131"/>
      <c r="GX68" s="131"/>
      <c r="GY68" s="131"/>
      <c r="GZ68" s="131"/>
      <c r="HA68" s="131"/>
      <c r="HB68" s="131"/>
      <c r="HC68" s="131"/>
      <c r="HD68" s="131"/>
      <c r="HE68" s="131"/>
      <c r="HF68" s="131"/>
      <c r="HG68" s="131"/>
      <c r="HH68" s="131"/>
      <c r="HI68" s="131"/>
      <c r="HJ68" s="131"/>
      <c r="HK68" s="131"/>
      <c r="HL68" s="131"/>
      <c r="HM68" s="131"/>
      <c r="HN68" s="131"/>
      <c r="HO68" s="131"/>
      <c r="HP68" s="131"/>
      <c r="HQ68" s="131"/>
      <c r="HR68" s="131"/>
    </row>
    <row r="69" s="10" customFormat="1" ht="12" spans="1:30">
      <c r="A69" s="43" t="s">
        <v>78</v>
      </c>
      <c r="B69" s="44" t="s">
        <v>79</v>
      </c>
      <c r="C69" s="43" t="s">
        <v>36</v>
      </c>
      <c r="D69" s="43"/>
      <c r="E69" s="43"/>
      <c r="F69" s="43">
        <v>852</v>
      </c>
      <c r="G69" s="43">
        <f>SUM(G70:G80)</f>
        <v>33</v>
      </c>
      <c r="H69" s="43">
        <v>852</v>
      </c>
      <c r="I69" s="43">
        <v>852</v>
      </c>
      <c r="J69" s="43"/>
      <c r="K69" s="43"/>
      <c r="L69" s="55" t="s">
        <v>41</v>
      </c>
      <c r="M69" s="55" t="s">
        <v>41</v>
      </c>
      <c r="N69" s="55" t="s">
        <v>41</v>
      </c>
      <c r="O69" s="55" t="s">
        <v>41</v>
      </c>
      <c r="P69" s="55" t="s">
        <v>41</v>
      </c>
      <c r="Q69" s="45"/>
      <c r="R69" s="43">
        <v>852</v>
      </c>
      <c r="S69" s="43">
        <v>1382</v>
      </c>
      <c r="T69" s="43">
        <v>852</v>
      </c>
      <c r="U69" s="43">
        <v>852</v>
      </c>
      <c r="V69" s="45" t="s">
        <v>41</v>
      </c>
      <c r="W69" s="45" t="s">
        <v>41</v>
      </c>
      <c r="X69" s="45" t="s">
        <v>41</v>
      </c>
      <c r="Y69" s="45" t="s">
        <v>41</v>
      </c>
      <c r="Z69" s="45" t="s">
        <v>41</v>
      </c>
      <c r="AA69" s="45" t="s">
        <v>41</v>
      </c>
      <c r="AB69" s="45"/>
      <c r="AC69" s="45"/>
      <c r="AD69" s="75"/>
    </row>
    <row r="70" s="131" customFormat="1" ht="24" spans="1:226">
      <c r="A70" s="45" t="s">
        <v>42</v>
      </c>
      <c r="B70" s="46" t="s">
        <v>80</v>
      </c>
      <c r="C70" s="45" t="s">
        <v>44</v>
      </c>
      <c r="D70" s="45" t="s">
        <v>70</v>
      </c>
      <c r="E70" s="45" t="s">
        <v>71</v>
      </c>
      <c r="F70" s="43">
        <v>12</v>
      </c>
      <c r="G70" s="43">
        <v>3</v>
      </c>
      <c r="H70" s="43">
        <v>12</v>
      </c>
      <c r="I70" s="43">
        <v>12</v>
      </c>
      <c r="J70" s="43">
        <v>2018</v>
      </c>
      <c r="K70" s="43">
        <v>2020</v>
      </c>
      <c r="L70" s="55" t="s">
        <v>41</v>
      </c>
      <c r="M70" s="55" t="s">
        <v>41</v>
      </c>
      <c r="N70" s="55" t="s">
        <v>41</v>
      </c>
      <c r="O70" s="55" t="s">
        <v>41</v>
      </c>
      <c r="P70" s="55" t="s">
        <v>41</v>
      </c>
      <c r="Q70" s="45" t="s">
        <v>46</v>
      </c>
      <c r="R70" s="43">
        <v>12</v>
      </c>
      <c r="S70" s="43">
        <v>20</v>
      </c>
      <c r="T70" s="43">
        <v>12</v>
      </c>
      <c r="U70" s="43">
        <v>12</v>
      </c>
      <c r="V70" s="45" t="s">
        <v>41</v>
      </c>
      <c r="W70" s="45" t="s">
        <v>41</v>
      </c>
      <c r="X70" s="45" t="s">
        <v>41</v>
      </c>
      <c r="Y70" s="45" t="s">
        <v>41</v>
      </c>
      <c r="Z70" s="45" t="s">
        <v>41</v>
      </c>
      <c r="AA70" s="45" t="s">
        <v>41</v>
      </c>
      <c r="AB70" s="45" t="s">
        <v>72</v>
      </c>
      <c r="AC70" s="45" t="s">
        <v>73</v>
      </c>
      <c r="AD70" s="75"/>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row>
    <row r="71" s="10" customFormat="1" ht="24" spans="1:30">
      <c r="A71" s="45" t="s">
        <v>42</v>
      </c>
      <c r="B71" s="46" t="s">
        <v>80</v>
      </c>
      <c r="C71" s="45" t="s">
        <v>49</v>
      </c>
      <c r="D71" s="45" t="s">
        <v>70</v>
      </c>
      <c r="E71" s="45" t="s">
        <v>71</v>
      </c>
      <c r="F71" s="43">
        <v>27</v>
      </c>
      <c r="G71" s="43">
        <v>3</v>
      </c>
      <c r="H71" s="43">
        <v>27</v>
      </c>
      <c r="I71" s="43">
        <v>27</v>
      </c>
      <c r="J71" s="43">
        <v>2018</v>
      </c>
      <c r="K71" s="43">
        <v>2020</v>
      </c>
      <c r="L71" s="55" t="s">
        <v>41</v>
      </c>
      <c r="M71" s="55" t="s">
        <v>41</v>
      </c>
      <c r="N71" s="55" t="s">
        <v>41</v>
      </c>
      <c r="O71" s="55" t="s">
        <v>41</v>
      </c>
      <c r="P71" s="55" t="s">
        <v>41</v>
      </c>
      <c r="Q71" s="45" t="s">
        <v>46</v>
      </c>
      <c r="R71" s="43">
        <v>27</v>
      </c>
      <c r="S71" s="43">
        <v>56</v>
      </c>
      <c r="T71" s="43">
        <v>27</v>
      </c>
      <c r="U71" s="43">
        <v>27</v>
      </c>
      <c r="V71" s="45" t="s">
        <v>41</v>
      </c>
      <c r="W71" s="45" t="s">
        <v>41</v>
      </c>
      <c r="X71" s="45" t="s">
        <v>41</v>
      </c>
      <c r="Y71" s="45" t="s">
        <v>41</v>
      </c>
      <c r="Z71" s="45" t="s">
        <v>41</v>
      </c>
      <c r="AA71" s="45" t="s">
        <v>41</v>
      </c>
      <c r="AB71" s="45" t="s">
        <v>72</v>
      </c>
      <c r="AC71" s="45" t="s">
        <v>73</v>
      </c>
      <c r="AD71" s="75"/>
    </row>
    <row r="72" s="131" customFormat="1" ht="24" spans="1:226">
      <c r="A72" s="45" t="s">
        <v>42</v>
      </c>
      <c r="B72" s="46" t="s">
        <v>80</v>
      </c>
      <c r="C72" s="45" t="s">
        <v>50</v>
      </c>
      <c r="D72" s="45" t="s">
        <v>70</v>
      </c>
      <c r="E72" s="45" t="s">
        <v>71</v>
      </c>
      <c r="F72" s="43">
        <v>28</v>
      </c>
      <c r="G72" s="43">
        <v>3</v>
      </c>
      <c r="H72" s="43">
        <v>28</v>
      </c>
      <c r="I72" s="43">
        <v>28</v>
      </c>
      <c r="J72" s="43">
        <v>2018</v>
      </c>
      <c r="K72" s="43">
        <v>2020</v>
      </c>
      <c r="L72" s="55" t="s">
        <v>41</v>
      </c>
      <c r="M72" s="55" t="s">
        <v>41</v>
      </c>
      <c r="N72" s="55" t="s">
        <v>41</v>
      </c>
      <c r="O72" s="55" t="s">
        <v>41</v>
      </c>
      <c r="P72" s="55" t="s">
        <v>41</v>
      </c>
      <c r="Q72" s="45" t="s">
        <v>46</v>
      </c>
      <c r="R72" s="43">
        <v>28</v>
      </c>
      <c r="S72" s="43">
        <v>50</v>
      </c>
      <c r="T72" s="43">
        <v>28</v>
      </c>
      <c r="U72" s="43">
        <v>28</v>
      </c>
      <c r="V72" s="45" t="s">
        <v>41</v>
      </c>
      <c r="W72" s="45" t="s">
        <v>41</v>
      </c>
      <c r="X72" s="45" t="s">
        <v>41</v>
      </c>
      <c r="Y72" s="45" t="s">
        <v>41</v>
      </c>
      <c r="Z72" s="45" t="s">
        <v>41</v>
      </c>
      <c r="AA72" s="45" t="s">
        <v>41</v>
      </c>
      <c r="AB72" s="45" t="s">
        <v>72</v>
      </c>
      <c r="AC72" s="45" t="s">
        <v>73</v>
      </c>
      <c r="AD72" s="74"/>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1"/>
      <c r="DX72" s="21"/>
      <c r="DY72" s="21"/>
      <c r="DZ72" s="21"/>
      <c r="EA72" s="21"/>
      <c r="EB72" s="21"/>
      <c r="EC72" s="21"/>
      <c r="ED72" s="21"/>
      <c r="EE72" s="21"/>
      <c r="EF72" s="21"/>
      <c r="EG72" s="21"/>
      <c r="EH72" s="21"/>
      <c r="EI72" s="21"/>
      <c r="EJ72" s="21"/>
      <c r="EK72" s="21"/>
      <c r="EL72" s="21"/>
      <c r="EM72" s="21"/>
      <c r="EN72" s="21"/>
      <c r="EO72" s="21"/>
      <c r="EP72" s="21"/>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c r="GI72" s="21"/>
      <c r="GJ72" s="21"/>
      <c r="GK72" s="21"/>
      <c r="GL72" s="21"/>
      <c r="GM72" s="21"/>
      <c r="GN72" s="21"/>
      <c r="GO72" s="21"/>
      <c r="GP72" s="21"/>
      <c r="GQ72" s="21"/>
      <c r="GR72" s="21"/>
      <c r="GS72" s="21"/>
      <c r="GT72" s="21"/>
      <c r="GU72" s="21"/>
      <c r="GV72" s="21"/>
      <c r="GW72" s="21"/>
      <c r="GX72" s="21"/>
      <c r="GY72" s="21"/>
      <c r="GZ72" s="21"/>
      <c r="HA72" s="21"/>
      <c r="HB72" s="21"/>
      <c r="HC72" s="21"/>
      <c r="HD72" s="21"/>
      <c r="HE72" s="21"/>
      <c r="HF72" s="21"/>
      <c r="HG72" s="21"/>
      <c r="HH72" s="21"/>
      <c r="HI72" s="21"/>
      <c r="HJ72" s="21"/>
      <c r="HK72" s="21"/>
      <c r="HL72" s="21"/>
      <c r="HM72" s="21"/>
      <c r="HN72" s="21"/>
      <c r="HO72" s="21"/>
      <c r="HP72" s="21"/>
      <c r="HQ72" s="21"/>
      <c r="HR72" s="21"/>
    </row>
    <row r="73" s="131" customFormat="1" ht="24" spans="1:30">
      <c r="A73" s="45" t="s">
        <v>42</v>
      </c>
      <c r="B73" s="46" t="s">
        <v>80</v>
      </c>
      <c r="C73" s="45" t="s">
        <v>51</v>
      </c>
      <c r="D73" s="45" t="s">
        <v>70</v>
      </c>
      <c r="E73" s="45" t="s">
        <v>71</v>
      </c>
      <c r="F73" s="43">
        <v>22</v>
      </c>
      <c r="G73" s="43">
        <v>3</v>
      </c>
      <c r="H73" s="43">
        <v>22</v>
      </c>
      <c r="I73" s="43">
        <v>22</v>
      </c>
      <c r="J73" s="43">
        <v>2018</v>
      </c>
      <c r="K73" s="43">
        <v>2020</v>
      </c>
      <c r="L73" s="55" t="s">
        <v>41</v>
      </c>
      <c r="M73" s="55" t="s">
        <v>41</v>
      </c>
      <c r="N73" s="55" t="s">
        <v>41</v>
      </c>
      <c r="O73" s="55" t="s">
        <v>41</v>
      </c>
      <c r="P73" s="55" t="s">
        <v>41</v>
      </c>
      <c r="Q73" s="45" t="s">
        <v>46</v>
      </c>
      <c r="R73" s="43">
        <v>22</v>
      </c>
      <c r="S73" s="43">
        <v>36</v>
      </c>
      <c r="T73" s="43">
        <v>22</v>
      </c>
      <c r="U73" s="43">
        <v>22</v>
      </c>
      <c r="V73" s="45" t="s">
        <v>41</v>
      </c>
      <c r="W73" s="45" t="s">
        <v>41</v>
      </c>
      <c r="X73" s="45" t="s">
        <v>41</v>
      </c>
      <c r="Y73" s="45" t="s">
        <v>41</v>
      </c>
      <c r="Z73" s="45" t="s">
        <v>41</v>
      </c>
      <c r="AA73" s="45" t="s">
        <v>41</v>
      </c>
      <c r="AB73" s="45" t="s">
        <v>72</v>
      </c>
      <c r="AC73" s="45" t="s">
        <v>73</v>
      </c>
      <c r="AD73" s="45"/>
    </row>
    <row r="74" s="22" customFormat="1" ht="24" spans="1:226">
      <c r="A74" s="45" t="s">
        <v>42</v>
      </c>
      <c r="B74" s="46" t="s">
        <v>80</v>
      </c>
      <c r="C74" s="45" t="s">
        <v>52</v>
      </c>
      <c r="D74" s="45" t="s">
        <v>70</v>
      </c>
      <c r="E74" s="45" t="s">
        <v>71</v>
      </c>
      <c r="F74" s="43">
        <v>35</v>
      </c>
      <c r="G74" s="43">
        <v>3</v>
      </c>
      <c r="H74" s="43">
        <v>35</v>
      </c>
      <c r="I74" s="43">
        <v>35</v>
      </c>
      <c r="J74" s="43">
        <v>2018</v>
      </c>
      <c r="K74" s="43">
        <v>2020</v>
      </c>
      <c r="L74" s="55" t="s">
        <v>41</v>
      </c>
      <c r="M74" s="55" t="s">
        <v>41</v>
      </c>
      <c r="N74" s="55" t="s">
        <v>41</v>
      </c>
      <c r="O74" s="55" t="s">
        <v>41</v>
      </c>
      <c r="P74" s="55" t="s">
        <v>41</v>
      </c>
      <c r="Q74" s="45" t="s">
        <v>46</v>
      </c>
      <c r="R74" s="43">
        <v>35</v>
      </c>
      <c r="S74" s="43">
        <v>59</v>
      </c>
      <c r="T74" s="43">
        <v>35</v>
      </c>
      <c r="U74" s="43">
        <v>35</v>
      </c>
      <c r="V74" s="45" t="s">
        <v>41</v>
      </c>
      <c r="W74" s="45" t="s">
        <v>41</v>
      </c>
      <c r="X74" s="45" t="s">
        <v>41</v>
      </c>
      <c r="Y74" s="45" t="s">
        <v>41</v>
      </c>
      <c r="Z74" s="45" t="s">
        <v>41</v>
      </c>
      <c r="AA74" s="45" t="s">
        <v>41</v>
      </c>
      <c r="AB74" s="45" t="s">
        <v>72</v>
      </c>
      <c r="AC74" s="45" t="s">
        <v>73</v>
      </c>
      <c r="AD74" s="75"/>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row>
    <row r="75" s="22" customFormat="1" ht="24" spans="1:226">
      <c r="A75" s="45" t="s">
        <v>42</v>
      </c>
      <c r="B75" s="46" t="s">
        <v>80</v>
      </c>
      <c r="C75" s="45" t="s">
        <v>53</v>
      </c>
      <c r="D75" s="45" t="s">
        <v>70</v>
      </c>
      <c r="E75" s="45" t="s">
        <v>71</v>
      </c>
      <c r="F75" s="43">
        <v>91</v>
      </c>
      <c r="G75" s="43">
        <v>3</v>
      </c>
      <c r="H75" s="43">
        <v>91</v>
      </c>
      <c r="I75" s="43">
        <v>91</v>
      </c>
      <c r="J75" s="43">
        <v>2018</v>
      </c>
      <c r="K75" s="43">
        <v>2020</v>
      </c>
      <c r="L75" s="55" t="s">
        <v>41</v>
      </c>
      <c r="M75" s="55" t="s">
        <v>41</v>
      </c>
      <c r="N75" s="55" t="s">
        <v>41</v>
      </c>
      <c r="O75" s="55" t="s">
        <v>41</v>
      </c>
      <c r="P75" s="55" t="s">
        <v>41</v>
      </c>
      <c r="Q75" s="45" t="s">
        <v>46</v>
      </c>
      <c r="R75" s="43">
        <v>91</v>
      </c>
      <c r="S75" s="43">
        <v>160</v>
      </c>
      <c r="T75" s="43">
        <v>91</v>
      </c>
      <c r="U75" s="43">
        <v>91</v>
      </c>
      <c r="V75" s="45" t="s">
        <v>41</v>
      </c>
      <c r="W75" s="45" t="s">
        <v>41</v>
      </c>
      <c r="X75" s="45" t="s">
        <v>41</v>
      </c>
      <c r="Y75" s="45" t="s">
        <v>41</v>
      </c>
      <c r="Z75" s="45" t="s">
        <v>41</v>
      </c>
      <c r="AA75" s="45" t="s">
        <v>41</v>
      </c>
      <c r="AB75" s="45" t="s">
        <v>72</v>
      </c>
      <c r="AC75" s="45" t="s">
        <v>73</v>
      </c>
      <c r="AD75" s="45"/>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131"/>
      <c r="BC75" s="131"/>
      <c r="BD75" s="131"/>
      <c r="BE75" s="131"/>
      <c r="BF75" s="131"/>
      <c r="BG75" s="131"/>
      <c r="BH75" s="131"/>
      <c r="BI75" s="131"/>
      <c r="BJ75" s="131"/>
      <c r="BK75" s="131"/>
      <c r="BL75" s="131"/>
      <c r="BM75" s="131"/>
      <c r="BN75" s="131"/>
      <c r="BO75" s="131"/>
      <c r="BP75" s="131"/>
      <c r="BQ75" s="131"/>
      <c r="BR75" s="131"/>
      <c r="BS75" s="131"/>
      <c r="BT75" s="131"/>
      <c r="BU75" s="131"/>
      <c r="BV75" s="131"/>
      <c r="BW75" s="131"/>
      <c r="BX75" s="131"/>
      <c r="BY75" s="131"/>
      <c r="BZ75" s="131"/>
      <c r="CA75" s="131"/>
      <c r="CB75" s="131"/>
      <c r="CC75" s="131"/>
      <c r="CD75" s="131"/>
      <c r="CE75" s="131"/>
      <c r="CF75" s="131"/>
      <c r="CG75" s="131"/>
      <c r="CH75" s="131"/>
      <c r="CI75" s="131"/>
      <c r="CJ75" s="131"/>
      <c r="CK75" s="131"/>
      <c r="CL75" s="131"/>
      <c r="CM75" s="131"/>
      <c r="CN75" s="131"/>
      <c r="CO75" s="131"/>
      <c r="CP75" s="131"/>
      <c r="CQ75" s="131"/>
      <c r="CR75" s="131"/>
      <c r="CS75" s="131"/>
      <c r="CT75" s="131"/>
      <c r="CU75" s="131"/>
      <c r="CV75" s="131"/>
      <c r="CW75" s="131"/>
      <c r="CX75" s="131"/>
      <c r="CY75" s="131"/>
      <c r="CZ75" s="131"/>
      <c r="DA75" s="131"/>
      <c r="DB75" s="131"/>
      <c r="DC75" s="131"/>
      <c r="DD75" s="131"/>
      <c r="DE75" s="131"/>
      <c r="DF75" s="131"/>
      <c r="DG75" s="131"/>
      <c r="DH75" s="131"/>
      <c r="DI75" s="131"/>
      <c r="DJ75" s="131"/>
      <c r="DK75" s="131"/>
      <c r="DL75" s="131"/>
      <c r="DM75" s="131"/>
      <c r="DN75" s="131"/>
      <c r="DO75" s="131"/>
      <c r="DP75" s="131"/>
      <c r="DQ75" s="131"/>
      <c r="DR75" s="131"/>
      <c r="DS75" s="131"/>
      <c r="DT75" s="131"/>
      <c r="DU75" s="131"/>
      <c r="DV75" s="131"/>
      <c r="DW75" s="131"/>
      <c r="DX75" s="131"/>
      <c r="DY75" s="131"/>
      <c r="DZ75" s="131"/>
      <c r="EA75" s="131"/>
      <c r="EB75" s="131"/>
      <c r="EC75" s="131"/>
      <c r="ED75" s="131"/>
      <c r="EE75" s="131"/>
      <c r="EF75" s="131"/>
      <c r="EG75" s="131"/>
      <c r="EH75" s="131"/>
      <c r="EI75" s="131"/>
      <c r="EJ75" s="131"/>
      <c r="EK75" s="131"/>
      <c r="EL75" s="131"/>
      <c r="EM75" s="131"/>
      <c r="EN75" s="131"/>
      <c r="EO75" s="131"/>
      <c r="EP75" s="131"/>
      <c r="EQ75" s="131"/>
      <c r="ER75" s="131"/>
      <c r="ES75" s="131"/>
      <c r="ET75" s="131"/>
      <c r="EU75" s="131"/>
      <c r="EV75" s="131"/>
      <c r="EW75" s="131"/>
      <c r="EX75" s="131"/>
      <c r="EY75" s="131"/>
      <c r="EZ75" s="131"/>
      <c r="FA75" s="131"/>
      <c r="FB75" s="131"/>
      <c r="FC75" s="131"/>
      <c r="FD75" s="131"/>
      <c r="FE75" s="131"/>
      <c r="FF75" s="131"/>
      <c r="FG75" s="131"/>
      <c r="FH75" s="131"/>
      <c r="FI75" s="131"/>
      <c r="FJ75" s="131"/>
      <c r="FK75" s="131"/>
      <c r="FL75" s="131"/>
      <c r="FM75" s="131"/>
      <c r="FN75" s="131"/>
      <c r="FO75" s="131"/>
      <c r="FP75" s="131"/>
      <c r="FQ75" s="131"/>
      <c r="FR75" s="131"/>
      <c r="FS75" s="131"/>
      <c r="FT75" s="131"/>
      <c r="FU75" s="131"/>
      <c r="FV75" s="131"/>
      <c r="FW75" s="131"/>
      <c r="FX75" s="131"/>
      <c r="FY75" s="131"/>
      <c r="FZ75" s="131"/>
      <c r="GA75" s="131"/>
      <c r="GB75" s="131"/>
      <c r="GC75" s="131"/>
      <c r="GD75" s="131"/>
      <c r="GE75" s="131"/>
      <c r="GF75" s="131"/>
      <c r="GG75" s="131"/>
      <c r="GH75" s="131"/>
      <c r="GI75" s="131"/>
      <c r="GJ75" s="131"/>
      <c r="GK75" s="131"/>
      <c r="GL75" s="131"/>
      <c r="GM75" s="131"/>
      <c r="GN75" s="131"/>
      <c r="GO75" s="131"/>
      <c r="GP75" s="131"/>
      <c r="GQ75" s="131"/>
      <c r="GR75" s="131"/>
      <c r="GS75" s="131"/>
      <c r="GT75" s="131"/>
      <c r="GU75" s="131"/>
      <c r="GV75" s="131"/>
      <c r="GW75" s="131"/>
      <c r="GX75" s="131"/>
      <c r="GY75" s="131"/>
      <c r="GZ75" s="131"/>
      <c r="HA75" s="131"/>
      <c r="HB75" s="131"/>
      <c r="HC75" s="131"/>
      <c r="HD75" s="131"/>
      <c r="HE75" s="131"/>
      <c r="HF75" s="131"/>
      <c r="HG75" s="131"/>
      <c r="HH75" s="131"/>
      <c r="HI75" s="131"/>
      <c r="HJ75" s="131"/>
      <c r="HK75" s="131"/>
      <c r="HL75" s="131"/>
      <c r="HM75" s="131"/>
      <c r="HN75" s="131"/>
      <c r="HO75" s="131"/>
      <c r="HP75" s="131"/>
      <c r="HQ75" s="131"/>
      <c r="HR75" s="131"/>
    </row>
    <row r="76" s="131" customFormat="1" ht="24" spans="1:226">
      <c r="A76" s="45" t="s">
        <v>42</v>
      </c>
      <c r="B76" s="46" t="s">
        <v>80</v>
      </c>
      <c r="C76" s="45" t="s">
        <v>54</v>
      </c>
      <c r="D76" s="45" t="s">
        <v>70</v>
      </c>
      <c r="E76" s="45" t="s">
        <v>71</v>
      </c>
      <c r="F76" s="43">
        <v>195</v>
      </c>
      <c r="G76" s="43">
        <v>3</v>
      </c>
      <c r="H76" s="43">
        <v>195</v>
      </c>
      <c r="I76" s="43">
        <v>195</v>
      </c>
      <c r="J76" s="43">
        <v>2018</v>
      </c>
      <c r="K76" s="43">
        <v>2020</v>
      </c>
      <c r="L76" s="55" t="s">
        <v>41</v>
      </c>
      <c r="M76" s="55" t="s">
        <v>41</v>
      </c>
      <c r="N76" s="55" t="s">
        <v>41</v>
      </c>
      <c r="O76" s="55" t="s">
        <v>41</v>
      </c>
      <c r="P76" s="55" t="s">
        <v>41</v>
      </c>
      <c r="Q76" s="45" t="s">
        <v>46</v>
      </c>
      <c r="R76" s="43">
        <v>195</v>
      </c>
      <c r="S76" s="43">
        <v>292</v>
      </c>
      <c r="T76" s="43">
        <v>195</v>
      </c>
      <c r="U76" s="43">
        <v>195</v>
      </c>
      <c r="V76" s="45" t="s">
        <v>41</v>
      </c>
      <c r="W76" s="45" t="s">
        <v>41</v>
      </c>
      <c r="X76" s="45" t="s">
        <v>41</v>
      </c>
      <c r="Y76" s="45" t="s">
        <v>41</v>
      </c>
      <c r="Z76" s="45" t="s">
        <v>41</v>
      </c>
      <c r="AA76" s="45" t="s">
        <v>41</v>
      </c>
      <c r="AB76" s="45" t="s">
        <v>72</v>
      </c>
      <c r="AC76" s="45" t="s">
        <v>73</v>
      </c>
      <c r="AD76" s="74"/>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1"/>
      <c r="GK76" s="21"/>
      <c r="GL76" s="21"/>
      <c r="GM76" s="21"/>
      <c r="GN76" s="21"/>
      <c r="GO76" s="21"/>
      <c r="GP76" s="21"/>
      <c r="GQ76" s="21"/>
      <c r="GR76" s="21"/>
      <c r="GS76" s="21"/>
      <c r="GT76" s="21"/>
      <c r="GU76" s="21"/>
      <c r="GV76" s="21"/>
      <c r="GW76" s="21"/>
      <c r="GX76" s="21"/>
      <c r="GY76" s="21"/>
      <c r="GZ76" s="21"/>
      <c r="HA76" s="21"/>
      <c r="HB76" s="21"/>
      <c r="HC76" s="21"/>
      <c r="HD76" s="21"/>
      <c r="HE76" s="21"/>
      <c r="HF76" s="21"/>
      <c r="HG76" s="21"/>
      <c r="HH76" s="21"/>
      <c r="HI76" s="21"/>
      <c r="HJ76" s="21"/>
      <c r="HK76" s="21"/>
      <c r="HL76" s="21"/>
      <c r="HM76" s="21"/>
      <c r="HN76" s="21"/>
      <c r="HO76" s="21"/>
      <c r="HP76" s="21"/>
      <c r="HQ76" s="21"/>
      <c r="HR76" s="21"/>
    </row>
    <row r="77" s="10" customFormat="1" ht="24" spans="1:30">
      <c r="A77" s="45" t="s">
        <v>42</v>
      </c>
      <c r="B77" s="46" t="s">
        <v>80</v>
      </c>
      <c r="C77" s="45" t="s">
        <v>55</v>
      </c>
      <c r="D77" s="45" t="s">
        <v>70</v>
      </c>
      <c r="E77" s="45" t="s">
        <v>71</v>
      </c>
      <c r="F77" s="43">
        <v>152</v>
      </c>
      <c r="G77" s="43">
        <v>3</v>
      </c>
      <c r="H77" s="43">
        <v>152</v>
      </c>
      <c r="I77" s="43">
        <v>152</v>
      </c>
      <c r="J77" s="43">
        <v>2018</v>
      </c>
      <c r="K77" s="43">
        <v>2020</v>
      </c>
      <c r="L77" s="55" t="s">
        <v>41</v>
      </c>
      <c r="M77" s="55" t="s">
        <v>41</v>
      </c>
      <c r="N77" s="55" t="s">
        <v>41</v>
      </c>
      <c r="O77" s="55" t="s">
        <v>41</v>
      </c>
      <c r="P77" s="55" t="s">
        <v>41</v>
      </c>
      <c r="Q77" s="45" t="s">
        <v>46</v>
      </c>
      <c r="R77" s="43">
        <v>152</v>
      </c>
      <c r="S77" s="43">
        <v>256</v>
      </c>
      <c r="T77" s="43">
        <v>152</v>
      </c>
      <c r="U77" s="43">
        <v>152</v>
      </c>
      <c r="V77" s="45" t="s">
        <v>41</v>
      </c>
      <c r="W77" s="45" t="s">
        <v>41</v>
      </c>
      <c r="X77" s="45" t="s">
        <v>41</v>
      </c>
      <c r="Y77" s="45" t="s">
        <v>41</v>
      </c>
      <c r="Z77" s="45" t="s">
        <v>41</v>
      </c>
      <c r="AA77" s="45" t="s">
        <v>41</v>
      </c>
      <c r="AB77" s="45" t="s">
        <v>72</v>
      </c>
      <c r="AC77" s="45" t="s">
        <v>73</v>
      </c>
      <c r="AD77" s="75"/>
    </row>
    <row r="78" s="10" customFormat="1" ht="24" spans="1:226">
      <c r="A78" s="45" t="s">
        <v>42</v>
      </c>
      <c r="B78" s="46" t="s">
        <v>80</v>
      </c>
      <c r="C78" s="45" t="s">
        <v>56</v>
      </c>
      <c r="D78" s="45" t="s">
        <v>70</v>
      </c>
      <c r="E78" s="45" t="s">
        <v>71</v>
      </c>
      <c r="F78" s="43">
        <v>116</v>
      </c>
      <c r="G78" s="43">
        <v>3</v>
      </c>
      <c r="H78" s="43">
        <v>116</v>
      </c>
      <c r="I78" s="43">
        <v>116</v>
      </c>
      <c r="J78" s="43">
        <v>2018</v>
      </c>
      <c r="K78" s="43">
        <v>2020</v>
      </c>
      <c r="L78" s="55" t="s">
        <v>41</v>
      </c>
      <c r="M78" s="55" t="s">
        <v>41</v>
      </c>
      <c r="N78" s="55" t="s">
        <v>41</v>
      </c>
      <c r="O78" s="55" t="s">
        <v>41</v>
      </c>
      <c r="P78" s="55" t="s">
        <v>41</v>
      </c>
      <c r="Q78" s="45" t="s">
        <v>46</v>
      </c>
      <c r="R78" s="43">
        <v>116</v>
      </c>
      <c r="S78" s="43">
        <v>188</v>
      </c>
      <c r="T78" s="43">
        <v>116</v>
      </c>
      <c r="U78" s="43">
        <v>116</v>
      </c>
      <c r="V78" s="45" t="s">
        <v>41</v>
      </c>
      <c r="W78" s="45" t="s">
        <v>41</v>
      </c>
      <c r="X78" s="45" t="s">
        <v>41</v>
      </c>
      <c r="Y78" s="45" t="s">
        <v>41</v>
      </c>
      <c r="Z78" s="45" t="s">
        <v>41</v>
      </c>
      <c r="AA78" s="45" t="s">
        <v>41</v>
      </c>
      <c r="AB78" s="45" t="s">
        <v>72</v>
      </c>
      <c r="AC78" s="45" t="s">
        <v>73</v>
      </c>
      <c r="AD78" s="45"/>
      <c r="AE78" s="131"/>
      <c r="AF78" s="131"/>
      <c r="AG78" s="131"/>
      <c r="AH78" s="131"/>
      <c r="AI78" s="131"/>
      <c r="AJ78" s="131"/>
      <c r="AK78" s="131"/>
      <c r="AL78" s="131"/>
      <c r="AM78" s="131"/>
      <c r="AN78" s="131"/>
      <c r="AO78" s="131"/>
      <c r="AP78" s="131"/>
      <c r="AQ78" s="131"/>
      <c r="AR78" s="131"/>
      <c r="AS78" s="131"/>
      <c r="AT78" s="131"/>
      <c r="AU78" s="131"/>
      <c r="AV78" s="131"/>
      <c r="AW78" s="131"/>
      <c r="AX78" s="131"/>
      <c r="AY78" s="131"/>
      <c r="AZ78" s="131"/>
      <c r="BA78" s="131"/>
      <c r="BB78" s="131"/>
      <c r="BC78" s="131"/>
      <c r="BD78" s="131"/>
      <c r="BE78" s="131"/>
      <c r="BF78" s="131"/>
      <c r="BG78" s="131"/>
      <c r="BH78" s="131"/>
      <c r="BI78" s="131"/>
      <c r="BJ78" s="131"/>
      <c r="BK78" s="131"/>
      <c r="BL78" s="131"/>
      <c r="BM78" s="131"/>
      <c r="BN78" s="131"/>
      <c r="BO78" s="131"/>
      <c r="BP78" s="131"/>
      <c r="BQ78" s="131"/>
      <c r="BR78" s="131"/>
      <c r="BS78" s="131"/>
      <c r="BT78" s="131"/>
      <c r="BU78" s="131"/>
      <c r="BV78" s="131"/>
      <c r="BW78" s="131"/>
      <c r="BX78" s="131"/>
      <c r="BY78" s="131"/>
      <c r="BZ78" s="131"/>
      <c r="CA78" s="131"/>
      <c r="CB78" s="131"/>
      <c r="CC78" s="131"/>
      <c r="CD78" s="131"/>
      <c r="CE78" s="131"/>
      <c r="CF78" s="131"/>
      <c r="CG78" s="131"/>
      <c r="CH78" s="131"/>
      <c r="CI78" s="131"/>
      <c r="CJ78" s="131"/>
      <c r="CK78" s="131"/>
      <c r="CL78" s="131"/>
      <c r="CM78" s="131"/>
      <c r="CN78" s="131"/>
      <c r="CO78" s="131"/>
      <c r="CP78" s="131"/>
      <c r="CQ78" s="131"/>
      <c r="CR78" s="131"/>
      <c r="CS78" s="131"/>
      <c r="CT78" s="131"/>
      <c r="CU78" s="131"/>
      <c r="CV78" s="131"/>
      <c r="CW78" s="131"/>
      <c r="CX78" s="131"/>
      <c r="CY78" s="131"/>
      <c r="CZ78" s="131"/>
      <c r="DA78" s="131"/>
      <c r="DB78" s="131"/>
      <c r="DC78" s="131"/>
      <c r="DD78" s="131"/>
      <c r="DE78" s="131"/>
      <c r="DF78" s="131"/>
      <c r="DG78" s="131"/>
      <c r="DH78" s="131"/>
      <c r="DI78" s="131"/>
      <c r="DJ78" s="131"/>
      <c r="DK78" s="131"/>
      <c r="DL78" s="131"/>
      <c r="DM78" s="131"/>
      <c r="DN78" s="131"/>
      <c r="DO78" s="131"/>
      <c r="DP78" s="131"/>
      <c r="DQ78" s="131"/>
      <c r="DR78" s="131"/>
      <c r="DS78" s="131"/>
      <c r="DT78" s="131"/>
      <c r="DU78" s="131"/>
      <c r="DV78" s="131"/>
      <c r="DW78" s="131"/>
      <c r="DX78" s="131"/>
      <c r="DY78" s="131"/>
      <c r="DZ78" s="131"/>
      <c r="EA78" s="131"/>
      <c r="EB78" s="131"/>
      <c r="EC78" s="131"/>
      <c r="ED78" s="131"/>
      <c r="EE78" s="131"/>
      <c r="EF78" s="131"/>
      <c r="EG78" s="131"/>
      <c r="EH78" s="131"/>
      <c r="EI78" s="131"/>
      <c r="EJ78" s="131"/>
      <c r="EK78" s="131"/>
      <c r="EL78" s="131"/>
      <c r="EM78" s="131"/>
      <c r="EN78" s="131"/>
      <c r="EO78" s="131"/>
      <c r="EP78" s="131"/>
      <c r="EQ78" s="131"/>
      <c r="ER78" s="131"/>
      <c r="ES78" s="131"/>
      <c r="ET78" s="131"/>
      <c r="EU78" s="131"/>
      <c r="EV78" s="131"/>
      <c r="EW78" s="131"/>
      <c r="EX78" s="131"/>
      <c r="EY78" s="131"/>
      <c r="EZ78" s="131"/>
      <c r="FA78" s="131"/>
      <c r="FB78" s="131"/>
      <c r="FC78" s="131"/>
      <c r="FD78" s="131"/>
      <c r="FE78" s="131"/>
      <c r="FF78" s="131"/>
      <c r="FG78" s="131"/>
      <c r="FH78" s="131"/>
      <c r="FI78" s="131"/>
      <c r="FJ78" s="131"/>
      <c r="FK78" s="131"/>
      <c r="FL78" s="131"/>
      <c r="FM78" s="131"/>
      <c r="FN78" s="131"/>
      <c r="FO78" s="131"/>
      <c r="FP78" s="131"/>
      <c r="FQ78" s="131"/>
      <c r="FR78" s="131"/>
      <c r="FS78" s="131"/>
      <c r="FT78" s="131"/>
      <c r="FU78" s="131"/>
      <c r="FV78" s="131"/>
      <c r="FW78" s="131"/>
      <c r="FX78" s="131"/>
      <c r="FY78" s="131"/>
      <c r="FZ78" s="131"/>
      <c r="GA78" s="131"/>
      <c r="GB78" s="131"/>
      <c r="GC78" s="131"/>
      <c r="GD78" s="131"/>
      <c r="GE78" s="131"/>
      <c r="GF78" s="131"/>
      <c r="GG78" s="131"/>
      <c r="GH78" s="131"/>
      <c r="GI78" s="131"/>
      <c r="GJ78" s="131"/>
      <c r="GK78" s="131"/>
      <c r="GL78" s="131"/>
      <c r="GM78" s="131"/>
      <c r="GN78" s="131"/>
      <c r="GO78" s="131"/>
      <c r="GP78" s="131"/>
      <c r="GQ78" s="131"/>
      <c r="GR78" s="131"/>
      <c r="GS78" s="131"/>
      <c r="GT78" s="131"/>
      <c r="GU78" s="131"/>
      <c r="GV78" s="131"/>
      <c r="GW78" s="131"/>
      <c r="GX78" s="131"/>
      <c r="GY78" s="131"/>
      <c r="GZ78" s="131"/>
      <c r="HA78" s="131"/>
      <c r="HB78" s="131"/>
      <c r="HC78" s="131"/>
      <c r="HD78" s="131"/>
      <c r="HE78" s="131"/>
      <c r="HF78" s="131"/>
      <c r="HG78" s="131"/>
      <c r="HH78" s="131"/>
      <c r="HI78" s="131"/>
      <c r="HJ78" s="131"/>
      <c r="HK78" s="131"/>
      <c r="HL78" s="131"/>
      <c r="HM78" s="131"/>
      <c r="HN78" s="131"/>
      <c r="HO78" s="131"/>
      <c r="HP78" s="131"/>
      <c r="HQ78" s="131"/>
      <c r="HR78" s="131"/>
    </row>
    <row r="79" s="10" customFormat="1" ht="24" spans="1:30">
      <c r="A79" s="45" t="s">
        <v>42</v>
      </c>
      <c r="B79" s="46" t="s">
        <v>80</v>
      </c>
      <c r="C79" s="45" t="s">
        <v>57</v>
      </c>
      <c r="D79" s="45" t="s">
        <v>70</v>
      </c>
      <c r="E79" s="45" t="s">
        <v>71</v>
      </c>
      <c r="F79" s="43">
        <v>30</v>
      </c>
      <c r="G79" s="43">
        <v>3</v>
      </c>
      <c r="H79" s="43">
        <v>30</v>
      </c>
      <c r="I79" s="43">
        <v>30</v>
      </c>
      <c r="J79" s="43">
        <v>2018</v>
      </c>
      <c r="K79" s="43">
        <v>2020</v>
      </c>
      <c r="L79" s="55" t="s">
        <v>41</v>
      </c>
      <c r="M79" s="55" t="s">
        <v>41</v>
      </c>
      <c r="N79" s="55" t="s">
        <v>41</v>
      </c>
      <c r="O79" s="55" t="s">
        <v>41</v>
      </c>
      <c r="P79" s="55" t="s">
        <v>41</v>
      </c>
      <c r="Q79" s="45" t="s">
        <v>46</v>
      </c>
      <c r="R79" s="43">
        <v>30</v>
      </c>
      <c r="S79" s="43">
        <v>59</v>
      </c>
      <c r="T79" s="43">
        <v>30</v>
      </c>
      <c r="U79" s="43">
        <v>30</v>
      </c>
      <c r="V79" s="45" t="s">
        <v>41</v>
      </c>
      <c r="W79" s="45" t="s">
        <v>41</v>
      </c>
      <c r="X79" s="45" t="s">
        <v>41</v>
      </c>
      <c r="Y79" s="45" t="s">
        <v>41</v>
      </c>
      <c r="Z79" s="45" t="s">
        <v>41</v>
      </c>
      <c r="AA79" s="45" t="s">
        <v>41</v>
      </c>
      <c r="AB79" s="45" t="s">
        <v>72</v>
      </c>
      <c r="AC79" s="45" t="s">
        <v>73</v>
      </c>
      <c r="AD79" s="75"/>
    </row>
    <row r="80" s="10" customFormat="1" ht="24" spans="1:226">
      <c r="A80" s="45" t="s">
        <v>42</v>
      </c>
      <c r="B80" s="46" t="s">
        <v>80</v>
      </c>
      <c r="C80" s="45" t="s">
        <v>58</v>
      </c>
      <c r="D80" s="45" t="s">
        <v>70</v>
      </c>
      <c r="E80" s="45" t="s">
        <v>71</v>
      </c>
      <c r="F80" s="43">
        <v>144</v>
      </c>
      <c r="G80" s="43">
        <v>3</v>
      </c>
      <c r="H80" s="43">
        <v>144</v>
      </c>
      <c r="I80" s="43">
        <v>144</v>
      </c>
      <c r="J80" s="43">
        <v>2018</v>
      </c>
      <c r="K80" s="43">
        <v>2020</v>
      </c>
      <c r="L80" s="55" t="s">
        <v>41</v>
      </c>
      <c r="M80" s="55" t="s">
        <v>41</v>
      </c>
      <c r="N80" s="55" t="s">
        <v>41</v>
      </c>
      <c r="O80" s="55" t="s">
        <v>41</v>
      </c>
      <c r="P80" s="55" t="s">
        <v>41</v>
      </c>
      <c r="Q80" s="45" t="s">
        <v>46</v>
      </c>
      <c r="R80" s="43">
        <v>144</v>
      </c>
      <c r="S80" s="43">
        <v>206</v>
      </c>
      <c r="T80" s="43">
        <v>144</v>
      </c>
      <c r="U80" s="43">
        <v>144</v>
      </c>
      <c r="V80" s="45" t="s">
        <v>41</v>
      </c>
      <c r="W80" s="45" t="s">
        <v>41</v>
      </c>
      <c r="X80" s="45" t="s">
        <v>41</v>
      </c>
      <c r="Y80" s="45" t="s">
        <v>41</v>
      </c>
      <c r="Z80" s="45" t="s">
        <v>41</v>
      </c>
      <c r="AA80" s="45" t="s">
        <v>41</v>
      </c>
      <c r="AB80" s="45" t="s">
        <v>72</v>
      </c>
      <c r="AC80" s="45" t="s">
        <v>73</v>
      </c>
      <c r="AD80" s="45"/>
      <c r="AE80" s="131"/>
      <c r="AF80" s="131"/>
      <c r="AG80" s="131"/>
      <c r="AH80" s="131"/>
      <c r="AI80" s="131"/>
      <c r="AJ80" s="131"/>
      <c r="AK80" s="131"/>
      <c r="AL80" s="131"/>
      <c r="AM80" s="131"/>
      <c r="AN80" s="131"/>
      <c r="AO80" s="131"/>
      <c r="AP80" s="131"/>
      <c r="AQ80" s="131"/>
      <c r="AR80" s="131"/>
      <c r="AS80" s="131"/>
      <c r="AT80" s="131"/>
      <c r="AU80" s="131"/>
      <c r="AV80" s="131"/>
      <c r="AW80" s="131"/>
      <c r="AX80" s="131"/>
      <c r="AY80" s="131"/>
      <c r="AZ80" s="131"/>
      <c r="BA80" s="131"/>
      <c r="BB80" s="131"/>
      <c r="BC80" s="131"/>
      <c r="BD80" s="131"/>
      <c r="BE80" s="131"/>
      <c r="BF80" s="131"/>
      <c r="BG80" s="131"/>
      <c r="BH80" s="131"/>
      <c r="BI80" s="131"/>
      <c r="BJ80" s="131"/>
      <c r="BK80" s="131"/>
      <c r="BL80" s="131"/>
      <c r="BM80" s="131"/>
      <c r="BN80" s="131"/>
      <c r="BO80" s="131"/>
      <c r="BP80" s="131"/>
      <c r="BQ80" s="131"/>
      <c r="BR80" s="131"/>
      <c r="BS80" s="131"/>
      <c r="BT80" s="131"/>
      <c r="BU80" s="131"/>
      <c r="BV80" s="131"/>
      <c r="BW80" s="131"/>
      <c r="BX80" s="131"/>
      <c r="BY80" s="131"/>
      <c r="BZ80" s="131"/>
      <c r="CA80" s="131"/>
      <c r="CB80" s="131"/>
      <c r="CC80" s="131"/>
      <c r="CD80" s="131"/>
      <c r="CE80" s="131"/>
      <c r="CF80" s="131"/>
      <c r="CG80" s="131"/>
      <c r="CH80" s="131"/>
      <c r="CI80" s="131"/>
      <c r="CJ80" s="131"/>
      <c r="CK80" s="131"/>
      <c r="CL80" s="131"/>
      <c r="CM80" s="131"/>
      <c r="CN80" s="131"/>
      <c r="CO80" s="131"/>
      <c r="CP80" s="131"/>
      <c r="CQ80" s="131"/>
      <c r="CR80" s="131"/>
      <c r="CS80" s="131"/>
      <c r="CT80" s="131"/>
      <c r="CU80" s="131"/>
      <c r="CV80" s="131"/>
      <c r="CW80" s="131"/>
      <c r="CX80" s="131"/>
      <c r="CY80" s="131"/>
      <c r="CZ80" s="131"/>
      <c r="DA80" s="131"/>
      <c r="DB80" s="131"/>
      <c r="DC80" s="131"/>
      <c r="DD80" s="131"/>
      <c r="DE80" s="131"/>
      <c r="DF80" s="131"/>
      <c r="DG80" s="131"/>
      <c r="DH80" s="131"/>
      <c r="DI80" s="131"/>
      <c r="DJ80" s="131"/>
      <c r="DK80" s="131"/>
      <c r="DL80" s="131"/>
      <c r="DM80" s="131"/>
      <c r="DN80" s="131"/>
      <c r="DO80" s="131"/>
      <c r="DP80" s="131"/>
      <c r="DQ80" s="131"/>
      <c r="DR80" s="131"/>
      <c r="DS80" s="131"/>
      <c r="DT80" s="131"/>
      <c r="DU80" s="131"/>
      <c r="DV80" s="131"/>
      <c r="DW80" s="131"/>
      <c r="DX80" s="131"/>
      <c r="DY80" s="131"/>
      <c r="DZ80" s="131"/>
      <c r="EA80" s="131"/>
      <c r="EB80" s="131"/>
      <c r="EC80" s="131"/>
      <c r="ED80" s="131"/>
      <c r="EE80" s="131"/>
      <c r="EF80" s="131"/>
      <c r="EG80" s="131"/>
      <c r="EH80" s="131"/>
      <c r="EI80" s="131"/>
      <c r="EJ80" s="131"/>
      <c r="EK80" s="131"/>
      <c r="EL80" s="131"/>
      <c r="EM80" s="131"/>
      <c r="EN80" s="131"/>
      <c r="EO80" s="131"/>
      <c r="EP80" s="131"/>
      <c r="EQ80" s="131"/>
      <c r="ER80" s="131"/>
      <c r="ES80" s="131"/>
      <c r="ET80" s="131"/>
      <c r="EU80" s="131"/>
      <c r="EV80" s="131"/>
      <c r="EW80" s="131"/>
      <c r="EX80" s="131"/>
      <c r="EY80" s="131"/>
      <c r="EZ80" s="131"/>
      <c r="FA80" s="131"/>
      <c r="FB80" s="131"/>
      <c r="FC80" s="131"/>
      <c r="FD80" s="131"/>
      <c r="FE80" s="131"/>
      <c r="FF80" s="131"/>
      <c r="FG80" s="131"/>
      <c r="FH80" s="131"/>
      <c r="FI80" s="131"/>
      <c r="FJ80" s="131"/>
      <c r="FK80" s="131"/>
      <c r="FL80" s="131"/>
      <c r="FM80" s="131"/>
      <c r="FN80" s="131"/>
      <c r="FO80" s="131"/>
      <c r="FP80" s="131"/>
      <c r="FQ80" s="131"/>
      <c r="FR80" s="131"/>
      <c r="FS80" s="131"/>
      <c r="FT80" s="131"/>
      <c r="FU80" s="131"/>
      <c r="FV80" s="131"/>
      <c r="FW80" s="131"/>
      <c r="FX80" s="131"/>
      <c r="FY80" s="131"/>
      <c r="FZ80" s="131"/>
      <c r="GA80" s="131"/>
      <c r="GB80" s="131"/>
      <c r="GC80" s="131"/>
      <c r="GD80" s="131"/>
      <c r="GE80" s="131"/>
      <c r="GF80" s="131"/>
      <c r="GG80" s="131"/>
      <c r="GH80" s="131"/>
      <c r="GI80" s="131"/>
      <c r="GJ80" s="131"/>
      <c r="GK80" s="131"/>
      <c r="GL80" s="131"/>
      <c r="GM80" s="131"/>
      <c r="GN80" s="131"/>
      <c r="GO80" s="131"/>
      <c r="GP80" s="131"/>
      <c r="GQ80" s="131"/>
      <c r="GR80" s="131"/>
      <c r="GS80" s="131"/>
      <c r="GT80" s="131"/>
      <c r="GU80" s="131"/>
      <c r="GV80" s="131"/>
      <c r="GW80" s="131"/>
      <c r="GX80" s="131"/>
      <c r="GY80" s="131"/>
      <c r="GZ80" s="131"/>
      <c r="HA80" s="131"/>
      <c r="HB80" s="131"/>
      <c r="HC80" s="131"/>
      <c r="HD80" s="131"/>
      <c r="HE80" s="131"/>
      <c r="HF80" s="131"/>
      <c r="HG80" s="131"/>
      <c r="HH80" s="131"/>
      <c r="HI80" s="131"/>
      <c r="HJ80" s="131"/>
      <c r="HK80" s="131"/>
      <c r="HL80" s="131"/>
      <c r="HM80" s="131"/>
      <c r="HN80" s="131"/>
      <c r="HO80" s="131"/>
      <c r="HP80" s="131"/>
      <c r="HQ80" s="131"/>
      <c r="HR80" s="131"/>
    </row>
    <row r="81" s="10" customFormat="1" ht="12" spans="1:30">
      <c r="A81" s="43" t="s">
        <v>81</v>
      </c>
      <c r="B81" s="44" t="s">
        <v>82</v>
      </c>
      <c r="C81" s="43" t="s">
        <v>36</v>
      </c>
      <c r="D81" s="43"/>
      <c r="E81" s="43"/>
      <c r="F81" s="43">
        <v>467</v>
      </c>
      <c r="G81" s="43">
        <f>SUM(G82:G92)</f>
        <v>33</v>
      </c>
      <c r="H81" s="43">
        <v>467</v>
      </c>
      <c r="I81" s="43">
        <v>467</v>
      </c>
      <c r="J81" s="43"/>
      <c r="K81" s="43"/>
      <c r="L81" s="55" t="s">
        <v>41</v>
      </c>
      <c r="M81" s="55" t="s">
        <v>41</v>
      </c>
      <c r="N81" s="55" t="s">
        <v>41</v>
      </c>
      <c r="O81" s="55" t="s">
        <v>41</v>
      </c>
      <c r="P81" s="55" t="s">
        <v>41</v>
      </c>
      <c r="Q81" s="45"/>
      <c r="R81" s="43">
        <v>467</v>
      </c>
      <c r="S81" s="43">
        <v>867</v>
      </c>
      <c r="T81" s="43">
        <v>467</v>
      </c>
      <c r="U81" s="43">
        <v>467</v>
      </c>
      <c r="V81" s="45" t="s">
        <v>41</v>
      </c>
      <c r="W81" s="45" t="s">
        <v>41</v>
      </c>
      <c r="X81" s="45" t="s">
        <v>41</v>
      </c>
      <c r="Y81" s="45" t="s">
        <v>41</v>
      </c>
      <c r="Z81" s="45" t="s">
        <v>41</v>
      </c>
      <c r="AA81" s="45" t="s">
        <v>41</v>
      </c>
      <c r="AB81" s="45"/>
      <c r="AC81" s="45"/>
      <c r="AD81" s="75"/>
    </row>
    <row r="82" s="131" customFormat="1" ht="24" spans="1:226">
      <c r="A82" s="45" t="s">
        <v>42</v>
      </c>
      <c r="B82" s="46" t="s">
        <v>83</v>
      </c>
      <c r="C82" s="45" t="s">
        <v>44</v>
      </c>
      <c r="D82" s="45" t="s">
        <v>70</v>
      </c>
      <c r="E82" s="45" t="s">
        <v>71</v>
      </c>
      <c r="F82" s="43">
        <v>10</v>
      </c>
      <c r="G82" s="43">
        <v>3</v>
      </c>
      <c r="H82" s="43">
        <v>10</v>
      </c>
      <c r="I82" s="43">
        <v>10</v>
      </c>
      <c r="J82" s="43">
        <v>2018</v>
      </c>
      <c r="K82" s="43">
        <v>2020</v>
      </c>
      <c r="L82" s="55" t="s">
        <v>41</v>
      </c>
      <c r="M82" s="55" t="s">
        <v>41</v>
      </c>
      <c r="N82" s="55" t="s">
        <v>41</v>
      </c>
      <c r="O82" s="55" t="s">
        <v>41</v>
      </c>
      <c r="P82" s="55" t="s">
        <v>41</v>
      </c>
      <c r="Q82" s="45" t="s">
        <v>46</v>
      </c>
      <c r="R82" s="43">
        <v>10</v>
      </c>
      <c r="S82" s="43">
        <v>21</v>
      </c>
      <c r="T82" s="43">
        <v>10</v>
      </c>
      <c r="U82" s="43">
        <v>10</v>
      </c>
      <c r="V82" s="45" t="s">
        <v>41</v>
      </c>
      <c r="W82" s="45" t="s">
        <v>41</v>
      </c>
      <c r="X82" s="45" t="s">
        <v>41</v>
      </c>
      <c r="Y82" s="45" t="s">
        <v>41</v>
      </c>
      <c r="Z82" s="45" t="s">
        <v>41</v>
      </c>
      <c r="AA82" s="45" t="s">
        <v>41</v>
      </c>
      <c r="AB82" s="45" t="s">
        <v>72</v>
      </c>
      <c r="AC82" s="45" t="s">
        <v>73</v>
      </c>
      <c r="AD82" s="75"/>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row>
    <row r="83" s="10" customFormat="1" ht="24" spans="1:30">
      <c r="A83" s="45" t="s">
        <v>42</v>
      </c>
      <c r="B83" s="46" t="s">
        <v>83</v>
      </c>
      <c r="C83" s="45" t="s">
        <v>49</v>
      </c>
      <c r="D83" s="45" t="s">
        <v>70</v>
      </c>
      <c r="E83" s="45" t="s">
        <v>71</v>
      </c>
      <c r="F83" s="43">
        <v>7</v>
      </c>
      <c r="G83" s="43">
        <v>3</v>
      </c>
      <c r="H83" s="43">
        <v>7</v>
      </c>
      <c r="I83" s="43">
        <v>7</v>
      </c>
      <c r="J83" s="43">
        <v>2018</v>
      </c>
      <c r="K83" s="43">
        <v>2020</v>
      </c>
      <c r="L83" s="55" t="s">
        <v>41</v>
      </c>
      <c r="M83" s="55" t="s">
        <v>41</v>
      </c>
      <c r="N83" s="55" t="s">
        <v>41</v>
      </c>
      <c r="O83" s="55" t="s">
        <v>41</v>
      </c>
      <c r="P83" s="55" t="s">
        <v>41</v>
      </c>
      <c r="Q83" s="45" t="s">
        <v>46</v>
      </c>
      <c r="R83" s="43">
        <v>7</v>
      </c>
      <c r="S83" s="43">
        <v>13</v>
      </c>
      <c r="T83" s="43">
        <v>7</v>
      </c>
      <c r="U83" s="43">
        <v>7</v>
      </c>
      <c r="V83" s="45" t="s">
        <v>41</v>
      </c>
      <c r="W83" s="45" t="s">
        <v>41</v>
      </c>
      <c r="X83" s="45" t="s">
        <v>41</v>
      </c>
      <c r="Y83" s="45" t="s">
        <v>41</v>
      </c>
      <c r="Z83" s="45" t="s">
        <v>41</v>
      </c>
      <c r="AA83" s="45" t="s">
        <v>41</v>
      </c>
      <c r="AB83" s="45" t="s">
        <v>72</v>
      </c>
      <c r="AC83" s="45" t="s">
        <v>73</v>
      </c>
      <c r="AD83" s="75"/>
    </row>
    <row r="84" s="131" customFormat="1" ht="24" spans="1:226">
      <c r="A84" s="45" t="s">
        <v>42</v>
      </c>
      <c r="B84" s="46" t="s">
        <v>83</v>
      </c>
      <c r="C84" s="45" t="s">
        <v>50</v>
      </c>
      <c r="D84" s="45" t="s">
        <v>70</v>
      </c>
      <c r="E84" s="45" t="s">
        <v>71</v>
      </c>
      <c r="F84" s="43">
        <v>18</v>
      </c>
      <c r="G84" s="43">
        <v>3</v>
      </c>
      <c r="H84" s="43">
        <v>18</v>
      </c>
      <c r="I84" s="43">
        <v>18</v>
      </c>
      <c r="J84" s="43">
        <v>2018</v>
      </c>
      <c r="K84" s="43">
        <v>2020</v>
      </c>
      <c r="L84" s="55" t="s">
        <v>41</v>
      </c>
      <c r="M84" s="55" t="s">
        <v>41</v>
      </c>
      <c r="N84" s="55" t="s">
        <v>41</v>
      </c>
      <c r="O84" s="55" t="s">
        <v>41</v>
      </c>
      <c r="P84" s="55" t="s">
        <v>41</v>
      </c>
      <c r="Q84" s="45" t="s">
        <v>46</v>
      </c>
      <c r="R84" s="43">
        <v>18</v>
      </c>
      <c r="S84" s="43">
        <v>32</v>
      </c>
      <c r="T84" s="43">
        <v>18</v>
      </c>
      <c r="U84" s="43">
        <v>18</v>
      </c>
      <c r="V84" s="45" t="s">
        <v>41</v>
      </c>
      <c r="W84" s="45" t="s">
        <v>41</v>
      </c>
      <c r="X84" s="45" t="s">
        <v>41</v>
      </c>
      <c r="Y84" s="45" t="s">
        <v>41</v>
      </c>
      <c r="Z84" s="45" t="s">
        <v>41</v>
      </c>
      <c r="AA84" s="45" t="s">
        <v>41</v>
      </c>
      <c r="AB84" s="45" t="s">
        <v>72</v>
      </c>
      <c r="AC84" s="45" t="s">
        <v>73</v>
      </c>
      <c r="AD84" s="74"/>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1"/>
      <c r="DX84" s="21"/>
      <c r="DY84" s="21"/>
      <c r="DZ84" s="21"/>
      <c r="EA84" s="21"/>
      <c r="EB84" s="21"/>
      <c r="EC84" s="21"/>
      <c r="ED84" s="21"/>
      <c r="EE84" s="21"/>
      <c r="EF84" s="21"/>
      <c r="EG84" s="21"/>
      <c r="EH84" s="21"/>
      <c r="EI84" s="21"/>
      <c r="EJ84" s="21"/>
      <c r="EK84" s="21"/>
      <c r="EL84" s="21"/>
      <c r="EM84" s="21"/>
      <c r="EN84" s="21"/>
      <c r="EO84" s="21"/>
      <c r="EP84" s="21"/>
      <c r="EQ84" s="21"/>
      <c r="ER84" s="21"/>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c r="GI84" s="21"/>
      <c r="GJ84" s="21"/>
      <c r="GK84" s="21"/>
      <c r="GL84" s="21"/>
      <c r="GM84" s="21"/>
      <c r="GN84" s="21"/>
      <c r="GO84" s="21"/>
      <c r="GP84" s="21"/>
      <c r="GQ84" s="21"/>
      <c r="GR84" s="21"/>
      <c r="GS84" s="21"/>
      <c r="GT84" s="21"/>
      <c r="GU84" s="21"/>
      <c r="GV84" s="21"/>
      <c r="GW84" s="21"/>
      <c r="GX84" s="21"/>
      <c r="GY84" s="21"/>
      <c r="GZ84" s="21"/>
      <c r="HA84" s="21"/>
      <c r="HB84" s="21"/>
      <c r="HC84" s="21"/>
      <c r="HD84" s="21"/>
      <c r="HE84" s="21"/>
      <c r="HF84" s="21"/>
      <c r="HG84" s="21"/>
      <c r="HH84" s="21"/>
      <c r="HI84" s="21"/>
      <c r="HJ84" s="21"/>
      <c r="HK84" s="21"/>
      <c r="HL84" s="21"/>
      <c r="HM84" s="21"/>
      <c r="HN84" s="21"/>
      <c r="HO84" s="21"/>
      <c r="HP84" s="21"/>
      <c r="HQ84" s="21"/>
      <c r="HR84" s="21"/>
    </row>
    <row r="85" s="131" customFormat="1" ht="24" spans="1:30">
      <c r="A85" s="45" t="s">
        <v>42</v>
      </c>
      <c r="B85" s="46" t="s">
        <v>83</v>
      </c>
      <c r="C85" s="45" t="s">
        <v>51</v>
      </c>
      <c r="D85" s="45" t="s">
        <v>70</v>
      </c>
      <c r="E85" s="45" t="s">
        <v>71</v>
      </c>
      <c r="F85" s="43">
        <v>17</v>
      </c>
      <c r="G85" s="43">
        <v>3</v>
      </c>
      <c r="H85" s="43">
        <v>17</v>
      </c>
      <c r="I85" s="43">
        <v>17</v>
      </c>
      <c r="J85" s="43">
        <v>2018</v>
      </c>
      <c r="K85" s="43">
        <v>2020</v>
      </c>
      <c r="L85" s="55" t="s">
        <v>41</v>
      </c>
      <c r="M85" s="55" t="s">
        <v>41</v>
      </c>
      <c r="N85" s="55" t="s">
        <v>41</v>
      </c>
      <c r="O85" s="55" t="s">
        <v>41</v>
      </c>
      <c r="P85" s="55" t="s">
        <v>41</v>
      </c>
      <c r="Q85" s="45" t="s">
        <v>46</v>
      </c>
      <c r="R85" s="43">
        <v>17</v>
      </c>
      <c r="S85" s="43">
        <v>33</v>
      </c>
      <c r="T85" s="43">
        <v>17</v>
      </c>
      <c r="U85" s="43">
        <v>17</v>
      </c>
      <c r="V85" s="45" t="s">
        <v>41</v>
      </c>
      <c r="W85" s="45" t="s">
        <v>41</v>
      </c>
      <c r="X85" s="45" t="s">
        <v>41</v>
      </c>
      <c r="Y85" s="45" t="s">
        <v>41</v>
      </c>
      <c r="Z85" s="45" t="s">
        <v>41</v>
      </c>
      <c r="AA85" s="45" t="s">
        <v>41</v>
      </c>
      <c r="AB85" s="45" t="s">
        <v>72</v>
      </c>
      <c r="AC85" s="45" t="s">
        <v>73</v>
      </c>
      <c r="AD85" s="45"/>
    </row>
    <row r="86" s="22" customFormat="1" ht="24" spans="1:226">
      <c r="A86" s="45" t="s">
        <v>42</v>
      </c>
      <c r="B86" s="46" t="s">
        <v>83</v>
      </c>
      <c r="C86" s="45" t="s">
        <v>52</v>
      </c>
      <c r="D86" s="45" t="s">
        <v>70</v>
      </c>
      <c r="E86" s="45" t="s">
        <v>71</v>
      </c>
      <c r="F86" s="43">
        <v>36</v>
      </c>
      <c r="G86" s="43">
        <v>3</v>
      </c>
      <c r="H86" s="43">
        <v>36</v>
      </c>
      <c r="I86" s="43">
        <v>36</v>
      </c>
      <c r="J86" s="43">
        <v>2018</v>
      </c>
      <c r="K86" s="43">
        <v>2020</v>
      </c>
      <c r="L86" s="55" t="s">
        <v>41</v>
      </c>
      <c r="M86" s="55" t="s">
        <v>41</v>
      </c>
      <c r="N86" s="55" t="s">
        <v>41</v>
      </c>
      <c r="O86" s="55" t="s">
        <v>41</v>
      </c>
      <c r="P86" s="55" t="s">
        <v>41</v>
      </c>
      <c r="Q86" s="45" t="s">
        <v>46</v>
      </c>
      <c r="R86" s="43">
        <v>36</v>
      </c>
      <c r="S86" s="43">
        <v>67</v>
      </c>
      <c r="T86" s="43">
        <v>36</v>
      </c>
      <c r="U86" s="43">
        <v>36</v>
      </c>
      <c r="V86" s="45" t="s">
        <v>41</v>
      </c>
      <c r="W86" s="45" t="s">
        <v>41</v>
      </c>
      <c r="X86" s="45" t="s">
        <v>41</v>
      </c>
      <c r="Y86" s="45" t="s">
        <v>41</v>
      </c>
      <c r="Z86" s="45" t="s">
        <v>41</v>
      </c>
      <c r="AA86" s="45" t="s">
        <v>41</v>
      </c>
      <c r="AB86" s="45" t="s">
        <v>72</v>
      </c>
      <c r="AC86" s="45" t="s">
        <v>73</v>
      </c>
      <c r="AD86" s="75"/>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row>
    <row r="87" s="22" customFormat="1" ht="24" spans="1:226">
      <c r="A87" s="45" t="s">
        <v>42</v>
      </c>
      <c r="B87" s="46" t="s">
        <v>83</v>
      </c>
      <c r="C87" s="45" t="s">
        <v>53</v>
      </c>
      <c r="D87" s="45" t="s">
        <v>70</v>
      </c>
      <c r="E87" s="45" t="s">
        <v>71</v>
      </c>
      <c r="F87" s="43">
        <v>72</v>
      </c>
      <c r="G87" s="43">
        <v>3</v>
      </c>
      <c r="H87" s="43">
        <v>72</v>
      </c>
      <c r="I87" s="43">
        <v>72</v>
      </c>
      <c r="J87" s="43">
        <v>2018</v>
      </c>
      <c r="K87" s="43">
        <v>2020</v>
      </c>
      <c r="L87" s="55" t="s">
        <v>41</v>
      </c>
      <c r="M87" s="55" t="s">
        <v>41</v>
      </c>
      <c r="N87" s="55" t="s">
        <v>41</v>
      </c>
      <c r="O87" s="55" t="s">
        <v>41</v>
      </c>
      <c r="P87" s="55" t="s">
        <v>41</v>
      </c>
      <c r="Q87" s="45" t="s">
        <v>46</v>
      </c>
      <c r="R87" s="43">
        <v>72</v>
      </c>
      <c r="S87" s="43">
        <v>113</v>
      </c>
      <c r="T87" s="43">
        <v>72</v>
      </c>
      <c r="U87" s="43">
        <v>72</v>
      </c>
      <c r="V87" s="45" t="s">
        <v>41</v>
      </c>
      <c r="W87" s="45" t="s">
        <v>41</v>
      </c>
      <c r="X87" s="45" t="s">
        <v>41</v>
      </c>
      <c r="Y87" s="45" t="s">
        <v>41</v>
      </c>
      <c r="Z87" s="45" t="s">
        <v>41</v>
      </c>
      <c r="AA87" s="45" t="s">
        <v>41</v>
      </c>
      <c r="AB87" s="45" t="s">
        <v>72</v>
      </c>
      <c r="AC87" s="45" t="s">
        <v>73</v>
      </c>
      <c r="AD87" s="45"/>
      <c r="AE87" s="131"/>
      <c r="AF87" s="131"/>
      <c r="AG87" s="131"/>
      <c r="AH87" s="131"/>
      <c r="AI87" s="131"/>
      <c r="AJ87" s="131"/>
      <c r="AK87" s="131"/>
      <c r="AL87" s="131"/>
      <c r="AM87" s="131"/>
      <c r="AN87" s="131"/>
      <c r="AO87" s="131"/>
      <c r="AP87" s="131"/>
      <c r="AQ87" s="131"/>
      <c r="AR87" s="131"/>
      <c r="AS87" s="131"/>
      <c r="AT87" s="131"/>
      <c r="AU87" s="131"/>
      <c r="AV87" s="131"/>
      <c r="AW87" s="131"/>
      <c r="AX87" s="131"/>
      <c r="AY87" s="131"/>
      <c r="AZ87" s="131"/>
      <c r="BA87" s="131"/>
      <c r="BB87" s="131"/>
      <c r="BC87" s="131"/>
      <c r="BD87" s="131"/>
      <c r="BE87" s="131"/>
      <c r="BF87" s="131"/>
      <c r="BG87" s="131"/>
      <c r="BH87" s="131"/>
      <c r="BI87" s="131"/>
      <c r="BJ87" s="131"/>
      <c r="BK87" s="131"/>
      <c r="BL87" s="131"/>
      <c r="BM87" s="131"/>
      <c r="BN87" s="131"/>
      <c r="BO87" s="131"/>
      <c r="BP87" s="131"/>
      <c r="BQ87" s="131"/>
      <c r="BR87" s="131"/>
      <c r="BS87" s="131"/>
      <c r="BT87" s="131"/>
      <c r="BU87" s="131"/>
      <c r="BV87" s="131"/>
      <c r="BW87" s="131"/>
      <c r="BX87" s="131"/>
      <c r="BY87" s="131"/>
      <c r="BZ87" s="131"/>
      <c r="CA87" s="131"/>
      <c r="CB87" s="131"/>
      <c r="CC87" s="131"/>
      <c r="CD87" s="131"/>
      <c r="CE87" s="131"/>
      <c r="CF87" s="131"/>
      <c r="CG87" s="131"/>
      <c r="CH87" s="131"/>
      <c r="CI87" s="131"/>
      <c r="CJ87" s="131"/>
      <c r="CK87" s="131"/>
      <c r="CL87" s="131"/>
      <c r="CM87" s="131"/>
      <c r="CN87" s="131"/>
      <c r="CO87" s="131"/>
      <c r="CP87" s="131"/>
      <c r="CQ87" s="131"/>
      <c r="CR87" s="131"/>
      <c r="CS87" s="131"/>
      <c r="CT87" s="131"/>
      <c r="CU87" s="131"/>
      <c r="CV87" s="131"/>
      <c r="CW87" s="131"/>
      <c r="CX87" s="131"/>
      <c r="CY87" s="131"/>
      <c r="CZ87" s="131"/>
      <c r="DA87" s="131"/>
      <c r="DB87" s="131"/>
      <c r="DC87" s="131"/>
      <c r="DD87" s="131"/>
      <c r="DE87" s="131"/>
      <c r="DF87" s="131"/>
      <c r="DG87" s="131"/>
      <c r="DH87" s="131"/>
      <c r="DI87" s="131"/>
      <c r="DJ87" s="131"/>
      <c r="DK87" s="131"/>
      <c r="DL87" s="131"/>
      <c r="DM87" s="131"/>
      <c r="DN87" s="131"/>
      <c r="DO87" s="131"/>
      <c r="DP87" s="131"/>
      <c r="DQ87" s="131"/>
      <c r="DR87" s="131"/>
      <c r="DS87" s="131"/>
      <c r="DT87" s="131"/>
      <c r="DU87" s="131"/>
      <c r="DV87" s="131"/>
      <c r="DW87" s="131"/>
      <c r="DX87" s="131"/>
      <c r="DY87" s="131"/>
      <c r="DZ87" s="131"/>
      <c r="EA87" s="131"/>
      <c r="EB87" s="131"/>
      <c r="EC87" s="131"/>
      <c r="ED87" s="131"/>
      <c r="EE87" s="131"/>
      <c r="EF87" s="131"/>
      <c r="EG87" s="131"/>
      <c r="EH87" s="131"/>
      <c r="EI87" s="131"/>
      <c r="EJ87" s="131"/>
      <c r="EK87" s="131"/>
      <c r="EL87" s="131"/>
      <c r="EM87" s="131"/>
      <c r="EN87" s="131"/>
      <c r="EO87" s="131"/>
      <c r="EP87" s="131"/>
      <c r="EQ87" s="131"/>
      <c r="ER87" s="131"/>
      <c r="ES87" s="131"/>
      <c r="ET87" s="131"/>
      <c r="EU87" s="131"/>
      <c r="EV87" s="131"/>
      <c r="EW87" s="131"/>
      <c r="EX87" s="131"/>
      <c r="EY87" s="131"/>
      <c r="EZ87" s="131"/>
      <c r="FA87" s="131"/>
      <c r="FB87" s="131"/>
      <c r="FC87" s="131"/>
      <c r="FD87" s="131"/>
      <c r="FE87" s="131"/>
      <c r="FF87" s="131"/>
      <c r="FG87" s="131"/>
      <c r="FH87" s="131"/>
      <c r="FI87" s="131"/>
      <c r="FJ87" s="131"/>
      <c r="FK87" s="131"/>
      <c r="FL87" s="131"/>
      <c r="FM87" s="131"/>
      <c r="FN87" s="131"/>
      <c r="FO87" s="131"/>
      <c r="FP87" s="131"/>
      <c r="FQ87" s="131"/>
      <c r="FR87" s="131"/>
      <c r="FS87" s="131"/>
      <c r="FT87" s="131"/>
      <c r="FU87" s="131"/>
      <c r="FV87" s="131"/>
      <c r="FW87" s="131"/>
      <c r="FX87" s="131"/>
      <c r="FY87" s="131"/>
      <c r="FZ87" s="131"/>
      <c r="GA87" s="131"/>
      <c r="GB87" s="131"/>
      <c r="GC87" s="131"/>
      <c r="GD87" s="131"/>
      <c r="GE87" s="131"/>
      <c r="GF87" s="131"/>
      <c r="GG87" s="131"/>
      <c r="GH87" s="131"/>
      <c r="GI87" s="131"/>
      <c r="GJ87" s="131"/>
      <c r="GK87" s="131"/>
      <c r="GL87" s="131"/>
      <c r="GM87" s="131"/>
      <c r="GN87" s="131"/>
      <c r="GO87" s="131"/>
      <c r="GP87" s="131"/>
      <c r="GQ87" s="131"/>
      <c r="GR87" s="131"/>
      <c r="GS87" s="131"/>
      <c r="GT87" s="131"/>
      <c r="GU87" s="131"/>
      <c r="GV87" s="131"/>
      <c r="GW87" s="131"/>
      <c r="GX87" s="131"/>
      <c r="GY87" s="131"/>
      <c r="GZ87" s="131"/>
      <c r="HA87" s="131"/>
      <c r="HB87" s="131"/>
      <c r="HC87" s="131"/>
      <c r="HD87" s="131"/>
      <c r="HE87" s="131"/>
      <c r="HF87" s="131"/>
      <c r="HG87" s="131"/>
      <c r="HH87" s="131"/>
      <c r="HI87" s="131"/>
      <c r="HJ87" s="131"/>
      <c r="HK87" s="131"/>
      <c r="HL87" s="131"/>
      <c r="HM87" s="131"/>
      <c r="HN87" s="131"/>
      <c r="HO87" s="131"/>
      <c r="HP87" s="131"/>
      <c r="HQ87" s="131"/>
      <c r="HR87" s="131"/>
    </row>
    <row r="88" s="131" customFormat="1" ht="24" spans="1:226">
      <c r="A88" s="45" t="s">
        <v>42</v>
      </c>
      <c r="B88" s="46" t="s">
        <v>83</v>
      </c>
      <c r="C88" s="45" t="s">
        <v>54</v>
      </c>
      <c r="D88" s="45" t="s">
        <v>70</v>
      </c>
      <c r="E88" s="45" t="s">
        <v>71</v>
      </c>
      <c r="F88" s="43">
        <v>65</v>
      </c>
      <c r="G88" s="43">
        <v>3</v>
      </c>
      <c r="H88" s="43">
        <v>65</v>
      </c>
      <c r="I88" s="43">
        <v>65</v>
      </c>
      <c r="J88" s="43">
        <v>2018</v>
      </c>
      <c r="K88" s="43">
        <v>2020</v>
      </c>
      <c r="L88" s="55" t="s">
        <v>41</v>
      </c>
      <c r="M88" s="55" t="s">
        <v>41</v>
      </c>
      <c r="N88" s="55" t="s">
        <v>41</v>
      </c>
      <c r="O88" s="55" t="s">
        <v>41</v>
      </c>
      <c r="P88" s="55" t="s">
        <v>41</v>
      </c>
      <c r="Q88" s="45" t="s">
        <v>46</v>
      </c>
      <c r="R88" s="43">
        <v>65</v>
      </c>
      <c r="S88" s="43">
        <v>115</v>
      </c>
      <c r="T88" s="43">
        <v>65</v>
      </c>
      <c r="U88" s="43">
        <v>65</v>
      </c>
      <c r="V88" s="45" t="s">
        <v>41</v>
      </c>
      <c r="W88" s="45" t="s">
        <v>41</v>
      </c>
      <c r="X88" s="45" t="s">
        <v>41</v>
      </c>
      <c r="Y88" s="45" t="s">
        <v>41</v>
      </c>
      <c r="Z88" s="45" t="s">
        <v>41</v>
      </c>
      <c r="AA88" s="45" t="s">
        <v>41</v>
      </c>
      <c r="AB88" s="45" t="s">
        <v>72</v>
      </c>
      <c r="AC88" s="45" t="s">
        <v>73</v>
      </c>
      <c r="AD88" s="74"/>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1"/>
      <c r="DX88" s="21"/>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c r="GI88" s="21"/>
      <c r="GJ88" s="21"/>
      <c r="GK88" s="21"/>
      <c r="GL88" s="21"/>
      <c r="GM88" s="21"/>
      <c r="GN88" s="21"/>
      <c r="GO88" s="21"/>
      <c r="GP88" s="21"/>
      <c r="GQ88" s="21"/>
      <c r="GR88" s="21"/>
      <c r="GS88" s="21"/>
      <c r="GT88" s="21"/>
      <c r="GU88" s="21"/>
      <c r="GV88" s="21"/>
      <c r="GW88" s="21"/>
      <c r="GX88" s="21"/>
      <c r="GY88" s="21"/>
      <c r="GZ88" s="21"/>
      <c r="HA88" s="21"/>
      <c r="HB88" s="21"/>
      <c r="HC88" s="21"/>
      <c r="HD88" s="21"/>
      <c r="HE88" s="21"/>
      <c r="HF88" s="21"/>
      <c r="HG88" s="21"/>
      <c r="HH88" s="21"/>
      <c r="HI88" s="21"/>
      <c r="HJ88" s="21"/>
      <c r="HK88" s="21"/>
      <c r="HL88" s="21"/>
      <c r="HM88" s="21"/>
      <c r="HN88" s="21"/>
      <c r="HO88" s="21"/>
      <c r="HP88" s="21"/>
      <c r="HQ88" s="21"/>
      <c r="HR88" s="21"/>
    </row>
    <row r="89" s="10" customFormat="1" ht="24" spans="1:30">
      <c r="A89" s="45" t="s">
        <v>42</v>
      </c>
      <c r="B89" s="46" t="s">
        <v>83</v>
      </c>
      <c r="C89" s="45" t="s">
        <v>55</v>
      </c>
      <c r="D89" s="45" t="s">
        <v>70</v>
      </c>
      <c r="E89" s="45" t="s">
        <v>71</v>
      </c>
      <c r="F89" s="43">
        <v>105</v>
      </c>
      <c r="G89" s="43">
        <v>3</v>
      </c>
      <c r="H89" s="43">
        <v>105</v>
      </c>
      <c r="I89" s="43">
        <v>105</v>
      </c>
      <c r="J89" s="43">
        <v>2018</v>
      </c>
      <c r="K89" s="43">
        <v>2020</v>
      </c>
      <c r="L89" s="55" t="s">
        <v>41</v>
      </c>
      <c r="M89" s="55" t="s">
        <v>41</v>
      </c>
      <c r="N89" s="55" t="s">
        <v>41</v>
      </c>
      <c r="O89" s="55" t="s">
        <v>41</v>
      </c>
      <c r="P89" s="55" t="s">
        <v>41</v>
      </c>
      <c r="Q89" s="45" t="s">
        <v>46</v>
      </c>
      <c r="R89" s="43">
        <v>105</v>
      </c>
      <c r="S89" s="43">
        <v>192</v>
      </c>
      <c r="T89" s="43">
        <v>105</v>
      </c>
      <c r="U89" s="43">
        <v>105</v>
      </c>
      <c r="V89" s="45" t="s">
        <v>41</v>
      </c>
      <c r="W89" s="45" t="s">
        <v>41</v>
      </c>
      <c r="X89" s="45" t="s">
        <v>41</v>
      </c>
      <c r="Y89" s="45" t="s">
        <v>41</v>
      </c>
      <c r="Z89" s="45" t="s">
        <v>41</v>
      </c>
      <c r="AA89" s="45" t="s">
        <v>41</v>
      </c>
      <c r="AB89" s="45" t="s">
        <v>72</v>
      </c>
      <c r="AC89" s="45" t="s">
        <v>73</v>
      </c>
      <c r="AD89" s="75"/>
    </row>
    <row r="90" s="10" customFormat="1" ht="24" spans="1:226">
      <c r="A90" s="45" t="s">
        <v>42</v>
      </c>
      <c r="B90" s="46" t="s">
        <v>83</v>
      </c>
      <c r="C90" s="45" t="s">
        <v>56</v>
      </c>
      <c r="D90" s="45" t="s">
        <v>70</v>
      </c>
      <c r="E90" s="45" t="s">
        <v>71</v>
      </c>
      <c r="F90" s="43">
        <v>29</v>
      </c>
      <c r="G90" s="43">
        <v>3</v>
      </c>
      <c r="H90" s="43">
        <v>29</v>
      </c>
      <c r="I90" s="43">
        <v>29</v>
      </c>
      <c r="J90" s="43">
        <v>2018</v>
      </c>
      <c r="K90" s="43">
        <v>2020</v>
      </c>
      <c r="L90" s="55" t="s">
        <v>41</v>
      </c>
      <c r="M90" s="55" t="s">
        <v>41</v>
      </c>
      <c r="N90" s="55" t="s">
        <v>41</v>
      </c>
      <c r="O90" s="55" t="s">
        <v>41</v>
      </c>
      <c r="P90" s="55" t="s">
        <v>41</v>
      </c>
      <c r="Q90" s="45" t="s">
        <v>46</v>
      </c>
      <c r="R90" s="43">
        <v>29</v>
      </c>
      <c r="S90" s="43">
        <v>52</v>
      </c>
      <c r="T90" s="43">
        <v>29</v>
      </c>
      <c r="U90" s="43">
        <v>29</v>
      </c>
      <c r="V90" s="45" t="s">
        <v>41</v>
      </c>
      <c r="W90" s="45" t="s">
        <v>41</v>
      </c>
      <c r="X90" s="45" t="s">
        <v>41</v>
      </c>
      <c r="Y90" s="45" t="s">
        <v>41</v>
      </c>
      <c r="Z90" s="45" t="s">
        <v>41</v>
      </c>
      <c r="AA90" s="45" t="s">
        <v>41</v>
      </c>
      <c r="AB90" s="45" t="s">
        <v>72</v>
      </c>
      <c r="AC90" s="45" t="s">
        <v>73</v>
      </c>
      <c r="AD90" s="45"/>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1"/>
      <c r="BJ90" s="131"/>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1"/>
      <c r="CV90" s="131"/>
      <c r="CW90" s="131"/>
      <c r="CX90" s="131"/>
      <c r="CY90" s="131"/>
      <c r="CZ90" s="131"/>
      <c r="DA90" s="131"/>
      <c r="DB90" s="131"/>
      <c r="DC90" s="131"/>
      <c r="DD90" s="131"/>
      <c r="DE90" s="131"/>
      <c r="DF90" s="131"/>
      <c r="DG90" s="131"/>
      <c r="DH90" s="131"/>
      <c r="DI90" s="131"/>
      <c r="DJ90" s="131"/>
      <c r="DK90" s="131"/>
      <c r="DL90" s="131"/>
      <c r="DM90" s="131"/>
      <c r="DN90" s="131"/>
      <c r="DO90" s="131"/>
      <c r="DP90" s="131"/>
      <c r="DQ90" s="131"/>
      <c r="DR90" s="131"/>
      <c r="DS90" s="131"/>
      <c r="DT90" s="131"/>
      <c r="DU90" s="131"/>
      <c r="DV90" s="131"/>
      <c r="DW90" s="131"/>
      <c r="DX90" s="131"/>
      <c r="DY90" s="131"/>
      <c r="DZ90" s="131"/>
      <c r="EA90" s="131"/>
      <c r="EB90" s="131"/>
      <c r="EC90" s="131"/>
      <c r="ED90" s="131"/>
      <c r="EE90" s="131"/>
      <c r="EF90" s="131"/>
      <c r="EG90" s="131"/>
      <c r="EH90" s="131"/>
      <c r="EI90" s="131"/>
      <c r="EJ90" s="131"/>
      <c r="EK90" s="131"/>
      <c r="EL90" s="131"/>
      <c r="EM90" s="131"/>
      <c r="EN90" s="131"/>
      <c r="EO90" s="131"/>
      <c r="EP90" s="131"/>
      <c r="EQ90" s="131"/>
      <c r="ER90" s="131"/>
      <c r="ES90" s="131"/>
      <c r="ET90" s="131"/>
      <c r="EU90" s="131"/>
      <c r="EV90" s="131"/>
      <c r="EW90" s="131"/>
      <c r="EX90" s="131"/>
      <c r="EY90" s="131"/>
      <c r="EZ90" s="131"/>
      <c r="FA90" s="131"/>
      <c r="FB90" s="131"/>
      <c r="FC90" s="131"/>
      <c r="FD90" s="131"/>
      <c r="FE90" s="131"/>
      <c r="FF90" s="131"/>
      <c r="FG90" s="131"/>
      <c r="FH90" s="131"/>
      <c r="FI90" s="131"/>
      <c r="FJ90" s="131"/>
      <c r="FK90" s="131"/>
      <c r="FL90" s="131"/>
      <c r="FM90" s="131"/>
      <c r="FN90" s="131"/>
      <c r="FO90" s="131"/>
      <c r="FP90" s="131"/>
      <c r="FQ90" s="131"/>
      <c r="FR90" s="131"/>
      <c r="FS90" s="131"/>
      <c r="FT90" s="131"/>
      <c r="FU90" s="131"/>
      <c r="FV90" s="131"/>
      <c r="FW90" s="131"/>
      <c r="FX90" s="131"/>
      <c r="FY90" s="131"/>
      <c r="FZ90" s="131"/>
      <c r="GA90" s="131"/>
      <c r="GB90" s="131"/>
      <c r="GC90" s="131"/>
      <c r="GD90" s="131"/>
      <c r="GE90" s="131"/>
      <c r="GF90" s="131"/>
      <c r="GG90" s="131"/>
      <c r="GH90" s="131"/>
      <c r="GI90" s="131"/>
      <c r="GJ90" s="131"/>
      <c r="GK90" s="131"/>
      <c r="GL90" s="131"/>
      <c r="GM90" s="131"/>
      <c r="GN90" s="131"/>
      <c r="GO90" s="131"/>
      <c r="GP90" s="131"/>
      <c r="GQ90" s="131"/>
      <c r="GR90" s="131"/>
      <c r="GS90" s="131"/>
      <c r="GT90" s="131"/>
      <c r="GU90" s="131"/>
      <c r="GV90" s="131"/>
      <c r="GW90" s="131"/>
      <c r="GX90" s="131"/>
      <c r="GY90" s="131"/>
      <c r="GZ90" s="131"/>
      <c r="HA90" s="131"/>
      <c r="HB90" s="131"/>
      <c r="HC90" s="131"/>
      <c r="HD90" s="131"/>
      <c r="HE90" s="131"/>
      <c r="HF90" s="131"/>
      <c r="HG90" s="131"/>
      <c r="HH90" s="131"/>
      <c r="HI90" s="131"/>
      <c r="HJ90" s="131"/>
      <c r="HK90" s="131"/>
      <c r="HL90" s="131"/>
      <c r="HM90" s="131"/>
      <c r="HN90" s="131"/>
      <c r="HO90" s="131"/>
      <c r="HP90" s="131"/>
      <c r="HQ90" s="131"/>
      <c r="HR90" s="131"/>
    </row>
    <row r="91" s="10" customFormat="1" ht="24" spans="1:30">
      <c r="A91" s="45" t="s">
        <v>42</v>
      </c>
      <c r="B91" s="46" t="s">
        <v>83</v>
      </c>
      <c r="C91" s="45" t="s">
        <v>57</v>
      </c>
      <c r="D91" s="45" t="s">
        <v>70</v>
      </c>
      <c r="E91" s="45" t="s">
        <v>71</v>
      </c>
      <c r="F91" s="43">
        <v>26</v>
      </c>
      <c r="G91" s="43">
        <v>3</v>
      </c>
      <c r="H91" s="43">
        <v>26</v>
      </c>
      <c r="I91" s="43">
        <v>26</v>
      </c>
      <c r="J91" s="43">
        <v>2018</v>
      </c>
      <c r="K91" s="43">
        <v>2020</v>
      </c>
      <c r="L91" s="55" t="s">
        <v>41</v>
      </c>
      <c r="M91" s="55" t="s">
        <v>41</v>
      </c>
      <c r="N91" s="55" t="s">
        <v>41</v>
      </c>
      <c r="O91" s="55" t="s">
        <v>41</v>
      </c>
      <c r="P91" s="55" t="s">
        <v>41</v>
      </c>
      <c r="Q91" s="45" t="s">
        <v>46</v>
      </c>
      <c r="R91" s="43">
        <v>26</v>
      </c>
      <c r="S91" s="43">
        <v>52</v>
      </c>
      <c r="T91" s="43">
        <v>26</v>
      </c>
      <c r="U91" s="43">
        <v>26</v>
      </c>
      <c r="V91" s="45" t="s">
        <v>41</v>
      </c>
      <c r="W91" s="45" t="s">
        <v>41</v>
      </c>
      <c r="X91" s="45" t="s">
        <v>41</v>
      </c>
      <c r="Y91" s="45" t="s">
        <v>41</v>
      </c>
      <c r="Z91" s="45" t="s">
        <v>41</v>
      </c>
      <c r="AA91" s="45" t="s">
        <v>41</v>
      </c>
      <c r="AB91" s="45" t="s">
        <v>72</v>
      </c>
      <c r="AC91" s="45" t="s">
        <v>73</v>
      </c>
      <c r="AD91" s="75"/>
    </row>
    <row r="92" s="10" customFormat="1" ht="24" spans="1:226">
      <c r="A92" s="45" t="s">
        <v>42</v>
      </c>
      <c r="B92" s="46" t="s">
        <v>83</v>
      </c>
      <c r="C92" s="45" t="s">
        <v>58</v>
      </c>
      <c r="D92" s="45" t="s">
        <v>70</v>
      </c>
      <c r="E92" s="45" t="s">
        <v>71</v>
      </c>
      <c r="F92" s="43">
        <v>82</v>
      </c>
      <c r="G92" s="43">
        <v>3</v>
      </c>
      <c r="H92" s="43">
        <v>82</v>
      </c>
      <c r="I92" s="43">
        <v>82</v>
      </c>
      <c r="J92" s="43">
        <v>2018</v>
      </c>
      <c r="K92" s="43">
        <v>2020</v>
      </c>
      <c r="L92" s="55" t="s">
        <v>41</v>
      </c>
      <c r="M92" s="55" t="s">
        <v>41</v>
      </c>
      <c r="N92" s="55" t="s">
        <v>41</v>
      </c>
      <c r="O92" s="55" t="s">
        <v>41</v>
      </c>
      <c r="P92" s="55" t="s">
        <v>41</v>
      </c>
      <c r="Q92" s="45" t="s">
        <v>46</v>
      </c>
      <c r="R92" s="43">
        <v>82</v>
      </c>
      <c r="S92" s="43">
        <v>177</v>
      </c>
      <c r="T92" s="43">
        <v>82</v>
      </c>
      <c r="U92" s="43">
        <v>82</v>
      </c>
      <c r="V92" s="45" t="s">
        <v>41</v>
      </c>
      <c r="W92" s="45" t="s">
        <v>41</v>
      </c>
      <c r="X92" s="45" t="s">
        <v>41</v>
      </c>
      <c r="Y92" s="45" t="s">
        <v>41</v>
      </c>
      <c r="Z92" s="45" t="s">
        <v>41</v>
      </c>
      <c r="AA92" s="45" t="s">
        <v>41</v>
      </c>
      <c r="AB92" s="45" t="s">
        <v>72</v>
      </c>
      <c r="AC92" s="45" t="s">
        <v>73</v>
      </c>
      <c r="AD92" s="45"/>
      <c r="AE92" s="131"/>
      <c r="AF92" s="131"/>
      <c r="AG92" s="131"/>
      <c r="AH92" s="131"/>
      <c r="AI92" s="131"/>
      <c r="AJ92" s="131"/>
      <c r="AK92" s="131"/>
      <c r="AL92" s="131"/>
      <c r="AM92" s="131"/>
      <c r="AN92" s="131"/>
      <c r="AO92" s="131"/>
      <c r="AP92" s="131"/>
      <c r="AQ92" s="131"/>
      <c r="AR92" s="131"/>
      <c r="AS92" s="131"/>
      <c r="AT92" s="131"/>
      <c r="AU92" s="131"/>
      <c r="AV92" s="131"/>
      <c r="AW92" s="131"/>
      <c r="AX92" s="131"/>
      <c r="AY92" s="131"/>
      <c r="AZ92" s="131"/>
      <c r="BA92" s="131"/>
      <c r="BB92" s="131"/>
      <c r="BC92" s="131"/>
      <c r="BD92" s="131"/>
      <c r="BE92" s="131"/>
      <c r="BF92" s="131"/>
      <c r="BG92" s="131"/>
      <c r="BH92" s="131"/>
      <c r="BI92" s="131"/>
      <c r="BJ92" s="131"/>
      <c r="BK92" s="131"/>
      <c r="BL92" s="131"/>
      <c r="BM92" s="131"/>
      <c r="BN92" s="131"/>
      <c r="BO92" s="131"/>
      <c r="BP92" s="131"/>
      <c r="BQ92" s="131"/>
      <c r="BR92" s="131"/>
      <c r="BS92" s="131"/>
      <c r="BT92" s="131"/>
      <c r="BU92" s="131"/>
      <c r="BV92" s="131"/>
      <c r="BW92" s="131"/>
      <c r="BX92" s="131"/>
      <c r="BY92" s="131"/>
      <c r="BZ92" s="131"/>
      <c r="CA92" s="131"/>
      <c r="CB92" s="131"/>
      <c r="CC92" s="131"/>
      <c r="CD92" s="131"/>
      <c r="CE92" s="131"/>
      <c r="CF92" s="131"/>
      <c r="CG92" s="131"/>
      <c r="CH92" s="131"/>
      <c r="CI92" s="131"/>
      <c r="CJ92" s="131"/>
      <c r="CK92" s="131"/>
      <c r="CL92" s="131"/>
      <c r="CM92" s="131"/>
      <c r="CN92" s="131"/>
      <c r="CO92" s="131"/>
      <c r="CP92" s="131"/>
      <c r="CQ92" s="131"/>
      <c r="CR92" s="131"/>
      <c r="CS92" s="131"/>
      <c r="CT92" s="131"/>
      <c r="CU92" s="131"/>
      <c r="CV92" s="131"/>
      <c r="CW92" s="131"/>
      <c r="CX92" s="131"/>
      <c r="CY92" s="131"/>
      <c r="CZ92" s="131"/>
      <c r="DA92" s="131"/>
      <c r="DB92" s="131"/>
      <c r="DC92" s="131"/>
      <c r="DD92" s="131"/>
      <c r="DE92" s="131"/>
      <c r="DF92" s="131"/>
      <c r="DG92" s="131"/>
      <c r="DH92" s="131"/>
      <c r="DI92" s="131"/>
      <c r="DJ92" s="131"/>
      <c r="DK92" s="131"/>
      <c r="DL92" s="131"/>
      <c r="DM92" s="131"/>
      <c r="DN92" s="131"/>
      <c r="DO92" s="131"/>
      <c r="DP92" s="131"/>
      <c r="DQ92" s="131"/>
      <c r="DR92" s="131"/>
      <c r="DS92" s="131"/>
      <c r="DT92" s="131"/>
      <c r="DU92" s="131"/>
      <c r="DV92" s="131"/>
      <c r="DW92" s="131"/>
      <c r="DX92" s="131"/>
      <c r="DY92" s="131"/>
      <c r="DZ92" s="131"/>
      <c r="EA92" s="131"/>
      <c r="EB92" s="131"/>
      <c r="EC92" s="131"/>
      <c r="ED92" s="131"/>
      <c r="EE92" s="131"/>
      <c r="EF92" s="131"/>
      <c r="EG92" s="131"/>
      <c r="EH92" s="131"/>
      <c r="EI92" s="131"/>
      <c r="EJ92" s="131"/>
      <c r="EK92" s="131"/>
      <c r="EL92" s="131"/>
      <c r="EM92" s="131"/>
      <c r="EN92" s="131"/>
      <c r="EO92" s="131"/>
      <c r="EP92" s="131"/>
      <c r="EQ92" s="131"/>
      <c r="ER92" s="131"/>
      <c r="ES92" s="131"/>
      <c r="ET92" s="131"/>
      <c r="EU92" s="131"/>
      <c r="EV92" s="131"/>
      <c r="EW92" s="131"/>
      <c r="EX92" s="131"/>
      <c r="EY92" s="131"/>
      <c r="EZ92" s="131"/>
      <c r="FA92" s="131"/>
      <c r="FB92" s="131"/>
      <c r="FC92" s="131"/>
      <c r="FD92" s="131"/>
      <c r="FE92" s="131"/>
      <c r="FF92" s="131"/>
      <c r="FG92" s="131"/>
      <c r="FH92" s="131"/>
      <c r="FI92" s="131"/>
      <c r="FJ92" s="131"/>
      <c r="FK92" s="131"/>
      <c r="FL92" s="131"/>
      <c r="FM92" s="131"/>
      <c r="FN92" s="131"/>
      <c r="FO92" s="131"/>
      <c r="FP92" s="131"/>
      <c r="FQ92" s="131"/>
      <c r="FR92" s="131"/>
      <c r="FS92" s="131"/>
      <c r="FT92" s="131"/>
      <c r="FU92" s="131"/>
      <c r="FV92" s="131"/>
      <c r="FW92" s="131"/>
      <c r="FX92" s="131"/>
      <c r="FY92" s="131"/>
      <c r="FZ92" s="131"/>
      <c r="GA92" s="131"/>
      <c r="GB92" s="131"/>
      <c r="GC92" s="131"/>
      <c r="GD92" s="131"/>
      <c r="GE92" s="131"/>
      <c r="GF92" s="131"/>
      <c r="GG92" s="131"/>
      <c r="GH92" s="131"/>
      <c r="GI92" s="131"/>
      <c r="GJ92" s="131"/>
      <c r="GK92" s="131"/>
      <c r="GL92" s="131"/>
      <c r="GM92" s="131"/>
      <c r="GN92" s="131"/>
      <c r="GO92" s="131"/>
      <c r="GP92" s="131"/>
      <c r="GQ92" s="131"/>
      <c r="GR92" s="131"/>
      <c r="GS92" s="131"/>
      <c r="GT92" s="131"/>
      <c r="GU92" s="131"/>
      <c r="GV92" s="131"/>
      <c r="GW92" s="131"/>
      <c r="GX92" s="131"/>
      <c r="GY92" s="131"/>
      <c r="GZ92" s="131"/>
      <c r="HA92" s="131"/>
      <c r="HB92" s="131"/>
      <c r="HC92" s="131"/>
      <c r="HD92" s="131"/>
      <c r="HE92" s="131"/>
      <c r="HF92" s="131"/>
      <c r="HG92" s="131"/>
      <c r="HH92" s="131"/>
      <c r="HI92" s="131"/>
      <c r="HJ92" s="131"/>
      <c r="HK92" s="131"/>
      <c r="HL92" s="131"/>
      <c r="HM92" s="131"/>
      <c r="HN92" s="131"/>
      <c r="HO92" s="131"/>
      <c r="HP92" s="131"/>
      <c r="HQ92" s="131"/>
      <c r="HR92" s="131"/>
    </row>
    <row r="93" s="10" customFormat="1" ht="12" spans="1:30">
      <c r="A93" s="43">
        <v>2.3</v>
      </c>
      <c r="B93" s="44" t="s">
        <v>84</v>
      </c>
      <c r="C93" s="43" t="s">
        <v>36</v>
      </c>
      <c r="D93" s="43"/>
      <c r="E93" s="43"/>
      <c r="F93" s="43">
        <v>626</v>
      </c>
      <c r="G93" s="43">
        <f>SUM(G94:G104)</f>
        <v>33</v>
      </c>
      <c r="H93" s="43">
        <v>625</v>
      </c>
      <c r="I93" s="43">
        <v>626</v>
      </c>
      <c r="J93" s="43"/>
      <c r="K93" s="43"/>
      <c r="L93" s="52">
        <f>SUM(L94:L104)</f>
        <v>124.6</v>
      </c>
      <c r="M93" s="52">
        <f>SUM(M94:M104)</f>
        <v>0</v>
      </c>
      <c r="N93" s="52">
        <f>SUM(N94:N104)</f>
        <v>15</v>
      </c>
      <c r="O93" s="52">
        <f>SUM(O94:O104)</f>
        <v>0</v>
      </c>
      <c r="P93" s="52">
        <f>SUM(P94:P104)</f>
        <v>109.6</v>
      </c>
      <c r="Q93" s="45"/>
      <c r="R93" s="43">
        <v>625</v>
      </c>
      <c r="S93" s="43">
        <v>1232</v>
      </c>
      <c r="T93" s="43">
        <v>625</v>
      </c>
      <c r="U93" s="43">
        <v>626</v>
      </c>
      <c r="V93" s="45" t="s">
        <v>41</v>
      </c>
      <c r="W93" s="45" t="s">
        <v>41</v>
      </c>
      <c r="X93" s="45" t="s">
        <v>41</v>
      </c>
      <c r="Y93" s="45" t="s">
        <v>41</v>
      </c>
      <c r="Z93" s="45" t="s">
        <v>41</v>
      </c>
      <c r="AA93" s="45" t="s">
        <v>41</v>
      </c>
      <c r="AB93" s="45"/>
      <c r="AC93" s="45"/>
      <c r="AD93" s="75"/>
    </row>
    <row r="94" s="131" customFormat="1" ht="24" spans="1:226">
      <c r="A94" s="45" t="s">
        <v>42</v>
      </c>
      <c r="B94" s="46" t="s">
        <v>85</v>
      </c>
      <c r="C94" s="45" t="s">
        <v>44</v>
      </c>
      <c r="D94" s="45" t="s">
        <v>70</v>
      </c>
      <c r="E94" s="45" t="s">
        <v>71</v>
      </c>
      <c r="F94" s="43">
        <v>6</v>
      </c>
      <c r="G94" s="43">
        <v>3</v>
      </c>
      <c r="H94" s="43">
        <v>6</v>
      </c>
      <c r="I94" s="43">
        <v>6</v>
      </c>
      <c r="J94" s="43">
        <v>2018</v>
      </c>
      <c r="K94" s="43">
        <v>2020</v>
      </c>
      <c r="L94" s="52">
        <v>1.2</v>
      </c>
      <c r="M94" s="52">
        <v>0</v>
      </c>
      <c r="N94" s="52">
        <v>0.4</v>
      </c>
      <c r="O94" s="52">
        <v>0</v>
      </c>
      <c r="P94" s="52">
        <v>0.8</v>
      </c>
      <c r="Q94" s="45" t="s">
        <v>46</v>
      </c>
      <c r="R94" s="43">
        <v>6</v>
      </c>
      <c r="S94" s="43">
        <v>9</v>
      </c>
      <c r="T94" s="43">
        <v>6</v>
      </c>
      <c r="U94" s="43">
        <v>6</v>
      </c>
      <c r="V94" s="45" t="s">
        <v>41</v>
      </c>
      <c r="W94" s="45" t="s">
        <v>41</v>
      </c>
      <c r="X94" s="45" t="s">
        <v>41</v>
      </c>
      <c r="Y94" s="45" t="s">
        <v>41</v>
      </c>
      <c r="Z94" s="45" t="s">
        <v>41</v>
      </c>
      <c r="AA94" s="45" t="s">
        <v>41</v>
      </c>
      <c r="AB94" s="45" t="s">
        <v>72</v>
      </c>
      <c r="AC94" s="45" t="s">
        <v>73</v>
      </c>
      <c r="AD94" s="75"/>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row>
    <row r="95" s="10" customFormat="1" ht="24" spans="1:30">
      <c r="A95" s="45" t="s">
        <v>42</v>
      </c>
      <c r="B95" s="46" t="s">
        <v>85</v>
      </c>
      <c r="C95" s="45" t="s">
        <v>49</v>
      </c>
      <c r="D95" s="45" t="s">
        <v>70</v>
      </c>
      <c r="E95" s="45" t="s">
        <v>71</v>
      </c>
      <c r="F95" s="43">
        <v>13</v>
      </c>
      <c r="G95" s="43">
        <v>3</v>
      </c>
      <c r="H95" s="43">
        <v>13</v>
      </c>
      <c r="I95" s="43">
        <v>13</v>
      </c>
      <c r="J95" s="43">
        <v>2018</v>
      </c>
      <c r="K95" s="43">
        <v>2020</v>
      </c>
      <c r="L95" s="52">
        <v>2.6</v>
      </c>
      <c r="M95" s="52">
        <v>0</v>
      </c>
      <c r="N95" s="52">
        <v>0</v>
      </c>
      <c r="O95" s="52">
        <v>0</v>
      </c>
      <c r="P95" s="52">
        <v>2.6</v>
      </c>
      <c r="Q95" s="45" t="s">
        <v>46</v>
      </c>
      <c r="R95" s="43">
        <v>13</v>
      </c>
      <c r="S95" s="43">
        <v>29</v>
      </c>
      <c r="T95" s="43">
        <v>13</v>
      </c>
      <c r="U95" s="43">
        <v>13</v>
      </c>
      <c r="V95" s="45" t="s">
        <v>41</v>
      </c>
      <c r="W95" s="45" t="s">
        <v>41</v>
      </c>
      <c r="X95" s="45" t="s">
        <v>41</v>
      </c>
      <c r="Y95" s="45" t="s">
        <v>41</v>
      </c>
      <c r="Z95" s="45" t="s">
        <v>41</v>
      </c>
      <c r="AA95" s="45" t="s">
        <v>41</v>
      </c>
      <c r="AB95" s="45" t="s">
        <v>72</v>
      </c>
      <c r="AC95" s="45" t="s">
        <v>73</v>
      </c>
      <c r="AD95" s="75"/>
    </row>
    <row r="96" s="131" customFormat="1" ht="24" spans="1:226">
      <c r="A96" s="45" t="s">
        <v>42</v>
      </c>
      <c r="B96" s="46" t="s">
        <v>85</v>
      </c>
      <c r="C96" s="45" t="s">
        <v>50</v>
      </c>
      <c r="D96" s="45" t="s">
        <v>70</v>
      </c>
      <c r="E96" s="45" t="s">
        <v>71</v>
      </c>
      <c r="F96" s="43">
        <v>14</v>
      </c>
      <c r="G96" s="43">
        <v>3</v>
      </c>
      <c r="H96" s="43">
        <v>14</v>
      </c>
      <c r="I96" s="43">
        <v>14</v>
      </c>
      <c r="J96" s="43">
        <v>2018</v>
      </c>
      <c r="K96" s="43">
        <v>2020</v>
      </c>
      <c r="L96" s="52">
        <v>2.8</v>
      </c>
      <c r="M96" s="52">
        <v>0</v>
      </c>
      <c r="N96" s="52">
        <v>0.4</v>
      </c>
      <c r="O96" s="52">
        <v>0</v>
      </c>
      <c r="P96" s="52">
        <v>2.4</v>
      </c>
      <c r="Q96" s="45" t="s">
        <v>46</v>
      </c>
      <c r="R96" s="43">
        <v>14</v>
      </c>
      <c r="S96" s="43">
        <v>18</v>
      </c>
      <c r="T96" s="43">
        <v>14</v>
      </c>
      <c r="U96" s="43">
        <v>14</v>
      </c>
      <c r="V96" s="45" t="s">
        <v>41</v>
      </c>
      <c r="W96" s="45" t="s">
        <v>41</v>
      </c>
      <c r="X96" s="45" t="s">
        <v>41</v>
      </c>
      <c r="Y96" s="45" t="s">
        <v>41</v>
      </c>
      <c r="Z96" s="45" t="s">
        <v>41</v>
      </c>
      <c r="AA96" s="45" t="s">
        <v>41</v>
      </c>
      <c r="AB96" s="45" t="s">
        <v>72</v>
      </c>
      <c r="AC96" s="45" t="s">
        <v>73</v>
      </c>
      <c r="AD96" s="74"/>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1"/>
      <c r="DX96" s="21"/>
      <c r="DY96" s="21"/>
      <c r="DZ96" s="21"/>
      <c r="EA96" s="21"/>
      <c r="EB96" s="21"/>
      <c r="EC96" s="21"/>
      <c r="ED96" s="21"/>
      <c r="EE96" s="21"/>
      <c r="EF96" s="21"/>
      <c r="EG96" s="21"/>
      <c r="EH96" s="21"/>
      <c r="EI96" s="21"/>
      <c r="EJ96" s="21"/>
      <c r="EK96" s="21"/>
      <c r="EL96" s="21"/>
      <c r="EM96" s="21"/>
      <c r="EN96" s="21"/>
      <c r="EO96" s="21"/>
      <c r="EP96" s="21"/>
      <c r="EQ96" s="21"/>
      <c r="ER96" s="21"/>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c r="GI96" s="21"/>
      <c r="GJ96" s="21"/>
      <c r="GK96" s="21"/>
      <c r="GL96" s="21"/>
      <c r="GM96" s="21"/>
      <c r="GN96" s="21"/>
      <c r="GO96" s="21"/>
      <c r="GP96" s="21"/>
      <c r="GQ96" s="21"/>
      <c r="GR96" s="21"/>
      <c r="GS96" s="21"/>
      <c r="GT96" s="21"/>
      <c r="GU96" s="21"/>
      <c r="GV96" s="21"/>
      <c r="GW96" s="21"/>
      <c r="GX96" s="21"/>
      <c r="GY96" s="21"/>
      <c r="GZ96" s="21"/>
      <c r="HA96" s="21"/>
      <c r="HB96" s="21"/>
      <c r="HC96" s="21"/>
      <c r="HD96" s="21"/>
      <c r="HE96" s="21"/>
      <c r="HF96" s="21"/>
      <c r="HG96" s="21"/>
      <c r="HH96" s="21"/>
      <c r="HI96" s="21"/>
      <c r="HJ96" s="21"/>
      <c r="HK96" s="21"/>
      <c r="HL96" s="21"/>
      <c r="HM96" s="21"/>
      <c r="HN96" s="21"/>
      <c r="HO96" s="21"/>
      <c r="HP96" s="21"/>
      <c r="HQ96" s="21"/>
      <c r="HR96" s="21"/>
    </row>
    <row r="97" s="131" customFormat="1" ht="24" spans="1:30">
      <c r="A97" s="45" t="s">
        <v>42</v>
      </c>
      <c r="B97" s="46" t="s">
        <v>85</v>
      </c>
      <c r="C97" s="45" t="s">
        <v>51</v>
      </c>
      <c r="D97" s="45" t="s">
        <v>70</v>
      </c>
      <c r="E97" s="45" t="s">
        <v>71</v>
      </c>
      <c r="F97" s="43">
        <v>24</v>
      </c>
      <c r="G97" s="43">
        <v>3</v>
      </c>
      <c r="H97" s="43">
        <v>24</v>
      </c>
      <c r="I97" s="43">
        <v>24</v>
      </c>
      <c r="J97" s="43">
        <v>2018</v>
      </c>
      <c r="K97" s="43">
        <v>2020</v>
      </c>
      <c r="L97" s="52">
        <v>4.8</v>
      </c>
      <c r="M97" s="52">
        <v>0</v>
      </c>
      <c r="N97" s="52">
        <v>2</v>
      </c>
      <c r="O97" s="52">
        <v>0</v>
      </c>
      <c r="P97" s="52">
        <v>2.8</v>
      </c>
      <c r="Q97" s="45" t="s">
        <v>46</v>
      </c>
      <c r="R97" s="43">
        <v>24</v>
      </c>
      <c r="S97" s="43">
        <v>46</v>
      </c>
      <c r="T97" s="43">
        <v>24</v>
      </c>
      <c r="U97" s="43">
        <v>24</v>
      </c>
      <c r="V97" s="45" t="s">
        <v>41</v>
      </c>
      <c r="W97" s="45" t="s">
        <v>41</v>
      </c>
      <c r="X97" s="45" t="s">
        <v>41</v>
      </c>
      <c r="Y97" s="45" t="s">
        <v>41</v>
      </c>
      <c r="Z97" s="45" t="s">
        <v>41</v>
      </c>
      <c r="AA97" s="45" t="s">
        <v>41</v>
      </c>
      <c r="AB97" s="45" t="s">
        <v>72</v>
      </c>
      <c r="AC97" s="45" t="s">
        <v>73</v>
      </c>
      <c r="AD97" s="45"/>
    </row>
    <row r="98" s="22" customFormat="1" ht="24" spans="1:226">
      <c r="A98" s="45" t="s">
        <v>42</v>
      </c>
      <c r="B98" s="46" t="s">
        <v>85</v>
      </c>
      <c r="C98" s="45" t="s">
        <v>52</v>
      </c>
      <c r="D98" s="45" t="s">
        <v>70</v>
      </c>
      <c r="E98" s="45" t="s">
        <v>71</v>
      </c>
      <c r="F98" s="43">
        <v>51</v>
      </c>
      <c r="G98" s="43">
        <v>3</v>
      </c>
      <c r="H98" s="43">
        <v>51</v>
      </c>
      <c r="I98" s="43">
        <v>51</v>
      </c>
      <c r="J98" s="43">
        <v>2018</v>
      </c>
      <c r="K98" s="43">
        <v>2020</v>
      </c>
      <c r="L98" s="52">
        <v>9.8</v>
      </c>
      <c r="M98" s="52">
        <v>0</v>
      </c>
      <c r="N98" s="52">
        <v>0</v>
      </c>
      <c r="O98" s="52">
        <v>0</v>
      </c>
      <c r="P98" s="52">
        <v>9.8</v>
      </c>
      <c r="Q98" s="45" t="s">
        <v>46</v>
      </c>
      <c r="R98" s="43">
        <v>51</v>
      </c>
      <c r="S98" s="43">
        <v>78</v>
      </c>
      <c r="T98" s="43">
        <v>51</v>
      </c>
      <c r="U98" s="43">
        <v>51</v>
      </c>
      <c r="V98" s="45" t="s">
        <v>41</v>
      </c>
      <c r="W98" s="45" t="s">
        <v>41</v>
      </c>
      <c r="X98" s="45" t="s">
        <v>41</v>
      </c>
      <c r="Y98" s="45" t="s">
        <v>41</v>
      </c>
      <c r="Z98" s="45" t="s">
        <v>41</v>
      </c>
      <c r="AA98" s="45" t="s">
        <v>41</v>
      </c>
      <c r="AB98" s="45" t="s">
        <v>72</v>
      </c>
      <c r="AC98" s="45" t="s">
        <v>73</v>
      </c>
      <c r="AD98" s="75"/>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row>
    <row r="99" s="22" customFormat="1" ht="24" spans="1:226">
      <c r="A99" s="45" t="s">
        <v>42</v>
      </c>
      <c r="B99" s="46" t="s">
        <v>85</v>
      </c>
      <c r="C99" s="45" t="s">
        <v>53</v>
      </c>
      <c r="D99" s="45" t="s">
        <v>70</v>
      </c>
      <c r="E99" s="45" t="s">
        <v>71</v>
      </c>
      <c r="F99" s="43">
        <v>56</v>
      </c>
      <c r="G99" s="43">
        <v>3</v>
      </c>
      <c r="H99" s="43">
        <v>56</v>
      </c>
      <c r="I99" s="43">
        <v>56</v>
      </c>
      <c r="J99" s="43">
        <v>2018</v>
      </c>
      <c r="K99" s="43">
        <v>2020</v>
      </c>
      <c r="L99" s="52">
        <v>11.2</v>
      </c>
      <c r="M99" s="52">
        <v>0</v>
      </c>
      <c r="N99" s="52">
        <v>0</v>
      </c>
      <c r="O99" s="52">
        <v>0</v>
      </c>
      <c r="P99" s="52">
        <v>11.2</v>
      </c>
      <c r="Q99" s="45" t="s">
        <v>46</v>
      </c>
      <c r="R99" s="43">
        <v>56</v>
      </c>
      <c r="S99" s="43">
        <v>190</v>
      </c>
      <c r="T99" s="43">
        <v>56</v>
      </c>
      <c r="U99" s="43">
        <v>56</v>
      </c>
      <c r="V99" s="45" t="s">
        <v>41</v>
      </c>
      <c r="W99" s="45" t="s">
        <v>41</v>
      </c>
      <c r="X99" s="45" t="s">
        <v>41</v>
      </c>
      <c r="Y99" s="45" t="s">
        <v>41</v>
      </c>
      <c r="Z99" s="45" t="s">
        <v>41</v>
      </c>
      <c r="AA99" s="45" t="s">
        <v>41</v>
      </c>
      <c r="AB99" s="45" t="s">
        <v>72</v>
      </c>
      <c r="AC99" s="45" t="s">
        <v>73</v>
      </c>
      <c r="AD99" s="45"/>
      <c r="AE99" s="131"/>
      <c r="AF99" s="131"/>
      <c r="AG99" s="131"/>
      <c r="AH99" s="131"/>
      <c r="AI99" s="131"/>
      <c r="AJ99" s="131"/>
      <c r="AK99" s="131"/>
      <c r="AL99" s="131"/>
      <c r="AM99" s="131"/>
      <c r="AN99" s="131"/>
      <c r="AO99" s="131"/>
      <c r="AP99" s="131"/>
      <c r="AQ99" s="131"/>
      <c r="AR99" s="131"/>
      <c r="AS99" s="131"/>
      <c r="AT99" s="131"/>
      <c r="AU99" s="131"/>
      <c r="AV99" s="131"/>
      <c r="AW99" s="131"/>
      <c r="AX99" s="131"/>
      <c r="AY99" s="131"/>
      <c r="AZ99" s="131"/>
      <c r="BA99" s="131"/>
      <c r="BB99" s="131"/>
      <c r="BC99" s="131"/>
      <c r="BD99" s="131"/>
      <c r="BE99" s="131"/>
      <c r="BF99" s="131"/>
      <c r="BG99" s="131"/>
      <c r="BH99" s="131"/>
      <c r="BI99" s="131"/>
      <c r="BJ99" s="131"/>
      <c r="BK99" s="131"/>
      <c r="BL99" s="131"/>
      <c r="BM99" s="131"/>
      <c r="BN99" s="131"/>
      <c r="BO99" s="131"/>
      <c r="BP99" s="131"/>
      <c r="BQ99" s="131"/>
      <c r="BR99" s="131"/>
      <c r="BS99" s="131"/>
      <c r="BT99" s="131"/>
      <c r="BU99" s="131"/>
      <c r="BV99" s="131"/>
      <c r="BW99" s="131"/>
      <c r="BX99" s="131"/>
      <c r="BY99" s="131"/>
      <c r="BZ99" s="131"/>
      <c r="CA99" s="131"/>
      <c r="CB99" s="131"/>
      <c r="CC99" s="131"/>
      <c r="CD99" s="131"/>
      <c r="CE99" s="131"/>
      <c r="CF99" s="131"/>
      <c r="CG99" s="131"/>
      <c r="CH99" s="131"/>
      <c r="CI99" s="131"/>
      <c r="CJ99" s="131"/>
      <c r="CK99" s="131"/>
      <c r="CL99" s="131"/>
      <c r="CM99" s="131"/>
      <c r="CN99" s="131"/>
      <c r="CO99" s="131"/>
      <c r="CP99" s="131"/>
      <c r="CQ99" s="131"/>
      <c r="CR99" s="131"/>
      <c r="CS99" s="131"/>
      <c r="CT99" s="131"/>
      <c r="CU99" s="131"/>
      <c r="CV99" s="131"/>
      <c r="CW99" s="131"/>
      <c r="CX99" s="131"/>
      <c r="CY99" s="131"/>
      <c r="CZ99" s="131"/>
      <c r="DA99" s="131"/>
      <c r="DB99" s="131"/>
      <c r="DC99" s="131"/>
      <c r="DD99" s="131"/>
      <c r="DE99" s="131"/>
      <c r="DF99" s="131"/>
      <c r="DG99" s="131"/>
      <c r="DH99" s="131"/>
      <c r="DI99" s="131"/>
      <c r="DJ99" s="131"/>
      <c r="DK99" s="131"/>
      <c r="DL99" s="131"/>
      <c r="DM99" s="131"/>
      <c r="DN99" s="131"/>
      <c r="DO99" s="131"/>
      <c r="DP99" s="131"/>
      <c r="DQ99" s="131"/>
      <c r="DR99" s="131"/>
      <c r="DS99" s="131"/>
      <c r="DT99" s="131"/>
      <c r="DU99" s="131"/>
      <c r="DV99" s="131"/>
      <c r="DW99" s="131"/>
      <c r="DX99" s="131"/>
      <c r="DY99" s="131"/>
      <c r="DZ99" s="131"/>
      <c r="EA99" s="131"/>
      <c r="EB99" s="131"/>
      <c r="EC99" s="131"/>
      <c r="ED99" s="131"/>
      <c r="EE99" s="131"/>
      <c r="EF99" s="131"/>
      <c r="EG99" s="131"/>
      <c r="EH99" s="131"/>
      <c r="EI99" s="131"/>
      <c r="EJ99" s="131"/>
      <c r="EK99" s="131"/>
      <c r="EL99" s="131"/>
      <c r="EM99" s="131"/>
      <c r="EN99" s="131"/>
      <c r="EO99" s="131"/>
      <c r="EP99" s="131"/>
      <c r="EQ99" s="131"/>
      <c r="ER99" s="131"/>
      <c r="ES99" s="131"/>
      <c r="ET99" s="131"/>
      <c r="EU99" s="131"/>
      <c r="EV99" s="131"/>
      <c r="EW99" s="131"/>
      <c r="EX99" s="131"/>
      <c r="EY99" s="131"/>
      <c r="EZ99" s="131"/>
      <c r="FA99" s="131"/>
      <c r="FB99" s="131"/>
      <c r="FC99" s="131"/>
      <c r="FD99" s="131"/>
      <c r="FE99" s="131"/>
      <c r="FF99" s="131"/>
      <c r="FG99" s="131"/>
      <c r="FH99" s="131"/>
      <c r="FI99" s="131"/>
      <c r="FJ99" s="131"/>
      <c r="FK99" s="131"/>
      <c r="FL99" s="131"/>
      <c r="FM99" s="131"/>
      <c r="FN99" s="131"/>
      <c r="FO99" s="131"/>
      <c r="FP99" s="131"/>
      <c r="FQ99" s="131"/>
      <c r="FR99" s="131"/>
      <c r="FS99" s="131"/>
      <c r="FT99" s="131"/>
      <c r="FU99" s="131"/>
      <c r="FV99" s="131"/>
      <c r="FW99" s="131"/>
      <c r="FX99" s="131"/>
      <c r="FY99" s="131"/>
      <c r="FZ99" s="131"/>
      <c r="GA99" s="131"/>
      <c r="GB99" s="131"/>
      <c r="GC99" s="131"/>
      <c r="GD99" s="131"/>
      <c r="GE99" s="131"/>
      <c r="GF99" s="131"/>
      <c r="GG99" s="131"/>
      <c r="GH99" s="131"/>
      <c r="GI99" s="131"/>
      <c r="GJ99" s="131"/>
      <c r="GK99" s="131"/>
      <c r="GL99" s="131"/>
      <c r="GM99" s="131"/>
      <c r="GN99" s="131"/>
      <c r="GO99" s="131"/>
      <c r="GP99" s="131"/>
      <c r="GQ99" s="131"/>
      <c r="GR99" s="131"/>
      <c r="GS99" s="131"/>
      <c r="GT99" s="131"/>
      <c r="GU99" s="131"/>
      <c r="GV99" s="131"/>
      <c r="GW99" s="131"/>
      <c r="GX99" s="131"/>
      <c r="GY99" s="131"/>
      <c r="GZ99" s="131"/>
      <c r="HA99" s="131"/>
      <c r="HB99" s="131"/>
      <c r="HC99" s="131"/>
      <c r="HD99" s="131"/>
      <c r="HE99" s="131"/>
      <c r="HF99" s="131"/>
      <c r="HG99" s="131"/>
      <c r="HH99" s="131"/>
      <c r="HI99" s="131"/>
      <c r="HJ99" s="131"/>
      <c r="HK99" s="131"/>
      <c r="HL99" s="131"/>
      <c r="HM99" s="131"/>
      <c r="HN99" s="131"/>
      <c r="HO99" s="131"/>
      <c r="HP99" s="131"/>
      <c r="HQ99" s="131"/>
      <c r="HR99" s="131"/>
    </row>
    <row r="100" s="131" customFormat="1" ht="24" spans="1:226">
      <c r="A100" s="45" t="s">
        <v>42</v>
      </c>
      <c r="B100" s="46" t="s">
        <v>85</v>
      </c>
      <c r="C100" s="45" t="s">
        <v>54</v>
      </c>
      <c r="D100" s="45" t="s">
        <v>70</v>
      </c>
      <c r="E100" s="45" t="s">
        <v>71</v>
      </c>
      <c r="F100" s="43">
        <v>54</v>
      </c>
      <c r="G100" s="43">
        <v>3</v>
      </c>
      <c r="H100" s="43">
        <v>54</v>
      </c>
      <c r="I100" s="43">
        <v>54</v>
      </c>
      <c r="J100" s="43">
        <v>2018</v>
      </c>
      <c r="K100" s="43">
        <v>2020</v>
      </c>
      <c r="L100" s="52">
        <v>10.8</v>
      </c>
      <c r="M100" s="52">
        <v>0</v>
      </c>
      <c r="N100" s="52">
        <v>4.4</v>
      </c>
      <c r="O100" s="52">
        <v>0</v>
      </c>
      <c r="P100" s="52">
        <v>6.4</v>
      </c>
      <c r="Q100" s="45" t="s">
        <v>46</v>
      </c>
      <c r="R100" s="43">
        <v>54</v>
      </c>
      <c r="S100" s="43">
        <v>144</v>
      </c>
      <c r="T100" s="43">
        <v>54</v>
      </c>
      <c r="U100" s="43">
        <v>54</v>
      </c>
      <c r="V100" s="45" t="s">
        <v>41</v>
      </c>
      <c r="W100" s="45" t="s">
        <v>41</v>
      </c>
      <c r="X100" s="45" t="s">
        <v>41</v>
      </c>
      <c r="Y100" s="45" t="s">
        <v>41</v>
      </c>
      <c r="Z100" s="45" t="s">
        <v>41</v>
      </c>
      <c r="AA100" s="45" t="s">
        <v>41</v>
      </c>
      <c r="AB100" s="45" t="s">
        <v>72</v>
      </c>
      <c r="AC100" s="45" t="s">
        <v>73</v>
      </c>
      <c r="AD100" s="74"/>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1"/>
      <c r="DX100" s="21"/>
      <c r="DY100" s="21"/>
      <c r="DZ100" s="21"/>
      <c r="EA100" s="21"/>
      <c r="EB100" s="21"/>
      <c r="EC100" s="21"/>
      <c r="ED100" s="21"/>
      <c r="EE100" s="21"/>
      <c r="EF100" s="21"/>
      <c r="EG100" s="21"/>
      <c r="EH100" s="21"/>
      <c r="EI100" s="21"/>
      <c r="EJ100" s="21"/>
      <c r="EK100" s="21"/>
      <c r="EL100" s="21"/>
      <c r="EM100" s="21"/>
      <c r="EN100" s="21"/>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c r="GI100" s="21"/>
      <c r="GJ100" s="21"/>
      <c r="GK100" s="21"/>
      <c r="GL100" s="21"/>
      <c r="GM100" s="21"/>
      <c r="GN100" s="21"/>
      <c r="GO100" s="21"/>
      <c r="GP100" s="21"/>
      <c r="GQ100" s="21"/>
      <c r="GR100" s="21"/>
      <c r="GS100" s="21"/>
      <c r="GT100" s="21"/>
      <c r="GU100" s="21"/>
      <c r="GV100" s="21"/>
      <c r="GW100" s="21"/>
      <c r="GX100" s="21"/>
      <c r="GY100" s="21"/>
      <c r="GZ100" s="21"/>
      <c r="HA100" s="21"/>
      <c r="HB100" s="21"/>
      <c r="HC100" s="21"/>
      <c r="HD100" s="21"/>
      <c r="HE100" s="21"/>
      <c r="HF100" s="21"/>
      <c r="HG100" s="21"/>
      <c r="HH100" s="21"/>
      <c r="HI100" s="21"/>
      <c r="HJ100" s="21"/>
      <c r="HK100" s="21"/>
      <c r="HL100" s="21"/>
      <c r="HM100" s="21"/>
      <c r="HN100" s="21"/>
      <c r="HO100" s="21"/>
      <c r="HP100" s="21"/>
      <c r="HQ100" s="21"/>
      <c r="HR100" s="21"/>
    </row>
    <row r="101" s="10" customFormat="1" ht="24" spans="1:30">
      <c r="A101" s="45" t="s">
        <v>42</v>
      </c>
      <c r="B101" s="46" t="s">
        <v>85</v>
      </c>
      <c r="C101" s="45" t="s">
        <v>55</v>
      </c>
      <c r="D101" s="45" t="s">
        <v>70</v>
      </c>
      <c r="E101" s="45" t="s">
        <v>71</v>
      </c>
      <c r="F101" s="43">
        <v>192</v>
      </c>
      <c r="G101" s="43">
        <v>3</v>
      </c>
      <c r="H101" s="43">
        <v>192</v>
      </c>
      <c r="I101" s="43">
        <v>192</v>
      </c>
      <c r="J101" s="43">
        <v>2018</v>
      </c>
      <c r="K101" s="43">
        <v>2020</v>
      </c>
      <c r="L101" s="52">
        <v>38.4</v>
      </c>
      <c r="M101" s="52">
        <v>0</v>
      </c>
      <c r="N101" s="52">
        <v>0</v>
      </c>
      <c r="O101" s="52">
        <v>0</v>
      </c>
      <c r="P101" s="52">
        <v>38.4</v>
      </c>
      <c r="Q101" s="45" t="s">
        <v>46</v>
      </c>
      <c r="R101" s="43">
        <v>192</v>
      </c>
      <c r="S101" s="43">
        <v>325</v>
      </c>
      <c r="T101" s="43">
        <v>192</v>
      </c>
      <c r="U101" s="43">
        <v>192</v>
      </c>
      <c r="V101" s="45" t="s">
        <v>41</v>
      </c>
      <c r="W101" s="45" t="s">
        <v>41</v>
      </c>
      <c r="X101" s="45" t="s">
        <v>41</v>
      </c>
      <c r="Y101" s="45" t="s">
        <v>41</v>
      </c>
      <c r="Z101" s="45" t="s">
        <v>41</v>
      </c>
      <c r="AA101" s="45" t="s">
        <v>41</v>
      </c>
      <c r="AB101" s="45" t="s">
        <v>72</v>
      </c>
      <c r="AC101" s="45" t="s">
        <v>73</v>
      </c>
      <c r="AD101" s="75"/>
    </row>
    <row r="102" s="10" customFormat="1" ht="24" spans="1:226">
      <c r="A102" s="45" t="s">
        <v>42</v>
      </c>
      <c r="B102" s="46" t="s">
        <v>85</v>
      </c>
      <c r="C102" s="45" t="s">
        <v>56</v>
      </c>
      <c r="D102" s="45" t="s">
        <v>70</v>
      </c>
      <c r="E102" s="45" t="s">
        <v>71</v>
      </c>
      <c r="F102" s="43">
        <v>59</v>
      </c>
      <c r="G102" s="43">
        <v>3</v>
      </c>
      <c r="H102" s="43">
        <v>59</v>
      </c>
      <c r="I102" s="43">
        <v>59</v>
      </c>
      <c r="J102" s="43">
        <v>2018</v>
      </c>
      <c r="K102" s="43">
        <v>2020</v>
      </c>
      <c r="L102" s="52">
        <v>11.6</v>
      </c>
      <c r="M102" s="52">
        <v>0</v>
      </c>
      <c r="N102" s="52">
        <v>0</v>
      </c>
      <c r="O102" s="52">
        <v>0</v>
      </c>
      <c r="P102" s="52">
        <v>11.6</v>
      </c>
      <c r="Q102" s="45" t="s">
        <v>46</v>
      </c>
      <c r="R102" s="43">
        <v>59</v>
      </c>
      <c r="S102" s="43">
        <v>86</v>
      </c>
      <c r="T102" s="43">
        <v>59</v>
      </c>
      <c r="U102" s="43">
        <v>59</v>
      </c>
      <c r="V102" s="45" t="s">
        <v>41</v>
      </c>
      <c r="W102" s="45" t="s">
        <v>41</v>
      </c>
      <c r="X102" s="45" t="s">
        <v>41</v>
      </c>
      <c r="Y102" s="45" t="s">
        <v>41</v>
      </c>
      <c r="Z102" s="45" t="s">
        <v>41</v>
      </c>
      <c r="AA102" s="45" t="s">
        <v>41</v>
      </c>
      <c r="AB102" s="45" t="s">
        <v>72</v>
      </c>
      <c r="AC102" s="45" t="s">
        <v>73</v>
      </c>
      <c r="AD102" s="45"/>
      <c r="AE102" s="131"/>
      <c r="AF102" s="131"/>
      <c r="AG102" s="131"/>
      <c r="AH102" s="131"/>
      <c r="AI102" s="131"/>
      <c r="AJ102" s="131"/>
      <c r="AK102" s="131"/>
      <c r="AL102" s="131"/>
      <c r="AM102" s="131"/>
      <c r="AN102" s="131"/>
      <c r="AO102" s="131"/>
      <c r="AP102" s="131"/>
      <c r="AQ102" s="131"/>
      <c r="AR102" s="131"/>
      <c r="AS102" s="131"/>
      <c r="AT102" s="131"/>
      <c r="AU102" s="131"/>
      <c r="AV102" s="131"/>
      <c r="AW102" s="131"/>
      <c r="AX102" s="131"/>
      <c r="AY102" s="131"/>
      <c r="AZ102" s="131"/>
      <c r="BA102" s="131"/>
      <c r="BB102" s="131"/>
      <c r="BC102" s="131"/>
      <c r="BD102" s="131"/>
      <c r="BE102" s="131"/>
      <c r="BF102" s="131"/>
      <c r="BG102" s="131"/>
      <c r="BH102" s="131"/>
      <c r="BI102" s="131"/>
      <c r="BJ102" s="131"/>
      <c r="BK102" s="131"/>
      <c r="BL102" s="131"/>
      <c r="BM102" s="131"/>
      <c r="BN102" s="131"/>
      <c r="BO102" s="131"/>
      <c r="BP102" s="131"/>
      <c r="BQ102" s="131"/>
      <c r="BR102" s="131"/>
      <c r="BS102" s="131"/>
      <c r="BT102" s="131"/>
      <c r="BU102" s="131"/>
      <c r="BV102" s="131"/>
      <c r="BW102" s="131"/>
      <c r="BX102" s="131"/>
      <c r="BY102" s="131"/>
      <c r="BZ102" s="131"/>
      <c r="CA102" s="131"/>
      <c r="CB102" s="131"/>
      <c r="CC102" s="131"/>
      <c r="CD102" s="131"/>
      <c r="CE102" s="131"/>
      <c r="CF102" s="131"/>
      <c r="CG102" s="131"/>
      <c r="CH102" s="131"/>
      <c r="CI102" s="131"/>
      <c r="CJ102" s="131"/>
      <c r="CK102" s="131"/>
      <c r="CL102" s="131"/>
      <c r="CM102" s="131"/>
      <c r="CN102" s="131"/>
      <c r="CO102" s="131"/>
      <c r="CP102" s="131"/>
      <c r="CQ102" s="131"/>
      <c r="CR102" s="131"/>
      <c r="CS102" s="131"/>
      <c r="CT102" s="131"/>
      <c r="CU102" s="131"/>
      <c r="CV102" s="131"/>
      <c r="CW102" s="131"/>
      <c r="CX102" s="131"/>
      <c r="CY102" s="131"/>
      <c r="CZ102" s="131"/>
      <c r="DA102" s="131"/>
      <c r="DB102" s="131"/>
      <c r="DC102" s="131"/>
      <c r="DD102" s="131"/>
      <c r="DE102" s="131"/>
      <c r="DF102" s="131"/>
      <c r="DG102" s="131"/>
      <c r="DH102" s="131"/>
      <c r="DI102" s="131"/>
      <c r="DJ102" s="131"/>
      <c r="DK102" s="131"/>
      <c r="DL102" s="131"/>
      <c r="DM102" s="131"/>
      <c r="DN102" s="131"/>
      <c r="DO102" s="131"/>
      <c r="DP102" s="131"/>
      <c r="DQ102" s="131"/>
      <c r="DR102" s="131"/>
      <c r="DS102" s="131"/>
      <c r="DT102" s="131"/>
      <c r="DU102" s="131"/>
      <c r="DV102" s="131"/>
      <c r="DW102" s="131"/>
      <c r="DX102" s="131"/>
      <c r="DY102" s="131"/>
      <c r="DZ102" s="131"/>
      <c r="EA102" s="131"/>
      <c r="EB102" s="131"/>
      <c r="EC102" s="131"/>
      <c r="ED102" s="131"/>
      <c r="EE102" s="131"/>
      <c r="EF102" s="131"/>
      <c r="EG102" s="131"/>
      <c r="EH102" s="131"/>
      <c r="EI102" s="131"/>
      <c r="EJ102" s="131"/>
      <c r="EK102" s="131"/>
      <c r="EL102" s="131"/>
      <c r="EM102" s="131"/>
      <c r="EN102" s="131"/>
      <c r="EO102" s="131"/>
      <c r="EP102" s="131"/>
      <c r="EQ102" s="131"/>
      <c r="ER102" s="131"/>
      <c r="ES102" s="131"/>
      <c r="ET102" s="131"/>
      <c r="EU102" s="131"/>
      <c r="EV102" s="131"/>
      <c r="EW102" s="131"/>
      <c r="EX102" s="131"/>
      <c r="EY102" s="131"/>
      <c r="EZ102" s="131"/>
      <c r="FA102" s="131"/>
      <c r="FB102" s="131"/>
      <c r="FC102" s="131"/>
      <c r="FD102" s="131"/>
      <c r="FE102" s="131"/>
      <c r="FF102" s="131"/>
      <c r="FG102" s="131"/>
      <c r="FH102" s="131"/>
      <c r="FI102" s="131"/>
      <c r="FJ102" s="131"/>
      <c r="FK102" s="131"/>
      <c r="FL102" s="131"/>
      <c r="FM102" s="131"/>
      <c r="FN102" s="131"/>
      <c r="FO102" s="131"/>
      <c r="FP102" s="131"/>
      <c r="FQ102" s="131"/>
      <c r="FR102" s="131"/>
      <c r="FS102" s="131"/>
      <c r="FT102" s="131"/>
      <c r="FU102" s="131"/>
      <c r="FV102" s="131"/>
      <c r="FW102" s="131"/>
      <c r="FX102" s="131"/>
      <c r="FY102" s="131"/>
      <c r="FZ102" s="131"/>
      <c r="GA102" s="131"/>
      <c r="GB102" s="131"/>
      <c r="GC102" s="131"/>
      <c r="GD102" s="131"/>
      <c r="GE102" s="131"/>
      <c r="GF102" s="131"/>
      <c r="GG102" s="131"/>
      <c r="GH102" s="131"/>
      <c r="GI102" s="131"/>
      <c r="GJ102" s="131"/>
      <c r="GK102" s="131"/>
      <c r="GL102" s="131"/>
      <c r="GM102" s="131"/>
      <c r="GN102" s="131"/>
      <c r="GO102" s="131"/>
      <c r="GP102" s="131"/>
      <c r="GQ102" s="131"/>
      <c r="GR102" s="131"/>
      <c r="GS102" s="131"/>
      <c r="GT102" s="131"/>
      <c r="GU102" s="131"/>
      <c r="GV102" s="131"/>
      <c r="GW102" s="131"/>
      <c r="GX102" s="131"/>
      <c r="GY102" s="131"/>
      <c r="GZ102" s="131"/>
      <c r="HA102" s="131"/>
      <c r="HB102" s="131"/>
      <c r="HC102" s="131"/>
      <c r="HD102" s="131"/>
      <c r="HE102" s="131"/>
      <c r="HF102" s="131"/>
      <c r="HG102" s="131"/>
      <c r="HH102" s="131"/>
      <c r="HI102" s="131"/>
      <c r="HJ102" s="131"/>
      <c r="HK102" s="131"/>
      <c r="HL102" s="131"/>
      <c r="HM102" s="131"/>
      <c r="HN102" s="131"/>
      <c r="HO102" s="131"/>
      <c r="HP102" s="131"/>
      <c r="HQ102" s="131"/>
      <c r="HR102" s="131"/>
    </row>
    <row r="103" s="10" customFormat="1" ht="24" spans="1:30">
      <c r="A103" s="45" t="s">
        <v>42</v>
      </c>
      <c r="B103" s="46" t="s">
        <v>85</v>
      </c>
      <c r="C103" s="45" t="s">
        <v>57</v>
      </c>
      <c r="D103" s="45" t="s">
        <v>70</v>
      </c>
      <c r="E103" s="45" t="s">
        <v>71</v>
      </c>
      <c r="F103" s="43">
        <v>22</v>
      </c>
      <c r="G103" s="43">
        <v>3</v>
      </c>
      <c r="H103" s="43">
        <v>21</v>
      </c>
      <c r="I103" s="43">
        <v>22</v>
      </c>
      <c r="J103" s="43">
        <v>2018</v>
      </c>
      <c r="K103" s="43">
        <v>2020</v>
      </c>
      <c r="L103" s="52">
        <v>4.4</v>
      </c>
      <c r="M103" s="52">
        <v>0</v>
      </c>
      <c r="N103" s="52">
        <v>1.6</v>
      </c>
      <c r="O103" s="52">
        <v>0</v>
      </c>
      <c r="P103" s="52">
        <v>2.8</v>
      </c>
      <c r="Q103" s="45" t="s">
        <v>46</v>
      </c>
      <c r="R103" s="43">
        <v>21</v>
      </c>
      <c r="S103" s="43">
        <v>64</v>
      </c>
      <c r="T103" s="43">
        <v>21</v>
      </c>
      <c r="U103" s="43">
        <v>22</v>
      </c>
      <c r="V103" s="45" t="s">
        <v>41</v>
      </c>
      <c r="W103" s="45" t="s">
        <v>41</v>
      </c>
      <c r="X103" s="45" t="s">
        <v>41</v>
      </c>
      <c r="Y103" s="45" t="s">
        <v>41</v>
      </c>
      <c r="Z103" s="45" t="s">
        <v>41</v>
      </c>
      <c r="AA103" s="45" t="s">
        <v>41</v>
      </c>
      <c r="AB103" s="45" t="s">
        <v>72</v>
      </c>
      <c r="AC103" s="45" t="s">
        <v>73</v>
      </c>
      <c r="AD103" s="75"/>
    </row>
    <row r="104" s="10" customFormat="1" ht="24" spans="1:226">
      <c r="A104" s="45" t="s">
        <v>42</v>
      </c>
      <c r="B104" s="46" t="s">
        <v>85</v>
      </c>
      <c r="C104" s="45" t="s">
        <v>58</v>
      </c>
      <c r="D104" s="45" t="s">
        <v>70</v>
      </c>
      <c r="E104" s="45" t="s">
        <v>71</v>
      </c>
      <c r="F104" s="43">
        <v>135</v>
      </c>
      <c r="G104" s="43">
        <v>3</v>
      </c>
      <c r="H104" s="43">
        <v>135</v>
      </c>
      <c r="I104" s="43">
        <v>135</v>
      </c>
      <c r="J104" s="43">
        <v>2018</v>
      </c>
      <c r="K104" s="43">
        <v>2020</v>
      </c>
      <c r="L104" s="52">
        <v>27</v>
      </c>
      <c r="M104" s="52">
        <v>0</v>
      </c>
      <c r="N104" s="52">
        <v>6.2</v>
      </c>
      <c r="O104" s="52">
        <v>0</v>
      </c>
      <c r="P104" s="52">
        <v>20.8</v>
      </c>
      <c r="Q104" s="45" t="s">
        <v>46</v>
      </c>
      <c r="R104" s="43">
        <v>135</v>
      </c>
      <c r="S104" s="43">
        <v>243</v>
      </c>
      <c r="T104" s="43">
        <v>135</v>
      </c>
      <c r="U104" s="43">
        <v>135</v>
      </c>
      <c r="V104" s="45" t="s">
        <v>41</v>
      </c>
      <c r="W104" s="45" t="s">
        <v>41</v>
      </c>
      <c r="X104" s="45" t="s">
        <v>41</v>
      </c>
      <c r="Y104" s="45" t="s">
        <v>41</v>
      </c>
      <c r="Z104" s="45" t="s">
        <v>41</v>
      </c>
      <c r="AA104" s="45" t="s">
        <v>41</v>
      </c>
      <c r="AB104" s="45" t="s">
        <v>72</v>
      </c>
      <c r="AC104" s="45" t="s">
        <v>73</v>
      </c>
      <c r="AD104" s="45"/>
      <c r="AE104" s="131"/>
      <c r="AF104" s="131"/>
      <c r="AG104" s="131"/>
      <c r="AH104" s="131"/>
      <c r="AI104" s="131"/>
      <c r="AJ104" s="131"/>
      <c r="AK104" s="131"/>
      <c r="AL104" s="131"/>
      <c r="AM104" s="131"/>
      <c r="AN104" s="131"/>
      <c r="AO104" s="131"/>
      <c r="AP104" s="131"/>
      <c r="AQ104" s="131"/>
      <c r="AR104" s="131"/>
      <c r="AS104" s="131"/>
      <c r="AT104" s="131"/>
      <c r="AU104" s="131"/>
      <c r="AV104" s="131"/>
      <c r="AW104" s="131"/>
      <c r="AX104" s="131"/>
      <c r="AY104" s="131"/>
      <c r="AZ104" s="131"/>
      <c r="BA104" s="131"/>
      <c r="BB104" s="131"/>
      <c r="BC104" s="131"/>
      <c r="BD104" s="131"/>
      <c r="BE104" s="131"/>
      <c r="BF104" s="131"/>
      <c r="BG104" s="131"/>
      <c r="BH104" s="131"/>
      <c r="BI104" s="131"/>
      <c r="BJ104" s="131"/>
      <c r="BK104" s="131"/>
      <c r="BL104" s="131"/>
      <c r="BM104" s="131"/>
      <c r="BN104" s="131"/>
      <c r="BO104" s="131"/>
      <c r="BP104" s="131"/>
      <c r="BQ104" s="131"/>
      <c r="BR104" s="131"/>
      <c r="BS104" s="131"/>
      <c r="BT104" s="131"/>
      <c r="BU104" s="131"/>
      <c r="BV104" s="131"/>
      <c r="BW104" s="131"/>
      <c r="BX104" s="131"/>
      <c r="BY104" s="131"/>
      <c r="BZ104" s="131"/>
      <c r="CA104" s="131"/>
      <c r="CB104" s="131"/>
      <c r="CC104" s="131"/>
      <c r="CD104" s="131"/>
      <c r="CE104" s="131"/>
      <c r="CF104" s="131"/>
      <c r="CG104" s="131"/>
      <c r="CH104" s="131"/>
      <c r="CI104" s="131"/>
      <c r="CJ104" s="131"/>
      <c r="CK104" s="131"/>
      <c r="CL104" s="131"/>
      <c r="CM104" s="131"/>
      <c r="CN104" s="131"/>
      <c r="CO104" s="131"/>
      <c r="CP104" s="131"/>
      <c r="CQ104" s="131"/>
      <c r="CR104" s="131"/>
      <c r="CS104" s="131"/>
      <c r="CT104" s="131"/>
      <c r="CU104" s="131"/>
      <c r="CV104" s="131"/>
      <c r="CW104" s="131"/>
      <c r="CX104" s="131"/>
      <c r="CY104" s="131"/>
      <c r="CZ104" s="131"/>
      <c r="DA104" s="131"/>
      <c r="DB104" s="131"/>
      <c r="DC104" s="131"/>
      <c r="DD104" s="131"/>
      <c r="DE104" s="131"/>
      <c r="DF104" s="131"/>
      <c r="DG104" s="131"/>
      <c r="DH104" s="131"/>
      <c r="DI104" s="131"/>
      <c r="DJ104" s="131"/>
      <c r="DK104" s="131"/>
      <c r="DL104" s="131"/>
      <c r="DM104" s="131"/>
      <c r="DN104" s="131"/>
      <c r="DO104" s="131"/>
      <c r="DP104" s="131"/>
      <c r="DQ104" s="131"/>
      <c r="DR104" s="131"/>
      <c r="DS104" s="131"/>
      <c r="DT104" s="131"/>
      <c r="DU104" s="131"/>
      <c r="DV104" s="131"/>
      <c r="DW104" s="131"/>
      <c r="DX104" s="131"/>
      <c r="DY104" s="131"/>
      <c r="DZ104" s="131"/>
      <c r="EA104" s="131"/>
      <c r="EB104" s="131"/>
      <c r="EC104" s="131"/>
      <c r="ED104" s="131"/>
      <c r="EE104" s="131"/>
      <c r="EF104" s="131"/>
      <c r="EG104" s="131"/>
      <c r="EH104" s="131"/>
      <c r="EI104" s="131"/>
      <c r="EJ104" s="131"/>
      <c r="EK104" s="131"/>
      <c r="EL104" s="131"/>
      <c r="EM104" s="131"/>
      <c r="EN104" s="131"/>
      <c r="EO104" s="131"/>
      <c r="EP104" s="131"/>
      <c r="EQ104" s="131"/>
      <c r="ER104" s="131"/>
      <c r="ES104" s="131"/>
      <c r="ET104" s="131"/>
      <c r="EU104" s="131"/>
      <c r="EV104" s="131"/>
      <c r="EW104" s="131"/>
      <c r="EX104" s="131"/>
      <c r="EY104" s="131"/>
      <c r="EZ104" s="131"/>
      <c r="FA104" s="131"/>
      <c r="FB104" s="131"/>
      <c r="FC104" s="131"/>
      <c r="FD104" s="131"/>
      <c r="FE104" s="131"/>
      <c r="FF104" s="131"/>
      <c r="FG104" s="131"/>
      <c r="FH104" s="131"/>
      <c r="FI104" s="131"/>
      <c r="FJ104" s="131"/>
      <c r="FK104" s="131"/>
      <c r="FL104" s="131"/>
      <c r="FM104" s="131"/>
      <c r="FN104" s="131"/>
      <c r="FO104" s="131"/>
      <c r="FP104" s="131"/>
      <c r="FQ104" s="131"/>
      <c r="FR104" s="131"/>
      <c r="FS104" s="131"/>
      <c r="FT104" s="131"/>
      <c r="FU104" s="131"/>
      <c r="FV104" s="131"/>
      <c r="FW104" s="131"/>
      <c r="FX104" s="131"/>
      <c r="FY104" s="131"/>
      <c r="FZ104" s="131"/>
      <c r="GA104" s="131"/>
      <c r="GB104" s="131"/>
      <c r="GC104" s="131"/>
      <c r="GD104" s="131"/>
      <c r="GE104" s="131"/>
      <c r="GF104" s="131"/>
      <c r="GG104" s="131"/>
      <c r="GH104" s="131"/>
      <c r="GI104" s="131"/>
      <c r="GJ104" s="131"/>
      <c r="GK104" s="131"/>
      <c r="GL104" s="131"/>
      <c r="GM104" s="131"/>
      <c r="GN104" s="131"/>
      <c r="GO104" s="131"/>
      <c r="GP104" s="131"/>
      <c r="GQ104" s="131"/>
      <c r="GR104" s="131"/>
      <c r="GS104" s="131"/>
      <c r="GT104" s="131"/>
      <c r="GU104" s="131"/>
      <c r="GV104" s="131"/>
      <c r="GW104" s="131"/>
      <c r="GX104" s="131"/>
      <c r="GY104" s="131"/>
      <c r="GZ104" s="131"/>
      <c r="HA104" s="131"/>
      <c r="HB104" s="131"/>
      <c r="HC104" s="131"/>
      <c r="HD104" s="131"/>
      <c r="HE104" s="131"/>
      <c r="HF104" s="131"/>
      <c r="HG104" s="131"/>
      <c r="HH104" s="131"/>
      <c r="HI104" s="131"/>
      <c r="HJ104" s="131"/>
      <c r="HK104" s="131"/>
      <c r="HL104" s="131"/>
      <c r="HM104" s="131"/>
      <c r="HN104" s="131"/>
      <c r="HO104" s="131"/>
      <c r="HP104" s="131"/>
      <c r="HQ104" s="131"/>
      <c r="HR104" s="131"/>
    </row>
    <row r="105" s="10" customFormat="1" ht="12" spans="1:30">
      <c r="A105" s="43">
        <v>2.4</v>
      </c>
      <c r="B105" s="44" t="s">
        <v>86</v>
      </c>
      <c r="C105" s="43" t="s">
        <v>36</v>
      </c>
      <c r="D105" s="43"/>
      <c r="E105" s="43"/>
      <c r="F105" s="43">
        <v>852</v>
      </c>
      <c r="G105" s="43">
        <f>SUM(G106:G116)</f>
        <v>33</v>
      </c>
      <c r="H105" s="43">
        <v>852</v>
      </c>
      <c r="I105" s="43">
        <v>852</v>
      </c>
      <c r="J105" s="43"/>
      <c r="K105" s="43"/>
      <c r="L105" s="52">
        <f>SUM(L106:L116)</f>
        <v>170.41</v>
      </c>
      <c r="M105" s="52">
        <f>SUM(M106:M116)</f>
        <v>128.4</v>
      </c>
      <c r="N105" s="52">
        <f>SUM(N106:N116)</f>
        <v>15.4</v>
      </c>
      <c r="O105" s="52">
        <f>SUM(O106:O116)</f>
        <v>0</v>
      </c>
      <c r="P105" s="52">
        <f>SUM(P106:P116)</f>
        <v>26.61</v>
      </c>
      <c r="Q105" s="45"/>
      <c r="R105" s="43">
        <v>852</v>
      </c>
      <c r="S105" s="43">
        <v>1382</v>
      </c>
      <c r="T105" s="43">
        <v>852</v>
      </c>
      <c r="U105" s="43">
        <v>852</v>
      </c>
      <c r="V105" s="45" t="s">
        <v>41</v>
      </c>
      <c r="W105" s="45" t="s">
        <v>41</v>
      </c>
      <c r="X105" s="45" t="s">
        <v>41</v>
      </c>
      <c r="Y105" s="45" t="s">
        <v>41</v>
      </c>
      <c r="Z105" s="45" t="s">
        <v>41</v>
      </c>
      <c r="AA105" s="45" t="s">
        <v>41</v>
      </c>
      <c r="AB105" s="45"/>
      <c r="AC105" s="45"/>
      <c r="AD105" s="75"/>
    </row>
    <row r="106" s="131" customFormat="1" ht="24" spans="1:226">
      <c r="A106" s="45" t="s">
        <v>42</v>
      </c>
      <c r="B106" s="46" t="s">
        <v>87</v>
      </c>
      <c r="C106" s="45" t="s">
        <v>44</v>
      </c>
      <c r="D106" s="45" t="s">
        <v>70</v>
      </c>
      <c r="E106" s="45" t="s">
        <v>71</v>
      </c>
      <c r="F106" s="43">
        <v>12</v>
      </c>
      <c r="G106" s="43">
        <v>3</v>
      </c>
      <c r="H106" s="43">
        <v>12</v>
      </c>
      <c r="I106" s="43">
        <v>12</v>
      </c>
      <c r="J106" s="43">
        <v>2018</v>
      </c>
      <c r="K106" s="43">
        <v>2020</v>
      </c>
      <c r="L106" s="52">
        <v>2.4</v>
      </c>
      <c r="M106" s="52">
        <v>1.6</v>
      </c>
      <c r="N106" s="52">
        <v>0.8</v>
      </c>
      <c r="O106" s="52">
        <v>0</v>
      </c>
      <c r="P106" s="52">
        <v>0</v>
      </c>
      <c r="Q106" s="45" t="s">
        <v>46</v>
      </c>
      <c r="R106" s="43">
        <v>12</v>
      </c>
      <c r="S106" s="43">
        <v>20</v>
      </c>
      <c r="T106" s="43">
        <v>12</v>
      </c>
      <c r="U106" s="43">
        <v>12</v>
      </c>
      <c r="V106" s="45" t="s">
        <v>41</v>
      </c>
      <c r="W106" s="45" t="s">
        <v>41</v>
      </c>
      <c r="X106" s="45" t="s">
        <v>41</v>
      </c>
      <c r="Y106" s="45" t="s">
        <v>41</v>
      </c>
      <c r="Z106" s="45" t="s">
        <v>41</v>
      </c>
      <c r="AA106" s="45" t="s">
        <v>41</v>
      </c>
      <c r="AB106" s="45" t="s">
        <v>72</v>
      </c>
      <c r="AC106" s="45" t="s">
        <v>73</v>
      </c>
      <c r="AD106" s="75"/>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c r="HQ106" s="10"/>
      <c r="HR106" s="10"/>
    </row>
    <row r="107" s="10" customFormat="1" ht="24" spans="1:30">
      <c r="A107" s="45" t="s">
        <v>42</v>
      </c>
      <c r="B107" s="46" t="s">
        <v>87</v>
      </c>
      <c r="C107" s="45" t="s">
        <v>49</v>
      </c>
      <c r="D107" s="45" t="s">
        <v>70</v>
      </c>
      <c r="E107" s="45" t="s">
        <v>71</v>
      </c>
      <c r="F107" s="43">
        <v>27</v>
      </c>
      <c r="G107" s="43">
        <v>3</v>
      </c>
      <c r="H107" s="43">
        <v>27</v>
      </c>
      <c r="I107" s="43">
        <v>27</v>
      </c>
      <c r="J107" s="43">
        <v>2018</v>
      </c>
      <c r="K107" s="43">
        <v>2020</v>
      </c>
      <c r="L107" s="52">
        <v>5.2</v>
      </c>
      <c r="M107" s="52">
        <v>3.2</v>
      </c>
      <c r="N107" s="52">
        <v>0</v>
      </c>
      <c r="O107" s="52">
        <v>0</v>
      </c>
      <c r="P107" s="52">
        <v>2</v>
      </c>
      <c r="Q107" s="45" t="s">
        <v>46</v>
      </c>
      <c r="R107" s="43">
        <v>27</v>
      </c>
      <c r="S107" s="43">
        <v>56</v>
      </c>
      <c r="T107" s="43">
        <v>27</v>
      </c>
      <c r="U107" s="43">
        <v>27</v>
      </c>
      <c r="V107" s="45" t="s">
        <v>41</v>
      </c>
      <c r="W107" s="45" t="s">
        <v>41</v>
      </c>
      <c r="X107" s="45" t="s">
        <v>41</v>
      </c>
      <c r="Y107" s="45" t="s">
        <v>41</v>
      </c>
      <c r="Z107" s="45" t="s">
        <v>41</v>
      </c>
      <c r="AA107" s="45" t="s">
        <v>41</v>
      </c>
      <c r="AB107" s="45" t="s">
        <v>72</v>
      </c>
      <c r="AC107" s="45" t="s">
        <v>73</v>
      </c>
      <c r="AD107" s="75"/>
    </row>
    <row r="108" s="131" customFormat="1" ht="24" spans="1:226">
      <c r="A108" s="45" t="s">
        <v>42</v>
      </c>
      <c r="B108" s="46" t="s">
        <v>87</v>
      </c>
      <c r="C108" s="45" t="s">
        <v>50</v>
      </c>
      <c r="D108" s="45" t="s">
        <v>70</v>
      </c>
      <c r="E108" s="45" t="s">
        <v>71</v>
      </c>
      <c r="F108" s="43">
        <v>28</v>
      </c>
      <c r="G108" s="43">
        <v>3</v>
      </c>
      <c r="H108" s="43">
        <v>28</v>
      </c>
      <c r="I108" s="43">
        <v>28</v>
      </c>
      <c r="J108" s="43">
        <v>2018</v>
      </c>
      <c r="K108" s="43">
        <v>2020</v>
      </c>
      <c r="L108" s="52">
        <v>5.6</v>
      </c>
      <c r="M108" s="52">
        <v>3.6</v>
      </c>
      <c r="N108" s="52">
        <v>2</v>
      </c>
      <c r="O108" s="52">
        <v>0</v>
      </c>
      <c r="P108" s="52">
        <v>0</v>
      </c>
      <c r="Q108" s="45" t="s">
        <v>46</v>
      </c>
      <c r="R108" s="43">
        <v>28</v>
      </c>
      <c r="S108" s="43">
        <v>50</v>
      </c>
      <c r="T108" s="43">
        <v>28</v>
      </c>
      <c r="U108" s="43">
        <v>28</v>
      </c>
      <c r="V108" s="45" t="s">
        <v>41</v>
      </c>
      <c r="W108" s="45" t="s">
        <v>41</v>
      </c>
      <c r="X108" s="45" t="s">
        <v>41</v>
      </c>
      <c r="Y108" s="45" t="s">
        <v>41</v>
      </c>
      <c r="Z108" s="45" t="s">
        <v>41</v>
      </c>
      <c r="AA108" s="45" t="s">
        <v>41</v>
      </c>
      <c r="AB108" s="45" t="s">
        <v>72</v>
      </c>
      <c r="AC108" s="45" t="s">
        <v>73</v>
      </c>
      <c r="AD108" s="74"/>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21"/>
      <c r="CD108" s="21"/>
      <c r="CE108" s="21"/>
      <c r="CF108" s="21"/>
      <c r="CG108" s="21"/>
      <c r="CH108" s="21"/>
      <c r="CI108" s="21"/>
      <c r="CJ108" s="21"/>
      <c r="CK108" s="21"/>
      <c r="CL108" s="21"/>
      <c r="CM108" s="21"/>
      <c r="CN108" s="21"/>
      <c r="CO108" s="21"/>
      <c r="CP108" s="21"/>
      <c r="CQ108" s="21"/>
      <c r="CR108" s="21"/>
      <c r="CS108" s="21"/>
      <c r="CT108" s="21"/>
      <c r="CU108" s="21"/>
      <c r="CV108" s="21"/>
      <c r="CW108" s="21"/>
      <c r="CX108" s="21"/>
      <c r="CY108" s="21"/>
      <c r="CZ108" s="21"/>
      <c r="DA108" s="21"/>
      <c r="DB108" s="21"/>
      <c r="DC108" s="21"/>
      <c r="DD108" s="21"/>
      <c r="DE108" s="21"/>
      <c r="DF108" s="21"/>
      <c r="DG108" s="21"/>
      <c r="DH108" s="21"/>
      <c r="DI108" s="21"/>
      <c r="DJ108" s="21"/>
      <c r="DK108" s="21"/>
      <c r="DL108" s="21"/>
      <c r="DM108" s="21"/>
      <c r="DN108" s="21"/>
      <c r="DO108" s="21"/>
      <c r="DP108" s="21"/>
      <c r="DQ108" s="21"/>
      <c r="DR108" s="21"/>
      <c r="DS108" s="21"/>
      <c r="DT108" s="21"/>
      <c r="DU108" s="21"/>
      <c r="DV108" s="21"/>
      <c r="DW108" s="21"/>
      <c r="DX108" s="21"/>
      <c r="DY108" s="21"/>
      <c r="DZ108" s="21"/>
      <c r="EA108" s="21"/>
      <c r="EB108" s="21"/>
      <c r="EC108" s="21"/>
      <c r="ED108" s="21"/>
      <c r="EE108" s="21"/>
      <c r="EF108" s="21"/>
      <c r="EG108" s="21"/>
      <c r="EH108" s="21"/>
      <c r="EI108" s="21"/>
      <c r="EJ108" s="21"/>
      <c r="EK108" s="21"/>
      <c r="EL108" s="21"/>
      <c r="EM108" s="21"/>
      <c r="EN108" s="21"/>
      <c r="EO108" s="21"/>
      <c r="EP108" s="21"/>
      <c r="EQ108" s="21"/>
      <c r="ER108" s="21"/>
      <c r="ES108" s="21"/>
      <c r="ET108" s="21"/>
      <c r="EU108" s="21"/>
      <c r="EV108" s="21"/>
      <c r="EW108" s="21"/>
      <c r="EX108" s="21"/>
      <c r="EY108" s="21"/>
      <c r="EZ108" s="21"/>
      <c r="FA108" s="21"/>
      <c r="FB108" s="21"/>
      <c r="FC108" s="21"/>
      <c r="FD108" s="21"/>
      <c r="FE108" s="21"/>
      <c r="FF108" s="21"/>
      <c r="FG108" s="21"/>
      <c r="FH108" s="21"/>
      <c r="FI108" s="21"/>
      <c r="FJ108" s="21"/>
      <c r="FK108" s="21"/>
      <c r="FL108" s="21"/>
      <c r="FM108" s="21"/>
      <c r="FN108" s="21"/>
      <c r="FO108" s="21"/>
      <c r="FP108" s="21"/>
      <c r="FQ108" s="21"/>
      <c r="FR108" s="21"/>
      <c r="FS108" s="21"/>
      <c r="FT108" s="21"/>
      <c r="FU108" s="21"/>
      <c r="FV108" s="21"/>
      <c r="FW108" s="21"/>
      <c r="FX108" s="21"/>
      <c r="FY108" s="21"/>
      <c r="FZ108" s="21"/>
      <c r="GA108" s="21"/>
      <c r="GB108" s="21"/>
      <c r="GC108" s="21"/>
      <c r="GD108" s="21"/>
      <c r="GE108" s="21"/>
      <c r="GF108" s="21"/>
      <c r="GG108" s="21"/>
      <c r="GH108" s="21"/>
      <c r="GI108" s="21"/>
      <c r="GJ108" s="21"/>
      <c r="GK108" s="21"/>
      <c r="GL108" s="21"/>
      <c r="GM108" s="21"/>
      <c r="GN108" s="21"/>
      <c r="GO108" s="21"/>
      <c r="GP108" s="21"/>
      <c r="GQ108" s="21"/>
      <c r="GR108" s="21"/>
      <c r="GS108" s="21"/>
      <c r="GT108" s="21"/>
      <c r="GU108" s="21"/>
      <c r="GV108" s="21"/>
      <c r="GW108" s="21"/>
      <c r="GX108" s="21"/>
      <c r="GY108" s="21"/>
      <c r="GZ108" s="21"/>
      <c r="HA108" s="21"/>
      <c r="HB108" s="21"/>
      <c r="HC108" s="21"/>
      <c r="HD108" s="21"/>
      <c r="HE108" s="21"/>
      <c r="HF108" s="21"/>
      <c r="HG108" s="21"/>
      <c r="HH108" s="21"/>
      <c r="HI108" s="21"/>
      <c r="HJ108" s="21"/>
      <c r="HK108" s="21"/>
      <c r="HL108" s="21"/>
      <c r="HM108" s="21"/>
      <c r="HN108" s="21"/>
      <c r="HO108" s="21"/>
      <c r="HP108" s="21"/>
      <c r="HQ108" s="21"/>
      <c r="HR108" s="21"/>
    </row>
    <row r="109" s="131" customFormat="1" ht="24" spans="1:30">
      <c r="A109" s="45" t="s">
        <v>42</v>
      </c>
      <c r="B109" s="46" t="s">
        <v>87</v>
      </c>
      <c r="C109" s="45" t="s">
        <v>51</v>
      </c>
      <c r="D109" s="45" t="s">
        <v>70</v>
      </c>
      <c r="E109" s="45" t="s">
        <v>71</v>
      </c>
      <c r="F109" s="43">
        <v>22</v>
      </c>
      <c r="G109" s="43">
        <v>3</v>
      </c>
      <c r="H109" s="43">
        <v>22</v>
      </c>
      <c r="I109" s="43">
        <v>22</v>
      </c>
      <c r="J109" s="43">
        <v>2018</v>
      </c>
      <c r="K109" s="43">
        <v>2020</v>
      </c>
      <c r="L109" s="52">
        <v>4.4</v>
      </c>
      <c r="M109" s="52">
        <v>3.2</v>
      </c>
      <c r="N109" s="52">
        <v>1.2</v>
      </c>
      <c r="O109" s="52">
        <v>0</v>
      </c>
      <c r="P109" s="52">
        <v>0</v>
      </c>
      <c r="Q109" s="45" t="s">
        <v>46</v>
      </c>
      <c r="R109" s="43">
        <v>22</v>
      </c>
      <c r="S109" s="43">
        <v>36</v>
      </c>
      <c r="T109" s="43">
        <v>22</v>
      </c>
      <c r="U109" s="43">
        <v>22</v>
      </c>
      <c r="V109" s="45" t="s">
        <v>41</v>
      </c>
      <c r="W109" s="45" t="s">
        <v>41</v>
      </c>
      <c r="X109" s="45" t="s">
        <v>41</v>
      </c>
      <c r="Y109" s="45" t="s">
        <v>41</v>
      </c>
      <c r="Z109" s="45" t="s">
        <v>41</v>
      </c>
      <c r="AA109" s="45" t="s">
        <v>41</v>
      </c>
      <c r="AB109" s="45" t="s">
        <v>72</v>
      </c>
      <c r="AC109" s="45" t="s">
        <v>73</v>
      </c>
      <c r="AD109" s="45"/>
    </row>
    <row r="110" s="22" customFormat="1" ht="24" spans="1:226">
      <c r="A110" s="45" t="s">
        <v>42</v>
      </c>
      <c r="B110" s="46" t="s">
        <v>87</v>
      </c>
      <c r="C110" s="45" t="s">
        <v>52</v>
      </c>
      <c r="D110" s="45" t="s">
        <v>70</v>
      </c>
      <c r="E110" s="45" t="s">
        <v>71</v>
      </c>
      <c r="F110" s="43">
        <v>35</v>
      </c>
      <c r="G110" s="43">
        <v>3</v>
      </c>
      <c r="H110" s="43">
        <v>35</v>
      </c>
      <c r="I110" s="43">
        <v>35</v>
      </c>
      <c r="J110" s="43">
        <v>2018</v>
      </c>
      <c r="K110" s="43">
        <v>2020</v>
      </c>
      <c r="L110" s="52">
        <v>7</v>
      </c>
      <c r="M110" s="52">
        <v>4.8</v>
      </c>
      <c r="N110" s="52">
        <v>0</v>
      </c>
      <c r="O110" s="52">
        <v>0</v>
      </c>
      <c r="P110" s="52">
        <v>2.2</v>
      </c>
      <c r="Q110" s="45" t="s">
        <v>46</v>
      </c>
      <c r="R110" s="43">
        <v>35</v>
      </c>
      <c r="S110" s="43">
        <v>59</v>
      </c>
      <c r="T110" s="43">
        <v>35</v>
      </c>
      <c r="U110" s="43">
        <v>35</v>
      </c>
      <c r="V110" s="45" t="s">
        <v>41</v>
      </c>
      <c r="W110" s="45" t="s">
        <v>41</v>
      </c>
      <c r="X110" s="45" t="s">
        <v>41</v>
      </c>
      <c r="Y110" s="45" t="s">
        <v>41</v>
      </c>
      <c r="Z110" s="45" t="s">
        <v>41</v>
      </c>
      <c r="AA110" s="45" t="s">
        <v>41</v>
      </c>
      <c r="AB110" s="45" t="s">
        <v>72</v>
      </c>
      <c r="AC110" s="45" t="s">
        <v>73</v>
      </c>
      <c r="AD110" s="75"/>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c r="EM110" s="10"/>
      <c r="EN110" s="10"/>
      <c r="EO110" s="10"/>
      <c r="EP110" s="10"/>
      <c r="EQ110" s="10"/>
      <c r="ER110" s="10"/>
      <c r="ES110" s="10"/>
      <c r="ET110" s="10"/>
      <c r="EU110" s="10"/>
      <c r="EV110" s="10"/>
      <c r="EW110" s="10"/>
      <c r="EX110" s="10"/>
      <c r="EY110" s="10"/>
      <c r="EZ110" s="10"/>
      <c r="FA110" s="10"/>
      <c r="FB110" s="10"/>
      <c r="FC110" s="10"/>
      <c r="FD110" s="10"/>
      <c r="FE110" s="10"/>
      <c r="FF110" s="10"/>
      <c r="FG110" s="10"/>
      <c r="FH110" s="10"/>
      <c r="FI110" s="10"/>
      <c r="FJ110" s="10"/>
      <c r="FK110" s="10"/>
      <c r="FL110" s="10"/>
      <c r="FM110" s="10"/>
      <c r="FN110" s="10"/>
      <c r="FO110" s="10"/>
      <c r="FP110" s="10"/>
      <c r="FQ110" s="10"/>
      <c r="FR110" s="10"/>
      <c r="FS110" s="10"/>
      <c r="FT110" s="10"/>
      <c r="FU110" s="10"/>
      <c r="FV110" s="10"/>
      <c r="FW110" s="10"/>
      <c r="FX110" s="10"/>
      <c r="FY110" s="10"/>
      <c r="FZ110" s="10"/>
      <c r="GA110" s="10"/>
      <c r="GB110" s="10"/>
      <c r="GC110" s="10"/>
      <c r="GD110" s="10"/>
      <c r="GE110" s="10"/>
      <c r="GF110" s="10"/>
      <c r="GG110" s="10"/>
      <c r="GH110" s="10"/>
      <c r="GI110" s="10"/>
      <c r="GJ110" s="10"/>
      <c r="GK110" s="10"/>
      <c r="GL110" s="10"/>
      <c r="GM110" s="10"/>
      <c r="GN110" s="10"/>
      <c r="GO110" s="10"/>
      <c r="GP110" s="10"/>
      <c r="GQ110" s="10"/>
      <c r="GR110" s="10"/>
      <c r="GS110" s="10"/>
      <c r="GT110" s="10"/>
      <c r="GU110" s="10"/>
      <c r="GV110" s="10"/>
      <c r="GW110" s="10"/>
      <c r="GX110" s="10"/>
      <c r="GY110" s="10"/>
      <c r="GZ110" s="10"/>
      <c r="HA110" s="10"/>
      <c r="HB110" s="10"/>
      <c r="HC110" s="10"/>
      <c r="HD110" s="10"/>
      <c r="HE110" s="10"/>
      <c r="HF110" s="10"/>
      <c r="HG110" s="10"/>
      <c r="HH110" s="10"/>
      <c r="HI110" s="10"/>
      <c r="HJ110" s="10"/>
      <c r="HK110" s="10"/>
      <c r="HL110" s="10"/>
      <c r="HM110" s="10"/>
      <c r="HN110" s="10"/>
      <c r="HO110" s="10"/>
      <c r="HP110" s="10"/>
      <c r="HQ110" s="10"/>
      <c r="HR110" s="10"/>
    </row>
    <row r="111" s="22" customFormat="1" ht="24" spans="1:226">
      <c r="A111" s="45" t="s">
        <v>42</v>
      </c>
      <c r="B111" s="46" t="s">
        <v>87</v>
      </c>
      <c r="C111" s="45" t="s">
        <v>53</v>
      </c>
      <c r="D111" s="45" t="s">
        <v>70</v>
      </c>
      <c r="E111" s="45" t="s">
        <v>71</v>
      </c>
      <c r="F111" s="43">
        <v>91</v>
      </c>
      <c r="G111" s="43">
        <v>3</v>
      </c>
      <c r="H111" s="43">
        <v>91</v>
      </c>
      <c r="I111" s="43">
        <v>91</v>
      </c>
      <c r="J111" s="43">
        <v>2018</v>
      </c>
      <c r="K111" s="43">
        <v>2020</v>
      </c>
      <c r="L111" s="52">
        <v>18.2</v>
      </c>
      <c r="M111" s="52">
        <v>12</v>
      </c>
      <c r="N111" s="52">
        <v>0</v>
      </c>
      <c r="O111" s="52">
        <v>0</v>
      </c>
      <c r="P111" s="52">
        <v>6.2</v>
      </c>
      <c r="Q111" s="45" t="s">
        <v>46</v>
      </c>
      <c r="R111" s="43">
        <v>91</v>
      </c>
      <c r="S111" s="43">
        <v>160</v>
      </c>
      <c r="T111" s="43">
        <v>91</v>
      </c>
      <c r="U111" s="43">
        <v>91</v>
      </c>
      <c r="V111" s="45" t="s">
        <v>41</v>
      </c>
      <c r="W111" s="45" t="s">
        <v>41</v>
      </c>
      <c r="X111" s="45" t="s">
        <v>41</v>
      </c>
      <c r="Y111" s="45" t="s">
        <v>41</v>
      </c>
      <c r="Z111" s="45" t="s">
        <v>41</v>
      </c>
      <c r="AA111" s="45" t="s">
        <v>41</v>
      </c>
      <c r="AB111" s="45" t="s">
        <v>72</v>
      </c>
      <c r="AC111" s="45" t="s">
        <v>73</v>
      </c>
      <c r="AD111" s="45"/>
      <c r="AE111" s="131"/>
      <c r="AF111" s="131"/>
      <c r="AG111" s="131"/>
      <c r="AH111" s="131"/>
      <c r="AI111" s="131"/>
      <c r="AJ111" s="131"/>
      <c r="AK111" s="131"/>
      <c r="AL111" s="131"/>
      <c r="AM111" s="131"/>
      <c r="AN111" s="131"/>
      <c r="AO111" s="131"/>
      <c r="AP111" s="131"/>
      <c r="AQ111" s="131"/>
      <c r="AR111" s="131"/>
      <c r="AS111" s="131"/>
      <c r="AT111" s="131"/>
      <c r="AU111" s="131"/>
      <c r="AV111" s="131"/>
      <c r="AW111" s="131"/>
      <c r="AX111" s="131"/>
      <c r="AY111" s="131"/>
      <c r="AZ111" s="131"/>
      <c r="BA111" s="131"/>
      <c r="BB111" s="131"/>
      <c r="BC111" s="131"/>
      <c r="BD111" s="131"/>
      <c r="BE111" s="131"/>
      <c r="BF111" s="131"/>
      <c r="BG111" s="131"/>
      <c r="BH111" s="131"/>
      <c r="BI111" s="131"/>
      <c r="BJ111" s="131"/>
      <c r="BK111" s="131"/>
      <c r="BL111" s="131"/>
      <c r="BM111" s="131"/>
      <c r="BN111" s="131"/>
      <c r="BO111" s="131"/>
      <c r="BP111" s="131"/>
      <c r="BQ111" s="131"/>
      <c r="BR111" s="131"/>
      <c r="BS111" s="131"/>
      <c r="BT111" s="131"/>
      <c r="BU111" s="131"/>
      <c r="BV111" s="131"/>
      <c r="BW111" s="131"/>
      <c r="BX111" s="131"/>
      <c r="BY111" s="131"/>
      <c r="BZ111" s="131"/>
      <c r="CA111" s="131"/>
      <c r="CB111" s="131"/>
      <c r="CC111" s="131"/>
      <c r="CD111" s="131"/>
      <c r="CE111" s="131"/>
      <c r="CF111" s="131"/>
      <c r="CG111" s="131"/>
      <c r="CH111" s="131"/>
      <c r="CI111" s="131"/>
      <c r="CJ111" s="131"/>
      <c r="CK111" s="131"/>
      <c r="CL111" s="131"/>
      <c r="CM111" s="131"/>
      <c r="CN111" s="131"/>
      <c r="CO111" s="131"/>
      <c r="CP111" s="131"/>
      <c r="CQ111" s="131"/>
      <c r="CR111" s="131"/>
      <c r="CS111" s="131"/>
      <c r="CT111" s="131"/>
      <c r="CU111" s="131"/>
      <c r="CV111" s="131"/>
      <c r="CW111" s="131"/>
      <c r="CX111" s="131"/>
      <c r="CY111" s="131"/>
      <c r="CZ111" s="131"/>
      <c r="DA111" s="131"/>
      <c r="DB111" s="131"/>
      <c r="DC111" s="131"/>
      <c r="DD111" s="131"/>
      <c r="DE111" s="131"/>
      <c r="DF111" s="131"/>
      <c r="DG111" s="131"/>
      <c r="DH111" s="131"/>
      <c r="DI111" s="131"/>
      <c r="DJ111" s="131"/>
      <c r="DK111" s="131"/>
      <c r="DL111" s="131"/>
      <c r="DM111" s="131"/>
      <c r="DN111" s="131"/>
      <c r="DO111" s="131"/>
      <c r="DP111" s="131"/>
      <c r="DQ111" s="131"/>
      <c r="DR111" s="131"/>
      <c r="DS111" s="131"/>
      <c r="DT111" s="131"/>
      <c r="DU111" s="131"/>
      <c r="DV111" s="131"/>
      <c r="DW111" s="131"/>
      <c r="DX111" s="131"/>
      <c r="DY111" s="131"/>
      <c r="DZ111" s="131"/>
      <c r="EA111" s="131"/>
      <c r="EB111" s="131"/>
      <c r="EC111" s="131"/>
      <c r="ED111" s="131"/>
      <c r="EE111" s="131"/>
      <c r="EF111" s="131"/>
      <c r="EG111" s="131"/>
      <c r="EH111" s="131"/>
      <c r="EI111" s="131"/>
      <c r="EJ111" s="131"/>
      <c r="EK111" s="131"/>
      <c r="EL111" s="131"/>
      <c r="EM111" s="131"/>
      <c r="EN111" s="131"/>
      <c r="EO111" s="131"/>
      <c r="EP111" s="131"/>
      <c r="EQ111" s="131"/>
      <c r="ER111" s="131"/>
      <c r="ES111" s="131"/>
      <c r="ET111" s="131"/>
      <c r="EU111" s="131"/>
      <c r="EV111" s="131"/>
      <c r="EW111" s="131"/>
      <c r="EX111" s="131"/>
      <c r="EY111" s="131"/>
      <c r="EZ111" s="131"/>
      <c r="FA111" s="131"/>
      <c r="FB111" s="131"/>
      <c r="FC111" s="131"/>
      <c r="FD111" s="131"/>
      <c r="FE111" s="131"/>
      <c r="FF111" s="131"/>
      <c r="FG111" s="131"/>
      <c r="FH111" s="131"/>
      <c r="FI111" s="131"/>
      <c r="FJ111" s="131"/>
      <c r="FK111" s="131"/>
      <c r="FL111" s="131"/>
      <c r="FM111" s="131"/>
      <c r="FN111" s="131"/>
      <c r="FO111" s="131"/>
      <c r="FP111" s="131"/>
      <c r="FQ111" s="131"/>
      <c r="FR111" s="131"/>
      <c r="FS111" s="131"/>
      <c r="FT111" s="131"/>
      <c r="FU111" s="131"/>
      <c r="FV111" s="131"/>
      <c r="FW111" s="131"/>
      <c r="FX111" s="131"/>
      <c r="FY111" s="131"/>
      <c r="FZ111" s="131"/>
      <c r="GA111" s="131"/>
      <c r="GB111" s="131"/>
      <c r="GC111" s="131"/>
      <c r="GD111" s="131"/>
      <c r="GE111" s="131"/>
      <c r="GF111" s="131"/>
      <c r="GG111" s="131"/>
      <c r="GH111" s="131"/>
      <c r="GI111" s="131"/>
      <c r="GJ111" s="131"/>
      <c r="GK111" s="131"/>
      <c r="GL111" s="131"/>
      <c r="GM111" s="131"/>
      <c r="GN111" s="131"/>
      <c r="GO111" s="131"/>
      <c r="GP111" s="131"/>
      <c r="GQ111" s="131"/>
      <c r="GR111" s="131"/>
      <c r="GS111" s="131"/>
      <c r="GT111" s="131"/>
      <c r="GU111" s="131"/>
      <c r="GV111" s="131"/>
      <c r="GW111" s="131"/>
      <c r="GX111" s="131"/>
      <c r="GY111" s="131"/>
      <c r="GZ111" s="131"/>
      <c r="HA111" s="131"/>
      <c r="HB111" s="131"/>
      <c r="HC111" s="131"/>
      <c r="HD111" s="131"/>
      <c r="HE111" s="131"/>
      <c r="HF111" s="131"/>
      <c r="HG111" s="131"/>
      <c r="HH111" s="131"/>
      <c r="HI111" s="131"/>
      <c r="HJ111" s="131"/>
      <c r="HK111" s="131"/>
      <c r="HL111" s="131"/>
      <c r="HM111" s="131"/>
      <c r="HN111" s="131"/>
      <c r="HO111" s="131"/>
      <c r="HP111" s="131"/>
      <c r="HQ111" s="131"/>
      <c r="HR111" s="131"/>
    </row>
    <row r="112" s="131" customFormat="1" ht="24" spans="1:226">
      <c r="A112" s="45" t="s">
        <v>42</v>
      </c>
      <c r="B112" s="46" t="s">
        <v>87</v>
      </c>
      <c r="C112" s="45" t="s">
        <v>54</v>
      </c>
      <c r="D112" s="45" t="s">
        <v>70</v>
      </c>
      <c r="E112" s="45" t="s">
        <v>71</v>
      </c>
      <c r="F112" s="43">
        <v>195</v>
      </c>
      <c r="G112" s="43">
        <v>3</v>
      </c>
      <c r="H112" s="43">
        <v>195</v>
      </c>
      <c r="I112" s="43">
        <v>195</v>
      </c>
      <c r="J112" s="43">
        <v>2018</v>
      </c>
      <c r="K112" s="43">
        <v>2020</v>
      </c>
      <c r="L112" s="52">
        <v>40.4</v>
      </c>
      <c r="M112" s="52">
        <v>29</v>
      </c>
      <c r="N112" s="52">
        <v>11.4</v>
      </c>
      <c r="O112" s="52">
        <v>0</v>
      </c>
      <c r="P112" s="52">
        <v>0</v>
      </c>
      <c r="Q112" s="45" t="s">
        <v>46</v>
      </c>
      <c r="R112" s="43">
        <v>195</v>
      </c>
      <c r="S112" s="43">
        <v>292</v>
      </c>
      <c r="T112" s="43">
        <v>195</v>
      </c>
      <c r="U112" s="43">
        <v>195</v>
      </c>
      <c r="V112" s="45" t="s">
        <v>41</v>
      </c>
      <c r="W112" s="45" t="s">
        <v>41</v>
      </c>
      <c r="X112" s="45" t="s">
        <v>41</v>
      </c>
      <c r="Y112" s="45" t="s">
        <v>41</v>
      </c>
      <c r="Z112" s="45" t="s">
        <v>41</v>
      </c>
      <c r="AA112" s="45" t="s">
        <v>41</v>
      </c>
      <c r="AB112" s="45" t="s">
        <v>72</v>
      </c>
      <c r="AC112" s="45" t="s">
        <v>73</v>
      </c>
      <c r="AD112" s="74"/>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c r="CY112" s="21"/>
      <c r="CZ112" s="21"/>
      <c r="DA112" s="21"/>
      <c r="DB112" s="21"/>
      <c r="DC112" s="21"/>
      <c r="DD112" s="21"/>
      <c r="DE112" s="21"/>
      <c r="DF112" s="21"/>
      <c r="DG112" s="21"/>
      <c r="DH112" s="21"/>
      <c r="DI112" s="21"/>
      <c r="DJ112" s="21"/>
      <c r="DK112" s="21"/>
      <c r="DL112" s="21"/>
      <c r="DM112" s="21"/>
      <c r="DN112" s="21"/>
      <c r="DO112" s="21"/>
      <c r="DP112" s="21"/>
      <c r="DQ112" s="21"/>
      <c r="DR112" s="21"/>
      <c r="DS112" s="21"/>
      <c r="DT112" s="21"/>
      <c r="DU112" s="21"/>
      <c r="DV112" s="21"/>
      <c r="DW112" s="21"/>
      <c r="DX112" s="21"/>
      <c r="DY112" s="21"/>
      <c r="DZ112" s="21"/>
      <c r="EA112" s="21"/>
      <c r="EB112" s="21"/>
      <c r="EC112" s="21"/>
      <c r="ED112" s="21"/>
      <c r="EE112" s="21"/>
      <c r="EF112" s="21"/>
      <c r="EG112" s="21"/>
      <c r="EH112" s="21"/>
      <c r="EI112" s="21"/>
      <c r="EJ112" s="21"/>
      <c r="EK112" s="21"/>
      <c r="EL112" s="21"/>
      <c r="EM112" s="21"/>
      <c r="EN112" s="21"/>
      <c r="EO112" s="21"/>
      <c r="EP112" s="21"/>
      <c r="EQ112" s="21"/>
      <c r="ER112" s="21"/>
      <c r="ES112" s="21"/>
      <c r="ET112" s="21"/>
      <c r="EU112" s="21"/>
      <c r="EV112" s="21"/>
      <c r="EW112" s="21"/>
      <c r="EX112" s="21"/>
      <c r="EY112" s="21"/>
      <c r="EZ112" s="21"/>
      <c r="FA112" s="21"/>
      <c r="FB112" s="21"/>
      <c r="FC112" s="21"/>
      <c r="FD112" s="21"/>
      <c r="FE112" s="21"/>
      <c r="FF112" s="21"/>
      <c r="FG112" s="21"/>
      <c r="FH112" s="21"/>
      <c r="FI112" s="21"/>
      <c r="FJ112" s="21"/>
      <c r="FK112" s="21"/>
      <c r="FL112" s="21"/>
      <c r="FM112" s="21"/>
      <c r="FN112" s="21"/>
      <c r="FO112" s="21"/>
      <c r="FP112" s="21"/>
      <c r="FQ112" s="21"/>
      <c r="FR112" s="21"/>
      <c r="FS112" s="21"/>
      <c r="FT112" s="21"/>
      <c r="FU112" s="21"/>
      <c r="FV112" s="21"/>
      <c r="FW112" s="21"/>
      <c r="FX112" s="21"/>
      <c r="FY112" s="21"/>
      <c r="FZ112" s="21"/>
      <c r="GA112" s="21"/>
      <c r="GB112" s="21"/>
      <c r="GC112" s="21"/>
      <c r="GD112" s="21"/>
      <c r="GE112" s="21"/>
      <c r="GF112" s="21"/>
      <c r="GG112" s="21"/>
      <c r="GH112" s="21"/>
      <c r="GI112" s="21"/>
      <c r="GJ112" s="21"/>
      <c r="GK112" s="21"/>
      <c r="GL112" s="21"/>
      <c r="GM112" s="21"/>
      <c r="GN112" s="21"/>
      <c r="GO112" s="21"/>
      <c r="GP112" s="21"/>
      <c r="GQ112" s="21"/>
      <c r="GR112" s="21"/>
      <c r="GS112" s="21"/>
      <c r="GT112" s="21"/>
      <c r="GU112" s="21"/>
      <c r="GV112" s="21"/>
      <c r="GW112" s="21"/>
      <c r="GX112" s="21"/>
      <c r="GY112" s="21"/>
      <c r="GZ112" s="21"/>
      <c r="HA112" s="21"/>
      <c r="HB112" s="21"/>
      <c r="HC112" s="21"/>
      <c r="HD112" s="21"/>
      <c r="HE112" s="21"/>
      <c r="HF112" s="21"/>
      <c r="HG112" s="21"/>
      <c r="HH112" s="21"/>
      <c r="HI112" s="21"/>
      <c r="HJ112" s="21"/>
      <c r="HK112" s="21"/>
      <c r="HL112" s="21"/>
      <c r="HM112" s="21"/>
      <c r="HN112" s="21"/>
      <c r="HO112" s="21"/>
      <c r="HP112" s="21"/>
      <c r="HQ112" s="21"/>
      <c r="HR112" s="21"/>
    </row>
    <row r="113" s="10" customFormat="1" ht="24" spans="1:30">
      <c r="A113" s="45" t="s">
        <v>42</v>
      </c>
      <c r="B113" s="46" t="s">
        <v>87</v>
      </c>
      <c r="C113" s="45" t="s">
        <v>55</v>
      </c>
      <c r="D113" s="45" t="s">
        <v>70</v>
      </c>
      <c r="E113" s="45" t="s">
        <v>71</v>
      </c>
      <c r="F113" s="43">
        <v>152</v>
      </c>
      <c r="G113" s="43">
        <v>3</v>
      </c>
      <c r="H113" s="43">
        <v>152</v>
      </c>
      <c r="I113" s="43">
        <v>152</v>
      </c>
      <c r="J113" s="43">
        <v>2018</v>
      </c>
      <c r="K113" s="43">
        <v>2020</v>
      </c>
      <c r="L113" s="52">
        <v>30.2</v>
      </c>
      <c r="M113" s="52">
        <v>20.6</v>
      </c>
      <c r="N113" s="52">
        <v>0</v>
      </c>
      <c r="O113" s="52">
        <v>0</v>
      </c>
      <c r="P113" s="52">
        <v>9.6</v>
      </c>
      <c r="Q113" s="45" t="s">
        <v>46</v>
      </c>
      <c r="R113" s="43">
        <v>152</v>
      </c>
      <c r="S113" s="43">
        <v>256</v>
      </c>
      <c r="T113" s="43">
        <v>152</v>
      </c>
      <c r="U113" s="43">
        <v>152</v>
      </c>
      <c r="V113" s="45" t="s">
        <v>41</v>
      </c>
      <c r="W113" s="45" t="s">
        <v>41</v>
      </c>
      <c r="X113" s="45" t="s">
        <v>41</v>
      </c>
      <c r="Y113" s="45" t="s">
        <v>41</v>
      </c>
      <c r="Z113" s="45" t="s">
        <v>41</v>
      </c>
      <c r="AA113" s="45" t="s">
        <v>41</v>
      </c>
      <c r="AB113" s="45" t="s">
        <v>72</v>
      </c>
      <c r="AC113" s="45" t="s">
        <v>73</v>
      </c>
      <c r="AD113" s="75"/>
    </row>
    <row r="114" s="10" customFormat="1" ht="24" spans="1:226">
      <c r="A114" s="45" t="s">
        <v>42</v>
      </c>
      <c r="B114" s="46" t="s">
        <v>87</v>
      </c>
      <c r="C114" s="45" t="s">
        <v>56</v>
      </c>
      <c r="D114" s="45" t="s">
        <v>70</v>
      </c>
      <c r="E114" s="45" t="s">
        <v>71</v>
      </c>
      <c r="F114" s="43">
        <v>116</v>
      </c>
      <c r="G114" s="43">
        <v>3</v>
      </c>
      <c r="H114" s="43">
        <v>116</v>
      </c>
      <c r="I114" s="43">
        <v>116</v>
      </c>
      <c r="J114" s="43">
        <v>2018</v>
      </c>
      <c r="K114" s="43">
        <v>2020</v>
      </c>
      <c r="L114" s="52">
        <v>22.21</v>
      </c>
      <c r="M114" s="52">
        <v>15.6</v>
      </c>
      <c r="N114" s="52">
        <v>0</v>
      </c>
      <c r="O114" s="52">
        <v>0</v>
      </c>
      <c r="P114" s="52">
        <v>6.61</v>
      </c>
      <c r="Q114" s="45" t="s">
        <v>46</v>
      </c>
      <c r="R114" s="43">
        <v>116</v>
      </c>
      <c r="S114" s="43">
        <v>188</v>
      </c>
      <c r="T114" s="43">
        <v>116</v>
      </c>
      <c r="U114" s="43">
        <v>116</v>
      </c>
      <c r="V114" s="45" t="s">
        <v>41</v>
      </c>
      <c r="W114" s="45" t="s">
        <v>41</v>
      </c>
      <c r="X114" s="45" t="s">
        <v>41</v>
      </c>
      <c r="Y114" s="45" t="s">
        <v>41</v>
      </c>
      <c r="Z114" s="45" t="s">
        <v>41</v>
      </c>
      <c r="AA114" s="45" t="s">
        <v>41</v>
      </c>
      <c r="AB114" s="45" t="s">
        <v>72</v>
      </c>
      <c r="AC114" s="45" t="s">
        <v>73</v>
      </c>
      <c r="AD114" s="45"/>
      <c r="AE114" s="131"/>
      <c r="AF114" s="131"/>
      <c r="AG114" s="131"/>
      <c r="AH114" s="131"/>
      <c r="AI114" s="131"/>
      <c r="AJ114" s="131"/>
      <c r="AK114" s="131"/>
      <c r="AL114" s="131"/>
      <c r="AM114" s="131"/>
      <c r="AN114" s="131"/>
      <c r="AO114" s="131"/>
      <c r="AP114" s="131"/>
      <c r="AQ114" s="131"/>
      <c r="AR114" s="131"/>
      <c r="AS114" s="131"/>
      <c r="AT114" s="131"/>
      <c r="AU114" s="131"/>
      <c r="AV114" s="131"/>
      <c r="AW114" s="131"/>
      <c r="AX114" s="131"/>
      <c r="AY114" s="131"/>
      <c r="AZ114" s="131"/>
      <c r="BA114" s="131"/>
      <c r="BB114" s="131"/>
      <c r="BC114" s="131"/>
      <c r="BD114" s="131"/>
      <c r="BE114" s="131"/>
      <c r="BF114" s="131"/>
      <c r="BG114" s="131"/>
      <c r="BH114" s="131"/>
      <c r="BI114" s="131"/>
      <c r="BJ114" s="131"/>
      <c r="BK114" s="131"/>
      <c r="BL114" s="131"/>
      <c r="BM114" s="131"/>
      <c r="BN114" s="131"/>
      <c r="BO114" s="131"/>
      <c r="BP114" s="131"/>
      <c r="BQ114" s="131"/>
      <c r="BR114" s="131"/>
      <c r="BS114" s="131"/>
      <c r="BT114" s="131"/>
      <c r="BU114" s="131"/>
      <c r="BV114" s="131"/>
      <c r="BW114" s="131"/>
      <c r="BX114" s="131"/>
      <c r="BY114" s="131"/>
      <c r="BZ114" s="131"/>
      <c r="CA114" s="131"/>
      <c r="CB114" s="131"/>
      <c r="CC114" s="131"/>
      <c r="CD114" s="131"/>
      <c r="CE114" s="131"/>
      <c r="CF114" s="131"/>
      <c r="CG114" s="131"/>
      <c r="CH114" s="131"/>
      <c r="CI114" s="131"/>
      <c r="CJ114" s="131"/>
      <c r="CK114" s="131"/>
      <c r="CL114" s="131"/>
      <c r="CM114" s="131"/>
      <c r="CN114" s="131"/>
      <c r="CO114" s="131"/>
      <c r="CP114" s="131"/>
      <c r="CQ114" s="131"/>
      <c r="CR114" s="131"/>
      <c r="CS114" s="131"/>
      <c r="CT114" s="131"/>
      <c r="CU114" s="131"/>
      <c r="CV114" s="131"/>
      <c r="CW114" s="131"/>
      <c r="CX114" s="131"/>
      <c r="CY114" s="131"/>
      <c r="CZ114" s="131"/>
      <c r="DA114" s="131"/>
      <c r="DB114" s="131"/>
      <c r="DC114" s="131"/>
      <c r="DD114" s="131"/>
      <c r="DE114" s="131"/>
      <c r="DF114" s="131"/>
      <c r="DG114" s="131"/>
      <c r="DH114" s="131"/>
      <c r="DI114" s="131"/>
      <c r="DJ114" s="131"/>
      <c r="DK114" s="131"/>
      <c r="DL114" s="131"/>
      <c r="DM114" s="131"/>
      <c r="DN114" s="131"/>
      <c r="DO114" s="131"/>
      <c r="DP114" s="131"/>
      <c r="DQ114" s="131"/>
      <c r="DR114" s="131"/>
      <c r="DS114" s="131"/>
      <c r="DT114" s="131"/>
      <c r="DU114" s="131"/>
      <c r="DV114" s="131"/>
      <c r="DW114" s="131"/>
      <c r="DX114" s="131"/>
      <c r="DY114" s="131"/>
      <c r="DZ114" s="131"/>
      <c r="EA114" s="131"/>
      <c r="EB114" s="131"/>
      <c r="EC114" s="131"/>
      <c r="ED114" s="131"/>
      <c r="EE114" s="131"/>
      <c r="EF114" s="131"/>
      <c r="EG114" s="131"/>
      <c r="EH114" s="131"/>
      <c r="EI114" s="131"/>
      <c r="EJ114" s="131"/>
      <c r="EK114" s="131"/>
      <c r="EL114" s="131"/>
      <c r="EM114" s="131"/>
      <c r="EN114" s="131"/>
      <c r="EO114" s="131"/>
      <c r="EP114" s="131"/>
      <c r="EQ114" s="131"/>
      <c r="ER114" s="131"/>
      <c r="ES114" s="131"/>
      <c r="ET114" s="131"/>
      <c r="EU114" s="131"/>
      <c r="EV114" s="131"/>
      <c r="EW114" s="131"/>
      <c r="EX114" s="131"/>
      <c r="EY114" s="131"/>
      <c r="EZ114" s="131"/>
      <c r="FA114" s="131"/>
      <c r="FB114" s="131"/>
      <c r="FC114" s="131"/>
      <c r="FD114" s="131"/>
      <c r="FE114" s="131"/>
      <c r="FF114" s="131"/>
      <c r="FG114" s="131"/>
      <c r="FH114" s="131"/>
      <c r="FI114" s="131"/>
      <c r="FJ114" s="131"/>
      <c r="FK114" s="131"/>
      <c r="FL114" s="131"/>
      <c r="FM114" s="131"/>
      <c r="FN114" s="131"/>
      <c r="FO114" s="131"/>
      <c r="FP114" s="131"/>
      <c r="FQ114" s="131"/>
      <c r="FR114" s="131"/>
      <c r="FS114" s="131"/>
      <c r="FT114" s="131"/>
      <c r="FU114" s="131"/>
      <c r="FV114" s="131"/>
      <c r="FW114" s="131"/>
      <c r="FX114" s="131"/>
      <c r="FY114" s="131"/>
      <c r="FZ114" s="131"/>
      <c r="GA114" s="131"/>
      <c r="GB114" s="131"/>
      <c r="GC114" s="131"/>
      <c r="GD114" s="131"/>
      <c r="GE114" s="131"/>
      <c r="GF114" s="131"/>
      <c r="GG114" s="131"/>
      <c r="GH114" s="131"/>
      <c r="GI114" s="131"/>
      <c r="GJ114" s="131"/>
      <c r="GK114" s="131"/>
      <c r="GL114" s="131"/>
      <c r="GM114" s="131"/>
      <c r="GN114" s="131"/>
      <c r="GO114" s="131"/>
      <c r="GP114" s="131"/>
      <c r="GQ114" s="131"/>
      <c r="GR114" s="131"/>
      <c r="GS114" s="131"/>
      <c r="GT114" s="131"/>
      <c r="GU114" s="131"/>
      <c r="GV114" s="131"/>
      <c r="GW114" s="131"/>
      <c r="GX114" s="131"/>
      <c r="GY114" s="131"/>
      <c r="GZ114" s="131"/>
      <c r="HA114" s="131"/>
      <c r="HB114" s="131"/>
      <c r="HC114" s="131"/>
      <c r="HD114" s="131"/>
      <c r="HE114" s="131"/>
      <c r="HF114" s="131"/>
      <c r="HG114" s="131"/>
      <c r="HH114" s="131"/>
      <c r="HI114" s="131"/>
      <c r="HJ114" s="131"/>
      <c r="HK114" s="131"/>
      <c r="HL114" s="131"/>
      <c r="HM114" s="131"/>
      <c r="HN114" s="131"/>
      <c r="HO114" s="131"/>
      <c r="HP114" s="131"/>
      <c r="HQ114" s="131"/>
      <c r="HR114" s="131"/>
    </row>
    <row r="115" s="10" customFormat="1" ht="24" spans="1:30">
      <c r="A115" s="45" t="s">
        <v>42</v>
      </c>
      <c r="B115" s="46" t="s">
        <v>87</v>
      </c>
      <c r="C115" s="45" t="s">
        <v>57</v>
      </c>
      <c r="D115" s="45" t="s">
        <v>70</v>
      </c>
      <c r="E115" s="45" t="s">
        <v>71</v>
      </c>
      <c r="F115" s="43">
        <v>30</v>
      </c>
      <c r="G115" s="43">
        <v>3</v>
      </c>
      <c r="H115" s="43">
        <v>30</v>
      </c>
      <c r="I115" s="43">
        <v>30</v>
      </c>
      <c r="J115" s="43">
        <v>2018</v>
      </c>
      <c r="K115" s="43">
        <v>2020</v>
      </c>
      <c r="L115" s="52">
        <v>6</v>
      </c>
      <c r="M115" s="52">
        <v>6</v>
      </c>
      <c r="N115" s="52">
        <v>0</v>
      </c>
      <c r="O115" s="52">
        <v>0</v>
      </c>
      <c r="P115" s="52">
        <v>0</v>
      </c>
      <c r="Q115" s="45" t="s">
        <v>46</v>
      </c>
      <c r="R115" s="43">
        <v>30</v>
      </c>
      <c r="S115" s="43">
        <v>59</v>
      </c>
      <c r="T115" s="43">
        <v>30</v>
      </c>
      <c r="U115" s="43">
        <v>30</v>
      </c>
      <c r="V115" s="45" t="s">
        <v>41</v>
      </c>
      <c r="W115" s="45" t="s">
        <v>41</v>
      </c>
      <c r="X115" s="45" t="s">
        <v>41</v>
      </c>
      <c r="Y115" s="45" t="s">
        <v>41</v>
      </c>
      <c r="Z115" s="45" t="s">
        <v>41</v>
      </c>
      <c r="AA115" s="45" t="s">
        <v>41</v>
      </c>
      <c r="AB115" s="45" t="s">
        <v>72</v>
      </c>
      <c r="AC115" s="45" t="s">
        <v>73</v>
      </c>
      <c r="AD115" s="75"/>
    </row>
    <row r="116" s="10" customFormat="1" ht="24" spans="1:226">
      <c r="A116" s="45" t="s">
        <v>42</v>
      </c>
      <c r="B116" s="46" t="s">
        <v>87</v>
      </c>
      <c r="C116" s="45" t="s">
        <v>58</v>
      </c>
      <c r="D116" s="45" t="s">
        <v>70</v>
      </c>
      <c r="E116" s="45" t="s">
        <v>71</v>
      </c>
      <c r="F116" s="43">
        <v>144</v>
      </c>
      <c r="G116" s="43">
        <v>3</v>
      </c>
      <c r="H116" s="43">
        <v>144</v>
      </c>
      <c r="I116" s="43">
        <v>144</v>
      </c>
      <c r="J116" s="43">
        <v>2018</v>
      </c>
      <c r="K116" s="43">
        <v>2020</v>
      </c>
      <c r="L116" s="52">
        <v>28.8</v>
      </c>
      <c r="M116" s="52">
        <v>28.8</v>
      </c>
      <c r="N116" s="52">
        <v>0</v>
      </c>
      <c r="O116" s="52">
        <v>0</v>
      </c>
      <c r="P116" s="52">
        <v>0</v>
      </c>
      <c r="Q116" s="45" t="s">
        <v>46</v>
      </c>
      <c r="R116" s="43">
        <v>144</v>
      </c>
      <c r="S116" s="43">
        <v>206</v>
      </c>
      <c r="T116" s="43">
        <v>144</v>
      </c>
      <c r="U116" s="43">
        <v>144</v>
      </c>
      <c r="V116" s="45" t="s">
        <v>41</v>
      </c>
      <c r="W116" s="45" t="s">
        <v>41</v>
      </c>
      <c r="X116" s="45" t="s">
        <v>41</v>
      </c>
      <c r="Y116" s="45" t="s">
        <v>41</v>
      </c>
      <c r="Z116" s="45" t="s">
        <v>41</v>
      </c>
      <c r="AA116" s="45" t="s">
        <v>41</v>
      </c>
      <c r="AB116" s="45" t="s">
        <v>72</v>
      </c>
      <c r="AC116" s="45" t="s">
        <v>73</v>
      </c>
      <c r="AD116" s="45"/>
      <c r="AE116" s="131"/>
      <c r="AF116" s="131"/>
      <c r="AG116" s="131"/>
      <c r="AH116" s="131"/>
      <c r="AI116" s="131"/>
      <c r="AJ116" s="131"/>
      <c r="AK116" s="131"/>
      <c r="AL116" s="131"/>
      <c r="AM116" s="131"/>
      <c r="AN116" s="131"/>
      <c r="AO116" s="131"/>
      <c r="AP116" s="131"/>
      <c r="AQ116" s="131"/>
      <c r="AR116" s="131"/>
      <c r="AS116" s="131"/>
      <c r="AT116" s="131"/>
      <c r="AU116" s="131"/>
      <c r="AV116" s="131"/>
      <c r="AW116" s="131"/>
      <c r="AX116" s="131"/>
      <c r="AY116" s="131"/>
      <c r="AZ116" s="131"/>
      <c r="BA116" s="131"/>
      <c r="BB116" s="131"/>
      <c r="BC116" s="131"/>
      <c r="BD116" s="131"/>
      <c r="BE116" s="131"/>
      <c r="BF116" s="131"/>
      <c r="BG116" s="131"/>
      <c r="BH116" s="131"/>
      <c r="BI116" s="131"/>
      <c r="BJ116" s="131"/>
      <c r="BK116" s="131"/>
      <c r="BL116" s="131"/>
      <c r="BM116" s="131"/>
      <c r="BN116" s="131"/>
      <c r="BO116" s="131"/>
      <c r="BP116" s="131"/>
      <c r="BQ116" s="131"/>
      <c r="BR116" s="131"/>
      <c r="BS116" s="131"/>
      <c r="BT116" s="131"/>
      <c r="BU116" s="131"/>
      <c r="BV116" s="131"/>
      <c r="BW116" s="131"/>
      <c r="BX116" s="131"/>
      <c r="BY116" s="131"/>
      <c r="BZ116" s="131"/>
      <c r="CA116" s="131"/>
      <c r="CB116" s="131"/>
      <c r="CC116" s="131"/>
      <c r="CD116" s="131"/>
      <c r="CE116" s="131"/>
      <c r="CF116" s="131"/>
      <c r="CG116" s="131"/>
      <c r="CH116" s="131"/>
      <c r="CI116" s="131"/>
      <c r="CJ116" s="131"/>
      <c r="CK116" s="131"/>
      <c r="CL116" s="131"/>
      <c r="CM116" s="131"/>
      <c r="CN116" s="131"/>
      <c r="CO116" s="131"/>
      <c r="CP116" s="131"/>
      <c r="CQ116" s="131"/>
      <c r="CR116" s="131"/>
      <c r="CS116" s="131"/>
      <c r="CT116" s="131"/>
      <c r="CU116" s="131"/>
      <c r="CV116" s="131"/>
      <c r="CW116" s="131"/>
      <c r="CX116" s="131"/>
      <c r="CY116" s="131"/>
      <c r="CZ116" s="131"/>
      <c r="DA116" s="131"/>
      <c r="DB116" s="131"/>
      <c r="DC116" s="131"/>
      <c r="DD116" s="131"/>
      <c r="DE116" s="131"/>
      <c r="DF116" s="131"/>
      <c r="DG116" s="131"/>
      <c r="DH116" s="131"/>
      <c r="DI116" s="131"/>
      <c r="DJ116" s="131"/>
      <c r="DK116" s="131"/>
      <c r="DL116" s="131"/>
      <c r="DM116" s="131"/>
      <c r="DN116" s="131"/>
      <c r="DO116" s="131"/>
      <c r="DP116" s="131"/>
      <c r="DQ116" s="131"/>
      <c r="DR116" s="131"/>
      <c r="DS116" s="131"/>
      <c r="DT116" s="131"/>
      <c r="DU116" s="131"/>
      <c r="DV116" s="131"/>
      <c r="DW116" s="131"/>
      <c r="DX116" s="131"/>
      <c r="DY116" s="131"/>
      <c r="DZ116" s="131"/>
      <c r="EA116" s="131"/>
      <c r="EB116" s="131"/>
      <c r="EC116" s="131"/>
      <c r="ED116" s="131"/>
      <c r="EE116" s="131"/>
      <c r="EF116" s="131"/>
      <c r="EG116" s="131"/>
      <c r="EH116" s="131"/>
      <c r="EI116" s="131"/>
      <c r="EJ116" s="131"/>
      <c r="EK116" s="131"/>
      <c r="EL116" s="131"/>
      <c r="EM116" s="131"/>
      <c r="EN116" s="131"/>
      <c r="EO116" s="131"/>
      <c r="EP116" s="131"/>
      <c r="EQ116" s="131"/>
      <c r="ER116" s="131"/>
      <c r="ES116" s="131"/>
      <c r="ET116" s="131"/>
      <c r="EU116" s="131"/>
      <c r="EV116" s="131"/>
      <c r="EW116" s="131"/>
      <c r="EX116" s="131"/>
      <c r="EY116" s="131"/>
      <c r="EZ116" s="131"/>
      <c r="FA116" s="131"/>
      <c r="FB116" s="131"/>
      <c r="FC116" s="131"/>
      <c r="FD116" s="131"/>
      <c r="FE116" s="131"/>
      <c r="FF116" s="131"/>
      <c r="FG116" s="131"/>
      <c r="FH116" s="131"/>
      <c r="FI116" s="131"/>
      <c r="FJ116" s="131"/>
      <c r="FK116" s="131"/>
      <c r="FL116" s="131"/>
      <c r="FM116" s="131"/>
      <c r="FN116" s="131"/>
      <c r="FO116" s="131"/>
      <c r="FP116" s="131"/>
      <c r="FQ116" s="131"/>
      <c r="FR116" s="131"/>
      <c r="FS116" s="131"/>
      <c r="FT116" s="131"/>
      <c r="FU116" s="131"/>
      <c r="FV116" s="131"/>
      <c r="FW116" s="131"/>
      <c r="FX116" s="131"/>
      <c r="FY116" s="131"/>
      <c r="FZ116" s="131"/>
      <c r="GA116" s="131"/>
      <c r="GB116" s="131"/>
      <c r="GC116" s="131"/>
      <c r="GD116" s="131"/>
      <c r="GE116" s="131"/>
      <c r="GF116" s="131"/>
      <c r="GG116" s="131"/>
      <c r="GH116" s="131"/>
      <c r="GI116" s="131"/>
      <c r="GJ116" s="131"/>
      <c r="GK116" s="131"/>
      <c r="GL116" s="131"/>
      <c r="GM116" s="131"/>
      <c r="GN116" s="131"/>
      <c r="GO116" s="131"/>
      <c r="GP116" s="131"/>
      <c r="GQ116" s="131"/>
      <c r="GR116" s="131"/>
      <c r="GS116" s="131"/>
      <c r="GT116" s="131"/>
      <c r="GU116" s="131"/>
      <c r="GV116" s="131"/>
      <c r="GW116" s="131"/>
      <c r="GX116" s="131"/>
      <c r="GY116" s="131"/>
      <c r="GZ116" s="131"/>
      <c r="HA116" s="131"/>
      <c r="HB116" s="131"/>
      <c r="HC116" s="131"/>
      <c r="HD116" s="131"/>
      <c r="HE116" s="131"/>
      <c r="HF116" s="131"/>
      <c r="HG116" s="131"/>
      <c r="HH116" s="131"/>
      <c r="HI116" s="131"/>
      <c r="HJ116" s="131"/>
      <c r="HK116" s="131"/>
      <c r="HL116" s="131"/>
      <c r="HM116" s="131"/>
      <c r="HN116" s="131"/>
      <c r="HO116" s="131"/>
      <c r="HP116" s="131"/>
      <c r="HQ116" s="131"/>
      <c r="HR116" s="131"/>
    </row>
    <row r="117" s="10" customFormat="1" ht="12" spans="1:30">
      <c r="A117" s="43">
        <v>2.5</v>
      </c>
      <c r="B117" s="44" t="s">
        <v>88</v>
      </c>
      <c r="C117" s="43" t="s">
        <v>36</v>
      </c>
      <c r="D117" s="43"/>
      <c r="E117" s="43"/>
      <c r="F117" s="43">
        <v>467</v>
      </c>
      <c r="G117" s="43">
        <f>SUM(G118:G128)</f>
        <v>33</v>
      </c>
      <c r="H117" s="43">
        <v>467</v>
      </c>
      <c r="I117" s="43">
        <v>467</v>
      </c>
      <c r="J117" s="43"/>
      <c r="K117" s="43"/>
      <c r="L117" s="52">
        <f>SUM(L118:L128)</f>
        <v>156</v>
      </c>
      <c r="M117" s="52">
        <f>SUM(M118:M128)</f>
        <v>0</v>
      </c>
      <c r="N117" s="52">
        <f>SUM(N118:N128)</f>
        <v>25.5</v>
      </c>
      <c r="O117" s="52">
        <f>SUM(O118:O128)</f>
        <v>0</v>
      </c>
      <c r="P117" s="52">
        <f>SUM(P118:P128)</f>
        <v>130.5</v>
      </c>
      <c r="Q117" s="45"/>
      <c r="R117" s="43">
        <v>467</v>
      </c>
      <c r="S117" s="43">
        <v>867</v>
      </c>
      <c r="T117" s="43">
        <v>467</v>
      </c>
      <c r="U117" s="43">
        <v>467</v>
      </c>
      <c r="V117" s="45" t="s">
        <v>41</v>
      </c>
      <c r="W117" s="45" t="s">
        <v>41</v>
      </c>
      <c r="X117" s="45" t="s">
        <v>41</v>
      </c>
      <c r="Y117" s="45" t="s">
        <v>41</v>
      </c>
      <c r="Z117" s="45" t="s">
        <v>41</v>
      </c>
      <c r="AA117" s="45" t="s">
        <v>41</v>
      </c>
      <c r="AB117" s="45"/>
      <c r="AC117" s="45"/>
      <c r="AD117" s="75"/>
    </row>
    <row r="118" s="131" customFormat="1" ht="24" spans="1:226">
      <c r="A118" s="45" t="s">
        <v>42</v>
      </c>
      <c r="B118" s="46" t="s">
        <v>89</v>
      </c>
      <c r="C118" s="45" t="s">
        <v>44</v>
      </c>
      <c r="D118" s="45" t="s">
        <v>70</v>
      </c>
      <c r="E118" s="45" t="s">
        <v>71</v>
      </c>
      <c r="F118" s="43">
        <v>10</v>
      </c>
      <c r="G118" s="43">
        <v>3</v>
      </c>
      <c r="H118" s="43">
        <v>10</v>
      </c>
      <c r="I118" s="43">
        <v>10</v>
      </c>
      <c r="J118" s="43">
        <v>2018</v>
      </c>
      <c r="K118" s="43">
        <v>2020</v>
      </c>
      <c r="L118" s="52">
        <v>3.7</v>
      </c>
      <c r="M118" s="52">
        <v>0</v>
      </c>
      <c r="N118" s="52">
        <v>1.5</v>
      </c>
      <c r="O118" s="52">
        <v>0</v>
      </c>
      <c r="P118" s="52">
        <v>2.2</v>
      </c>
      <c r="Q118" s="45" t="s">
        <v>46</v>
      </c>
      <c r="R118" s="43">
        <v>10</v>
      </c>
      <c r="S118" s="43">
        <v>21</v>
      </c>
      <c r="T118" s="43">
        <v>10</v>
      </c>
      <c r="U118" s="43">
        <v>10</v>
      </c>
      <c r="V118" s="45" t="s">
        <v>41</v>
      </c>
      <c r="W118" s="45" t="s">
        <v>41</v>
      </c>
      <c r="X118" s="45" t="s">
        <v>41</v>
      </c>
      <c r="Y118" s="45" t="s">
        <v>41</v>
      </c>
      <c r="Z118" s="45" t="s">
        <v>41</v>
      </c>
      <c r="AA118" s="45" t="s">
        <v>41</v>
      </c>
      <c r="AB118" s="45" t="s">
        <v>72</v>
      </c>
      <c r="AC118" s="45" t="s">
        <v>73</v>
      </c>
      <c r="AD118" s="75"/>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0"/>
      <c r="FZ118" s="10"/>
      <c r="GA118" s="10"/>
      <c r="GB118" s="10"/>
      <c r="GC118" s="10"/>
      <c r="GD118" s="10"/>
      <c r="GE118" s="10"/>
      <c r="GF118" s="10"/>
      <c r="GG118" s="10"/>
      <c r="GH118" s="10"/>
      <c r="GI118" s="10"/>
      <c r="GJ118" s="10"/>
      <c r="GK118" s="10"/>
      <c r="GL118" s="10"/>
      <c r="GM118" s="10"/>
      <c r="GN118" s="10"/>
      <c r="GO118" s="10"/>
      <c r="GP118" s="10"/>
      <c r="GQ118" s="10"/>
      <c r="GR118" s="10"/>
      <c r="GS118" s="10"/>
      <c r="GT118" s="10"/>
      <c r="GU118" s="10"/>
      <c r="GV118" s="10"/>
      <c r="GW118" s="10"/>
      <c r="GX118" s="10"/>
      <c r="GY118" s="10"/>
      <c r="GZ118" s="10"/>
      <c r="HA118" s="10"/>
      <c r="HB118" s="10"/>
      <c r="HC118" s="10"/>
      <c r="HD118" s="10"/>
      <c r="HE118" s="10"/>
      <c r="HF118" s="10"/>
      <c r="HG118" s="10"/>
      <c r="HH118" s="10"/>
      <c r="HI118" s="10"/>
      <c r="HJ118" s="10"/>
      <c r="HK118" s="10"/>
      <c r="HL118" s="10"/>
      <c r="HM118" s="10"/>
      <c r="HN118" s="10"/>
      <c r="HO118" s="10"/>
      <c r="HP118" s="10"/>
      <c r="HQ118" s="10"/>
      <c r="HR118" s="10"/>
    </row>
    <row r="119" s="10" customFormat="1" ht="24" spans="1:30">
      <c r="A119" s="45" t="s">
        <v>42</v>
      </c>
      <c r="B119" s="46" t="s">
        <v>89</v>
      </c>
      <c r="C119" s="45" t="s">
        <v>49</v>
      </c>
      <c r="D119" s="45" t="s">
        <v>70</v>
      </c>
      <c r="E119" s="45" t="s">
        <v>71</v>
      </c>
      <c r="F119" s="43">
        <v>7</v>
      </c>
      <c r="G119" s="43">
        <v>3</v>
      </c>
      <c r="H119" s="43">
        <v>7</v>
      </c>
      <c r="I119" s="43">
        <v>7</v>
      </c>
      <c r="J119" s="43">
        <v>2018</v>
      </c>
      <c r="K119" s="43">
        <v>2020</v>
      </c>
      <c r="L119" s="52">
        <v>2.7</v>
      </c>
      <c r="M119" s="52">
        <v>0</v>
      </c>
      <c r="N119" s="52">
        <v>0</v>
      </c>
      <c r="O119" s="52">
        <v>0</v>
      </c>
      <c r="P119" s="52">
        <v>2.7</v>
      </c>
      <c r="Q119" s="45" t="s">
        <v>46</v>
      </c>
      <c r="R119" s="43">
        <v>7</v>
      </c>
      <c r="S119" s="43">
        <v>13</v>
      </c>
      <c r="T119" s="43">
        <v>7</v>
      </c>
      <c r="U119" s="43">
        <v>7</v>
      </c>
      <c r="V119" s="45" t="s">
        <v>41</v>
      </c>
      <c r="W119" s="45" t="s">
        <v>41</v>
      </c>
      <c r="X119" s="45" t="s">
        <v>41</v>
      </c>
      <c r="Y119" s="45" t="s">
        <v>41</v>
      </c>
      <c r="Z119" s="45" t="s">
        <v>41</v>
      </c>
      <c r="AA119" s="45" t="s">
        <v>41</v>
      </c>
      <c r="AB119" s="45" t="s">
        <v>72</v>
      </c>
      <c r="AC119" s="45" t="s">
        <v>73</v>
      </c>
      <c r="AD119" s="75"/>
    </row>
    <row r="120" s="131" customFormat="1" ht="24" spans="1:226">
      <c r="A120" s="45" t="s">
        <v>42</v>
      </c>
      <c r="B120" s="46" t="s">
        <v>89</v>
      </c>
      <c r="C120" s="45" t="s">
        <v>50</v>
      </c>
      <c r="D120" s="45" t="s">
        <v>70</v>
      </c>
      <c r="E120" s="45" t="s">
        <v>71</v>
      </c>
      <c r="F120" s="43">
        <v>18</v>
      </c>
      <c r="G120" s="43">
        <v>3</v>
      </c>
      <c r="H120" s="43">
        <v>18</v>
      </c>
      <c r="I120" s="43">
        <v>18</v>
      </c>
      <c r="J120" s="43">
        <v>2018</v>
      </c>
      <c r="K120" s="43">
        <v>2020</v>
      </c>
      <c r="L120" s="52">
        <v>6</v>
      </c>
      <c r="M120" s="52">
        <v>0</v>
      </c>
      <c r="N120" s="52">
        <v>2</v>
      </c>
      <c r="O120" s="52">
        <v>0</v>
      </c>
      <c r="P120" s="52">
        <v>4</v>
      </c>
      <c r="Q120" s="45" t="s">
        <v>46</v>
      </c>
      <c r="R120" s="43">
        <v>18</v>
      </c>
      <c r="S120" s="43">
        <v>32</v>
      </c>
      <c r="T120" s="43">
        <v>18</v>
      </c>
      <c r="U120" s="43">
        <v>18</v>
      </c>
      <c r="V120" s="45" t="s">
        <v>41</v>
      </c>
      <c r="W120" s="45" t="s">
        <v>41</v>
      </c>
      <c r="X120" s="45" t="s">
        <v>41</v>
      </c>
      <c r="Y120" s="45" t="s">
        <v>41</v>
      </c>
      <c r="Z120" s="45" t="s">
        <v>41</v>
      </c>
      <c r="AA120" s="45" t="s">
        <v>41</v>
      </c>
      <c r="AB120" s="45" t="s">
        <v>72</v>
      </c>
      <c r="AC120" s="45" t="s">
        <v>73</v>
      </c>
      <c r="AD120" s="74"/>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21"/>
      <c r="CN120" s="21"/>
      <c r="CO120" s="21"/>
      <c r="CP120" s="21"/>
      <c r="CQ120" s="21"/>
      <c r="CR120" s="21"/>
      <c r="CS120" s="21"/>
      <c r="CT120" s="21"/>
      <c r="CU120" s="21"/>
      <c r="CV120" s="21"/>
      <c r="CW120" s="21"/>
      <c r="CX120" s="21"/>
      <c r="CY120" s="21"/>
      <c r="CZ120" s="21"/>
      <c r="DA120" s="21"/>
      <c r="DB120" s="21"/>
      <c r="DC120" s="21"/>
      <c r="DD120" s="21"/>
      <c r="DE120" s="21"/>
      <c r="DF120" s="21"/>
      <c r="DG120" s="21"/>
      <c r="DH120" s="21"/>
      <c r="DI120" s="21"/>
      <c r="DJ120" s="21"/>
      <c r="DK120" s="21"/>
      <c r="DL120" s="21"/>
      <c r="DM120" s="21"/>
      <c r="DN120" s="21"/>
      <c r="DO120" s="21"/>
      <c r="DP120" s="21"/>
      <c r="DQ120" s="21"/>
      <c r="DR120" s="21"/>
      <c r="DS120" s="21"/>
      <c r="DT120" s="21"/>
      <c r="DU120" s="21"/>
      <c r="DV120" s="21"/>
      <c r="DW120" s="21"/>
      <c r="DX120" s="21"/>
      <c r="DY120" s="21"/>
      <c r="DZ120" s="21"/>
      <c r="EA120" s="21"/>
      <c r="EB120" s="21"/>
      <c r="EC120" s="21"/>
      <c r="ED120" s="21"/>
      <c r="EE120" s="21"/>
      <c r="EF120" s="21"/>
      <c r="EG120" s="21"/>
      <c r="EH120" s="21"/>
      <c r="EI120" s="21"/>
      <c r="EJ120" s="21"/>
      <c r="EK120" s="21"/>
      <c r="EL120" s="21"/>
      <c r="EM120" s="21"/>
      <c r="EN120" s="21"/>
      <c r="EO120" s="21"/>
      <c r="EP120" s="21"/>
      <c r="EQ120" s="21"/>
      <c r="ER120" s="21"/>
      <c r="ES120" s="21"/>
      <c r="ET120" s="21"/>
      <c r="EU120" s="21"/>
      <c r="EV120" s="21"/>
      <c r="EW120" s="21"/>
      <c r="EX120" s="21"/>
      <c r="EY120" s="21"/>
      <c r="EZ120" s="21"/>
      <c r="FA120" s="21"/>
      <c r="FB120" s="21"/>
      <c r="FC120" s="21"/>
      <c r="FD120" s="21"/>
      <c r="FE120" s="21"/>
      <c r="FF120" s="21"/>
      <c r="FG120" s="21"/>
      <c r="FH120" s="21"/>
      <c r="FI120" s="21"/>
      <c r="FJ120" s="21"/>
      <c r="FK120" s="21"/>
      <c r="FL120" s="21"/>
      <c r="FM120" s="21"/>
      <c r="FN120" s="21"/>
      <c r="FO120" s="21"/>
      <c r="FP120" s="21"/>
      <c r="FQ120" s="21"/>
      <c r="FR120" s="21"/>
      <c r="FS120" s="21"/>
      <c r="FT120" s="21"/>
      <c r="FU120" s="21"/>
      <c r="FV120" s="21"/>
      <c r="FW120" s="21"/>
      <c r="FX120" s="21"/>
      <c r="FY120" s="21"/>
      <c r="FZ120" s="21"/>
      <c r="GA120" s="21"/>
      <c r="GB120" s="21"/>
      <c r="GC120" s="21"/>
      <c r="GD120" s="21"/>
      <c r="GE120" s="21"/>
      <c r="GF120" s="21"/>
      <c r="GG120" s="21"/>
      <c r="GH120" s="21"/>
      <c r="GI120" s="21"/>
      <c r="GJ120" s="21"/>
      <c r="GK120" s="21"/>
      <c r="GL120" s="21"/>
      <c r="GM120" s="21"/>
      <c r="GN120" s="21"/>
      <c r="GO120" s="21"/>
      <c r="GP120" s="21"/>
      <c r="GQ120" s="21"/>
      <c r="GR120" s="21"/>
      <c r="GS120" s="21"/>
      <c r="GT120" s="21"/>
      <c r="GU120" s="21"/>
      <c r="GV120" s="21"/>
      <c r="GW120" s="21"/>
      <c r="GX120" s="21"/>
      <c r="GY120" s="21"/>
      <c r="GZ120" s="21"/>
      <c r="HA120" s="21"/>
      <c r="HB120" s="21"/>
      <c r="HC120" s="21"/>
      <c r="HD120" s="21"/>
      <c r="HE120" s="21"/>
      <c r="HF120" s="21"/>
      <c r="HG120" s="21"/>
      <c r="HH120" s="21"/>
      <c r="HI120" s="21"/>
      <c r="HJ120" s="21"/>
      <c r="HK120" s="21"/>
      <c r="HL120" s="21"/>
      <c r="HM120" s="21"/>
      <c r="HN120" s="21"/>
      <c r="HO120" s="21"/>
      <c r="HP120" s="21"/>
      <c r="HQ120" s="21"/>
      <c r="HR120" s="21"/>
    </row>
    <row r="121" s="131" customFormat="1" ht="24" spans="1:30">
      <c r="A121" s="45" t="s">
        <v>42</v>
      </c>
      <c r="B121" s="46" t="s">
        <v>89</v>
      </c>
      <c r="C121" s="45" t="s">
        <v>51</v>
      </c>
      <c r="D121" s="45" t="s">
        <v>70</v>
      </c>
      <c r="E121" s="45" t="s">
        <v>71</v>
      </c>
      <c r="F121" s="43">
        <v>17</v>
      </c>
      <c r="G121" s="43">
        <v>3</v>
      </c>
      <c r="H121" s="43">
        <v>17</v>
      </c>
      <c r="I121" s="43">
        <v>17</v>
      </c>
      <c r="J121" s="43">
        <v>2018</v>
      </c>
      <c r="K121" s="43">
        <v>2020</v>
      </c>
      <c r="L121" s="52">
        <v>5.9</v>
      </c>
      <c r="M121" s="52">
        <v>0</v>
      </c>
      <c r="N121" s="52">
        <v>1.7</v>
      </c>
      <c r="O121" s="52">
        <v>0</v>
      </c>
      <c r="P121" s="52">
        <v>4.2</v>
      </c>
      <c r="Q121" s="45" t="s">
        <v>46</v>
      </c>
      <c r="R121" s="43">
        <v>17</v>
      </c>
      <c r="S121" s="43">
        <v>33</v>
      </c>
      <c r="T121" s="43">
        <v>17</v>
      </c>
      <c r="U121" s="43">
        <v>17</v>
      </c>
      <c r="V121" s="45" t="s">
        <v>41</v>
      </c>
      <c r="W121" s="45" t="s">
        <v>41</v>
      </c>
      <c r="X121" s="45" t="s">
        <v>41</v>
      </c>
      <c r="Y121" s="45" t="s">
        <v>41</v>
      </c>
      <c r="Z121" s="45" t="s">
        <v>41</v>
      </c>
      <c r="AA121" s="45" t="s">
        <v>41</v>
      </c>
      <c r="AB121" s="45" t="s">
        <v>72</v>
      </c>
      <c r="AC121" s="45" t="s">
        <v>73</v>
      </c>
      <c r="AD121" s="45"/>
    </row>
    <row r="122" s="22" customFormat="1" ht="24" spans="1:226">
      <c r="A122" s="45" t="s">
        <v>42</v>
      </c>
      <c r="B122" s="46" t="s">
        <v>89</v>
      </c>
      <c r="C122" s="45" t="s">
        <v>52</v>
      </c>
      <c r="D122" s="45" t="s">
        <v>70</v>
      </c>
      <c r="E122" s="45" t="s">
        <v>71</v>
      </c>
      <c r="F122" s="43">
        <v>36</v>
      </c>
      <c r="G122" s="43">
        <v>3</v>
      </c>
      <c r="H122" s="43">
        <v>36</v>
      </c>
      <c r="I122" s="43">
        <v>36</v>
      </c>
      <c r="J122" s="43">
        <v>2018</v>
      </c>
      <c r="K122" s="43">
        <v>2020</v>
      </c>
      <c r="L122" s="52">
        <v>12.5</v>
      </c>
      <c r="M122" s="52">
        <v>0</v>
      </c>
      <c r="N122" s="52">
        <v>0</v>
      </c>
      <c r="O122" s="52">
        <v>0</v>
      </c>
      <c r="P122" s="52">
        <v>12.5</v>
      </c>
      <c r="Q122" s="45" t="s">
        <v>46</v>
      </c>
      <c r="R122" s="43">
        <v>36</v>
      </c>
      <c r="S122" s="43">
        <v>67</v>
      </c>
      <c r="T122" s="43">
        <v>36</v>
      </c>
      <c r="U122" s="43">
        <v>36</v>
      </c>
      <c r="V122" s="45" t="s">
        <v>41</v>
      </c>
      <c r="W122" s="45" t="s">
        <v>41</v>
      </c>
      <c r="X122" s="45" t="s">
        <v>41</v>
      </c>
      <c r="Y122" s="45" t="s">
        <v>41</v>
      </c>
      <c r="Z122" s="45" t="s">
        <v>41</v>
      </c>
      <c r="AA122" s="45" t="s">
        <v>41</v>
      </c>
      <c r="AB122" s="45" t="s">
        <v>72</v>
      </c>
      <c r="AC122" s="45" t="s">
        <v>73</v>
      </c>
      <c r="AD122" s="75"/>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c r="EM122" s="10"/>
      <c r="EN122" s="10"/>
      <c r="EO122" s="10"/>
      <c r="EP122" s="10"/>
      <c r="EQ122" s="10"/>
      <c r="ER122" s="10"/>
      <c r="ES122" s="10"/>
      <c r="ET122" s="10"/>
      <c r="EU122" s="10"/>
      <c r="EV122" s="10"/>
      <c r="EW122" s="10"/>
      <c r="EX122" s="10"/>
      <c r="EY122" s="10"/>
      <c r="EZ122" s="10"/>
      <c r="FA122" s="10"/>
      <c r="FB122" s="10"/>
      <c r="FC122" s="10"/>
      <c r="FD122" s="10"/>
      <c r="FE122" s="10"/>
      <c r="FF122" s="10"/>
      <c r="FG122" s="10"/>
      <c r="FH122" s="10"/>
      <c r="FI122" s="10"/>
      <c r="FJ122" s="10"/>
      <c r="FK122" s="10"/>
      <c r="FL122" s="10"/>
      <c r="FM122" s="10"/>
      <c r="FN122" s="10"/>
      <c r="FO122" s="10"/>
      <c r="FP122" s="10"/>
      <c r="FQ122" s="10"/>
      <c r="FR122" s="10"/>
      <c r="FS122" s="10"/>
      <c r="FT122" s="10"/>
      <c r="FU122" s="10"/>
      <c r="FV122" s="10"/>
      <c r="FW122" s="10"/>
      <c r="FX122" s="10"/>
      <c r="FY122" s="10"/>
      <c r="FZ122" s="10"/>
      <c r="GA122" s="10"/>
      <c r="GB122" s="10"/>
      <c r="GC122" s="10"/>
      <c r="GD122" s="10"/>
      <c r="GE122" s="10"/>
      <c r="GF122" s="10"/>
      <c r="GG122" s="10"/>
      <c r="GH122" s="10"/>
      <c r="GI122" s="10"/>
      <c r="GJ122" s="10"/>
      <c r="GK122" s="10"/>
      <c r="GL122" s="10"/>
      <c r="GM122" s="10"/>
      <c r="GN122" s="10"/>
      <c r="GO122" s="10"/>
      <c r="GP122" s="10"/>
      <c r="GQ122" s="10"/>
      <c r="GR122" s="10"/>
      <c r="GS122" s="10"/>
      <c r="GT122" s="10"/>
      <c r="GU122" s="10"/>
      <c r="GV122" s="10"/>
      <c r="GW122" s="10"/>
      <c r="GX122" s="10"/>
      <c r="GY122" s="10"/>
      <c r="GZ122" s="10"/>
      <c r="HA122" s="10"/>
      <c r="HB122" s="10"/>
      <c r="HC122" s="10"/>
      <c r="HD122" s="10"/>
      <c r="HE122" s="10"/>
      <c r="HF122" s="10"/>
      <c r="HG122" s="10"/>
      <c r="HH122" s="10"/>
      <c r="HI122" s="10"/>
      <c r="HJ122" s="10"/>
      <c r="HK122" s="10"/>
      <c r="HL122" s="10"/>
      <c r="HM122" s="10"/>
      <c r="HN122" s="10"/>
      <c r="HO122" s="10"/>
      <c r="HP122" s="10"/>
      <c r="HQ122" s="10"/>
      <c r="HR122" s="10"/>
    </row>
    <row r="123" s="22" customFormat="1" ht="24" spans="1:226">
      <c r="A123" s="45" t="s">
        <v>42</v>
      </c>
      <c r="B123" s="46" t="s">
        <v>89</v>
      </c>
      <c r="C123" s="45" t="s">
        <v>53</v>
      </c>
      <c r="D123" s="45" t="s">
        <v>70</v>
      </c>
      <c r="E123" s="45" t="s">
        <v>71</v>
      </c>
      <c r="F123" s="43">
        <v>72</v>
      </c>
      <c r="G123" s="43">
        <v>3</v>
      </c>
      <c r="H123" s="43">
        <v>72</v>
      </c>
      <c r="I123" s="43">
        <v>72</v>
      </c>
      <c r="J123" s="43">
        <v>2018</v>
      </c>
      <c r="K123" s="43">
        <v>2020</v>
      </c>
      <c r="L123" s="52">
        <v>25.1</v>
      </c>
      <c r="M123" s="52">
        <v>0</v>
      </c>
      <c r="N123" s="52">
        <v>0</v>
      </c>
      <c r="O123" s="52">
        <v>0</v>
      </c>
      <c r="P123" s="52">
        <v>25.1</v>
      </c>
      <c r="Q123" s="45" t="s">
        <v>46</v>
      </c>
      <c r="R123" s="43">
        <v>72</v>
      </c>
      <c r="S123" s="43">
        <v>113</v>
      </c>
      <c r="T123" s="43">
        <v>72</v>
      </c>
      <c r="U123" s="43">
        <v>72</v>
      </c>
      <c r="V123" s="45" t="s">
        <v>41</v>
      </c>
      <c r="W123" s="45" t="s">
        <v>41</v>
      </c>
      <c r="X123" s="45" t="s">
        <v>41</v>
      </c>
      <c r="Y123" s="45" t="s">
        <v>41</v>
      </c>
      <c r="Z123" s="45" t="s">
        <v>41</v>
      </c>
      <c r="AA123" s="45" t="s">
        <v>41</v>
      </c>
      <c r="AB123" s="45" t="s">
        <v>72</v>
      </c>
      <c r="AC123" s="45" t="s">
        <v>73</v>
      </c>
      <c r="AD123" s="45"/>
      <c r="AE123" s="131"/>
      <c r="AF123" s="131"/>
      <c r="AG123" s="131"/>
      <c r="AH123" s="131"/>
      <c r="AI123" s="131"/>
      <c r="AJ123" s="131"/>
      <c r="AK123" s="131"/>
      <c r="AL123" s="131"/>
      <c r="AM123" s="131"/>
      <c r="AN123" s="131"/>
      <c r="AO123" s="131"/>
      <c r="AP123" s="131"/>
      <c r="AQ123" s="131"/>
      <c r="AR123" s="131"/>
      <c r="AS123" s="131"/>
      <c r="AT123" s="131"/>
      <c r="AU123" s="131"/>
      <c r="AV123" s="131"/>
      <c r="AW123" s="131"/>
      <c r="AX123" s="131"/>
      <c r="AY123" s="131"/>
      <c r="AZ123" s="131"/>
      <c r="BA123" s="131"/>
      <c r="BB123" s="131"/>
      <c r="BC123" s="131"/>
      <c r="BD123" s="131"/>
      <c r="BE123" s="131"/>
      <c r="BF123" s="131"/>
      <c r="BG123" s="131"/>
      <c r="BH123" s="131"/>
      <c r="BI123" s="131"/>
      <c r="BJ123" s="131"/>
      <c r="BK123" s="131"/>
      <c r="BL123" s="131"/>
      <c r="BM123" s="131"/>
      <c r="BN123" s="131"/>
      <c r="BO123" s="131"/>
      <c r="BP123" s="131"/>
      <c r="BQ123" s="131"/>
      <c r="BR123" s="131"/>
      <c r="BS123" s="131"/>
      <c r="BT123" s="131"/>
      <c r="BU123" s="131"/>
      <c r="BV123" s="131"/>
      <c r="BW123" s="131"/>
      <c r="BX123" s="131"/>
      <c r="BY123" s="131"/>
      <c r="BZ123" s="131"/>
      <c r="CA123" s="131"/>
      <c r="CB123" s="131"/>
      <c r="CC123" s="131"/>
      <c r="CD123" s="131"/>
      <c r="CE123" s="131"/>
      <c r="CF123" s="131"/>
      <c r="CG123" s="131"/>
      <c r="CH123" s="131"/>
      <c r="CI123" s="131"/>
      <c r="CJ123" s="131"/>
      <c r="CK123" s="131"/>
      <c r="CL123" s="131"/>
      <c r="CM123" s="131"/>
      <c r="CN123" s="131"/>
      <c r="CO123" s="131"/>
      <c r="CP123" s="131"/>
      <c r="CQ123" s="131"/>
      <c r="CR123" s="131"/>
      <c r="CS123" s="131"/>
      <c r="CT123" s="131"/>
      <c r="CU123" s="131"/>
      <c r="CV123" s="131"/>
      <c r="CW123" s="131"/>
      <c r="CX123" s="131"/>
      <c r="CY123" s="131"/>
      <c r="CZ123" s="131"/>
      <c r="DA123" s="131"/>
      <c r="DB123" s="131"/>
      <c r="DC123" s="131"/>
      <c r="DD123" s="131"/>
      <c r="DE123" s="131"/>
      <c r="DF123" s="131"/>
      <c r="DG123" s="131"/>
      <c r="DH123" s="131"/>
      <c r="DI123" s="131"/>
      <c r="DJ123" s="131"/>
      <c r="DK123" s="131"/>
      <c r="DL123" s="131"/>
      <c r="DM123" s="131"/>
      <c r="DN123" s="131"/>
      <c r="DO123" s="131"/>
      <c r="DP123" s="131"/>
      <c r="DQ123" s="131"/>
      <c r="DR123" s="131"/>
      <c r="DS123" s="131"/>
      <c r="DT123" s="131"/>
      <c r="DU123" s="131"/>
      <c r="DV123" s="131"/>
      <c r="DW123" s="131"/>
      <c r="DX123" s="131"/>
      <c r="DY123" s="131"/>
      <c r="DZ123" s="131"/>
      <c r="EA123" s="131"/>
      <c r="EB123" s="131"/>
      <c r="EC123" s="131"/>
      <c r="ED123" s="131"/>
      <c r="EE123" s="131"/>
      <c r="EF123" s="131"/>
      <c r="EG123" s="131"/>
      <c r="EH123" s="131"/>
      <c r="EI123" s="131"/>
      <c r="EJ123" s="131"/>
      <c r="EK123" s="131"/>
      <c r="EL123" s="131"/>
      <c r="EM123" s="131"/>
      <c r="EN123" s="131"/>
      <c r="EO123" s="131"/>
      <c r="EP123" s="131"/>
      <c r="EQ123" s="131"/>
      <c r="ER123" s="131"/>
      <c r="ES123" s="131"/>
      <c r="ET123" s="131"/>
      <c r="EU123" s="131"/>
      <c r="EV123" s="131"/>
      <c r="EW123" s="131"/>
      <c r="EX123" s="131"/>
      <c r="EY123" s="131"/>
      <c r="EZ123" s="131"/>
      <c r="FA123" s="131"/>
      <c r="FB123" s="131"/>
      <c r="FC123" s="131"/>
      <c r="FD123" s="131"/>
      <c r="FE123" s="131"/>
      <c r="FF123" s="131"/>
      <c r="FG123" s="131"/>
      <c r="FH123" s="131"/>
      <c r="FI123" s="131"/>
      <c r="FJ123" s="131"/>
      <c r="FK123" s="131"/>
      <c r="FL123" s="131"/>
      <c r="FM123" s="131"/>
      <c r="FN123" s="131"/>
      <c r="FO123" s="131"/>
      <c r="FP123" s="131"/>
      <c r="FQ123" s="131"/>
      <c r="FR123" s="131"/>
      <c r="FS123" s="131"/>
      <c r="FT123" s="131"/>
      <c r="FU123" s="131"/>
      <c r="FV123" s="131"/>
      <c r="FW123" s="131"/>
      <c r="FX123" s="131"/>
      <c r="FY123" s="131"/>
      <c r="FZ123" s="131"/>
      <c r="GA123" s="131"/>
      <c r="GB123" s="131"/>
      <c r="GC123" s="131"/>
      <c r="GD123" s="131"/>
      <c r="GE123" s="131"/>
      <c r="GF123" s="131"/>
      <c r="GG123" s="131"/>
      <c r="GH123" s="131"/>
      <c r="GI123" s="131"/>
      <c r="GJ123" s="131"/>
      <c r="GK123" s="131"/>
      <c r="GL123" s="131"/>
      <c r="GM123" s="131"/>
      <c r="GN123" s="131"/>
      <c r="GO123" s="131"/>
      <c r="GP123" s="131"/>
      <c r="GQ123" s="131"/>
      <c r="GR123" s="131"/>
      <c r="GS123" s="131"/>
      <c r="GT123" s="131"/>
      <c r="GU123" s="131"/>
      <c r="GV123" s="131"/>
      <c r="GW123" s="131"/>
      <c r="GX123" s="131"/>
      <c r="GY123" s="131"/>
      <c r="GZ123" s="131"/>
      <c r="HA123" s="131"/>
      <c r="HB123" s="131"/>
      <c r="HC123" s="131"/>
      <c r="HD123" s="131"/>
      <c r="HE123" s="131"/>
      <c r="HF123" s="131"/>
      <c r="HG123" s="131"/>
      <c r="HH123" s="131"/>
      <c r="HI123" s="131"/>
      <c r="HJ123" s="131"/>
      <c r="HK123" s="131"/>
      <c r="HL123" s="131"/>
      <c r="HM123" s="131"/>
      <c r="HN123" s="131"/>
      <c r="HO123" s="131"/>
      <c r="HP123" s="131"/>
      <c r="HQ123" s="131"/>
      <c r="HR123" s="131"/>
    </row>
    <row r="124" s="131" customFormat="1" ht="24" spans="1:226">
      <c r="A124" s="45" t="s">
        <v>42</v>
      </c>
      <c r="B124" s="46" t="s">
        <v>89</v>
      </c>
      <c r="C124" s="45" t="s">
        <v>54</v>
      </c>
      <c r="D124" s="45" t="s">
        <v>70</v>
      </c>
      <c r="E124" s="45" t="s">
        <v>71</v>
      </c>
      <c r="F124" s="43">
        <v>65</v>
      </c>
      <c r="G124" s="43">
        <v>3</v>
      </c>
      <c r="H124" s="43">
        <v>65</v>
      </c>
      <c r="I124" s="43">
        <v>65</v>
      </c>
      <c r="J124" s="43">
        <v>2018</v>
      </c>
      <c r="K124" s="43">
        <v>2020</v>
      </c>
      <c r="L124" s="52">
        <v>20.1</v>
      </c>
      <c r="M124" s="52">
        <v>0</v>
      </c>
      <c r="N124" s="52">
        <v>8.1</v>
      </c>
      <c r="O124" s="52">
        <v>0</v>
      </c>
      <c r="P124" s="52">
        <v>12</v>
      </c>
      <c r="Q124" s="45" t="s">
        <v>46</v>
      </c>
      <c r="R124" s="43">
        <v>65</v>
      </c>
      <c r="S124" s="43">
        <v>115</v>
      </c>
      <c r="T124" s="43">
        <v>65</v>
      </c>
      <c r="U124" s="43">
        <v>65</v>
      </c>
      <c r="V124" s="45" t="s">
        <v>41</v>
      </c>
      <c r="W124" s="45" t="s">
        <v>41</v>
      </c>
      <c r="X124" s="45" t="s">
        <v>41</v>
      </c>
      <c r="Y124" s="45" t="s">
        <v>41</v>
      </c>
      <c r="Z124" s="45" t="s">
        <v>41</v>
      </c>
      <c r="AA124" s="45" t="s">
        <v>41</v>
      </c>
      <c r="AB124" s="45" t="s">
        <v>72</v>
      </c>
      <c r="AC124" s="45" t="s">
        <v>73</v>
      </c>
      <c r="AD124" s="74"/>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c r="BZ124" s="21"/>
      <c r="CA124" s="21"/>
      <c r="CB124" s="21"/>
      <c r="CC124" s="21"/>
      <c r="CD124" s="21"/>
      <c r="CE124" s="21"/>
      <c r="CF124" s="21"/>
      <c r="CG124" s="21"/>
      <c r="CH124" s="21"/>
      <c r="CI124" s="21"/>
      <c r="CJ124" s="21"/>
      <c r="CK124" s="21"/>
      <c r="CL124" s="21"/>
      <c r="CM124" s="21"/>
      <c r="CN124" s="21"/>
      <c r="CO124" s="21"/>
      <c r="CP124" s="21"/>
      <c r="CQ124" s="21"/>
      <c r="CR124" s="21"/>
      <c r="CS124" s="21"/>
      <c r="CT124" s="21"/>
      <c r="CU124" s="21"/>
      <c r="CV124" s="21"/>
      <c r="CW124" s="21"/>
      <c r="CX124" s="21"/>
      <c r="CY124" s="21"/>
      <c r="CZ124" s="21"/>
      <c r="DA124" s="21"/>
      <c r="DB124" s="21"/>
      <c r="DC124" s="21"/>
      <c r="DD124" s="21"/>
      <c r="DE124" s="21"/>
      <c r="DF124" s="21"/>
      <c r="DG124" s="21"/>
      <c r="DH124" s="21"/>
      <c r="DI124" s="21"/>
      <c r="DJ124" s="21"/>
      <c r="DK124" s="21"/>
      <c r="DL124" s="21"/>
      <c r="DM124" s="21"/>
      <c r="DN124" s="21"/>
      <c r="DO124" s="21"/>
      <c r="DP124" s="21"/>
      <c r="DQ124" s="21"/>
      <c r="DR124" s="21"/>
      <c r="DS124" s="21"/>
      <c r="DT124" s="21"/>
      <c r="DU124" s="21"/>
      <c r="DV124" s="21"/>
      <c r="DW124" s="21"/>
      <c r="DX124" s="21"/>
      <c r="DY124" s="21"/>
      <c r="DZ124" s="21"/>
      <c r="EA124" s="21"/>
      <c r="EB124" s="21"/>
      <c r="EC124" s="21"/>
      <c r="ED124" s="21"/>
      <c r="EE124" s="21"/>
      <c r="EF124" s="21"/>
      <c r="EG124" s="21"/>
      <c r="EH124" s="21"/>
      <c r="EI124" s="21"/>
      <c r="EJ124" s="21"/>
      <c r="EK124" s="21"/>
      <c r="EL124" s="21"/>
      <c r="EM124" s="21"/>
      <c r="EN124" s="21"/>
      <c r="EO124" s="21"/>
      <c r="EP124" s="21"/>
      <c r="EQ124" s="21"/>
      <c r="ER124" s="21"/>
      <c r="ES124" s="21"/>
      <c r="ET124" s="21"/>
      <c r="EU124" s="21"/>
      <c r="EV124" s="21"/>
      <c r="EW124" s="21"/>
      <c r="EX124" s="21"/>
      <c r="EY124" s="21"/>
      <c r="EZ124" s="21"/>
      <c r="FA124" s="21"/>
      <c r="FB124" s="21"/>
      <c r="FC124" s="21"/>
      <c r="FD124" s="21"/>
      <c r="FE124" s="21"/>
      <c r="FF124" s="21"/>
      <c r="FG124" s="21"/>
      <c r="FH124" s="21"/>
      <c r="FI124" s="21"/>
      <c r="FJ124" s="21"/>
      <c r="FK124" s="21"/>
      <c r="FL124" s="21"/>
      <c r="FM124" s="21"/>
      <c r="FN124" s="21"/>
      <c r="FO124" s="21"/>
      <c r="FP124" s="21"/>
      <c r="FQ124" s="21"/>
      <c r="FR124" s="21"/>
      <c r="FS124" s="21"/>
      <c r="FT124" s="21"/>
      <c r="FU124" s="21"/>
      <c r="FV124" s="21"/>
      <c r="FW124" s="21"/>
      <c r="FX124" s="21"/>
      <c r="FY124" s="21"/>
      <c r="FZ124" s="21"/>
      <c r="GA124" s="21"/>
      <c r="GB124" s="21"/>
      <c r="GC124" s="21"/>
      <c r="GD124" s="21"/>
      <c r="GE124" s="21"/>
      <c r="GF124" s="21"/>
      <c r="GG124" s="21"/>
      <c r="GH124" s="21"/>
      <c r="GI124" s="21"/>
      <c r="GJ124" s="21"/>
      <c r="GK124" s="21"/>
      <c r="GL124" s="21"/>
      <c r="GM124" s="21"/>
      <c r="GN124" s="21"/>
      <c r="GO124" s="21"/>
      <c r="GP124" s="21"/>
      <c r="GQ124" s="21"/>
      <c r="GR124" s="21"/>
      <c r="GS124" s="21"/>
      <c r="GT124" s="21"/>
      <c r="GU124" s="21"/>
      <c r="GV124" s="21"/>
      <c r="GW124" s="21"/>
      <c r="GX124" s="21"/>
      <c r="GY124" s="21"/>
      <c r="GZ124" s="21"/>
      <c r="HA124" s="21"/>
      <c r="HB124" s="21"/>
      <c r="HC124" s="21"/>
      <c r="HD124" s="21"/>
      <c r="HE124" s="21"/>
      <c r="HF124" s="21"/>
      <c r="HG124" s="21"/>
      <c r="HH124" s="21"/>
      <c r="HI124" s="21"/>
      <c r="HJ124" s="21"/>
      <c r="HK124" s="21"/>
      <c r="HL124" s="21"/>
      <c r="HM124" s="21"/>
      <c r="HN124" s="21"/>
      <c r="HO124" s="21"/>
      <c r="HP124" s="21"/>
      <c r="HQ124" s="21"/>
      <c r="HR124" s="21"/>
    </row>
    <row r="125" s="10" customFormat="1" ht="24" spans="1:30">
      <c r="A125" s="45" t="s">
        <v>42</v>
      </c>
      <c r="B125" s="46" t="s">
        <v>89</v>
      </c>
      <c r="C125" s="45" t="s">
        <v>55</v>
      </c>
      <c r="D125" s="45" t="s">
        <v>70</v>
      </c>
      <c r="E125" s="45" t="s">
        <v>71</v>
      </c>
      <c r="F125" s="43">
        <v>105</v>
      </c>
      <c r="G125" s="43">
        <v>3</v>
      </c>
      <c r="H125" s="43">
        <v>105</v>
      </c>
      <c r="I125" s="43">
        <v>105</v>
      </c>
      <c r="J125" s="43">
        <v>2018</v>
      </c>
      <c r="K125" s="43">
        <v>2020</v>
      </c>
      <c r="L125" s="52">
        <v>34.9</v>
      </c>
      <c r="M125" s="52">
        <v>0</v>
      </c>
      <c r="N125" s="52">
        <v>0</v>
      </c>
      <c r="O125" s="52">
        <v>0</v>
      </c>
      <c r="P125" s="52">
        <v>34.9</v>
      </c>
      <c r="Q125" s="45" t="s">
        <v>46</v>
      </c>
      <c r="R125" s="43">
        <v>105</v>
      </c>
      <c r="S125" s="43">
        <v>192</v>
      </c>
      <c r="T125" s="43">
        <v>105</v>
      </c>
      <c r="U125" s="43">
        <v>105</v>
      </c>
      <c r="V125" s="45" t="s">
        <v>41</v>
      </c>
      <c r="W125" s="45" t="s">
        <v>41</v>
      </c>
      <c r="X125" s="45" t="s">
        <v>41</v>
      </c>
      <c r="Y125" s="45" t="s">
        <v>41</v>
      </c>
      <c r="Z125" s="45" t="s">
        <v>41</v>
      </c>
      <c r="AA125" s="45" t="s">
        <v>41</v>
      </c>
      <c r="AB125" s="45" t="s">
        <v>72</v>
      </c>
      <c r="AC125" s="45" t="s">
        <v>73</v>
      </c>
      <c r="AD125" s="75"/>
    </row>
    <row r="126" s="10" customFormat="1" ht="24" spans="1:226">
      <c r="A126" s="45" t="s">
        <v>42</v>
      </c>
      <c r="B126" s="46" t="s">
        <v>89</v>
      </c>
      <c r="C126" s="45" t="s">
        <v>56</v>
      </c>
      <c r="D126" s="45" t="s">
        <v>70</v>
      </c>
      <c r="E126" s="45" t="s">
        <v>71</v>
      </c>
      <c r="F126" s="43">
        <v>29</v>
      </c>
      <c r="G126" s="43">
        <v>3</v>
      </c>
      <c r="H126" s="43">
        <v>29</v>
      </c>
      <c r="I126" s="43">
        <v>29</v>
      </c>
      <c r="J126" s="43">
        <v>2018</v>
      </c>
      <c r="K126" s="43">
        <v>2020</v>
      </c>
      <c r="L126" s="52">
        <v>10.1</v>
      </c>
      <c r="M126" s="52">
        <v>0</v>
      </c>
      <c r="N126" s="52">
        <v>0</v>
      </c>
      <c r="O126" s="52">
        <v>0</v>
      </c>
      <c r="P126" s="52">
        <v>10.1</v>
      </c>
      <c r="Q126" s="45" t="s">
        <v>46</v>
      </c>
      <c r="R126" s="43">
        <v>29</v>
      </c>
      <c r="S126" s="43">
        <v>52</v>
      </c>
      <c r="T126" s="43">
        <v>29</v>
      </c>
      <c r="U126" s="43">
        <v>29</v>
      </c>
      <c r="V126" s="45" t="s">
        <v>41</v>
      </c>
      <c r="W126" s="45" t="s">
        <v>41</v>
      </c>
      <c r="X126" s="45" t="s">
        <v>41</v>
      </c>
      <c r="Y126" s="45" t="s">
        <v>41</v>
      </c>
      <c r="Z126" s="45" t="s">
        <v>41</v>
      </c>
      <c r="AA126" s="45" t="s">
        <v>41</v>
      </c>
      <c r="AB126" s="45" t="s">
        <v>72</v>
      </c>
      <c r="AC126" s="45" t="s">
        <v>73</v>
      </c>
      <c r="AD126" s="45"/>
      <c r="AE126" s="131"/>
      <c r="AF126" s="131"/>
      <c r="AG126" s="131"/>
      <c r="AH126" s="131"/>
      <c r="AI126" s="131"/>
      <c r="AJ126" s="131"/>
      <c r="AK126" s="131"/>
      <c r="AL126" s="131"/>
      <c r="AM126" s="131"/>
      <c r="AN126" s="131"/>
      <c r="AO126" s="131"/>
      <c r="AP126" s="131"/>
      <c r="AQ126" s="131"/>
      <c r="AR126" s="131"/>
      <c r="AS126" s="131"/>
      <c r="AT126" s="131"/>
      <c r="AU126" s="131"/>
      <c r="AV126" s="131"/>
      <c r="AW126" s="131"/>
      <c r="AX126" s="131"/>
      <c r="AY126" s="131"/>
      <c r="AZ126" s="131"/>
      <c r="BA126" s="131"/>
      <c r="BB126" s="131"/>
      <c r="BC126" s="131"/>
      <c r="BD126" s="131"/>
      <c r="BE126" s="131"/>
      <c r="BF126" s="131"/>
      <c r="BG126" s="131"/>
      <c r="BH126" s="131"/>
      <c r="BI126" s="131"/>
      <c r="BJ126" s="131"/>
      <c r="BK126" s="131"/>
      <c r="BL126" s="131"/>
      <c r="BM126" s="131"/>
      <c r="BN126" s="131"/>
      <c r="BO126" s="131"/>
      <c r="BP126" s="131"/>
      <c r="BQ126" s="131"/>
      <c r="BR126" s="131"/>
      <c r="BS126" s="131"/>
      <c r="BT126" s="131"/>
      <c r="BU126" s="131"/>
      <c r="BV126" s="131"/>
      <c r="BW126" s="131"/>
      <c r="BX126" s="131"/>
      <c r="BY126" s="131"/>
      <c r="BZ126" s="131"/>
      <c r="CA126" s="131"/>
      <c r="CB126" s="131"/>
      <c r="CC126" s="131"/>
      <c r="CD126" s="131"/>
      <c r="CE126" s="131"/>
      <c r="CF126" s="131"/>
      <c r="CG126" s="131"/>
      <c r="CH126" s="131"/>
      <c r="CI126" s="131"/>
      <c r="CJ126" s="131"/>
      <c r="CK126" s="131"/>
      <c r="CL126" s="131"/>
      <c r="CM126" s="131"/>
      <c r="CN126" s="131"/>
      <c r="CO126" s="131"/>
      <c r="CP126" s="131"/>
      <c r="CQ126" s="131"/>
      <c r="CR126" s="131"/>
      <c r="CS126" s="131"/>
      <c r="CT126" s="131"/>
      <c r="CU126" s="131"/>
      <c r="CV126" s="131"/>
      <c r="CW126" s="131"/>
      <c r="CX126" s="131"/>
      <c r="CY126" s="131"/>
      <c r="CZ126" s="131"/>
      <c r="DA126" s="131"/>
      <c r="DB126" s="131"/>
      <c r="DC126" s="131"/>
      <c r="DD126" s="131"/>
      <c r="DE126" s="131"/>
      <c r="DF126" s="131"/>
      <c r="DG126" s="131"/>
      <c r="DH126" s="131"/>
      <c r="DI126" s="131"/>
      <c r="DJ126" s="131"/>
      <c r="DK126" s="131"/>
      <c r="DL126" s="131"/>
      <c r="DM126" s="131"/>
      <c r="DN126" s="131"/>
      <c r="DO126" s="131"/>
      <c r="DP126" s="131"/>
      <c r="DQ126" s="131"/>
      <c r="DR126" s="131"/>
      <c r="DS126" s="131"/>
      <c r="DT126" s="131"/>
      <c r="DU126" s="131"/>
      <c r="DV126" s="131"/>
      <c r="DW126" s="131"/>
      <c r="DX126" s="131"/>
      <c r="DY126" s="131"/>
      <c r="DZ126" s="131"/>
      <c r="EA126" s="131"/>
      <c r="EB126" s="131"/>
      <c r="EC126" s="131"/>
      <c r="ED126" s="131"/>
      <c r="EE126" s="131"/>
      <c r="EF126" s="131"/>
      <c r="EG126" s="131"/>
      <c r="EH126" s="131"/>
      <c r="EI126" s="131"/>
      <c r="EJ126" s="131"/>
      <c r="EK126" s="131"/>
      <c r="EL126" s="131"/>
      <c r="EM126" s="131"/>
      <c r="EN126" s="131"/>
      <c r="EO126" s="131"/>
      <c r="EP126" s="131"/>
      <c r="EQ126" s="131"/>
      <c r="ER126" s="131"/>
      <c r="ES126" s="131"/>
      <c r="ET126" s="131"/>
      <c r="EU126" s="131"/>
      <c r="EV126" s="131"/>
      <c r="EW126" s="131"/>
      <c r="EX126" s="131"/>
      <c r="EY126" s="131"/>
      <c r="EZ126" s="131"/>
      <c r="FA126" s="131"/>
      <c r="FB126" s="131"/>
      <c r="FC126" s="131"/>
      <c r="FD126" s="131"/>
      <c r="FE126" s="131"/>
      <c r="FF126" s="131"/>
      <c r="FG126" s="131"/>
      <c r="FH126" s="131"/>
      <c r="FI126" s="131"/>
      <c r="FJ126" s="131"/>
      <c r="FK126" s="131"/>
      <c r="FL126" s="131"/>
      <c r="FM126" s="131"/>
      <c r="FN126" s="131"/>
      <c r="FO126" s="131"/>
      <c r="FP126" s="131"/>
      <c r="FQ126" s="131"/>
      <c r="FR126" s="131"/>
      <c r="FS126" s="131"/>
      <c r="FT126" s="131"/>
      <c r="FU126" s="131"/>
      <c r="FV126" s="131"/>
      <c r="FW126" s="131"/>
      <c r="FX126" s="131"/>
      <c r="FY126" s="131"/>
      <c r="FZ126" s="131"/>
      <c r="GA126" s="131"/>
      <c r="GB126" s="131"/>
      <c r="GC126" s="131"/>
      <c r="GD126" s="131"/>
      <c r="GE126" s="131"/>
      <c r="GF126" s="131"/>
      <c r="GG126" s="131"/>
      <c r="GH126" s="131"/>
      <c r="GI126" s="131"/>
      <c r="GJ126" s="131"/>
      <c r="GK126" s="131"/>
      <c r="GL126" s="131"/>
      <c r="GM126" s="131"/>
      <c r="GN126" s="131"/>
      <c r="GO126" s="131"/>
      <c r="GP126" s="131"/>
      <c r="GQ126" s="131"/>
      <c r="GR126" s="131"/>
      <c r="GS126" s="131"/>
      <c r="GT126" s="131"/>
      <c r="GU126" s="131"/>
      <c r="GV126" s="131"/>
      <c r="GW126" s="131"/>
      <c r="GX126" s="131"/>
      <c r="GY126" s="131"/>
      <c r="GZ126" s="131"/>
      <c r="HA126" s="131"/>
      <c r="HB126" s="131"/>
      <c r="HC126" s="131"/>
      <c r="HD126" s="131"/>
      <c r="HE126" s="131"/>
      <c r="HF126" s="131"/>
      <c r="HG126" s="131"/>
      <c r="HH126" s="131"/>
      <c r="HI126" s="131"/>
      <c r="HJ126" s="131"/>
      <c r="HK126" s="131"/>
      <c r="HL126" s="131"/>
      <c r="HM126" s="131"/>
      <c r="HN126" s="131"/>
      <c r="HO126" s="131"/>
      <c r="HP126" s="131"/>
      <c r="HQ126" s="131"/>
      <c r="HR126" s="131"/>
    </row>
    <row r="127" s="10" customFormat="1" ht="24" spans="1:30">
      <c r="A127" s="45" t="s">
        <v>42</v>
      </c>
      <c r="B127" s="46" t="s">
        <v>89</v>
      </c>
      <c r="C127" s="45" t="s">
        <v>57</v>
      </c>
      <c r="D127" s="45" t="s">
        <v>70</v>
      </c>
      <c r="E127" s="45" t="s">
        <v>71</v>
      </c>
      <c r="F127" s="43">
        <v>26</v>
      </c>
      <c r="G127" s="43">
        <v>3</v>
      </c>
      <c r="H127" s="43">
        <v>26</v>
      </c>
      <c r="I127" s="43">
        <v>26</v>
      </c>
      <c r="J127" s="43">
        <v>2018</v>
      </c>
      <c r="K127" s="43">
        <v>2020</v>
      </c>
      <c r="L127" s="52">
        <v>8.9</v>
      </c>
      <c r="M127" s="52">
        <v>0</v>
      </c>
      <c r="N127" s="52">
        <v>2.7</v>
      </c>
      <c r="O127" s="52">
        <v>0</v>
      </c>
      <c r="P127" s="52">
        <v>6.2</v>
      </c>
      <c r="Q127" s="45" t="s">
        <v>46</v>
      </c>
      <c r="R127" s="43">
        <v>26</v>
      </c>
      <c r="S127" s="43">
        <v>52</v>
      </c>
      <c r="T127" s="43">
        <v>26</v>
      </c>
      <c r="U127" s="43">
        <v>26</v>
      </c>
      <c r="V127" s="45" t="s">
        <v>41</v>
      </c>
      <c r="W127" s="45" t="s">
        <v>41</v>
      </c>
      <c r="X127" s="45" t="s">
        <v>41</v>
      </c>
      <c r="Y127" s="45" t="s">
        <v>41</v>
      </c>
      <c r="Z127" s="45" t="s">
        <v>41</v>
      </c>
      <c r="AA127" s="45" t="s">
        <v>41</v>
      </c>
      <c r="AB127" s="45" t="s">
        <v>72</v>
      </c>
      <c r="AC127" s="45" t="s">
        <v>73</v>
      </c>
      <c r="AD127" s="75"/>
    </row>
    <row r="128" s="10" customFormat="1" ht="24" spans="1:226">
      <c r="A128" s="45" t="s">
        <v>42</v>
      </c>
      <c r="B128" s="46" t="s">
        <v>89</v>
      </c>
      <c r="C128" s="45" t="s">
        <v>58</v>
      </c>
      <c r="D128" s="45" t="s">
        <v>70</v>
      </c>
      <c r="E128" s="45" t="s">
        <v>71</v>
      </c>
      <c r="F128" s="43">
        <v>82</v>
      </c>
      <c r="G128" s="43">
        <v>3</v>
      </c>
      <c r="H128" s="43">
        <v>82</v>
      </c>
      <c r="I128" s="43">
        <v>82</v>
      </c>
      <c r="J128" s="43">
        <v>2018</v>
      </c>
      <c r="K128" s="43">
        <v>2020</v>
      </c>
      <c r="L128" s="52">
        <v>26.1</v>
      </c>
      <c r="M128" s="52">
        <v>0</v>
      </c>
      <c r="N128" s="52">
        <v>9.5</v>
      </c>
      <c r="O128" s="52">
        <v>0</v>
      </c>
      <c r="P128" s="52">
        <v>16.6</v>
      </c>
      <c r="Q128" s="45" t="s">
        <v>46</v>
      </c>
      <c r="R128" s="43">
        <v>82</v>
      </c>
      <c r="S128" s="43">
        <v>177</v>
      </c>
      <c r="T128" s="43">
        <v>82</v>
      </c>
      <c r="U128" s="43">
        <v>82</v>
      </c>
      <c r="V128" s="45" t="s">
        <v>41</v>
      </c>
      <c r="W128" s="45" t="s">
        <v>41</v>
      </c>
      <c r="X128" s="45" t="s">
        <v>41</v>
      </c>
      <c r="Y128" s="45" t="s">
        <v>41</v>
      </c>
      <c r="Z128" s="45" t="s">
        <v>41</v>
      </c>
      <c r="AA128" s="45" t="s">
        <v>41</v>
      </c>
      <c r="AB128" s="45" t="s">
        <v>72</v>
      </c>
      <c r="AC128" s="45" t="s">
        <v>73</v>
      </c>
      <c r="AD128" s="45"/>
      <c r="AE128" s="131"/>
      <c r="AF128" s="131"/>
      <c r="AG128" s="131"/>
      <c r="AH128" s="131"/>
      <c r="AI128" s="131"/>
      <c r="AJ128" s="131"/>
      <c r="AK128" s="131"/>
      <c r="AL128" s="131"/>
      <c r="AM128" s="131"/>
      <c r="AN128" s="131"/>
      <c r="AO128" s="131"/>
      <c r="AP128" s="131"/>
      <c r="AQ128" s="131"/>
      <c r="AR128" s="131"/>
      <c r="AS128" s="131"/>
      <c r="AT128" s="131"/>
      <c r="AU128" s="131"/>
      <c r="AV128" s="131"/>
      <c r="AW128" s="131"/>
      <c r="AX128" s="131"/>
      <c r="AY128" s="131"/>
      <c r="AZ128" s="131"/>
      <c r="BA128" s="131"/>
      <c r="BB128" s="131"/>
      <c r="BC128" s="131"/>
      <c r="BD128" s="131"/>
      <c r="BE128" s="131"/>
      <c r="BF128" s="131"/>
      <c r="BG128" s="131"/>
      <c r="BH128" s="131"/>
      <c r="BI128" s="131"/>
      <c r="BJ128" s="131"/>
      <c r="BK128" s="131"/>
      <c r="BL128" s="131"/>
      <c r="BM128" s="131"/>
      <c r="BN128" s="131"/>
      <c r="BO128" s="131"/>
      <c r="BP128" s="131"/>
      <c r="BQ128" s="131"/>
      <c r="BR128" s="131"/>
      <c r="BS128" s="131"/>
      <c r="BT128" s="131"/>
      <c r="BU128" s="131"/>
      <c r="BV128" s="131"/>
      <c r="BW128" s="131"/>
      <c r="BX128" s="131"/>
      <c r="BY128" s="131"/>
      <c r="BZ128" s="131"/>
      <c r="CA128" s="131"/>
      <c r="CB128" s="131"/>
      <c r="CC128" s="131"/>
      <c r="CD128" s="131"/>
      <c r="CE128" s="131"/>
      <c r="CF128" s="131"/>
      <c r="CG128" s="131"/>
      <c r="CH128" s="131"/>
      <c r="CI128" s="131"/>
      <c r="CJ128" s="131"/>
      <c r="CK128" s="131"/>
      <c r="CL128" s="131"/>
      <c r="CM128" s="131"/>
      <c r="CN128" s="131"/>
      <c r="CO128" s="131"/>
      <c r="CP128" s="131"/>
      <c r="CQ128" s="131"/>
      <c r="CR128" s="131"/>
      <c r="CS128" s="131"/>
      <c r="CT128" s="131"/>
      <c r="CU128" s="131"/>
      <c r="CV128" s="131"/>
      <c r="CW128" s="131"/>
      <c r="CX128" s="131"/>
      <c r="CY128" s="131"/>
      <c r="CZ128" s="131"/>
      <c r="DA128" s="131"/>
      <c r="DB128" s="131"/>
      <c r="DC128" s="131"/>
      <c r="DD128" s="131"/>
      <c r="DE128" s="131"/>
      <c r="DF128" s="131"/>
      <c r="DG128" s="131"/>
      <c r="DH128" s="131"/>
      <c r="DI128" s="131"/>
      <c r="DJ128" s="131"/>
      <c r="DK128" s="131"/>
      <c r="DL128" s="131"/>
      <c r="DM128" s="131"/>
      <c r="DN128" s="131"/>
      <c r="DO128" s="131"/>
      <c r="DP128" s="131"/>
      <c r="DQ128" s="131"/>
      <c r="DR128" s="131"/>
      <c r="DS128" s="131"/>
      <c r="DT128" s="131"/>
      <c r="DU128" s="131"/>
      <c r="DV128" s="131"/>
      <c r="DW128" s="131"/>
      <c r="DX128" s="131"/>
      <c r="DY128" s="131"/>
      <c r="DZ128" s="131"/>
      <c r="EA128" s="131"/>
      <c r="EB128" s="131"/>
      <c r="EC128" s="131"/>
      <c r="ED128" s="131"/>
      <c r="EE128" s="131"/>
      <c r="EF128" s="131"/>
      <c r="EG128" s="131"/>
      <c r="EH128" s="131"/>
      <c r="EI128" s="131"/>
      <c r="EJ128" s="131"/>
      <c r="EK128" s="131"/>
      <c r="EL128" s="131"/>
      <c r="EM128" s="131"/>
      <c r="EN128" s="131"/>
      <c r="EO128" s="131"/>
      <c r="EP128" s="131"/>
      <c r="EQ128" s="131"/>
      <c r="ER128" s="131"/>
      <c r="ES128" s="131"/>
      <c r="ET128" s="131"/>
      <c r="EU128" s="131"/>
      <c r="EV128" s="131"/>
      <c r="EW128" s="131"/>
      <c r="EX128" s="131"/>
      <c r="EY128" s="131"/>
      <c r="EZ128" s="131"/>
      <c r="FA128" s="131"/>
      <c r="FB128" s="131"/>
      <c r="FC128" s="131"/>
      <c r="FD128" s="131"/>
      <c r="FE128" s="131"/>
      <c r="FF128" s="131"/>
      <c r="FG128" s="131"/>
      <c r="FH128" s="131"/>
      <c r="FI128" s="131"/>
      <c r="FJ128" s="131"/>
      <c r="FK128" s="131"/>
      <c r="FL128" s="131"/>
      <c r="FM128" s="131"/>
      <c r="FN128" s="131"/>
      <c r="FO128" s="131"/>
      <c r="FP128" s="131"/>
      <c r="FQ128" s="131"/>
      <c r="FR128" s="131"/>
      <c r="FS128" s="131"/>
      <c r="FT128" s="131"/>
      <c r="FU128" s="131"/>
      <c r="FV128" s="131"/>
      <c r="FW128" s="131"/>
      <c r="FX128" s="131"/>
      <c r="FY128" s="131"/>
      <c r="FZ128" s="131"/>
      <c r="GA128" s="131"/>
      <c r="GB128" s="131"/>
      <c r="GC128" s="131"/>
      <c r="GD128" s="131"/>
      <c r="GE128" s="131"/>
      <c r="GF128" s="131"/>
      <c r="GG128" s="131"/>
      <c r="GH128" s="131"/>
      <c r="GI128" s="131"/>
      <c r="GJ128" s="131"/>
      <c r="GK128" s="131"/>
      <c r="GL128" s="131"/>
      <c r="GM128" s="131"/>
      <c r="GN128" s="131"/>
      <c r="GO128" s="131"/>
      <c r="GP128" s="131"/>
      <c r="GQ128" s="131"/>
      <c r="GR128" s="131"/>
      <c r="GS128" s="131"/>
      <c r="GT128" s="131"/>
      <c r="GU128" s="131"/>
      <c r="GV128" s="131"/>
      <c r="GW128" s="131"/>
      <c r="GX128" s="131"/>
      <c r="GY128" s="131"/>
      <c r="GZ128" s="131"/>
      <c r="HA128" s="131"/>
      <c r="HB128" s="131"/>
      <c r="HC128" s="131"/>
      <c r="HD128" s="131"/>
      <c r="HE128" s="131"/>
      <c r="HF128" s="131"/>
      <c r="HG128" s="131"/>
      <c r="HH128" s="131"/>
      <c r="HI128" s="131"/>
      <c r="HJ128" s="131"/>
      <c r="HK128" s="131"/>
      <c r="HL128" s="131"/>
      <c r="HM128" s="131"/>
      <c r="HN128" s="131"/>
      <c r="HO128" s="131"/>
      <c r="HP128" s="131"/>
      <c r="HQ128" s="131"/>
      <c r="HR128" s="131"/>
    </row>
    <row r="129" s="10" customFormat="1" ht="12" spans="1:30">
      <c r="A129" s="43">
        <v>2.6</v>
      </c>
      <c r="B129" s="44" t="s">
        <v>90</v>
      </c>
      <c r="C129" s="43" t="s">
        <v>36</v>
      </c>
      <c r="D129" s="43"/>
      <c r="E129" s="43"/>
      <c r="F129" s="43">
        <v>3980</v>
      </c>
      <c r="G129" s="43">
        <f>SUM(G130:G140)</f>
        <v>19</v>
      </c>
      <c r="H129" s="43">
        <v>1788</v>
      </c>
      <c r="I129" s="43">
        <v>3980</v>
      </c>
      <c r="J129" s="43"/>
      <c r="K129" s="43"/>
      <c r="L129" s="52">
        <f>SUM(L130:L140)</f>
        <v>46.441</v>
      </c>
      <c r="M129" s="52">
        <f>SUM(M130:M140)</f>
        <v>0</v>
      </c>
      <c r="N129" s="52">
        <f>SUM(N130:N140)</f>
        <v>12.3</v>
      </c>
      <c r="O129" s="52">
        <f>SUM(O130:O140)</f>
        <v>0</v>
      </c>
      <c r="P129" s="52">
        <f>SUM(P130:P140)</f>
        <v>34.141</v>
      </c>
      <c r="Q129" s="45"/>
      <c r="R129" s="43">
        <v>1788</v>
      </c>
      <c r="S129" s="43">
        <v>3980</v>
      </c>
      <c r="T129" s="43">
        <v>1788</v>
      </c>
      <c r="U129" s="43">
        <v>3980</v>
      </c>
      <c r="V129" s="45" t="s">
        <v>41</v>
      </c>
      <c r="W129" s="45" t="s">
        <v>41</v>
      </c>
      <c r="X129" s="45" t="s">
        <v>41</v>
      </c>
      <c r="Y129" s="45" t="s">
        <v>41</v>
      </c>
      <c r="Z129" s="45" t="s">
        <v>41</v>
      </c>
      <c r="AA129" s="45" t="s">
        <v>41</v>
      </c>
      <c r="AB129" s="45"/>
      <c r="AC129" s="45"/>
      <c r="AD129" s="75"/>
    </row>
    <row r="130" s="131" customFormat="1" ht="24" spans="1:226">
      <c r="A130" s="45" t="s">
        <v>42</v>
      </c>
      <c r="B130" s="46" t="s">
        <v>91</v>
      </c>
      <c r="C130" s="45" t="s">
        <v>44</v>
      </c>
      <c r="D130" s="45" t="s">
        <v>70</v>
      </c>
      <c r="E130" s="45" t="s">
        <v>71</v>
      </c>
      <c r="F130" s="43">
        <v>11</v>
      </c>
      <c r="G130" s="43">
        <v>1</v>
      </c>
      <c r="H130" s="43">
        <v>11</v>
      </c>
      <c r="I130" s="43">
        <v>11</v>
      </c>
      <c r="J130" s="43">
        <v>2018</v>
      </c>
      <c r="K130" s="43">
        <v>2018</v>
      </c>
      <c r="L130" s="52">
        <v>0.33</v>
      </c>
      <c r="M130" s="52">
        <v>0</v>
      </c>
      <c r="N130" s="52">
        <v>0.33</v>
      </c>
      <c r="O130" s="52">
        <v>0</v>
      </c>
      <c r="P130" s="52">
        <v>0</v>
      </c>
      <c r="Q130" s="45" t="s">
        <v>46</v>
      </c>
      <c r="R130" s="43">
        <v>11</v>
      </c>
      <c r="S130" s="43">
        <v>11</v>
      </c>
      <c r="T130" s="43">
        <v>11</v>
      </c>
      <c r="U130" s="43">
        <v>11</v>
      </c>
      <c r="V130" s="45" t="s">
        <v>41</v>
      </c>
      <c r="W130" s="45" t="s">
        <v>41</v>
      </c>
      <c r="X130" s="45" t="s">
        <v>41</v>
      </c>
      <c r="Y130" s="45" t="s">
        <v>41</v>
      </c>
      <c r="Z130" s="45" t="s">
        <v>41</v>
      </c>
      <c r="AA130" s="45" t="s">
        <v>41</v>
      </c>
      <c r="AB130" s="45" t="s">
        <v>72</v>
      </c>
      <c r="AC130" s="45" t="s">
        <v>73</v>
      </c>
      <c r="AD130" s="75"/>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c r="EM130" s="10"/>
      <c r="EN130" s="10"/>
      <c r="EO130" s="10"/>
      <c r="EP130" s="10"/>
      <c r="EQ130" s="10"/>
      <c r="ER130" s="10"/>
      <c r="ES130" s="10"/>
      <c r="ET130" s="10"/>
      <c r="EU130" s="10"/>
      <c r="EV130" s="10"/>
      <c r="EW130" s="10"/>
      <c r="EX130" s="10"/>
      <c r="EY130" s="10"/>
      <c r="EZ130" s="10"/>
      <c r="FA130" s="10"/>
      <c r="FB130" s="10"/>
      <c r="FC130" s="10"/>
      <c r="FD130" s="10"/>
      <c r="FE130" s="10"/>
      <c r="FF130" s="10"/>
      <c r="FG130" s="10"/>
      <c r="FH130" s="10"/>
      <c r="FI130" s="10"/>
      <c r="FJ130" s="10"/>
      <c r="FK130" s="10"/>
      <c r="FL130" s="10"/>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c r="GM130" s="10"/>
      <c r="GN130" s="10"/>
      <c r="GO130" s="10"/>
      <c r="GP130" s="10"/>
      <c r="GQ130" s="10"/>
      <c r="GR130" s="10"/>
      <c r="GS130" s="10"/>
      <c r="GT130" s="10"/>
      <c r="GU130" s="10"/>
      <c r="GV130" s="10"/>
      <c r="GW130" s="10"/>
      <c r="GX130" s="10"/>
      <c r="GY130" s="10"/>
      <c r="GZ130" s="10"/>
      <c r="HA130" s="10"/>
      <c r="HB130" s="10"/>
      <c r="HC130" s="10"/>
      <c r="HD130" s="10"/>
      <c r="HE130" s="10"/>
      <c r="HF130" s="10"/>
      <c r="HG130" s="10"/>
      <c r="HH130" s="10"/>
      <c r="HI130" s="10"/>
      <c r="HJ130" s="10"/>
      <c r="HK130" s="10"/>
      <c r="HL130" s="10"/>
      <c r="HM130" s="10"/>
      <c r="HN130" s="10"/>
      <c r="HO130" s="10"/>
      <c r="HP130" s="10"/>
      <c r="HQ130" s="10"/>
      <c r="HR130" s="10"/>
    </row>
    <row r="131" s="10" customFormat="1" ht="24" spans="1:30">
      <c r="A131" s="45" t="s">
        <v>42</v>
      </c>
      <c r="B131" s="46" t="s">
        <v>91</v>
      </c>
      <c r="C131" s="45" t="s">
        <v>49</v>
      </c>
      <c r="D131" s="45" t="s">
        <v>70</v>
      </c>
      <c r="E131" s="45" t="s">
        <v>71</v>
      </c>
      <c r="F131" s="43">
        <v>59</v>
      </c>
      <c r="G131" s="43">
        <v>1</v>
      </c>
      <c r="H131" s="43">
        <v>59</v>
      </c>
      <c r="I131" s="43">
        <v>59</v>
      </c>
      <c r="J131" s="43">
        <v>2018</v>
      </c>
      <c r="K131" s="43">
        <v>2018</v>
      </c>
      <c r="L131" s="52">
        <v>1.77</v>
      </c>
      <c r="M131" s="52">
        <v>0</v>
      </c>
      <c r="N131" s="52">
        <v>0</v>
      </c>
      <c r="O131" s="52">
        <v>0</v>
      </c>
      <c r="P131" s="52">
        <v>1.77</v>
      </c>
      <c r="Q131" s="45" t="s">
        <v>46</v>
      </c>
      <c r="R131" s="43">
        <v>59</v>
      </c>
      <c r="S131" s="43">
        <v>59</v>
      </c>
      <c r="T131" s="43">
        <v>59</v>
      </c>
      <c r="U131" s="43">
        <v>59</v>
      </c>
      <c r="V131" s="45" t="s">
        <v>41</v>
      </c>
      <c r="W131" s="45" t="s">
        <v>41</v>
      </c>
      <c r="X131" s="45" t="s">
        <v>41</v>
      </c>
      <c r="Y131" s="45" t="s">
        <v>41</v>
      </c>
      <c r="Z131" s="45" t="s">
        <v>41</v>
      </c>
      <c r="AA131" s="45" t="s">
        <v>41</v>
      </c>
      <c r="AB131" s="45" t="s">
        <v>72</v>
      </c>
      <c r="AC131" s="45" t="s">
        <v>73</v>
      </c>
      <c r="AD131" s="75"/>
    </row>
    <row r="132" s="131" customFormat="1" ht="24" spans="1:226">
      <c r="A132" s="45" t="s">
        <v>42</v>
      </c>
      <c r="B132" s="46" t="s">
        <v>91</v>
      </c>
      <c r="C132" s="45" t="s">
        <v>50</v>
      </c>
      <c r="D132" s="45" t="s">
        <v>70</v>
      </c>
      <c r="E132" s="45" t="s">
        <v>71</v>
      </c>
      <c r="F132" s="43">
        <v>55</v>
      </c>
      <c r="G132" s="43">
        <v>3</v>
      </c>
      <c r="H132" s="43">
        <v>55</v>
      </c>
      <c r="I132" s="43">
        <v>55</v>
      </c>
      <c r="J132" s="43">
        <v>2018</v>
      </c>
      <c r="K132" s="43">
        <v>2020</v>
      </c>
      <c r="L132" s="52">
        <v>1.65</v>
      </c>
      <c r="M132" s="52">
        <v>0</v>
      </c>
      <c r="N132" s="52">
        <v>1.47</v>
      </c>
      <c r="O132" s="52">
        <v>0</v>
      </c>
      <c r="P132" s="52">
        <v>0.18</v>
      </c>
      <c r="Q132" s="45" t="s">
        <v>46</v>
      </c>
      <c r="R132" s="43">
        <v>55</v>
      </c>
      <c r="S132" s="43">
        <v>55</v>
      </c>
      <c r="T132" s="43">
        <v>55</v>
      </c>
      <c r="U132" s="43">
        <v>55</v>
      </c>
      <c r="V132" s="45" t="s">
        <v>41</v>
      </c>
      <c r="W132" s="45" t="s">
        <v>41</v>
      </c>
      <c r="X132" s="45" t="s">
        <v>41</v>
      </c>
      <c r="Y132" s="45" t="s">
        <v>41</v>
      </c>
      <c r="Z132" s="45" t="s">
        <v>41</v>
      </c>
      <c r="AA132" s="45" t="s">
        <v>41</v>
      </c>
      <c r="AB132" s="45" t="s">
        <v>72</v>
      </c>
      <c r="AC132" s="45" t="s">
        <v>73</v>
      </c>
      <c r="AD132" s="74"/>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c r="CE132" s="21"/>
      <c r="CF132" s="21"/>
      <c r="CG132" s="21"/>
      <c r="CH132" s="21"/>
      <c r="CI132" s="21"/>
      <c r="CJ132" s="21"/>
      <c r="CK132" s="21"/>
      <c r="CL132" s="21"/>
      <c r="CM132" s="21"/>
      <c r="CN132" s="21"/>
      <c r="CO132" s="21"/>
      <c r="CP132" s="21"/>
      <c r="CQ132" s="21"/>
      <c r="CR132" s="21"/>
      <c r="CS132" s="21"/>
      <c r="CT132" s="21"/>
      <c r="CU132" s="21"/>
      <c r="CV132" s="21"/>
      <c r="CW132" s="21"/>
      <c r="CX132" s="21"/>
      <c r="CY132" s="21"/>
      <c r="CZ132" s="21"/>
      <c r="DA132" s="21"/>
      <c r="DB132" s="21"/>
      <c r="DC132" s="21"/>
      <c r="DD132" s="21"/>
      <c r="DE132" s="21"/>
      <c r="DF132" s="21"/>
      <c r="DG132" s="21"/>
      <c r="DH132" s="21"/>
      <c r="DI132" s="21"/>
      <c r="DJ132" s="21"/>
      <c r="DK132" s="21"/>
      <c r="DL132" s="21"/>
      <c r="DM132" s="21"/>
      <c r="DN132" s="21"/>
      <c r="DO132" s="21"/>
      <c r="DP132" s="21"/>
      <c r="DQ132" s="21"/>
      <c r="DR132" s="21"/>
      <c r="DS132" s="21"/>
      <c r="DT132" s="21"/>
      <c r="DU132" s="21"/>
      <c r="DV132" s="21"/>
      <c r="DW132" s="21"/>
      <c r="DX132" s="21"/>
      <c r="DY132" s="21"/>
      <c r="DZ132" s="21"/>
      <c r="EA132" s="21"/>
      <c r="EB132" s="21"/>
      <c r="EC132" s="21"/>
      <c r="ED132" s="21"/>
      <c r="EE132" s="21"/>
      <c r="EF132" s="21"/>
      <c r="EG132" s="21"/>
      <c r="EH132" s="21"/>
      <c r="EI132" s="21"/>
      <c r="EJ132" s="21"/>
      <c r="EK132" s="21"/>
      <c r="EL132" s="21"/>
      <c r="EM132" s="21"/>
      <c r="EN132" s="21"/>
      <c r="EO132" s="21"/>
      <c r="EP132" s="21"/>
      <c r="EQ132" s="21"/>
      <c r="ER132" s="21"/>
      <c r="ES132" s="21"/>
      <c r="ET132" s="21"/>
      <c r="EU132" s="21"/>
      <c r="EV132" s="21"/>
      <c r="EW132" s="21"/>
      <c r="EX132" s="21"/>
      <c r="EY132" s="21"/>
      <c r="EZ132" s="21"/>
      <c r="FA132" s="21"/>
      <c r="FB132" s="21"/>
      <c r="FC132" s="21"/>
      <c r="FD132" s="21"/>
      <c r="FE132" s="21"/>
      <c r="FF132" s="21"/>
      <c r="FG132" s="21"/>
      <c r="FH132" s="21"/>
      <c r="FI132" s="21"/>
      <c r="FJ132" s="21"/>
      <c r="FK132" s="21"/>
      <c r="FL132" s="21"/>
      <c r="FM132" s="21"/>
      <c r="FN132" s="21"/>
      <c r="FO132" s="21"/>
      <c r="FP132" s="21"/>
      <c r="FQ132" s="21"/>
      <c r="FR132" s="21"/>
      <c r="FS132" s="21"/>
      <c r="FT132" s="21"/>
      <c r="FU132" s="21"/>
      <c r="FV132" s="21"/>
      <c r="FW132" s="21"/>
      <c r="FX132" s="21"/>
      <c r="FY132" s="21"/>
      <c r="FZ132" s="21"/>
      <c r="GA132" s="21"/>
      <c r="GB132" s="21"/>
      <c r="GC132" s="21"/>
      <c r="GD132" s="21"/>
      <c r="GE132" s="21"/>
      <c r="GF132" s="21"/>
      <c r="GG132" s="21"/>
      <c r="GH132" s="21"/>
      <c r="GI132" s="21"/>
      <c r="GJ132" s="21"/>
      <c r="GK132" s="21"/>
      <c r="GL132" s="21"/>
      <c r="GM132" s="21"/>
      <c r="GN132" s="21"/>
      <c r="GO132" s="21"/>
      <c r="GP132" s="21"/>
      <c r="GQ132" s="21"/>
      <c r="GR132" s="21"/>
      <c r="GS132" s="21"/>
      <c r="GT132" s="21"/>
      <c r="GU132" s="21"/>
      <c r="GV132" s="21"/>
      <c r="GW132" s="21"/>
      <c r="GX132" s="21"/>
      <c r="GY132" s="21"/>
      <c r="GZ132" s="21"/>
      <c r="HA132" s="21"/>
      <c r="HB132" s="21"/>
      <c r="HC132" s="21"/>
      <c r="HD132" s="21"/>
      <c r="HE132" s="21"/>
      <c r="HF132" s="21"/>
      <c r="HG132" s="21"/>
      <c r="HH132" s="21"/>
      <c r="HI132" s="21"/>
      <c r="HJ132" s="21"/>
      <c r="HK132" s="21"/>
      <c r="HL132" s="21"/>
      <c r="HM132" s="21"/>
      <c r="HN132" s="21"/>
      <c r="HO132" s="21"/>
      <c r="HP132" s="21"/>
      <c r="HQ132" s="21"/>
      <c r="HR132" s="21"/>
    </row>
    <row r="133" s="131" customFormat="1" ht="24" spans="1:30">
      <c r="A133" s="45" t="s">
        <v>42</v>
      </c>
      <c r="B133" s="46" t="s">
        <v>91</v>
      </c>
      <c r="C133" s="45" t="s">
        <v>51</v>
      </c>
      <c r="D133" s="45" t="s">
        <v>70</v>
      </c>
      <c r="E133" s="45" t="s">
        <v>71</v>
      </c>
      <c r="F133" s="43">
        <v>13</v>
      </c>
      <c r="G133" s="43">
        <v>1</v>
      </c>
      <c r="H133" s="43">
        <v>13</v>
      </c>
      <c r="I133" s="43">
        <v>13</v>
      </c>
      <c r="J133" s="43">
        <v>2018</v>
      </c>
      <c r="K133" s="43">
        <v>2018</v>
      </c>
      <c r="L133" s="52">
        <v>0.39</v>
      </c>
      <c r="M133" s="52">
        <v>0</v>
      </c>
      <c r="N133" s="52">
        <v>0.39</v>
      </c>
      <c r="O133" s="52">
        <v>0</v>
      </c>
      <c r="P133" s="52">
        <v>0</v>
      </c>
      <c r="Q133" s="45" t="s">
        <v>46</v>
      </c>
      <c r="R133" s="43">
        <v>13</v>
      </c>
      <c r="S133" s="43">
        <v>13</v>
      </c>
      <c r="T133" s="43">
        <v>13</v>
      </c>
      <c r="U133" s="43">
        <v>13</v>
      </c>
      <c r="V133" s="45" t="s">
        <v>41</v>
      </c>
      <c r="W133" s="45" t="s">
        <v>41</v>
      </c>
      <c r="X133" s="45" t="s">
        <v>41</v>
      </c>
      <c r="Y133" s="45" t="s">
        <v>41</v>
      </c>
      <c r="Z133" s="45" t="s">
        <v>41</v>
      </c>
      <c r="AA133" s="45" t="s">
        <v>41</v>
      </c>
      <c r="AB133" s="45" t="s">
        <v>72</v>
      </c>
      <c r="AC133" s="45" t="s">
        <v>73</v>
      </c>
      <c r="AD133" s="45"/>
    </row>
    <row r="134" s="22" customFormat="1" ht="24" spans="1:226">
      <c r="A134" s="45" t="s">
        <v>42</v>
      </c>
      <c r="B134" s="46" t="s">
        <v>91</v>
      </c>
      <c r="C134" s="45" t="s">
        <v>52</v>
      </c>
      <c r="D134" s="45" t="s">
        <v>70</v>
      </c>
      <c r="E134" s="45" t="s">
        <v>71</v>
      </c>
      <c r="F134" s="43">
        <v>15</v>
      </c>
      <c r="G134" s="43">
        <v>1</v>
      </c>
      <c r="H134" s="43">
        <v>15</v>
      </c>
      <c r="I134" s="43">
        <v>15</v>
      </c>
      <c r="J134" s="43">
        <v>2018</v>
      </c>
      <c r="K134" s="43">
        <v>2018</v>
      </c>
      <c r="L134" s="52">
        <v>0.45</v>
      </c>
      <c r="M134" s="52">
        <v>0</v>
      </c>
      <c r="N134" s="52">
        <v>0</v>
      </c>
      <c r="O134" s="52">
        <v>0</v>
      </c>
      <c r="P134" s="52">
        <v>0.45</v>
      </c>
      <c r="Q134" s="45" t="s">
        <v>46</v>
      </c>
      <c r="R134" s="43">
        <v>15</v>
      </c>
      <c r="S134" s="43">
        <v>15</v>
      </c>
      <c r="T134" s="43">
        <v>15</v>
      </c>
      <c r="U134" s="43">
        <v>15</v>
      </c>
      <c r="V134" s="45" t="s">
        <v>41</v>
      </c>
      <c r="W134" s="45" t="s">
        <v>41</v>
      </c>
      <c r="X134" s="45" t="s">
        <v>41</v>
      </c>
      <c r="Y134" s="45" t="s">
        <v>41</v>
      </c>
      <c r="Z134" s="45" t="s">
        <v>41</v>
      </c>
      <c r="AA134" s="45" t="s">
        <v>41</v>
      </c>
      <c r="AB134" s="45" t="s">
        <v>72</v>
      </c>
      <c r="AC134" s="45" t="s">
        <v>73</v>
      </c>
      <c r="AD134" s="75"/>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c r="EM134" s="10"/>
      <c r="EN134" s="10"/>
      <c r="EO134" s="10"/>
      <c r="EP134" s="10"/>
      <c r="EQ134" s="10"/>
      <c r="ER134" s="10"/>
      <c r="ES134" s="10"/>
      <c r="ET134" s="10"/>
      <c r="EU134" s="10"/>
      <c r="EV134" s="10"/>
      <c r="EW134" s="10"/>
      <c r="EX134" s="10"/>
      <c r="EY134" s="10"/>
      <c r="EZ134" s="10"/>
      <c r="FA134" s="10"/>
      <c r="FB134" s="10"/>
      <c r="FC134" s="10"/>
      <c r="FD134" s="10"/>
      <c r="FE134" s="10"/>
      <c r="FF134" s="10"/>
      <c r="FG134" s="10"/>
      <c r="FH134" s="10"/>
      <c r="FI134" s="10"/>
      <c r="FJ134" s="10"/>
      <c r="FK134" s="10"/>
      <c r="FL134" s="10"/>
      <c r="FM134" s="10"/>
      <c r="FN134" s="10"/>
      <c r="FO134" s="10"/>
      <c r="FP134" s="10"/>
      <c r="FQ134" s="10"/>
      <c r="FR134" s="10"/>
      <c r="FS134" s="10"/>
      <c r="FT134" s="10"/>
      <c r="FU134" s="10"/>
      <c r="FV134" s="10"/>
      <c r="FW134" s="10"/>
      <c r="FX134" s="10"/>
      <c r="FY134" s="10"/>
      <c r="FZ134" s="10"/>
      <c r="GA134" s="10"/>
      <c r="GB134" s="10"/>
      <c r="GC134" s="10"/>
      <c r="GD134" s="10"/>
      <c r="GE134" s="10"/>
      <c r="GF134" s="10"/>
      <c r="GG134" s="10"/>
      <c r="GH134" s="10"/>
      <c r="GI134" s="10"/>
      <c r="GJ134" s="10"/>
      <c r="GK134" s="10"/>
      <c r="GL134" s="10"/>
      <c r="GM134" s="10"/>
      <c r="GN134" s="10"/>
      <c r="GO134" s="10"/>
      <c r="GP134" s="10"/>
      <c r="GQ134" s="10"/>
      <c r="GR134" s="10"/>
      <c r="GS134" s="10"/>
      <c r="GT134" s="10"/>
      <c r="GU134" s="10"/>
      <c r="GV134" s="10"/>
      <c r="GW134" s="10"/>
      <c r="GX134" s="10"/>
      <c r="GY134" s="10"/>
      <c r="GZ134" s="10"/>
      <c r="HA134" s="10"/>
      <c r="HB134" s="10"/>
      <c r="HC134" s="10"/>
      <c r="HD134" s="10"/>
      <c r="HE134" s="10"/>
      <c r="HF134" s="10"/>
      <c r="HG134" s="10"/>
      <c r="HH134" s="10"/>
      <c r="HI134" s="10"/>
      <c r="HJ134" s="10"/>
      <c r="HK134" s="10"/>
      <c r="HL134" s="10"/>
      <c r="HM134" s="10"/>
      <c r="HN134" s="10"/>
      <c r="HO134" s="10"/>
      <c r="HP134" s="10"/>
      <c r="HQ134" s="10"/>
      <c r="HR134" s="10"/>
    </row>
    <row r="135" s="22" customFormat="1" ht="24" spans="1:226">
      <c r="A135" s="45" t="s">
        <v>42</v>
      </c>
      <c r="B135" s="46" t="s">
        <v>91</v>
      </c>
      <c r="C135" s="45" t="s">
        <v>53</v>
      </c>
      <c r="D135" s="45" t="s">
        <v>70</v>
      </c>
      <c r="E135" s="45" t="s">
        <v>71</v>
      </c>
      <c r="F135" s="43">
        <v>169</v>
      </c>
      <c r="G135" s="43">
        <v>1</v>
      </c>
      <c r="H135" s="43">
        <v>169</v>
      </c>
      <c r="I135" s="43">
        <v>169</v>
      </c>
      <c r="J135" s="43">
        <v>2018</v>
      </c>
      <c r="K135" s="43">
        <v>2018</v>
      </c>
      <c r="L135" s="52">
        <v>5.07</v>
      </c>
      <c r="M135" s="52">
        <v>0</v>
      </c>
      <c r="N135" s="52">
        <v>0</v>
      </c>
      <c r="O135" s="52">
        <v>0</v>
      </c>
      <c r="P135" s="52">
        <v>5.07</v>
      </c>
      <c r="Q135" s="45" t="s">
        <v>46</v>
      </c>
      <c r="R135" s="43">
        <v>169</v>
      </c>
      <c r="S135" s="43">
        <v>169</v>
      </c>
      <c r="T135" s="43">
        <v>169</v>
      </c>
      <c r="U135" s="43">
        <v>169</v>
      </c>
      <c r="V135" s="45" t="s">
        <v>41</v>
      </c>
      <c r="W135" s="45" t="s">
        <v>41</v>
      </c>
      <c r="X135" s="45" t="s">
        <v>41</v>
      </c>
      <c r="Y135" s="45" t="s">
        <v>41</v>
      </c>
      <c r="Z135" s="45" t="s">
        <v>41</v>
      </c>
      <c r="AA135" s="45" t="s">
        <v>41</v>
      </c>
      <c r="AB135" s="45" t="s">
        <v>72</v>
      </c>
      <c r="AC135" s="45" t="s">
        <v>73</v>
      </c>
      <c r="AD135" s="45"/>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c r="BB135" s="131"/>
      <c r="BC135" s="131"/>
      <c r="BD135" s="131"/>
      <c r="BE135" s="131"/>
      <c r="BF135" s="131"/>
      <c r="BG135" s="131"/>
      <c r="BH135" s="131"/>
      <c r="BI135" s="131"/>
      <c r="BJ135" s="131"/>
      <c r="BK135" s="131"/>
      <c r="BL135" s="131"/>
      <c r="BM135" s="131"/>
      <c r="BN135" s="131"/>
      <c r="BO135" s="131"/>
      <c r="BP135" s="131"/>
      <c r="BQ135" s="131"/>
      <c r="BR135" s="131"/>
      <c r="BS135" s="131"/>
      <c r="BT135" s="131"/>
      <c r="BU135" s="131"/>
      <c r="BV135" s="131"/>
      <c r="BW135" s="131"/>
      <c r="BX135" s="131"/>
      <c r="BY135" s="131"/>
      <c r="BZ135" s="131"/>
      <c r="CA135" s="131"/>
      <c r="CB135" s="131"/>
      <c r="CC135" s="131"/>
      <c r="CD135" s="131"/>
      <c r="CE135" s="131"/>
      <c r="CF135" s="131"/>
      <c r="CG135" s="131"/>
      <c r="CH135" s="131"/>
      <c r="CI135" s="131"/>
      <c r="CJ135" s="131"/>
      <c r="CK135" s="131"/>
      <c r="CL135" s="131"/>
      <c r="CM135" s="131"/>
      <c r="CN135" s="131"/>
      <c r="CO135" s="131"/>
      <c r="CP135" s="131"/>
      <c r="CQ135" s="131"/>
      <c r="CR135" s="131"/>
      <c r="CS135" s="131"/>
      <c r="CT135" s="131"/>
      <c r="CU135" s="131"/>
      <c r="CV135" s="131"/>
      <c r="CW135" s="131"/>
      <c r="CX135" s="131"/>
      <c r="CY135" s="131"/>
      <c r="CZ135" s="131"/>
      <c r="DA135" s="131"/>
      <c r="DB135" s="131"/>
      <c r="DC135" s="131"/>
      <c r="DD135" s="131"/>
      <c r="DE135" s="131"/>
      <c r="DF135" s="131"/>
      <c r="DG135" s="131"/>
      <c r="DH135" s="131"/>
      <c r="DI135" s="131"/>
      <c r="DJ135" s="131"/>
      <c r="DK135" s="131"/>
      <c r="DL135" s="131"/>
      <c r="DM135" s="131"/>
      <c r="DN135" s="131"/>
      <c r="DO135" s="131"/>
      <c r="DP135" s="131"/>
      <c r="DQ135" s="131"/>
      <c r="DR135" s="131"/>
      <c r="DS135" s="131"/>
      <c r="DT135" s="131"/>
      <c r="DU135" s="131"/>
      <c r="DV135" s="131"/>
      <c r="DW135" s="131"/>
      <c r="DX135" s="131"/>
      <c r="DY135" s="131"/>
      <c r="DZ135" s="131"/>
      <c r="EA135" s="131"/>
      <c r="EB135" s="131"/>
      <c r="EC135" s="131"/>
      <c r="ED135" s="131"/>
      <c r="EE135" s="131"/>
      <c r="EF135" s="131"/>
      <c r="EG135" s="131"/>
      <c r="EH135" s="131"/>
      <c r="EI135" s="131"/>
      <c r="EJ135" s="131"/>
      <c r="EK135" s="131"/>
      <c r="EL135" s="131"/>
      <c r="EM135" s="131"/>
      <c r="EN135" s="131"/>
      <c r="EO135" s="131"/>
      <c r="EP135" s="131"/>
      <c r="EQ135" s="131"/>
      <c r="ER135" s="131"/>
      <c r="ES135" s="131"/>
      <c r="ET135" s="131"/>
      <c r="EU135" s="131"/>
      <c r="EV135" s="131"/>
      <c r="EW135" s="131"/>
      <c r="EX135" s="131"/>
      <c r="EY135" s="131"/>
      <c r="EZ135" s="131"/>
      <c r="FA135" s="131"/>
      <c r="FB135" s="131"/>
      <c r="FC135" s="131"/>
      <c r="FD135" s="131"/>
      <c r="FE135" s="131"/>
      <c r="FF135" s="131"/>
      <c r="FG135" s="131"/>
      <c r="FH135" s="131"/>
      <c r="FI135" s="131"/>
      <c r="FJ135" s="131"/>
      <c r="FK135" s="131"/>
      <c r="FL135" s="131"/>
      <c r="FM135" s="131"/>
      <c r="FN135" s="131"/>
      <c r="FO135" s="131"/>
      <c r="FP135" s="131"/>
      <c r="FQ135" s="131"/>
      <c r="FR135" s="131"/>
      <c r="FS135" s="131"/>
      <c r="FT135" s="131"/>
      <c r="FU135" s="131"/>
      <c r="FV135" s="131"/>
      <c r="FW135" s="131"/>
      <c r="FX135" s="131"/>
      <c r="FY135" s="131"/>
      <c r="FZ135" s="131"/>
      <c r="GA135" s="131"/>
      <c r="GB135" s="131"/>
      <c r="GC135" s="131"/>
      <c r="GD135" s="131"/>
      <c r="GE135" s="131"/>
      <c r="GF135" s="131"/>
      <c r="GG135" s="131"/>
      <c r="GH135" s="131"/>
      <c r="GI135" s="131"/>
      <c r="GJ135" s="131"/>
      <c r="GK135" s="131"/>
      <c r="GL135" s="131"/>
      <c r="GM135" s="131"/>
      <c r="GN135" s="131"/>
      <c r="GO135" s="131"/>
      <c r="GP135" s="131"/>
      <c r="GQ135" s="131"/>
      <c r="GR135" s="131"/>
      <c r="GS135" s="131"/>
      <c r="GT135" s="131"/>
      <c r="GU135" s="131"/>
      <c r="GV135" s="131"/>
      <c r="GW135" s="131"/>
      <c r="GX135" s="131"/>
      <c r="GY135" s="131"/>
      <c r="GZ135" s="131"/>
      <c r="HA135" s="131"/>
      <c r="HB135" s="131"/>
      <c r="HC135" s="131"/>
      <c r="HD135" s="131"/>
      <c r="HE135" s="131"/>
      <c r="HF135" s="131"/>
      <c r="HG135" s="131"/>
      <c r="HH135" s="131"/>
      <c r="HI135" s="131"/>
      <c r="HJ135" s="131"/>
      <c r="HK135" s="131"/>
      <c r="HL135" s="131"/>
      <c r="HM135" s="131"/>
      <c r="HN135" s="131"/>
      <c r="HO135" s="131"/>
      <c r="HP135" s="131"/>
      <c r="HQ135" s="131"/>
      <c r="HR135" s="131"/>
    </row>
    <row r="136" s="131" customFormat="1" ht="24" spans="1:226">
      <c r="A136" s="45" t="s">
        <v>42</v>
      </c>
      <c r="B136" s="46" t="s">
        <v>91</v>
      </c>
      <c r="C136" s="45" t="s">
        <v>54</v>
      </c>
      <c r="D136" s="45" t="s">
        <v>70</v>
      </c>
      <c r="E136" s="45" t="s">
        <v>71</v>
      </c>
      <c r="F136" s="43">
        <v>210</v>
      </c>
      <c r="G136" s="43">
        <v>3</v>
      </c>
      <c r="H136" s="43">
        <v>210</v>
      </c>
      <c r="I136" s="43">
        <v>210</v>
      </c>
      <c r="J136" s="43">
        <v>2018</v>
      </c>
      <c r="K136" s="43">
        <v>2020</v>
      </c>
      <c r="L136" s="52">
        <v>7.47</v>
      </c>
      <c r="M136" s="52">
        <v>0</v>
      </c>
      <c r="N136" s="52">
        <v>5.22</v>
      </c>
      <c r="O136" s="52">
        <v>0</v>
      </c>
      <c r="P136" s="52">
        <v>2.25</v>
      </c>
      <c r="Q136" s="45" t="s">
        <v>46</v>
      </c>
      <c r="R136" s="43">
        <v>210</v>
      </c>
      <c r="S136" s="43">
        <v>210</v>
      </c>
      <c r="T136" s="43">
        <v>210</v>
      </c>
      <c r="U136" s="43">
        <v>210</v>
      </c>
      <c r="V136" s="45" t="s">
        <v>41</v>
      </c>
      <c r="W136" s="45" t="s">
        <v>41</v>
      </c>
      <c r="X136" s="45" t="s">
        <v>41</v>
      </c>
      <c r="Y136" s="45" t="s">
        <v>41</v>
      </c>
      <c r="Z136" s="45" t="s">
        <v>41</v>
      </c>
      <c r="AA136" s="45" t="s">
        <v>41</v>
      </c>
      <c r="AB136" s="45" t="s">
        <v>72</v>
      </c>
      <c r="AC136" s="45" t="s">
        <v>73</v>
      </c>
      <c r="AD136" s="74"/>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c r="BZ136" s="21"/>
      <c r="CA136" s="21"/>
      <c r="CB136" s="21"/>
      <c r="CC136" s="21"/>
      <c r="CD136" s="21"/>
      <c r="CE136" s="21"/>
      <c r="CF136" s="21"/>
      <c r="CG136" s="21"/>
      <c r="CH136" s="21"/>
      <c r="CI136" s="21"/>
      <c r="CJ136" s="21"/>
      <c r="CK136" s="21"/>
      <c r="CL136" s="21"/>
      <c r="CM136" s="21"/>
      <c r="CN136" s="21"/>
      <c r="CO136" s="21"/>
      <c r="CP136" s="21"/>
      <c r="CQ136" s="21"/>
      <c r="CR136" s="21"/>
      <c r="CS136" s="21"/>
      <c r="CT136" s="21"/>
      <c r="CU136" s="21"/>
      <c r="CV136" s="21"/>
      <c r="CW136" s="21"/>
      <c r="CX136" s="21"/>
      <c r="CY136" s="21"/>
      <c r="CZ136" s="21"/>
      <c r="DA136" s="21"/>
      <c r="DB136" s="21"/>
      <c r="DC136" s="21"/>
      <c r="DD136" s="21"/>
      <c r="DE136" s="21"/>
      <c r="DF136" s="21"/>
      <c r="DG136" s="21"/>
      <c r="DH136" s="21"/>
      <c r="DI136" s="21"/>
      <c r="DJ136" s="21"/>
      <c r="DK136" s="21"/>
      <c r="DL136" s="21"/>
      <c r="DM136" s="21"/>
      <c r="DN136" s="21"/>
      <c r="DO136" s="21"/>
      <c r="DP136" s="21"/>
      <c r="DQ136" s="21"/>
      <c r="DR136" s="21"/>
      <c r="DS136" s="21"/>
      <c r="DT136" s="21"/>
      <c r="DU136" s="21"/>
      <c r="DV136" s="21"/>
      <c r="DW136" s="21"/>
      <c r="DX136" s="21"/>
      <c r="DY136" s="21"/>
      <c r="DZ136" s="21"/>
      <c r="EA136" s="21"/>
      <c r="EB136" s="21"/>
      <c r="EC136" s="21"/>
      <c r="ED136" s="21"/>
      <c r="EE136" s="21"/>
      <c r="EF136" s="21"/>
      <c r="EG136" s="21"/>
      <c r="EH136" s="21"/>
      <c r="EI136" s="21"/>
      <c r="EJ136" s="21"/>
      <c r="EK136" s="21"/>
      <c r="EL136" s="21"/>
      <c r="EM136" s="21"/>
      <c r="EN136" s="21"/>
      <c r="EO136" s="21"/>
      <c r="EP136" s="21"/>
      <c r="EQ136" s="21"/>
      <c r="ER136" s="21"/>
      <c r="ES136" s="21"/>
      <c r="ET136" s="21"/>
      <c r="EU136" s="21"/>
      <c r="EV136" s="21"/>
      <c r="EW136" s="21"/>
      <c r="EX136" s="21"/>
      <c r="EY136" s="21"/>
      <c r="EZ136" s="21"/>
      <c r="FA136" s="21"/>
      <c r="FB136" s="21"/>
      <c r="FC136" s="21"/>
      <c r="FD136" s="21"/>
      <c r="FE136" s="21"/>
      <c r="FF136" s="21"/>
      <c r="FG136" s="21"/>
      <c r="FH136" s="21"/>
      <c r="FI136" s="21"/>
      <c r="FJ136" s="21"/>
      <c r="FK136" s="21"/>
      <c r="FL136" s="21"/>
      <c r="FM136" s="21"/>
      <c r="FN136" s="21"/>
      <c r="FO136" s="21"/>
      <c r="FP136" s="21"/>
      <c r="FQ136" s="21"/>
      <c r="FR136" s="21"/>
      <c r="FS136" s="21"/>
      <c r="FT136" s="21"/>
      <c r="FU136" s="21"/>
      <c r="FV136" s="21"/>
      <c r="FW136" s="21"/>
      <c r="FX136" s="21"/>
      <c r="FY136" s="21"/>
      <c r="FZ136" s="21"/>
      <c r="GA136" s="21"/>
      <c r="GB136" s="21"/>
      <c r="GC136" s="21"/>
      <c r="GD136" s="21"/>
      <c r="GE136" s="21"/>
      <c r="GF136" s="21"/>
      <c r="GG136" s="21"/>
      <c r="GH136" s="21"/>
      <c r="GI136" s="21"/>
      <c r="GJ136" s="21"/>
      <c r="GK136" s="21"/>
      <c r="GL136" s="21"/>
      <c r="GM136" s="21"/>
      <c r="GN136" s="21"/>
      <c r="GO136" s="21"/>
      <c r="GP136" s="21"/>
      <c r="GQ136" s="21"/>
      <c r="GR136" s="21"/>
      <c r="GS136" s="21"/>
      <c r="GT136" s="21"/>
      <c r="GU136" s="21"/>
      <c r="GV136" s="21"/>
      <c r="GW136" s="21"/>
      <c r="GX136" s="21"/>
      <c r="GY136" s="21"/>
      <c r="GZ136" s="21"/>
      <c r="HA136" s="21"/>
      <c r="HB136" s="21"/>
      <c r="HC136" s="21"/>
      <c r="HD136" s="21"/>
      <c r="HE136" s="21"/>
      <c r="HF136" s="21"/>
      <c r="HG136" s="21"/>
      <c r="HH136" s="21"/>
      <c r="HI136" s="21"/>
      <c r="HJ136" s="21"/>
      <c r="HK136" s="21"/>
      <c r="HL136" s="21"/>
      <c r="HM136" s="21"/>
      <c r="HN136" s="21"/>
      <c r="HO136" s="21"/>
      <c r="HP136" s="21"/>
      <c r="HQ136" s="21"/>
      <c r="HR136" s="21"/>
    </row>
    <row r="137" s="10" customFormat="1" ht="24" spans="1:30">
      <c r="A137" s="45" t="s">
        <v>42</v>
      </c>
      <c r="B137" s="46" t="s">
        <v>91</v>
      </c>
      <c r="C137" s="45" t="s">
        <v>55</v>
      </c>
      <c r="D137" s="45" t="s">
        <v>70</v>
      </c>
      <c r="E137" s="45" t="s">
        <v>71</v>
      </c>
      <c r="F137" s="43">
        <v>3241</v>
      </c>
      <c r="G137" s="43">
        <v>3</v>
      </c>
      <c r="H137" s="43">
        <v>1049</v>
      </c>
      <c r="I137" s="43">
        <v>3241</v>
      </c>
      <c r="J137" s="43">
        <v>2018</v>
      </c>
      <c r="K137" s="43">
        <v>2020</v>
      </c>
      <c r="L137" s="52">
        <v>23.101</v>
      </c>
      <c r="M137" s="52">
        <v>0</v>
      </c>
      <c r="N137" s="52">
        <v>0</v>
      </c>
      <c r="O137" s="52">
        <v>0</v>
      </c>
      <c r="P137" s="52">
        <v>23.101</v>
      </c>
      <c r="Q137" s="45" t="s">
        <v>46</v>
      </c>
      <c r="R137" s="43">
        <v>1049</v>
      </c>
      <c r="S137" s="43">
        <v>3241</v>
      </c>
      <c r="T137" s="43">
        <v>1049</v>
      </c>
      <c r="U137" s="43">
        <v>3241</v>
      </c>
      <c r="V137" s="45" t="s">
        <v>41</v>
      </c>
      <c r="W137" s="45" t="s">
        <v>41</v>
      </c>
      <c r="X137" s="45" t="s">
        <v>41</v>
      </c>
      <c r="Y137" s="45" t="s">
        <v>41</v>
      </c>
      <c r="Z137" s="45" t="s">
        <v>41</v>
      </c>
      <c r="AA137" s="45" t="s">
        <v>41</v>
      </c>
      <c r="AB137" s="45" t="s">
        <v>72</v>
      </c>
      <c r="AC137" s="45" t="s">
        <v>73</v>
      </c>
      <c r="AD137" s="75"/>
    </row>
    <row r="138" s="10" customFormat="1" ht="24" spans="1:226">
      <c r="A138" s="45" t="s">
        <v>42</v>
      </c>
      <c r="B138" s="46" t="s">
        <v>91</v>
      </c>
      <c r="C138" s="45" t="s">
        <v>56</v>
      </c>
      <c r="D138" s="45" t="s">
        <v>70</v>
      </c>
      <c r="E138" s="45" t="s">
        <v>71</v>
      </c>
      <c r="F138" s="43">
        <v>18</v>
      </c>
      <c r="G138" s="43">
        <v>1</v>
      </c>
      <c r="H138" s="43">
        <v>18</v>
      </c>
      <c r="I138" s="43">
        <v>18</v>
      </c>
      <c r="J138" s="43">
        <v>2018</v>
      </c>
      <c r="K138" s="43">
        <v>2018</v>
      </c>
      <c r="L138" s="52">
        <v>0.54</v>
      </c>
      <c r="M138" s="52">
        <v>0</v>
      </c>
      <c r="N138" s="52">
        <v>0</v>
      </c>
      <c r="O138" s="52">
        <v>0</v>
      </c>
      <c r="P138" s="52">
        <v>0.54</v>
      </c>
      <c r="Q138" s="45" t="s">
        <v>46</v>
      </c>
      <c r="R138" s="43">
        <v>18</v>
      </c>
      <c r="S138" s="43">
        <v>18</v>
      </c>
      <c r="T138" s="43">
        <v>18</v>
      </c>
      <c r="U138" s="43">
        <v>18</v>
      </c>
      <c r="V138" s="45" t="s">
        <v>41</v>
      </c>
      <c r="W138" s="45" t="s">
        <v>41</v>
      </c>
      <c r="X138" s="45" t="s">
        <v>41</v>
      </c>
      <c r="Y138" s="45" t="s">
        <v>41</v>
      </c>
      <c r="Z138" s="45" t="s">
        <v>41</v>
      </c>
      <c r="AA138" s="45" t="s">
        <v>41</v>
      </c>
      <c r="AB138" s="45" t="s">
        <v>72</v>
      </c>
      <c r="AC138" s="45" t="s">
        <v>73</v>
      </c>
      <c r="AD138" s="45"/>
      <c r="AE138" s="131"/>
      <c r="AF138" s="131"/>
      <c r="AG138" s="131"/>
      <c r="AH138" s="131"/>
      <c r="AI138" s="131"/>
      <c r="AJ138" s="131"/>
      <c r="AK138" s="131"/>
      <c r="AL138" s="131"/>
      <c r="AM138" s="131"/>
      <c r="AN138" s="131"/>
      <c r="AO138" s="131"/>
      <c r="AP138" s="131"/>
      <c r="AQ138" s="131"/>
      <c r="AR138" s="131"/>
      <c r="AS138" s="131"/>
      <c r="AT138" s="131"/>
      <c r="AU138" s="131"/>
      <c r="AV138" s="131"/>
      <c r="AW138" s="131"/>
      <c r="AX138" s="131"/>
      <c r="AY138" s="131"/>
      <c r="AZ138" s="131"/>
      <c r="BA138" s="131"/>
      <c r="BB138" s="131"/>
      <c r="BC138" s="131"/>
      <c r="BD138" s="131"/>
      <c r="BE138" s="131"/>
      <c r="BF138" s="131"/>
      <c r="BG138" s="131"/>
      <c r="BH138" s="131"/>
      <c r="BI138" s="131"/>
      <c r="BJ138" s="131"/>
      <c r="BK138" s="131"/>
      <c r="BL138" s="131"/>
      <c r="BM138" s="131"/>
      <c r="BN138" s="131"/>
      <c r="BO138" s="131"/>
      <c r="BP138" s="131"/>
      <c r="BQ138" s="131"/>
      <c r="BR138" s="131"/>
      <c r="BS138" s="131"/>
      <c r="BT138" s="131"/>
      <c r="BU138" s="131"/>
      <c r="BV138" s="131"/>
      <c r="BW138" s="131"/>
      <c r="BX138" s="131"/>
      <c r="BY138" s="131"/>
      <c r="BZ138" s="131"/>
      <c r="CA138" s="131"/>
      <c r="CB138" s="131"/>
      <c r="CC138" s="131"/>
      <c r="CD138" s="131"/>
      <c r="CE138" s="131"/>
      <c r="CF138" s="131"/>
      <c r="CG138" s="131"/>
      <c r="CH138" s="131"/>
      <c r="CI138" s="131"/>
      <c r="CJ138" s="131"/>
      <c r="CK138" s="131"/>
      <c r="CL138" s="131"/>
      <c r="CM138" s="131"/>
      <c r="CN138" s="131"/>
      <c r="CO138" s="131"/>
      <c r="CP138" s="131"/>
      <c r="CQ138" s="131"/>
      <c r="CR138" s="131"/>
      <c r="CS138" s="131"/>
      <c r="CT138" s="131"/>
      <c r="CU138" s="131"/>
      <c r="CV138" s="131"/>
      <c r="CW138" s="131"/>
      <c r="CX138" s="131"/>
      <c r="CY138" s="131"/>
      <c r="CZ138" s="131"/>
      <c r="DA138" s="131"/>
      <c r="DB138" s="131"/>
      <c r="DC138" s="131"/>
      <c r="DD138" s="131"/>
      <c r="DE138" s="131"/>
      <c r="DF138" s="131"/>
      <c r="DG138" s="131"/>
      <c r="DH138" s="131"/>
      <c r="DI138" s="131"/>
      <c r="DJ138" s="131"/>
      <c r="DK138" s="131"/>
      <c r="DL138" s="131"/>
      <c r="DM138" s="131"/>
      <c r="DN138" s="131"/>
      <c r="DO138" s="131"/>
      <c r="DP138" s="131"/>
      <c r="DQ138" s="131"/>
      <c r="DR138" s="131"/>
      <c r="DS138" s="131"/>
      <c r="DT138" s="131"/>
      <c r="DU138" s="131"/>
      <c r="DV138" s="131"/>
      <c r="DW138" s="131"/>
      <c r="DX138" s="131"/>
      <c r="DY138" s="131"/>
      <c r="DZ138" s="131"/>
      <c r="EA138" s="131"/>
      <c r="EB138" s="131"/>
      <c r="EC138" s="131"/>
      <c r="ED138" s="131"/>
      <c r="EE138" s="131"/>
      <c r="EF138" s="131"/>
      <c r="EG138" s="131"/>
      <c r="EH138" s="131"/>
      <c r="EI138" s="131"/>
      <c r="EJ138" s="131"/>
      <c r="EK138" s="131"/>
      <c r="EL138" s="131"/>
      <c r="EM138" s="131"/>
      <c r="EN138" s="131"/>
      <c r="EO138" s="131"/>
      <c r="EP138" s="131"/>
      <c r="EQ138" s="131"/>
      <c r="ER138" s="131"/>
      <c r="ES138" s="131"/>
      <c r="ET138" s="131"/>
      <c r="EU138" s="131"/>
      <c r="EV138" s="131"/>
      <c r="EW138" s="131"/>
      <c r="EX138" s="131"/>
      <c r="EY138" s="131"/>
      <c r="EZ138" s="131"/>
      <c r="FA138" s="131"/>
      <c r="FB138" s="131"/>
      <c r="FC138" s="131"/>
      <c r="FD138" s="131"/>
      <c r="FE138" s="131"/>
      <c r="FF138" s="131"/>
      <c r="FG138" s="131"/>
      <c r="FH138" s="131"/>
      <c r="FI138" s="131"/>
      <c r="FJ138" s="131"/>
      <c r="FK138" s="131"/>
      <c r="FL138" s="131"/>
      <c r="FM138" s="131"/>
      <c r="FN138" s="131"/>
      <c r="FO138" s="131"/>
      <c r="FP138" s="131"/>
      <c r="FQ138" s="131"/>
      <c r="FR138" s="131"/>
      <c r="FS138" s="131"/>
      <c r="FT138" s="131"/>
      <c r="FU138" s="131"/>
      <c r="FV138" s="131"/>
      <c r="FW138" s="131"/>
      <c r="FX138" s="131"/>
      <c r="FY138" s="131"/>
      <c r="FZ138" s="131"/>
      <c r="GA138" s="131"/>
      <c r="GB138" s="131"/>
      <c r="GC138" s="131"/>
      <c r="GD138" s="131"/>
      <c r="GE138" s="131"/>
      <c r="GF138" s="131"/>
      <c r="GG138" s="131"/>
      <c r="GH138" s="131"/>
      <c r="GI138" s="131"/>
      <c r="GJ138" s="131"/>
      <c r="GK138" s="131"/>
      <c r="GL138" s="131"/>
      <c r="GM138" s="131"/>
      <c r="GN138" s="131"/>
      <c r="GO138" s="131"/>
      <c r="GP138" s="131"/>
      <c r="GQ138" s="131"/>
      <c r="GR138" s="131"/>
      <c r="GS138" s="131"/>
      <c r="GT138" s="131"/>
      <c r="GU138" s="131"/>
      <c r="GV138" s="131"/>
      <c r="GW138" s="131"/>
      <c r="GX138" s="131"/>
      <c r="GY138" s="131"/>
      <c r="GZ138" s="131"/>
      <c r="HA138" s="131"/>
      <c r="HB138" s="131"/>
      <c r="HC138" s="131"/>
      <c r="HD138" s="131"/>
      <c r="HE138" s="131"/>
      <c r="HF138" s="131"/>
      <c r="HG138" s="131"/>
      <c r="HH138" s="131"/>
      <c r="HI138" s="131"/>
      <c r="HJ138" s="131"/>
      <c r="HK138" s="131"/>
      <c r="HL138" s="131"/>
      <c r="HM138" s="131"/>
      <c r="HN138" s="131"/>
      <c r="HO138" s="131"/>
      <c r="HP138" s="131"/>
      <c r="HQ138" s="131"/>
      <c r="HR138" s="131"/>
    </row>
    <row r="139" s="10" customFormat="1" ht="24" spans="1:30">
      <c r="A139" s="45" t="s">
        <v>42</v>
      </c>
      <c r="B139" s="46" t="s">
        <v>91</v>
      </c>
      <c r="C139" s="45" t="s">
        <v>57</v>
      </c>
      <c r="D139" s="45" t="s">
        <v>70</v>
      </c>
      <c r="E139" s="45" t="s">
        <v>71</v>
      </c>
      <c r="F139" s="43">
        <v>14</v>
      </c>
      <c r="G139" s="43">
        <v>1</v>
      </c>
      <c r="H139" s="43">
        <v>14</v>
      </c>
      <c r="I139" s="43">
        <v>14</v>
      </c>
      <c r="J139" s="43">
        <v>2019</v>
      </c>
      <c r="K139" s="43">
        <v>2019</v>
      </c>
      <c r="L139" s="52">
        <v>0.42</v>
      </c>
      <c r="M139" s="52">
        <v>0</v>
      </c>
      <c r="N139" s="52">
        <v>0</v>
      </c>
      <c r="O139" s="52">
        <v>0</v>
      </c>
      <c r="P139" s="52">
        <v>0.42</v>
      </c>
      <c r="Q139" s="45" t="s">
        <v>46</v>
      </c>
      <c r="R139" s="43">
        <v>14</v>
      </c>
      <c r="S139" s="43">
        <v>14</v>
      </c>
      <c r="T139" s="43">
        <v>14</v>
      </c>
      <c r="U139" s="43">
        <v>14</v>
      </c>
      <c r="V139" s="45" t="s">
        <v>41</v>
      </c>
      <c r="W139" s="45" t="s">
        <v>41</v>
      </c>
      <c r="X139" s="45" t="s">
        <v>41</v>
      </c>
      <c r="Y139" s="45" t="s">
        <v>41</v>
      </c>
      <c r="Z139" s="45" t="s">
        <v>41</v>
      </c>
      <c r="AA139" s="45" t="s">
        <v>41</v>
      </c>
      <c r="AB139" s="45" t="s">
        <v>72</v>
      </c>
      <c r="AC139" s="45" t="s">
        <v>73</v>
      </c>
      <c r="AD139" s="75"/>
    </row>
    <row r="140" s="10" customFormat="1" ht="24" spans="1:226">
      <c r="A140" s="45" t="s">
        <v>42</v>
      </c>
      <c r="B140" s="46" t="s">
        <v>91</v>
      </c>
      <c r="C140" s="45" t="s">
        <v>58</v>
      </c>
      <c r="D140" s="45" t="s">
        <v>70</v>
      </c>
      <c r="E140" s="45" t="s">
        <v>71</v>
      </c>
      <c r="F140" s="43">
        <v>175</v>
      </c>
      <c r="G140" s="43">
        <v>3</v>
      </c>
      <c r="H140" s="43">
        <v>175</v>
      </c>
      <c r="I140" s="43">
        <v>175</v>
      </c>
      <c r="J140" s="43">
        <v>2018</v>
      </c>
      <c r="K140" s="43">
        <v>2020</v>
      </c>
      <c r="L140" s="52">
        <v>5.25</v>
      </c>
      <c r="M140" s="52">
        <v>0</v>
      </c>
      <c r="N140" s="52">
        <v>4.89</v>
      </c>
      <c r="O140" s="52">
        <v>0</v>
      </c>
      <c r="P140" s="52">
        <v>0.36</v>
      </c>
      <c r="Q140" s="45" t="s">
        <v>46</v>
      </c>
      <c r="R140" s="43">
        <v>175</v>
      </c>
      <c r="S140" s="43">
        <v>175</v>
      </c>
      <c r="T140" s="43">
        <v>175</v>
      </c>
      <c r="U140" s="43">
        <v>175</v>
      </c>
      <c r="V140" s="45" t="s">
        <v>41</v>
      </c>
      <c r="W140" s="45" t="s">
        <v>41</v>
      </c>
      <c r="X140" s="45" t="s">
        <v>41</v>
      </c>
      <c r="Y140" s="45" t="s">
        <v>41</v>
      </c>
      <c r="Z140" s="45" t="s">
        <v>41</v>
      </c>
      <c r="AA140" s="45" t="s">
        <v>41</v>
      </c>
      <c r="AB140" s="45" t="s">
        <v>72</v>
      </c>
      <c r="AC140" s="45" t="s">
        <v>73</v>
      </c>
      <c r="AD140" s="45"/>
      <c r="AE140" s="131"/>
      <c r="AF140" s="131"/>
      <c r="AG140" s="131"/>
      <c r="AH140" s="131"/>
      <c r="AI140" s="131"/>
      <c r="AJ140" s="131"/>
      <c r="AK140" s="131"/>
      <c r="AL140" s="131"/>
      <c r="AM140" s="131"/>
      <c r="AN140" s="131"/>
      <c r="AO140" s="131"/>
      <c r="AP140" s="131"/>
      <c r="AQ140" s="131"/>
      <c r="AR140" s="131"/>
      <c r="AS140" s="131"/>
      <c r="AT140" s="131"/>
      <c r="AU140" s="131"/>
      <c r="AV140" s="131"/>
      <c r="AW140" s="131"/>
      <c r="AX140" s="131"/>
      <c r="AY140" s="131"/>
      <c r="AZ140" s="131"/>
      <c r="BA140" s="131"/>
      <c r="BB140" s="131"/>
      <c r="BC140" s="131"/>
      <c r="BD140" s="131"/>
      <c r="BE140" s="131"/>
      <c r="BF140" s="131"/>
      <c r="BG140" s="131"/>
      <c r="BH140" s="131"/>
      <c r="BI140" s="131"/>
      <c r="BJ140" s="131"/>
      <c r="BK140" s="131"/>
      <c r="BL140" s="131"/>
      <c r="BM140" s="131"/>
      <c r="BN140" s="131"/>
      <c r="BO140" s="131"/>
      <c r="BP140" s="131"/>
      <c r="BQ140" s="131"/>
      <c r="BR140" s="131"/>
      <c r="BS140" s="131"/>
      <c r="BT140" s="131"/>
      <c r="BU140" s="131"/>
      <c r="BV140" s="131"/>
      <c r="BW140" s="131"/>
      <c r="BX140" s="131"/>
      <c r="BY140" s="131"/>
      <c r="BZ140" s="131"/>
      <c r="CA140" s="131"/>
      <c r="CB140" s="131"/>
      <c r="CC140" s="131"/>
      <c r="CD140" s="131"/>
      <c r="CE140" s="131"/>
      <c r="CF140" s="131"/>
      <c r="CG140" s="131"/>
      <c r="CH140" s="131"/>
      <c r="CI140" s="131"/>
      <c r="CJ140" s="131"/>
      <c r="CK140" s="131"/>
      <c r="CL140" s="131"/>
      <c r="CM140" s="131"/>
      <c r="CN140" s="131"/>
      <c r="CO140" s="131"/>
      <c r="CP140" s="131"/>
      <c r="CQ140" s="131"/>
      <c r="CR140" s="131"/>
      <c r="CS140" s="131"/>
      <c r="CT140" s="131"/>
      <c r="CU140" s="131"/>
      <c r="CV140" s="131"/>
      <c r="CW140" s="131"/>
      <c r="CX140" s="131"/>
      <c r="CY140" s="131"/>
      <c r="CZ140" s="131"/>
      <c r="DA140" s="131"/>
      <c r="DB140" s="131"/>
      <c r="DC140" s="131"/>
      <c r="DD140" s="131"/>
      <c r="DE140" s="131"/>
      <c r="DF140" s="131"/>
      <c r="DG140" s="131"/>
      <c r="DH140" s="131"/>
      <c r="DI140" s="131"/>
      <c r="DJ140" s="131"/>
      <c r="DK140" s="131"/>
      <c r="DL140" s="131"/>
      <c r="DM140" s="131"/>
      <c r="DN140" s="131"/>
      <c r="DO140" s="131"/>
      <c r="DP140" s="131"/>
      <c r="DQ140" s="131"/>
      <c r="DR140" s="131"/>
      <c r="DS140" s="131"/>
      <c r="DT140" s="131"/>
      <c r="DU140" s="131"/>
      <c r="DV140" s="131"/>
      <c r="DW140" s="131"/>
      <c r="DX140" s="131"/>
      <c r="DY140" s="131"/>
      <c r="DZ140" s="131"/>
      <c r="EA140" s="131"/>
      <c r="EB140" s="131"/>
      <c r="EC140" s="131"/>
      <c r="ED140" s="131"/>
      <c r="EE140" s="131"/>
      <c r="EF140" s="131"/>
      <c r="EG140" s="131"/>
      <c r="EH140" s="131"/>
      <c r="EI140" s="131"/>
      <c r="EJ140" s="131"/>
      <c r="EK140" s="131"/>
      <c r="EL140" s="131"/>
      <c r="EM140" s="131"/>
      <c r="EN140" s="131"/>
      <c r="EO140" s="131"/>
      <c r="EP140" s="131"/>
      <c r="EQ140" s="131"/>
      <c r="ER140" s="131"/>
      <c r="ES140" s="131"/>
      <c r="ET140" s="131"/>
      <c r="EU140" s="131"/>
      <c r="EV140" s="131"/>
      <c r="EW140" s="131"/>
      <c r="EX140" s="131"/>
      <c r="EY140" s="131"/>
      <c r="EZ140" s="131"/>
      <c r="FA140" s="131"/>
      <c r="FB140" s="131"/>
      <c r="FC140" s="131"/>
      <c r="FD140" s="131"/>
      <c r="FE140" s="131"/>
      <c r="FF140" s="131"/>
      <c r="FG140" s="131"/>
      <c r="FH140" s="131"/>
      <c r="FI140" s="131"/>
      <c r="FJ140" s="131"/>
      <c r="FK140" s="131"/>
      <c r="FL140" s="131"/>
      <c r="FM140" s="131"/>
      <c r="FN140" s="131"/>
      <c r="FO140" s="131"/>
      <c r="FP140" s="131"/>
      <c r="FQ140" s="131"/>
      <c r="FR140" s="131"/>
      <c r="FS140" s="131"/>
      <c r="FT140" s="131"/>
      <c r="FU140" s="131"/>
      <c r="FV140" s="131"/>
      <c r="FW140" s="131"/>
      <c r="FX140" s="131"/>
      <c r="FY140" s="131"/>
      <c r="FZ140" s="131"/>
      <c r="GA140" s="131"/>
      <c r="GB140" s="131"/>
      <c r="GC140" s="131"/>
      <c r="GD140" s="131"/>
      <c r="GE140" s="131"/>
      <c r="GF140" s="131"/>
      <c r="GG140" s="131"/>
      <c r="GH140" s="131"/>
      <c r="GI140" s="131"/>
      <c r="GJ140" s="131"/>
      <c r="GK140" s="131"/>
      <c r="GL140" s="131"/>
      <c r="GM140" s="131"/>
      <c r="GN140" s="131"/>
      <c r="GO140" s="131"/>
      <c r="GP140" s="131"/>
      <c r="GQ140" s="131"/>
      <c r="GR140" s="131"/>
      <c r="GS140" s="131"/>
      <c r="GT140" s="131"/>
      <c r="GU140" s="131"/>
      <c r="GV140" s="131"/>
      <c r="GW140" s="131"/>
      <c r="GX140" s="131"/>
      <c r="GY140" s="131"/>
      <c r="GZ140" s="131"/>
      <c r="HA140" s="131"/>
      <c r="HB140" s="131"/>
      <c r="HC140" s="131"/>
      <c r="HD140" s="131"/>
      <c r="HE140" s="131"/>
      <c r="HF140" s="131"/>
      <c r="HG140" s="131"/>
      <c r="HH140" s="131"/>
      <c r="HI140" s="131"/>
      <c r="HJ140" s="131"/>
      <c r="HK140" s="131"/>
      <c r="HL140" s="131"/>
      <c r="HM140" s="131"/>
      <c r="HN140" s="131"/>
      <c r="HO140" s="131"/>
      <c r="HP140" s="131"/>
      <c r="HQ140" s="131"/>
      <c r="HR140" s="131"/>
    </row>
    <row r="141" s="10" customFormat="1" ht="12" spans="1:30">
      <c r="A141" s="43">
        <v>2.7</v>
      </c>
      <c r="B141" s="44" t="s">
        <v>92</v>
      </c>
      <c r="C141" s="43" t="s">
        <v>36</v>
      </c>
      <c r="D141" s="43"/>
      <c r="E141" s="43"/>
      <c r="F141" s="43">
        <v>1369</v>
      </c>
      <c r="G141" s="43">
        <f>SUM(G142:G152)</f>
        <v>33</v>
      </c>
      <c r="H141" s="43">
        <v>1369</v>
      </c>
      <c r="I141" s="43">
        <v>1385</v>
      </c>
      <c r="J141" s="43"/>
      <c r="K141" s="43"/>
      <c r="L141" s="52">
        <f>SUM(L142:L152)</f>
        <v>84.68</v>
      </c>
      <c r="M141" s="52">
        <f>SUM(M142:M152)</f>
        <v>0</v>
      </c>
      <c r="N141" s="52">
        <f>SUM(N142:N152)</f>
        <v>12.12</v>
      </c>
      <c r="O141" s="52">
        <f>SUM(O142:O152)</f>
        <v>0</v>
      </c>
      <c r="P141" s="52">
        <f>SUM(P142:P152)</f>
        <v>72.56</v>
      </c>
      <c r="Q141" s="45"/>
      <c r="R141" s="43">
        <v>1369</v>
      </c>
      <c r="S141" s="43">
        <v>2798</v>
      </c>
      <c r="T141" s="43">
        <v>1369</v>
      </c>
      <c r="U141" s="43">
        <v>1385</v>
      </c>
      <c r="V141" s="45" t="s">
        <v>41</v>
      </c>
      <c r="W141" s="45" t="s">
        <v>41</v>
      </c>
      <c r="X141" s="45" t="s">
        <v>41</v>
      </c>
      <c r="Y141" s="45" t="s">
        <v>41</v>
      </c>
      <c r="Z141" s="45" t="s">
        <v>41</v>
      </c>
      <c r="AA141" s="45" t="s">
        <v>41</v>
      </c>
      <c r="AB141" s="45"/>
      <c r="AC141" s="45"/>
      <c r="AD141" s="75"/>
    </row>
    <row r="142" s="131" customFormat="1" ht="24" spans="1:226">
      <c r="A142" s="45" t="s">
        <v>42</v>
      </c>
      <c r="B142" s="46" t="s">
        <v>93</v>
      </c>
      <c r="C142" s="45" t="s">
        <v>44</v>
      </c>
      <c r="D142" s="45" t="s">
        <v>70</v>
      </c>
      <c r="E142" s="45" t="s">
        <v>71</v>
      </c>
      <c r="F142" s="43">
        <v>6</v>
      </c>
      <c r="G142" s="43">
        <v>3</v>
      </c>
      <c r="H142" s="43">
        <v>6</v>
      </c>
      <c r="I142" s="43">
        <v>6</v>
      </c>
      <c r="J142" s="43">
        <v>2018</v>
      </c>
      <c r="K142" s="43">
        <v>2020</v>
      </c>
      <c r="L142" s="52">
        <v>0.36</v>
      </c>
      <c r="M142" s="52">
        <v>0</v>
      </c>
      <c r="N142" s="52">
        <v>0.24</v>
      </c>
      <c r="O142" s="52">
        <v>0</v>
      </c>
      <c r="P142" s="52">
        <v>0.12</v>
      </c>
      <c r="Q142" s="45" t="s">
        <v>46</v>
      </c>
      <c r="R142" s="43">
        <v>6</v>
      </c>
      <c r="S142" s="43">
        <v>22</v>
      </c>
      <c r="T142" s="43">
        <v>6</v>
      </c>
      <c r="U142" s="43">
        <v>6</v>
      </c>
      <c r="V142" s="45" t="s">
        <v>41</v>
      </c>
      <c r="W142" s="45" t="s">
        <v>41</v>
      </c>
      <c r="X142" s="45" t="s">
        <v>41</v>
      </c>
      <c r="Y142" s="45" t="s">
        <v>41</v>
      </c>
      <c r="Z142" s="45" t="s">
        <v>41</v>
      </c>
      <c r="AA142" s="45" t="s">
        <v>41</v>
      </c>
      <c r="AB142" s="45" t="s">
        <v>72</v>
      </c>
      <c r="AC142" s="45" t="s">
        <v>73</v>
      </c>
      <c r="AD142" s="75"/>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c r="EM142" s="10"/>
      <c r="EN142" s="10"/>
      <c r="EO142" s="10"/>
      <c r="EP142" s="10"/>
      <c r="EQ142" s="10"/>
      <c r="ER142" s="10"/>
      <c r="ES142" s="10"/>
      <c r="ET142" s="10"/>
      <c r="EU142" s="10"/>
      <c r="EV142" s="10"/>
      <c r="EW142" s="10"/>
      <c r="EX142" s="10"/>
      <c r="EY142" s="10"/>
      <c r="EZ142" s="10"/>
      <c r="FA142" s="10"/>
      <c r="FB142" s="10"/>
      <c r="FC142" s="10"/>
      <c r="FD142" s="10"/>
      <c r="FE142" s="10"/>
      <c r="FF142" s="10"/>
      <c r="FG142" s="10"/>
      <c r="FH142" s="10"/>
      <c r="FI142" s="10"/>
      <c r="FJ142" s="10"/>
      <c r="FK142" s="10"/>
      <c r="FL142" s="10"/>
      <c r="FM142" s="10"/>
      <c r="FN142" s="10"/>
      <c r="FO142" s="10"/>
      <c r="FP142" s="10"/>
      <c r="FQ142" s="10"/>
      <c r="FR142" s="10"/>
      <c r="FS142" s="10"/>
      <c r="FT142" s="10"/>
      <c r="FU142" s="10"/>
      <c r="FV142" s="10"/>
      <c r="FW142" s="10"/>
      <c r="FX142" s="10"/>
      <c r="FY142" s="10"/>
      <c r="FZ142" s="10"/>
      <c r="GA142" s="10"/>
      <c r="GB142" s="10"/>
      <c r="GC142" s="10"/>
      <c r="GD142" s="10"/>
      <c r="GE142" s="10"/>
      <c r="GF142" s="10"/>
      <c r="GG142" s="10"/>
      <c r="GH142" s="10"/>
      <c r="GI142" s="10"/>
      <c r="GJ142" s="10"/>
      <c r="GK142" s="10"/>
      <c r="GL142" s="10"/>
      <c r="GM142" s="10"/>
      <c r="GN142" s="10"/>
      <c r="GO142" s="10"/>
      <c r="GP142" s="10"/>
      <c r="GQ142" s="10"/>
      <c r="GR142" s="10"/>
      <c r="GS142" s="10"/>
      <c r="GT142" s="10"/>
      <c r="GU142" s="10"/>
      <c r="GV142" s="10"/>
      <c r="GW142" s="10"/>
      <c r="GX142" s="10"/>
      <c r="GY142" s="10"/>
      <c r="GZ142" s="10"/>
      <c r="HA142" s="10"/>
      <c r="HB142" s="10"/>
      <c r="HC142" s="10"/>
      <c r="HD142" s="10"/>
      <c r="HE142" s="10"/>
      <c r="HF142" s="10"/>
      <c r="HG142" s="10"/>
      <c r="HH142" s="10"/>
      <c r="HI142" s="10"/>
      <c r="HJ142" s="10"/>
      <c r="HK142" s="10"/>
      <c r="HL142" s="10"/>
      <c r="HM142" s="10"/>
      <c r="HN142" s="10"/>
      <c r="HO142" s="10"/>
      <c r="HP142" s="10"/>
      <c r="HQ142" s="10"/>
      <c r="HR142" s="10"/>
    </row>
    <row r="143" s="10" customFormat="1" ht="24" spans="1:30">
      <c r="A143" s="45" t="s">
        <v>42</v>
      </c>
      <c r="B143" s="46" t="s">
        <v>93</v>
      </c>
      <c r="C143" s="45" t="s">
        <v>49</v>
      </c>
      <c r="D143" s="45" t="s">
        <v>70</v>
      </c>
      <c r="E143" s="45" t="s">
        <v>71</v>
      </c>
      <c r="F143" s="43">
        <v>106</v>
      </c>
      <c r="G143" s="43">
        <v>3</v>
      </c>
      <c r="H143" s="43">
        <v>106</v>
      </c>
      <c r="I143" s="43">
        <v>106</v>
      </c>
      <c r="J143" s="43">
        <v>2018</v>
      </c>
      <c r="K143" s="43">
        <v>2020</v>
      </c>
      <c r="L143" s="52">
        <v>6.36</v>
      </c>
      <c r="M143" s="52">
        <v>0</v>
      </c>
      <c r="N143" s="52">
        <v>0</v>
      </c>
      <c r="O143" s="52">
        <v>0</v>
      </c>
      <c r="P143" s="52">
        <v>6.36</v>
      </c>
      <c r="Q143" s="45" t="s">
        <v>46</v>
      </c>
      <c r="R143" s="43">
        <v>106</v>
      </c>
      <c r="S143" s="43">
        <v>270</v>
      </c>
      <c r="T143" s="43">
        <v>106</v>
      </c>
      <c r="U143" s="43">
        <v>106</v>
      </c>
      <c r="V143" s="45" t="s">
        <v>41</v>
      </c>
      <c r="W143" s="45" t="s">
        <v>41</v>
      </c>
      <c r="X143" s="45" t="s">
        <v>41</v>
      </c>
      <c r="Y143" s="45" t="s">
        <v>41</v>
      </c>
      <c r="Z143" s="45" t="s">
        <v>41</v>
      </c>
      <c r="AA143" s="45" t="s">
        <v>41</v>
      </c>
      <c r="AB143" s="45" t="s">
        <v>72</v>
      </c>
      <c r="AC143" s="45" t="s">
        <v>73</v>
      </c>
      <c r="AD143" s="75"/>
    </row>
    <row r="144" s="131" customFormat="1" ht="24" spans="1:226">
      <c r="A144" s="45" t="s">
        <v>42</v>
      </c>
      <c r="B144" s="46" t="s">
        <v>93</v>
      </c>
      <c r="C144" s="45" t="s">
        <v>50</v>
      </c>
      <c r="D144" s="45" t="s">
        <v>70</v>
      </c>
      <c r="E144" s="45" t="s">
        <v>71</v>
      </c>
      <c r="F144" s="43">
        <v>52</v>
      </c>
      <c r="G144" s="43">
        <v>3</v>
      </c>
      <c r="H144" s="43">
        <v>52</v>
      </c>
      <c r="I144" s="43">
        <v>68</v>
      </c>
      <c r="J144" s="43">
        <v>2018</v>
      </c>
      <c r="K144" s="43">
        <v>2020</v>
      </c>
      <c r="L144" s="52">
        <v>4.76</v>
      </c>
      <c r="M144" s="52">
        <v>0</v>
      </c>
      <c r="N144" s="52">
        <v>1.44</v>
      </c>
      <c r="O144" s="52">
        <v>0</v>
      </c>
      <c r="P144" s="52">
        <v>3.32</v>
      </c>
      <c r="Q144" s="45" t="s">
        <v>46</v>
      </c>
      <c r="R144" s="43">
        <v>52</v>
      </c>
      <c r="S144" s="43">
        <v>165</v>
      </c>
      <c r="T144" s="43">
        <v>52</v>
      </c>
      <c r="U144" s="43">
        <v>68</v>
      </c>
      <c r="V144" s="45" t="s">
        <v>41</v>
      </c>
      <c r="W144" s="45" t="s">
        <v>41</v>
      </c>
      <c r="X144" s="45" t="s">
        <v>41</v>
      </c>
      <c r="Y144" s="45" t="s">
        <v>41</v>
      </c>
      <c r="Z144" s="45" t="s">
        <v>41</v>
      </c>
      <c r="AA144" s="45" t="s">
        <v>41</v>
      </c>
      <c r="AB144" s="45" t="s">
        <v>72</v>
      </c>
      <c r="AC144" s="45" t="s">
        <v>73</v>
      </c>
      <c r="AD144" s="74"/>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c r="BZ144" s="21"/>
      <c r="CA144" s="21"/>
      <c r="CB144" s="21"/>
      <c r="CC144" s="21"/>
      <c r="CD144" s="21"/>
      <c r="CE144" s="21"/>
      <c r="CF144" s="21"/>
      <c r="CG144" s="21"/>
      <c r="CH144" s="21"/>
      <c r="CI144" s="21"/>
      <c r="CJ144" s="21"/>
      <c r="CK144" s="21"/>
      <c r="CL144" s="21"/>
      <c r="CM144" s="21"/>
      <c r="CN144" s="21"/>
      <c r="CO144" s="21"/>
      <c r="CP144" s="21"/>
      <c r="CQ144" s="21"/>
      <c r="CR144" s="21"/>
      <c r="CS144" s="21"/>
      <c r="CT144" s="21"/>
      <c r="CU144" s="21"/>
      <c r="CV144" s="21"/>
      <c r="CW144" s="21"/>
      <c r="CX144" s="21"/>
      <c r="CY144" s="21"/>
      <c r="CZ144" s="21"/>
      <c r="DA144" s="21"/>
      <c r="DB144" s="21"/>
      <c r="DC144" s="21"/>
      <c r="DD144" s="21"/>
      <c r="DE144" s="21"/>
      <c r="DF144" s="21"/>
      <c r="DG144" s="21"/>
      <c r="DH144" s="21"/>
      <c r="DI144" s="21"/>
      <c r="DJ144" s="21"/>
      <c r="DK144" s="21"/>
      <c r="DL144" s="21"/>
      <c r="DM144" s="21"/>
      <c r="DN144" s="21"/>
      <c r="DO144" s="21"/>
      <c r="DP144" s="21"/>
      <c r="DQ144" s="21"/>
      <c r="DR144" s="21"/>
      <c r="DS144" s="21"/>
      <c r="DT144" s="21"/>
      <c r="DU144" s="21"/>
      <c r="DV144" s="21"/>
      <c r="DW144" s="21"/>
      <c r="DX144" s="21"/>
      <c r="DY144" s="21"/>
      <c r="DZ144" s="21"/>
      <c r="EA144" s="21"/>
      <c r="EB144" s="21"/>
      <c r="EC144" s="21"/>
      <c r="ED144" s="21"/>
      <c r="EE144" s="21"/>
      <c r="EF144" s="21"/>
      <c r="EG144" s="21"/>
      <c r="EH144" s="21"/>
      <c r="EI144" s="21"/>
      <c r="EJ144" s="21"/>
      <c r="EK144" s="21"/>
      <c r="EL144" s="21"/>
      <c r="EM144" s="21"/>
      <c r="EN144" s="21"/>
      <c r="EO144" s="21"/>
      <c r="EP144" s="21"/>
      <c r="EQ144" s="21"/>
      <c r="ER144" s="21"/>
      <c r="ES144" s="21"/>
      <c r="ET144" s="21"/>
      <c r="EU144" s="21"/>
      <c r="EV144" s="21"/>
      <c r="EW144" s="21"/>
      <c r="EX144" s="21"/>
      <c r="EY144" s="21"/>
      <c r="EZ144" s="21"/>
      <c r="FA144" s="21"/>
      <c r="FB144" s="21"/>
      <c r="FC144" s="21"/>
      <c r="FD144" s="21"/>
      <c r="FE144" s="21"/>
      <c r="FF144" s="21"/>
      <c r="FG144" s="21"/>
      <c r="FH144" s="21"/>
      <c r="FI144" s="21"/>
      <c r="FJ144" s="21"/>
      <c r="FK144" s="21"/>
      <c r="FL144" s="21"/>
      <c r="FM144" s="21"/>
      <c r="FN144" s="21"/>
      <c r="FO144" s="21"/>
      <c r="FP144" s="21"/>
      <c r="FQ144" s="21"/>
      <c r="FR144" s="21"/>
      <c r="FS144" s="21"/>
      <c r="FT144" s="21"/>
      <c r="FU144" s="21"/>
      <c r="FV144" s="21"/>
      <c r="FW144" s="21"/>
      <c r="FX144" s="21"/>
      <c r="FY144" s="21"/>
      <c r="FZ144" s="21"/>
      <c r="GA144" s="21"/>
      <c r="GB144" s="21"/>
      <c r="GC144" s="21"/>
      <c r="GD144" s="21"/>
      <c r="GE144" s="21"/>
      <c r="GF144" s="21"/>
      <c r="GG144" s="21"/>
      <c r="GH144" s="21"/>
      <c r="GI144" s="21"/>
      <c r="GJ144" s="21"/>
      <c r="GK144" s="21"/>
      <c r="GL144" s="21"/>
      <c r="GM144" s="21"/>
      <c r="GN144" s="21"/>
      <c r="GO144" s="21"/>
      <c r="GP144" s="21"/>
      <c r="GQ144" s="21"/>
      <c r="GR144" s="21"/>
      <c r="GS144" s="21"/>
      <c r="GT144" s="21"/>
      <c r="GU144" s="21"/>
      <c r="GV144" s="21"/>
      <c r="GW144" s="21"/>
      <c r="GX144" s="21"/>
      <c r="GY144" s="21"/>
      <c r="GZ144" s="21"/>
      <c r="HA144" s="21"/>
      <c r="HB144" s="21"/>
      <c r="HC144" s="21"/>
      <c r="HD144" s="21"/>
      <c r="HE144" s="21"/>
      <c r="HF144" s="21"/>
      <c r="HG144" s="21"/>
      <c r="HH144" s="21"/>
      <c r="HI144" s="21"/>
      <c r="HJ144" s="21"/>
      <c r="HK144" s="21"/>
      <c r="HL144" s="21"/>
      <c r="HM144" s="21"/>
      <c r="HN144" s="21"/>
      <c r="HO144" s="21"/>
      <c r="HP144" s="21"/>
      <c r="HQ144" s="21"/>
      <c r="HR144" s="21"/>
    </row>
    <row r="145" s="131" customFormat="1" ht="24" spans="1:30">
      <c r="A145" s="45" t="s">
        <v>42</v>
      </c>
      <c r="B145" s="46" t="s">
        <v>93</v>
      </c>
      <c r="C145" s="45" t="s">
        <v>51</v>
      </c>
      <c r="D145" s="45" t="s">
        <v>70</v>
      </c>
      <c r="E145" s="45" t="s">
        <v>71</v>
      </c>
      <c r="F145" s="43">
        <v>20</v>
      </c>
      <c r="G145" s="43">
        <v>3</v>
      </c>
      <c r="H145" s="43">
        <v>20</v>
      </c>
      <c r="I145" s="43">
        <v>20</v>
      </c>
      <c r="J145" s="43">
        <v>2018</v>
      </c>
      <c r="K145" s="43">
        <v>2020</v>
      </c>
      <c r="L145" s="52">
        <v>1.2</v>
      </c>
      <c r="M145" s="52">
        <v>0</v>
      </c>
      <c r="N145" s="52">
        <v>0.6</v>
      </c>
      <c r="O145" s="52">
        <v>0</v>
      </c>
      <c r="P145" s="52">
        <v>0.6</v>
      </c>
      <c r="Q145" s="45" t="s">
        <v>46</v>
      </c>
      <c r="R145" s="43">
        <v>20</v>
      </c>
      <c r="S145" s="43">
        <v>55</v>
      </c>
      <c r="T145" s="43">
        <v>20</v>
      </c>
      <c r="U145" s="43">
        <v>20</v>
      </c>
      <c r="V145" s="45" t="s">
        <v>41</v>
      </c>
      <c r="W145" s="45" t="s">
        <v>41</v>
      </c>
      <c r="X145" s="45" t="s">
        <v>41</v>
      </c>
      <c r="Y145" s="45" t="s">
        <v>41</v>
      </c>
      <c r="Z145" s="45" t="s">
        <v>41</v>
      </c>
      <c r="AA145" s="45" t="s">
        <v>41</v>
      </c>
      <c r="AB145" s="45" t="s">
        <v>72</v>
      </c>
      <c r="AC145" s="45" t="s">
        <v>73</v>
      </c>
      <c r="AD145" s="45"/>
    </row>
    <row r="146" s="22" customFormat="1" ht="24" spans="1:226">
      <c r="A146" s="45" t="s">
        <v>42</v>
      </c>
      <c r="B146" s="46" t="s">
        <v>93</v>
      </c>
      <c r="C146" s="45" t="s">
        <v>52</v>
      </c>
      <c r="D146" s="45" t="s">
        <v>70</v>
      </c>
      <c r="E146" s="45" t="s">
        <v>71</v>
      </c>
      <c r="F146" s="43">
        <v>85</v>
      </c>
      <c r="G146" s="43">
        <v>3</v>
      </c>
      <c r="H146" s="43">
        <v>85</v>
      </c>
      <c r="I146" s="43">
        <v>85</v>
      </c>
      <c r="J146" s="43">
        <v>2018</v>
      </c>
      <c r="K146" s="43">
        <v>2020</v>
      </c>
      <c r="L146" s="52">
        <v>5.64</v>
      </c>
      <c r="M146" s="52">
        <v>0</v>
      </c>
      <c r="N146" s="52">
        <v>0</v>
      </c>
      <c r="O146" s="52">
        <v>0</v>
      </c>
      <c r="P146" s="52">
        <v>5.64</v>
      </c>
      <c r="Q146" s="45" t="s">
        <v>46</v>
      </c>
      <c r="R146" s="43">
        <v>85</v>
      </c>
      <c r="S146" s="43">
        <v>181</v>
      </c>
      <c r="T146" s="43">
        <v>85</v>
      </c>
      <c r="U146" s="43">
        <v>85</v>
      </c>
      <c r="V146" s="45" t="s">
        <v>41</v>
      </c>
      <c r="W146" s="45" t="s">
        <v>41</v>
      </c>
      <c r="X146" s="45" t="s">
        <v>41</v>
      </c>
      <c r="Y146" s="45" t="s">
        <v>41</v>
      </c>
      <c r="Z146" s="45" t="s">
        <v>41</v>
      </c>
      <c r="AA146" s="45" t="s">
        <v>41</v>
      </c>
      <c r="AB146" s="45" t="s">
        <v>72</v>
      </c>
      <c r="AC146" s="45" t="s">
        <v>73</v>
      </c>
      <c r="AD146" s="75"/>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c r="EM146" s="10"/>
      <c r="EN146" s="10"/>
      <c r="EO146" s="10"/>
      <c r="EP146" s="10"/>
      <c r="EQ146" s="10"/>
      <c r="ER146" s="10"/>
      <c r="ES146" s="10"/>
      <c r="ET146" s="10"/>
      <c r="EU146" s="10"/>
      <c r="EV146" s="10"/>
      <c r="EW146" s="10"/>
      <c r="EX146" s="10"/>
      <c r="EY146" s="10"/>
      <c r="EZ146" s="10"/>
      <c r="FA146" s="10"/>
      <c r="FB146" s="10"/>
      <c r="FC146" s="10"/>
      <c r="FD146" s="10"/>
      <c r="FE146" s="10"/>
      <c r="FF146" s="10"/>
      <c r="FG146" s="10"/>
      <c r="FH146" s="10"/>
      <c r="FI146" s="10"/>
      <c r="FJ146" s="10"/>
      <c r="FK146" s="10"/>
      <c r="FL146" s="10"/>
      <c r="FM146" s="10"/>
      <c r="FN146" s="10"/>
      <c r="FO146" s="10"/>
      <c r="FP146" s="10"/>
      <c r="FQ146" s="10"/>
      <c r="FR146" s="10"/>
      <c r="FS146" s="10"/>
      <c r="FT146" s="10"/>
      <c r="FU146" s="10"/>
      <c r="FV146" s="10"/>
      <c r="FW146" s="10"/>
      <c r="FX146" s="10"/>
      <c r="FY146" s="10"/>
      <c r="FZ146" s="10"/>
      <c r="GA146" s="10"/>
      <c r="GB146" s="10"/>
      <c r="GC146" s="10"/>
      <c r="GD146" s="10"/>
      <c r="GE146" s="10"/>
      <c r="GF146" s="10"/>
      <c r="GG146" s="10"/>
      <c r="GH146" s="10"/>
      <c r="GI146" s="10"/>
      <c r="GJ146" s="10"/>
      <c r="GK146" s="10"/>
      <c r="GL146" s="10"/>
      <c r="GM146" s="10"/>
      <c r="GN146" s="10"/>
      <c r="GO146" s="10"/>
      <c r="GP146" s="10"/>
      <c r="GQ146" s="10"/>
      <c r="GR146" s="10"/>
      <c r="GS146" s="10"/>
      <c r="GT146" s="10"/>
      <c r="GU146" s="10"/>
      <c r="GV146" s="10"/>
      <c r="GW146" s="10"/>
      <c r="GX146" s="10"/>
      <c r="GY146" s="10"/>
      <c r="GZ146" s="10"/>
      <c r="HA146" s="10"/>
      <c r="HB146" s="10"/>
      <c r="HC146" s="10"/>
      <c r="HD146" s="10"/>
      <c r="HE146" s="10"/>
      <c r="HF146" s="10"/>
      <c r="HG146" s="10"/>
      <c r="HH146" s="10"/>
      <c r="HI146" s="10"/>
      <c r="HJ146" s="10"/>
      <c r="HK146" s="10"/>
      <c r="HL146" s="10"/>
      <c r="HM146" s="10"/>
      <c r="HN146" s="10"/>
      <c r="HO146" s="10"/>
      <c r="HP146" s="10"/>
      <c r="HQ146" s="10"/>
      <c r="HR146" s="10"/>
    </row>
    <row r="147" s="22" customFormat="1" ht="24" spans="1:226">
      <c r="A147" s="45" t="s">
        <v>42</v>
      </c>
      <c r="B147" s="46" t="s">
        <v>93</v>
      </c>
      <c r="C147" s="45" t="s">
        <v>53</v>
      </c>
      <c r="D147" s="45" t="s">
        <v>70</v>
      </c>
      <c r="E147" s="45" t="s">
        <v>71</v>
      </c>
      <c r="F147" s="43">
        <v>254</v>
      </c>
      <c r="G147" s="43">
        <v>3</v>
      </c>
      <c r="H147" s="43">
        <v>254</v>
      </c>
      <c r="I147" s="43">
        <v>254</v>
      </c>
      <c r="J147" s="43">
        <v>2018</v>
      </c>
      <c r="K147" s="43">
        <v>2020</v>
      </c>
      <c r="L147" s="52">
        <v>15.24</v>
      </c>
      <c r="M147" s="52">
        <v>0</v>
      </c>
      <c r="N147" s="52">
        <v>0</v>
      </c>
      <c r="O147" s="52">
        <v>0</v>
      </c>
      <c r="P147" s="52">
        <v>15.24</v>
      </c>
      <c r="Q147" s="45" t="s">
        <v>46</v>
      </c>
      <c r="R147" s="43">
        <v>254</v>
      </c>
      <c r="S147" s="43">
        <v>532</v>
      </c>
      <c r="T147" s="43">
        <v>254</v>
      </c>
      <c r="U147" s="43">
        <v>254</v>
      </c>
      <c r="V147" s="45" t="s">
        <v>41</v>
      </c>
      <c r="W147" s="45" t="s">
        <v>41</v>
      </c>
      <c r="X147" s="45" t="s">
        <v>41</v>
      </c>
      <c r="Y147" s="45" t="s">
        <v>41</v>
      </c>
      <c r="Z147" s="45" t="s">
        <v>41</v>
      </c>
      <c r="AA147" s="45" t="s">
        <v>41</v>
      </c>
      <c r="AB147" s="45" t="s">
        <v>72</v>
      </c>
      <c r="AC147" s="45" t="s">
        <v>73</v>
      </c>
      <c r="AD147" s="45"/>
      <c r="AE147" s="131"/>
      <c r="AF147" s="131"/>
      <c r="AG147" s="131"/>
      <c r="AH147" s="131"/>
      <c r="AI147" s="131"/>
      <c r="AJ147" s="131"/>
      <c r="AK147" s="131"/>
      <c r="AL147" s="131"/>
      <c r="AM147" s="131"/>
      <c r="AN147" s="131"/>
      <c r="AO147" s="131"/>
      <c r="AP147" s="131"/>
      <c r="AQ147" s="131"/>
      <c r="AR147" s="131"/>
      <c r="AS147" s="131"/>
      <c r="AT147" s="131"/>
      <c r="AU147" s="131"/>
      <c r="AV147" s="131"/>
      <c r="AW147" s="131"/>
      <c r="AX147" s="131"/>
      <c r="AY147" s="131"/>
      <c r="AZ147" s="131"/>
      <c r="BA147" s="131"/>
      <c r="BB147" s="131"/>
      <c r="BC147" s="131"/>
      <c r="BD147" s="131"/>
      <c r="BE147" s="131"/>
      <c r="BF147" s="131"/>
      <c r="BG147" s="131"/>
      <c r="BH147" s="131"/>
      <c r="BI147" s="131"/>
      <c r="BJ147" s="131"/>
      <c r="BK147" s="131"/>
      <c r="BL147" s="131"/>
      <c r="BM147" s="131"/>
      <c r="BN147" s="131"/>
      <c r="BO147" s="131"/>
      <c r="BP147" s="131"/>
      <c r="BQ147" s="131"/>
      <c r="BR147" s="131"/>
      <c r="BS147" s="131"/>
      <c r="BT147" s="131"/>
      <c r="BU147" s="131"/>
      <c r="BV147" s="131"/>
      <c r="BW147" s="131"/>
      <c r="BX147" s="131"/>
      <c r="BY147" s="131"/>
      <c r="BZ147" s="131"/>
      <c r="CA147" s="131"/>
      <c r="CB147" s="131"/>
      <c r="CC147" s="131"/>
      <c r="CD147" s="131"/>
      <c r="CE147" s="131"/>
      <c r="CF147" s="131"/>
      <c r="CG147" s="131"/>
      <c r="CH147" s="131"/>
      <c r="CI147" s="131"/>
      <c r="CJ147" s="131"/>
      <c r="CK147" s="131"/>
      <c r="CL147" s="131"/>
      <c r="CM147" s="131"/>
      <c r="CN147" s="131"/>
      <c r="CO147" s="131"/>
      <c r="CP147" s="131"/>
      <c r="CQ147" s="131"/>
      <c r="CR147" s="131"/>
      <c r="CS147" s="131"/>
      <c r="CT147" s="131"/>
      <c r="CU147" s="131"/>
      <c r="CV147" s="131"/>
      <c r="CW147" s="131"/>
      <c r="CX147" s="131"/>
      <c r="CY147" s="131"/>
      <c r="CZ147" s="131"/>
      <c r="DA147" s="131"/>
      <c r="DB147" s="131"/>
      <c r="DC147" s="131"/>
      <c r="DD147" s="131"/>
      <c r="DE147" s="131"/>
      <c r="DF147" s="131"/>
      <c r="DG147" s="131"/>
      <c r="DH147" s="131"/>
      <c r="DI147" s="131"/>
      <c r="DJ147" s="131"/>
      <c r="DK147" s="131"/>
      <c r="DL147" s="131"/>
      <c r="DM147" s="131"/>
      <c r="DN147" s="131"/>
      <c r="DO147" s="131"/>
      <c r="DP147" s="131"/>
      <c r="DQ147" s="131"/>
      <c r="DR147" s="131"/>
      <c r="DS147" s="131"/>
      <c r="DT147" s="131"/>
      <c r="DU147" s="131"/>
      <c r="DV147" s="131"/>
      <c r="DW147" s="131"/>
      <c r="DX147" s="131"/>
      <c r="DY147" s="131"/>
      <c r="DZ147" s="131"/>
      <c r="EA147" s="131"/>
      <c r="EB147" s="131"/>
      <c r="EC147" s="131"/>
      <c r="ED147" s="131"/>
      <c r="EE147" s="131"/>
      <c r="EF147" s="131"/>
      <c r="EG147" s="131"/>
      <c r="EH147" s="131"/>
      <c r="EI147" s="131"/>
      <c r="EJ147" s="131"/>
      <c r="EK147" s="131"/>
      <c r="EL147" s="131"/>
      <c r="EM147" s="131"/>
      <c r="EN147" s="131"/>
      <c r="EO147" s="131"/>
      <c r="EP147" s="131"/>
      <c r="EQ147" s="131"/>
      <c r="ER147" s="131"/>
      <c r="ES147" s="131"/>
      <c r="ET147" s="131"/>
      <c r="EU147" s="131"/>
      <c r="EV147" s="131"/>
      <c r="EW147" s="131"/>
      <c r="EX147" s="131"/>
      <c r="EY147" s="131"/>
      <c r="EZ147" s="131"/>
      <c r="FA147" s="131"/>
      <c r="FB147" s="131"/>
      <c r="FC147" s="131"/>
      <c r="FD147" s="131"/>
      <c r="FE147" s="131"/>
      <c r="FF147" s="131"/>
      <c r="FG147" s="131"/>
      <c r="FH147" s="131"/>
      <c r="FI147" s="131"/>
      <c r="FJ147" s="131"/>
      <c r="FK147" s="131"/>
      <c r="FL147" s="131"/>
      <c r="FM147" s="131"/>
      <c r="FN147" s="131"/>
      <c r="FO147" s="131"/>
      <c r="FP147" s="131"/>
      <c r="FQ147" s="131"/>
      <c r="FR147" s="131"/>
      <c r="FS147" s="131"/>
      <c r="FT147" s="131"/>
      <c r="FU147" s="131"/>
      <c r="FV147" s="131"/>
      <c r="FW147" s="131"/>
      <c r="FX147" s="131"/>
      <c r="FY147" s="131"/>
      <c r="FZ147" s="131"/>
      <c r="GA147" s="131"/>
      <c r="GB147" s="131"/>
      <c r="GC147" s="131"/>
      <c r="GD147" s="131"/>
      <c r="GE147" s="131"/>
      <c r="GF147" s="131"/>
      <c r="GG147" s="131"/>
      <c r="GH147" s="131"/>
      <c r="GI147" s="131"/>
      <c r="GJ147" s="131"/>
      <c r="GK147" s="131"/>
      <c r="GL147" s="131"/>
      <c r="GM147" s="131"/>
      <c r="GN147" s="131"/>
      <c r="GO147" s="131"/>
      <c r="GP147" s="131"/>
      <c r="GQ147" s="131"/>
      <c r="GR147" s="131"/>
      <c r="GS147" s="131"/>
      <c r="GT147" s="131"/>
      <c r="GU147" s="131"/>
      <c r="GV147" s="131"/>
      <c r="GW147" s="131"/>
      <c r="GX147" s="131"/>
      <c r="GY147" s="131"/>
      <c r="GZ147" s="131"/>
      <c r="HA147" s="131"/>
      <c r="HB147" s="131"/>
      <c r="HC147" s="131"/>
      <c r="HD147" s="131"/>
      <c r="HE147" s="131"/>
      <c r="HF147" s="131"/>
      <c r="HG147" s="131"/>
      <c r="HH147" s="131"/>
      <c r="HI147" s="131"/>
      <c r="HJ147" s="131"/>
      <c r="HK147" s="131"/>
      <c r="HL147" s="131"/>
      <c r="HM147" s="131"/>
      <c r="HN147" s="131"/>
      <c r="HO147" s="131"/>
      <c r="HP147" s="131"/>
      <c r="HQ147" s="131"/>
      <c r="HR147" s="131"/>
    </row>
    <row r="148" s="131" customFormat="1" ht="24" spans="1:226">
      <c r="A148" s="45" t="s">
        <v>42</v>
      </c>
      <c r="B148" s="46" t="s">
        <v>93</v>
      </c>
      <c r="C148" s="45" t="s">
        <v>54</v>
      </c>
      <c r="D148" s="45" t="s">
        <v>70</v>
      </c>
      <c r="E148" s="45" t="s">
        <v>71</v>
      </c>
      <c r="F148" s="43">
        <v>214</v>
      </c>
      <c r="G148" s="43">
        <v>3</v>
      </c>
      <c r="H148" s="43">
        <v>214</v>
      </c>
      <c r="I148" s="43">
        <v>214</v>
      </c>
      <c r="J148" s="43">
        <v>2018</v>
      </c>
      <c r="K148" s="43">
        <v>2020</v>
      </c>
      <c r="L148" s="52">
        <v>13.08</v>
      </c>
      <c r="M148" s="52">
        <v>0</v>
      </c>
      <c r="N148" s="52">
        <v>4.08</v>
      </c>
      <c r="O148" s="52">
        <v>0</v>
      </c>
      <c r="P148" s="52">
        <v>9</v>
      </c>
      <c r="Q148" s="45" t="s">
        <v>46</v>
      </c>
      <c r="R148" s="43">
        <v>214</v>
      </c>
      <c r="S148" s="43">
        <v>375</v>
      </c>
      <c r="T148" s="43">
        <v>214</v>
      </c>
      <c r="U148" s="43">
        <v>214</v>
      </c>
      <c r="V148" s="45" t="s">
        <v>41</v>
      </c>
      <c r="W148" s="45" t="s">
        <v>41</v>
      </c>
      <c r="X148" s="45" t="s">
        <v>41</v>
      </c>
      <c r="Y148" s="45" t="s">
        <v>41</v>
      </c>
      <c r="Z148" s="45" t="s">
        <v>41</v>
      </c>
      <c r="AA148" s="45" t="s">
        <v>41</v>
      </c>
      <c r="AB148" s="45" t="s">
        <v>72</v>
      </c>
      <c r="AC148" s="45" t="s">
        <v>73</v>
      </c>
      <c r="AD148" s="74"/>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c r="BZ148" s="21"/>
      <c r="CA148" s="21"/>
      <c r="CB148" s="21"/>
      <c r="CC148" s="21"/>
      <c r="CD148" s="21"/>
      <c r="CE148" s="21"/>
      <c r="CF148" s="21"/>
      <c r="CG148" s="21"/>
      <c r="CH148" s="21"/>
      <c r="CI148" s="21"/>
      <c r="CJ148" s="21"/>
      <c r="CK148" s="21"/>
      <c r="CL148" s="21"/>
      <c r="CM148" s="21"/>
      <c r="CN148" s="21"/>
      <c r="CO148" s="21"/>
      <c r="CP148" s="21"/>
      <c r="CQ148" s="21"/>
      <c r="CR148" s="21"/>
      <c r="CS148" s="21"/>
      <c r="CT148" s="21"/>
      <c r="CU148" s="21"/>
      <c r="CV148" s="21"/>
      <c r="CW148" s="21"/>
      <c r="CX148" s="21"/>
      <c r="CY148" s="21"/>
      <c r="CZ148" s="21"/>
      <c r="DA148" s="21"/>
      <c r="DB148" s="21"/>
      <c r="DC148" s="21"/>
      <c r="DD148" s="21"/>
      <c r="DE148" s="21"/>
      <c r="DF148" s="21"/>
      <c r="DG148" s="21"/>
      <c r="DH148" s="21"/>
      <c r="DI148" s="21"/>
      <c r="DJ148" s="21"/>
      <c r="DK148" s="21"/>
      <c r="DL148" s="21"/>
      <c r="DM148" s="21"/>
      <c r="DN148" s="21"/>
      <c r="DO148" s="21"/>
      <c r="DP148" s="21"/>
      <c r="DQ148" s="21"/>
      <c r="DR148" s="21"/>
      <c r="DS148" s="21"/>
      <c r="DT148" s="21"/>
      <c r="DU148" s="21"/>
      <c r="DV148" s="21"/>
      <c r="DW148" s="21"/>
      <c r="DX148" s="21"/>
      <c r="DY148" s="21"/>
      <c r="DZ148" s="21"/>
      <c r="EA148" s="21"/>
      <c r="EB148" s="21"/>
      <c r="EC148" s="21"/>
      <c r="ED148" s="21"/>
      <c r="EE148" s="21"/>
      <c r="EF148" s="21"/>
      <c r="EG148" s="21"/>
      <c r="EH148" s="21"/>
      <c r="EI148" s="21"/>
      <c r="EJ148" s="21"/>
      <c r="EK148" s="21"/>
      <c r="EL148" s="21"/>
      <c r="EM148" s="21"/>
      <c r="EN148" s="21"/>
      <c r="EO148" s="21"/>
      <c r="EP148" s="21"/>
      <c r="EQ148" s="21"/>
      <c r="ER148" s="21"/>
      <c r="ES148" s="21"/>
      <c r="ET148" s="21"/>
      <c r="EU148" s="21"/>
      <c r="EV148" s="21"/>
      <c r="EW148" s="21"/>
      <c r="EX148" s="21"/>
      <c r="EY148" s="21"/>
      <c r="EZ148" s="21"/>
      <c r="FA148" s="21"/>
      <c r="FB148" s="21"/>
      <c r="FC148" s="21"/>
      <c r="FD148" s="21"/>
      <c r="FE148" s="21"/>
      <c r="FF148" s="21"/>
      <c r="FG148" s="21"/>
      <c r="FH148" s="21"/>
      <c r="FI148" s="21"/>
      <c r="FJ148" s="21"/>
      <c r="FK148" s="21"/>
      <c r="FL148" s="21"/>
      <c r="FM148" s="21"/>
      <c r="FN148" s="21"/>
      <c r="FO148" s="21"/>
      <c r="FP148" s="21"/>
      <c r="FQ148" s="21"/>
      <c r="FR148" s="21"/>
      <c r="FS148" s="21"/>
      <c r="FT148" s="21"/>
      <c r="FU148" s="21"/>
      <c r="FV148" s="21"/>
      <c r="FW148" s="21"/>
      <c r="FX148" s="21"/>
      <c r="FY148" s="21"/>
      <c r="FZ148" s="21"/>
      <c r="GA148" s="21"/>
      <c r="GB148" s="21"/>
      <c r="GC148" s="21"/>
      <c r="GD148" s="21"/>
      <c r="GE148" s="21"/>
      <c r="GF148" s="21"/>
      <c r="GG148" s="21"/>
      <c r="GH148" s="21"/>
      <c r="GI148" s="21"/>
      <c r="GJ148" s="21"/>
      <c r="GK148" s="21"/>
      <c r="GL148" s="21"/>
      <c r="GM148" s="21"/>
      <c r="GN148" s="21"/>
      <c r="GO148" s="21"/>
      <c r="GP148" s="21"/>
      <c r="GQ148" s="21"/>
      <c r="GR148" s="21"/>
      <c r="GS148" s="21"/>
      <c r="GT148" s="21"/>
      <c r="GU148" s="21"/>
      <c r="GV148" s="21"/>
      <c r="GW148" s="21"/>
      <c r="GX148" s="21"/>
      <c r="GY148" s="21"/>
      <c r="GZ148" s="21"/>
      <c r="HA148" s="21"/>
      <c r="HB148" s="21"/>
      <c r="HC148" s="21"/>
      <c r="HD148" s="21"/>
      <c r="HE148" s="21"/>
      <c r="HF148" s="21"/>
      <c r="HG148" s="21"/>
      <c r="HH148" s="21"/>
      <c r="HI148" s="21"/>
      <c r="HJ148" s="21"/>
      <c r="HK148" s="21"/>
      <c r="HL148" s="21"/>
      <c r="HM148" s="21"/>
      <c r="HN148" s="21"/>
      <c r="HO148" s="21"/>
      <c r="HP148" s="21"/>
      <c r="HQ148" s="21"/>
      <c r="HR148" s="21"/>
    </row>
    <row r="149" s="10" customFormat="1" ht="24" spans="1:30">
      <c r="A149" s="45" t="s">
        <v>42</v>
      </c>
      <c r="B149" s="46" t="s">
        <v>93</v>
      </c>
      <c r="C149" s="45" t="s">
        <v>55</v>
      </c>
      <c r="D149" s="45" t="s">
        <v>70</v>
      </c>
      <c r="E149" s="45" t="s">
        <v>71</v>
      </c>
      <c r="F149" s="43">
        <v>232</v>
      </c>
      <c r="G149" s="43">
        <v>3</v>
      </c>
      <c r="H149" s="43">
        <v>232</v>
      </c>
      <c r="I149" s="43">
        <v>232</v>
      </c>
      <c r="J149" s="43">
        <v>2018</v>
      </c>
      <c r="K149" s="43">
        <v>2020</v>
      </c>
      <c r="L149" s="52">
        <v>14.04</v>
      </c>
      <c r="M149" s="52">
        <v>0</v>
      </c>
      <c r="N149" s="52">
        <v>0</v>
      </c>
      <c r="O149" s="52">
        <v>0</v>
      </c>
      <c r="P149" s="52">
        <v>14.04</v>
      </c>
      <c r="Q149" s="45" t="s">
        <v>46</v>
      </c>
      <c r="R149" s="43">
        <v>232</v>
      </c>
      <c r="S149" s="43">
        <v>471</v>
      </c>
      <c r="T149" s="43">
        <v>232</v>
      </c>
      <c r="U149" s="43">
        <v>232</v>
      </c>
      <c r="V149" s="45" t="s">
        <v>41</v>
      </c>
      <c r="W149" s="45" t="s">
        <v>41</v>
      </c>
      <c r="X149" s="45" t="s">
        <v>41</v>
      </c>
      <c r="Y149" s="45" t="s">
        <v>41</v>
      </c>
      <c r="Z149" s="45" t="s">
        <v>41</v>
      </c>
      <c r="AA149" s="45" t="s">
        <v>41</v>
      </c>
      <c r="AB149" s="45" t="s">
        <v>72</v>
      </c>
      <c r="AC149" s="45" t="s">
        <v>73</v>
      </c>
      <c r="AD149" s="75"/>
    </row>
    <row r="150" s="10" customFormat="1" ht="24" spans="1:226">
      <c r="A150" s="45" t="s">
        <v>42</v>
      </c>
      <c r="B150" s="46" t="s">
        <v>93</v>
      </c>
      <c r="C150" s="45" t="s">
        <v>56</v>
      </c>
      <c r="D150" s="45" t="s">
        <v>70</v>
      </c>
      <c r="E150" s="45" t="s">
        <v>71</v>
      </c>
      <c r="F150" s="43">
        <v>110</v>
      </c>
      <c r="G150" s="43">
        <v>3</v>
      </c>
      <c r="H150" s="43">
        <v>110</v>
      </c>
      <c r="I150" s="43">
        <v>110</v>
      </c>
      <c r="J150" s="43">
        <v>2018</v>
      </c>
      <c r="K150" s="43">
        <v>2020</v>
      </c>
      <c r="L150" s="52">
        <v>6.6</v>
      </c>
      <c r="M150" s="52">
        <v>0</v>
      </c>
      <c r="N150" s="52">
        <v>0</v>
      </c>
      <c r="O150" s="52">
        <v>0</v>
      </c>
      <c r="P150" s="52">
        <v>6.6</v>
      </c>
      <c r="Q150" s="45" t="s">
        <v>46</v>
      </c>
      <c r="R150" s="43">
        <v>110</v>
      </c>
      <c r="S150" s="43">
        <v>186</v>
      </c>
      <c r="T150" s="43">
        <v>110</v>
      </c>
      <c r="U150" s="43">
        <v>110</v>
      </c>
      <c r="V150" s="45" t="s">
        <v>41</v>
      </c>
      <c r="W150" s="45" t="s">
        <v>41</v>
      </c>
      <c r="X150" s="45" t="s">
        <v>41</v>
      </c>
      <c r="Y150" s="45" t="s">
        <v>41</v>
      </c>
      <c r="Z150" s="45" t="s">
        <v>41</v>
      </c>
      <c r="AA150" s="45" t="s">
        <v>41</v>
      </c>
      <c r="AB150" s="45" t="s">
        <v>72</v>
      </c>
      <c r="AC150" s="45" t="s">
        <v>73</v>
      </c>
      <c r="AD150" s="45"/>
      <c r="AE150" s="131"/>
      <c r="AF150" s="131"/>
      <c r="AG150" s="131"/>
      <c r="AH150" s="131"/>
      <c r="AI150" s="131"/>
      <c r="AJ150" s="131"/>
      <c r="AK150" s="131"/>
      <c r="AL150" s="131"/>
      <c r="AM150" s="131"/>
      <c r="AN150" s="131"/>
      <c r="AO150" s="131"/>
      <c r="AP150" s="131"/>
      <c r="AQ150" s="131"/>
      <c r="AR150" s="131"/>
      <c r="AS150" s="131"/>
      <c r="AT150" s="131"/>
      <c r="AU150" s="131"/>
      <c r="AV150" s="131"/>
      <c r="AW150" s="131"/>
      <c r="AX150" s="131"/>
      <c r="AY150" s="131"/>
      <c r="AZ150" s="131"/>
      <c r="BA150" s="131"/>
      <c r="BB150" s="131"/>
      <c r="BC150" s="131"/>
      <c r="BD150" s="131"/>
      <c r="BE150" s="131"/>
      <c r="BF150" s="131"/>
      <c r="BG150" s="131"/>
      <c r="BH150" s="131"/>
      <c r="BI150" s="131"/>
      <c r="BJ150" s="131"/>
      <c r="BK150" s="131"/>
      <c r="BL150" s="131"/>
      <c r="BM150" s="131"/>
      <c r="BN150" s="131"/>
      <c r="BO150" s="131"/>
      <c r="BP150" s="131"/>
      <c r="BQ150" s="131"/>
      <c r="BR150" s="131"/>
      <c r="BS150" s="131"/>
      <c r="BT150" s="131"/>
      <c r="BU150" s="131"/>
      <c r="BV150" s="131"/>
      <c r="BW150" s="131"/>
      <c r="BX150" s="131"/>
      <c r="BY150" s="131"/>
      <c r="BZ150" s="131"/>
      <c r="CA150" s="131"/>
      <c r="CB150" s="131"/>
      <c r="CC150" s="131"/>
      <c r="CD150" s="131"/>
      <c r="CE150" s="131"/>
      <c r="CF150" s="131"/>
      <c r="CG150" s="131"/>
      <c r="CH150" s="131"/>
      <c r="CI150" s="131"/>
      <c r="CJ150" s="131"/>
      <c r="CK150" s="131"/>
      <c r="CL150" s="131"/>
      <c r="CM150" s="131"/>
      <c r="CN150" s="131"/>
      <c r="CO150" s="131"/>
      <c r="CP150" s="131"/>
      <c r="CQ150" s="131"/>
      <c r="CR150" s="131"/>
      <c r="CS150" s="131"/>
      <c r="CT150" s="131"/>
      <c r="CU150" s="131"/>
      <c r="CV150" s="131"/>
      <c r="CW150" s="131"/>
      <c r="CX150" s="131"/>
      <c r="CY150" s="131"/>
      <c r="CZ150" s="131"/>
      <c r="DA150" s="131"/>
      <c r="DB150" s="131"/>
      <c r="DC150" s="131"/>
      <c r="DD150" s="131"/>
      <c r="DE150" s="131"/>
      <c r="DF150" s="131"/>
      <c r="DG150" s="131"/>
      <c r="DH150" s="131"/>
      <c r="DI150" s="131"/>
      <c r="DJ150" s="131"/>
      <c r="DK150" s="131"/>
      <c r="DL150" s="131"/>
      <c r="DM150" s="131"/>
      <c r="DN150" s="131"/>
      <c r="DO150" s="131"/>
      <c r="DP150" s="131"/>
      <c r="DQ150" s="131"/>
      <c r="DR150" s="131"/>
      <c r="DS150" s="131"/>
      <c r="DT150" s="131"/>
      <c r="DU150" s="131"/>
      <c r="DV150" s="131"/>
      <c r="DW150" s="131"/>
      <c r="DX150" s="131"/>
      <c r="DY150" s="131"/>
      <c r="DZ150" s="131"/>
      <c r="EA150" s="131"/>
      <c r="EB150" s="131"/>
      <c r="EC150" s="131"/>
      <c r="ED150" s="131"/>
      <c r="EE150" s="131"/>
      <c r="EF150" s="131"/>
      <c r="EG150" s="131"/>
      <c r="EH150" s="131"/>
      <c r="EI150" s="131"/>
      <c r="EJ150" s="131"/>
      <c r="EK150" s="131"/>
      <c r="EL150" s="131"/>
      <c r="EM150" s="131"/>
      <c r="EN150" s="131"/>
      <c r="EO150" s="131"/>
      <c r="EP150" s="131"/>
      <c r="EQ150" s="131"/>
      <c r="ER150" s="131"/>
      <c r="ES150" s="131"/>
      <c r="ET150" s="131"/>
      <c r="EU150" s="131"/>
      <c r="EV150" s="131"/>
      <c r="EW150" s="131"/>
      <c r="EX150" s="131"/>
      <c r="EY150" s="131"/>
      <c r="EZ150" s="131"/>
      <c r="FA150" s="131"/>
      <c r="FB150" s="131"/>
      <c r="FC150" s="131"/>
      <c r="FD150" s="131"/>
      <c r="FE150" s="131"/>
      <c r="FF150" s="131"/>
      <c r="FG150" s="131"/>
      <c r="FH150" s="131"/>
      <c r="FI150" s="131"/>
      <c r="FJ150" s="131"/>
      <c r="FK150" s="131"/>
      <c r="FL150" s="131"/>
      <c r="FM150" s="131"/>
      <c r="FN150" s="131"/>
      <c r="FO150" s="131"/>
      <c r="FP150" s="131"/>
      <c r="FQ150" s="131"/>
      <c r="FR150" s="131"/>
      <c r="FS150" s="131"/>
      <c r="FT150" s="131"/>
      <c r="FU150" s="131"/>
      <c r="FV150" s="131"/>
      <c r="FW150" s="131"/>
      <c r="FX150" s="131"/>
      <c r="FY150" s="131"/>
      <c r="FZ150" s="131"/>
      <c r="GA150" s="131"/>
      <c r="GB150" s="131"/>
      <c r="GC150" s="131"/>
      <c r="GD150" s="131"/>
      <c r="GE150" s="131"/>
      <c r="GF150" s="131"/>
      <c r="GG150" s="131"/>
      <c r="GH150" s="131"/>
      <c r="GI150" s="131"/>
      <c r="GJ150" s="131"/>
      <c r="GK150" s="131"/>
      <c r="GL150" s="131"/>
      <c r="GM150" s="131"/>
      <c r="GN150" s="131"/>
      <c r="GO150" s="131"/>
      <c r="GP150" s="131"/>
      <c r="GQ150" s="131"/>
      <c r="GR150" s="131"/>
      <c r="GS150" s="131"/>
      <c r="GT150" s="131"/>
      <c r="GU150" s="131"/>
      <c r="GV150" s="131"/>
      <c r="GW150" s="131"/>
      <c r="GX150" s="131"/>
      <c r="GY150" s="131"/>
      <c r="GZ150" s="131"/>
      <c r="HA150" s="131"/>
      <c r="HB150" s="131"/>
      <c r="HC150" s="131"/>
      <c r="HD150" s="131"/>
      <c r="HE150" s="131"/>
      <c r="HF150" s="131"/>
      <c r="HG150" s="131"/>
      <c r="HH150" s="131"/>
      <c r="HI150" s="131"/>
      <c r="HJ150" s="131"/>
      <c r="HK150" s="131"/>
      <c r="HL150" s="131"/>
      <c r="HM150" s="131"/>
      <c r="HN150" s="131"/>
      <c r="HO150" s="131"/>
      <c r="HP150" s="131"/>
      <c r="HQ150" s="131"/>
      <c r="HR150" s="131"/>
    </row>
    <row r="151" s="10" customFormat="1" ht="24" spans="1:30">
      <c r="A151" s="45" t="s">
        <v>42</v>
      </c>
      <c r="B151" s="46" t="s">
        <v>93</v>
      </c>
      <c r="C151" s="45" t="s">
        <v>57</v>
      </c>
      <c r="D151" s="45" t="s">
        <v>70</v>
      </c>
      <c r="E151" s="45" t="s">
        <v>71</v>
      </c>
      <c r="F151" s="43">
        <v>36</v>
      </c>
      <c r="G151" s="43">
        <v>3</v>
      </c>
      <c r="H151" s="43">
        <v>36</v>
      </c>
      <c r="I151" s="43">
        <v>36</v>
      </c>
      <c r="J151" s="43">
        <v>2018</v>
      </c>
      <c r="K151" s="43">
        <v>2020</v>
      </c>
      <c r="L151" s="52">
        <v>2.16</v>
      </c>
      <c r="M151" s="52">
        <v>0</v>
      </c>
      <c r="N151" s="52">
        <v>1.08</v>
      </c>
      <c r="O151" s="52">
        <v>0</v>
      </c>
      <c r="P151" s="52">
        <v>1.08</v>
      </c>
      <c r="Q151" s="45" t="s">
        <v>46</v>
      </c>
      <c r="R151" s="43">
        <v>36</v>
      </c>
      <c r="S151" s="43">
        <v>83</v>
      </c>
      <c r="T151" s="43">
        <v>36</v>
      </c>
      <c r="U151" s="43">
        <v>36</v>
      </c>
      <c r="V151" s="45" t="s">
        <v>41</v>
      </c>
      <c r="W151" s="45" t="s">
        <v>41</v>
      </c>
      <c r="X151" s="45" t="s">
        <v>41</v>
      </c>
      <c r="Y151" s="45" t="s">
        <v>41</v>
      </c>
      <c r="Z151" s="45" t="s">
        <v>41</v>
      </c>
      <c r="AA151" s="45" t="s">
        <v>41</v>
      </c>
      <c r="AB151" s="45" t="s">
        <v>72</v>
      </c>
      <c r="AC151" s="45" t="s">
        <v>73</v>
      </c>
      <c r="AD151" s="75"/>
    </row>
    <row r="152" s="10" customFormat="1" ht="24" spans="1:226">
      <c r="A152" s="45" t="s">
        <v>42</v>
      </c>
      <c r="B152" s="46" t="s">
        <v>93</v>
      </c>
      <c r="C152" s="45" t="s">
        <v>58</v>
      </c>
      <c r="D152" s="45" t="s">
        <v>70</v>
      </c>
      <c r="E152" s="45" t="s">
        <v>71</v>
      </c>
      <c r="F152" s="43">
        <v>254</v>
      </c>
      <c r="G152" s="43">
        <v>3</v>
      </c>
      <c r="H152" s="43">
        <v>254</v>
      </c>
      <c r="I152" s="43">
        <v>254</v>
      </c>
      <c r="J152" s="43">
        <v>2018</v>
      </c>
      <c r="K152" s="43">
        <v>2020</v>
      </c>
      <c r="L152" s="52">
        <v>15.24</v>
      </c>
      <c r="M152" s="52">
        <v>0</v>
      </c>
      <c r="N152" s="52">
        <v>4.68</v>
      </c>
      <c r="O152" s="52">
        <v>0</v>
      </c>
      <c r="P152" s="52">
        <v>10.56</v>
      </c>
      <c r="Q152" s="45" t="s">
        <v>46</v>
      </c>
      <c r="R152" s="43">
        <v>254</v>
      </c>
      <c r="S152" s="43">
        <v>458</v>
      </c>
      <c r="T152" s="43">
        <v>254</v>
      </c>
      <c r="U152" s="43">
        <v>254</v>
      </c>
      <c r="V152" s="45" t="s">
        <v>41</v>
      </c>
      <c r="W152" s="45" t="s">
        <v>41</v>
      </c>
      <c r="X152" s="45" t="s">
        <v>41</v>
      </c>
      <c r="Y152" s="45" t="s">
        <v>41</v>
      </c>
      <c r="Z152" s="45" t="s">
        <v>41</v>
      </c>
      <c r="AA152" s="45" t="s">
        <v>41</v>
      </c>
      <c r="AB152" s="45" t="s">
        <v>72</v>
      </c>
      <c r="AC152" s="45" t="s">
        <v>73</v>
      </c>
      <c r="AD152" s="45"/>
      <c r="AE152" s="131"/>
      <c r="AF152" s="131"/>
      <c r="AG152" s="131"/>
      <c r="AH152" s="131"/>
      <c r="AI152" s="131"/>
      <c r="AJ152" s="131"/>
      <c r="AK152" s="131"/>
      <c r="AL152" s="131"/>
      <c r="AM152" s="131"/>
      <c r="AN152" s="131"/>
      <c r="AO152" s="131"/>
      <c r="AP152" s="131"/>
      <c r="AQ152" s="131"/>
      <c r="AR152" s="131"/>
      <c r="AS152" s="131"/>
      <c r="AT152" s="131"/>
      <c r="AU152" s="131"/>
      <c r="AV152" s="131"/>
      <c r="AW152" s="131"/>
      <c r="AX152" s="131"/>
      <c r="AY152" s="131"/>
      <c r="AZ152" s="131"/>
      <c r="BA152" s="131"/>
      <c r="BB152" s="131"/>
      <c r="BC152" s="131"/>
      <c r="BD152" s="131"/>
      <c r="BE152" s="131"/>
      <c r="BF152" s="131"/>
      <c r="BG152" s="131"/>
      <c r="BH152" s="131"/>
      <c r="BI152" s="131"/>
      <c r="BJ152" s="131"/>
      <c r="BK152" s="131"/>
      <c r="BL152" s="131"/>
      <c r="BM152" s="131"/>
      <c r="BN152" s="131"/>
      <c r="BO152" s="131"/>
      <c r="BP152" s="131"/>
      <c r="BQ152" s="131"/>
      <c r="BR152" s="131"/>
      <c r="BS152" s="131"/>
      <c r="BT152" s="131"/>
      <c r="BU152" s="131"/>
      <c r="BV152" s="131"/>
      <c r="BW152" s="131"/>
      <c r="BX152" s="131"/>
      <c r="BY152" s="131"/>
      <c r="BZ152" s="131"/>
      <c r="CA152" s="131"/>
      <c r="CB152" s="131"/>
      <c r="CC152" s="131"/>
      <c r="CD152" s="131"/>
      <c r="CE152" s="131"/>
      <c r="CF152" s="131"/>
      <c r="CG152" s="131"/>
      <c r="CH152" s="131"/>
      <c r="CI152" s="131"/>
      <c r="CJ152" s="131"/>
      <c r="CK152" s="131"/>
      <c r="CL152" s="131"/>
      <c r="CM152" s="131"/>
      <c r="CN152" s="131"/>
      <c r="CO152" s="131"/>
      <c r="CP152" s="131"/>
      <c r="CQ152" s="131"/>
      <c r="CR152" s="131"/>
      <c r="CS152" s="131"/>
      <c r="CT152" s="131"/>
      <c r="CU152" s="131"/>
      <c r="CV152" s="131"/>
      <c r="CW152" s="131"/>
      <c r="CX152" s="131"/>
      <c r="CY152" s="131"/>
      <c r="CZ152" s="131"/>
      <c r="DA152" s="131"/>
      <c r="DB152" s="131"/>
      <c r="DC152" s="131"/>
      <c r="DD152" s="131"/>
      <c r="DE152" s="131"/>
      <c r="DF152" s="131"/>
      <c r="DG152" s="131"/>
      <c r="DH152" s="131"/>
      <c r="DI152" s="131"/>
      <c r="DJ152" s="131"/>
      <c r="DK152" s="131"/>
      <c r="DL152" s="131"/>
      <c r="DM152" s="131"/>
      <c r="DN152" s="131"/>
      <c r="DO152" s="131"/>
      <c r="DP152" s="131"/>
      <c r="DQ152" s="131"/>
      <c r="DR152" s="131"/>
      <c r="DS152" s="131"/>
      <c r="DT152" s="131"/>
      <c r="DU152" s="131"/>
      <c r="DV152" s="131"/>
      <c r="DW152" s="131"/>
      <c r="DX152" s="131"/>
      <c r="DY152" s="131"/>
      <c r="DZ152" s="131"/>
      <c r="EA152" s="131"/>
      <c r="EB152" s="131"/>
      <c r="EC152" s="131"/>
      <c r="ED152" s="131"/>
      <c r="EE152" s="131"/>
      <c r="EF152" s="131"/>
      <c r="EG152" s="131"/>
      <c r="EH152" s="131"/>
      <c r="EI152" s="131"/>
      <c r="EJ152" s="131"/>
      <c r="EK152" s="131"/>
      <c r="EL152" s="131"/>
      <c r="EM152" s="131"/>
      <c r="EN152" s="131"/>
      <c r="EO152" s="131"/>
      <c r="EP152" s="131"/>
      <c r="EQ152" s="131"/>
      <c r="ER152" s="131"/>
      <c r="ES152" s="131"/>
      <c r="ET152" s="131"/>
      <c r="EU152" s="131"/>
      <c r="EV152" s="131"/>
      <c r="EW152" s="131"/>
      <c r="EX152" s="131"/>
      <c r="EY152" s="131"/>
      <c r="EZ152" s="131"/>
      <c r="FA152" s="131"/>
      <c r="FB152" s="131"/>
      <c r="FC152" s="131"/>
      <c r="FD152" s="131"/>
      <c r="FE152" s="131"/>
      <c r="FF152" s="131"/>
      <c r="FG152" s="131"/>
      <c r="FH152" s="131"/>
      <c r="FI152" s="131"/>
      <c r="FJ152" s="131"/>
      <c r="FK152" s="131"/>
      <c r="FL152" s="131"/>
      <c r="FM152" s="131"/>
      <c r="FN152" s="131"/>
      <c r="FO152" s="131"/>
      <c r="FP152" s="131"/>
      <c r="FQ152" s="131"/>
      <c r="FR152" s="131"/>
      <c r="FS152" s="131"/>
      <c r="FT152" s="131"/>
      <c r="FU152" s="131"/>
      <c r="FV152" s="131"/>
      <c r="FW152" s="131"/>
      <c r="FX152" s="131"/>
      <c r="FY152" s="131"/>
      <c r="FZ152" s="131"/>
      <c r="GA152" s="131"/>
      <c r="GB152" s="131"/>
      <c r="GC152" s="131"/>
      <c r="GD152" s="131"/>
      <c r="GE152" s="131"/>
      <c r="GF152" s="131"/>
      <c r="GG152" s="131"/>
      <c r="GH152" s="131"/>
      <c r="GI152" s="131"/>
      <c r="GJ152" s="131"/>
      <c r="GK152" s="131"/>
      <c r="GL152" s="131"/>
      <c r="GM152" s="131"/>
      <c r="GN152" s="131"/>
      <c r="GO152" s="131"/>
      <c r="GP152" s="131"/>
      <c r="GQ152" s="131"/>
      <c r="GR152" s="131"/>
      <c r="GS152" s="131"/>
      <c r="GT152" s="131"/>
      <c r="GU152" s="131"/>
      <c r="GV152" s="131"/>
      <c r="GW152" s="131"/>
      <c r="GX152" s="131"/>
      <c r="GY152" s="131"/>
      <c r="GZ152" s="131"/>
      <c r="HA152" s="131"/>
      <c r="HB152" s="131"/>
      <c r="HC152" s="131"/>
      <c r="HD152" s="131"/>
      <c r="HE152" s="131"/>
      <c r="HF152" s="131"/>
      <c r="HG152" s="131"/>
      <c r="HH152" s="131"/>
      <c r="HI152" s="131"/>
      <c r="HJ152" s="131"/>
      <c r="HK152" s="131"/>
      <c r="HL152" s="131"/>
      <c r="HM152" s="131"/>
      <c r="HN152" s="131"/>
      <c r="HO152" s="131"/>
      <c r="HP152" s="131"/>
      <c r="HQ152" s="131"/>
      <c r="HR152" s="131"/>
    </row>
    <row r="153" s="10" customFormat="1" ht="24" spans="1:30">
      <c r="A153" s="43">
        <v>2.8</v>
      </c>
      <c r="B153" s="44" t="s">
        <v>94</v>
      </c>
      <c r="C153" s="43" t="s">
        <v>95</v>
      </c>
      <c r="D153" s="43"/>
      <c r="E153" s="43"/>
      <c r="F153" s="43">
        <f>SUM(F154:F160)</f>
        <v>75</v>
      </c>
      <c r="G153" s="43">
        <f>SUM(G154:G160)</f>
        <v>20</v>
      </c>
      <c r="H153" s="43">
        <f>SUM(H154:H160)</f>
        <v>75</v>
      </c>
      <c r="I153" s="43">
        <f>SUM(I154:I160)</f>
        <v>75</v>
      </c>
      <c r="J153" s="43"/>
      <c r="K153" s="43"/>
      <c r="L153" s="52">
        <f>SUM(L154:L160)</f>
        <v>7.15</v>
      </c>
      <c r="M153" s="52">
        <f>SUM(M154:M160)</f>
        <v>0</v>
      </c>
      <c r="N153" s="52">
        <f>SUM(N154:N160)</f>
        <v>0.67</v>
      </c>
      <c r="O153" s="52">
        <f>SUM(O154:O160)</f>
        <v>0</v>
      </c>
      <c r="P153" s="52">
        <f t="shared" ref="P153:U153" si="8">SUM(P154:P160)</f>
        <v>6.48</v>
      </c>
      <c r="Q153" s="45"/>
      <c r="R153" s="43">
        <f t="shared" si="8"/>
        <v>75</v>
      </c>
      <c r="S153" s="43">
        <f t="shared" si="8"/>
        <v>144</v>
      </c>
      <c r="T153" s="43">
        <f t="shared" si="8"/>
        <v>75</v>
      </c>
      <c r="U153" s="43">
        <f t="shared" si="8"/>
        <v>75</v>
      </c>
      <c r="V153" s="45" t="s">
        <v>41</v>
      </c>
      <c r="W153" s="45" t="s">
        <v>41</v>
      </c>
      <c r="X153" s="45" t="s">
        <v>41</v>
      </c>
      <c r="Y153" s="45" t="s">
        <v>41</v>
      </c>
      <c r="Z153" s="45" t="s">
        <v>41</v>
      </c>
      <c r="AA153" s="45" t="s">
        <v>41</v>
      </c>
      <c r="AB153" s="45"/>
      <c r="AC153" s="45"/>
      <c r="AD153" s="75"/>
    </row>
    <row r="154" s="10" customFormat="1" ht="24" spans="1:30">
      <c r="A154" s="45" t="s">
        <v>42</v>
      </c>
      <c r="B154" s="46" t="s">
        <v>96</v>
      </c>
      <c r="C154" s="45" t="s">
        <v>49</v>
      </c>
      <c r="D154" s="45" t="s">
        <v>70</v>
      </c>
      <c r="E154" s="45" t="s">
        <v>71</v>
      </c>
      <c r="F154" s="43">
        <v>2</v>
      </c>
      <c r="G154" s="43">
        <v>2</v>
      </c>
      <c r="H154" s="43">
        <v>2</v>
      </c>
      <c r="I154" s="43">
        <v>2</v>
      </c>
      <c r="J154" s="43">
        <v>2018</v>
      </c>
      <c r="K154" s="43">
        <v>2019</v>
      </c>
      <c r="L154" s="52">
        <v>0.18</v>
      </c>
      <c r="M154" s="52">
        <v>0</v>
      </c>
      <c r="N154" s="52">
        <v>0</v>
      </c>
      <c r="O154" s="52">
        <v>0</v>
      </c>
      <c r="P154" s="52">
        <v>0.18</v>
      </c>
      <c r="Q154" s="45" t="s">
        <v>46</v>
      </c>
      <c r="R154" s="43">
        <v>2</v>
      </c>
      <c r="S154" s="43">
        <v>5</v>
      </c>
      <c r="T154" s="43">
        <v>2</v>
      </c>
      <c r="U154" s="43">
        <v>2</v>
      </c>
      <c r="V154" s="45" t="s">
        <v>41</v>
      </c>
      <c r="W154" s="45" t="s">
        <v>41</v>
      </c>
      <c r="X154" s="45" t="s">
        <v>41</v>
      </c>
      <c r="Y154" s="45" t="s">
        <v>41</v>
      </c>
      <c r="Z154" s="45" t="s">
        <v>41</v>
      </c>
      <c r="AA154" s="45" t="s">
        <v>41</v>
      </c>
      <c r="AB154" s="45" t="s">
        <v>72</v>
      </c>
      <c r="AC154" s="45" t="s">
        <v>73</v>
      </c>
      <c r="AD154" s="75"/>
    </row>
    <row r="155" s="22" customFormat="1" ht="24" spans="1:226">
      <c r="A155" s="45" t="s">
        <v>42</v>
      </c>
      <c r="B155" s="46" t="s">
        <v>96</v>
      </c>
      <c r="C155" s="45" t="s">
        <v>52</v>
      </c>
      <c r="D155" s="45" t="s">
        <v>70</v>
      </c>
      <c r="E155" s="45" t="s">
        <v>71</v>
      </c>
      <c r="F155" s="43">
        <v>18</v>
      </c>
      <c r="G155" s="43">
        <v>3</v>
      </c>
      <c r="H155" s="43">
        <v>18</v>
      </c>
      <c r="I155" s="43">
        <v>18</v>
      </c>
      <c r="J155" s="43">
        <v>2018</v>
      </c>
      <c r="K155" s="43">
        <v>2020</v>
      </c>
      <c r="L155" s="52">
        <v>1.68</v>
      </c>
      <c r="M155" s="52">
        <v>0</v>
      </c>
      <c r="N155" s="52">
        <v>0</v>
      </c>
      <c r="O155" s="52">
        <v>0</v>
      </c>
      <c r="P155" s="52">
        <v>1.68</v>
      </c>
      <c r="Q155" s="45" t="s">
        <v>46</v>
      </c>
      <c r="R155" s="43">
        <v>18</v>
      </c>
      <c r="S155" s="43">
        <v>33</v>
      </c>
      <c r="T155" s="43">
        <v>18</v>
      </c>
      <c r="U155" s="43">
        <v>18</v>
      </c>
      <c r="V155" s="45" t="s">
        <v>41</v>
      </c>
      <c r="W155" s="45" t="s">
        <v>41</v>
      </c>
      <c r="X155" s="45" t="s">
        <v>41</v>
      </c>
      <c r="Y155" s="45" t="s">
        <v>41</v>
      </c>
      <c r="Z155" s="45" t="s">
        <v>41</v>
      </c>
      <c r="AA155" s="45" t="s">
        <v>41</v>
      </c>
      <c r="AB155" s="45" t="s">
        <v>72</v>
      </c>
      <c r="AC155" s="45" t="s">
        <v>73</v>
      </c>
      <c r="AD155" s="75"/>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c r="EM155" s="10"/>
      <c r="EN155" s="10"/>
      <c r="EO155" s="10"/>
      <c r="EP155" s="10"/>
      <c r="EQ155" s="10"/>
      <c r="ER155" s="10"/>
      <c r="ES155" s="10"/>
      <c r="ET155" s="10"/>
      <c r="EU155" s="10"/>
      <c r="EV155" s="10"/>
      <c r="EW155" s="10"/>
      <c r="EX155" s="10"/>
      <c r="EY155" s="10"/>
      <c r="EZ155" s="10"/>
      <c r="FA155" s="10"/>
      <c r="FB155" s="10"/>
      <c r="FC155" s="10"/>
      <c r="FD155" s="10"/>
      <c r="FE155" s="10"/>
      <c r="FF155" s="10"/>
      <c r="FG155" s="10"/>
      <c r="FH155" s="10"/>
      <c r="FI155" s="10"/>
      <c r="FJ155" s="10"/>
      <c r="FK155" s="10"/>
      <c r="FL155" s="10"/>
      <c r="FM155" s="10"/>
      <c r="FN155" s="10"/>
      <c r="FO155" s="10"/>
      <c r="FP155" s="10"/>
      <c r="FQ155" s="10"/>
      <c r="FR155" s="10"/>
      <c r="FS155" s="10"/>
      <c r="FT155" s="10"/>
      <c r="FU155" s="10"/>
      <c r="FV155" s="10"/>
      <c r="FW155" s="10"/>
      <c r="FX155" s="10"/>
      <c r="FY155" s="10"/>
      <c r="FZ155" s="10"/>
      <c r="GA155" s="10"/>
      <c r="GB155" s="10"/>
      <c r="GC155" s="10"/>
      <c r="GD155" s="10"/>
      <c r="GE155" s="10"/>
      <c r="GF155" s="10"/>
      <c r="GG155" s="10"/>
      <c r="GH155" s="10"/>
      <c r="GI155" s="10"/>
      <c r="GJ155" s="10"/>
      <c r="GK155" s="10"/>
      <c r="GL155" s="10"/>
      <c r="GM155" s="10"/>
      <c r="GN155" s="10"/>
      <c r="GO155" s="10"/>
      <c r="GP155" s="10"/>
      <c r="GQ155" s="10"/>
      <c r="GR155" s="10"/>
      <c r="GS155" s="10"/>
      <c r="GT155" s="10"/>
      <c r="GU155" s="10"/>
      <c r="GV155" s="10"/>
      <c r="GW155" s="10"/>
      <c r="GX155" s="10"/>
      <c r="GY155" s="10"/>
      <c r="GZ155" s="10"/>
      <c r="HA155" s="10"/>
      <c r="HB155" s="10"/>
      <c r="HC155" s="10"/>
      <c r="HD155" s="10"/>
      <c r="HE155" s="10"/>
      <c r="HF155" s="10"/>
      <c r="HG155" s="10"/>
      <c r="HH155" s="10"/>
      <c r="HI155" s="10"/>
      <c r="HJ155" s="10"/>
      <c r="HK155" s="10"/>
      <c r="HL155" s="10"/>
      <c r="HM155" s="10"/>
      <c r="HN155" s="10"/>
      <c r="HO155" s="10"/>
      <c r="HP155" s="10"/>
      <c r="HQ155" s="10"/>
      <c r="HR155" s="10"/>
    </row>
    <row r="156" s="22" customFormat="1" ht="24" spans="1:226">
      <c r="A156" s="45" t="s">
        <v>42</v>
      </c>
      <c r="B156" s="46" t="s">
        <v>96</v>
      </c>
      <c r="C156" s="45" t="s">
        <v>53</v>
      </c>
      <c r="D156" s="45" t="s">
        <v>70</v>
      </c>
      <c r="E156" s="45" t="s">
        <v>71</v>
      </c>
      <c r="F156" s="43">
        <v>18</v>
      </c>
      <c r="G156" s="43">
        <v>3</v>
      </c>
      <c r="H156" s="43">
        <v>18</v>
      </c>
      <c r="I156" s="43">
        <v>18</v>
      </c>
      <c r="J156" s="43">
        <v>2018</v>
      </c>
      <c r="K156" s="43">
        <v>2020</v>
      </c>
      <c r="L156" s="52">
        <v>1.74</v>
      </c>
      <c r="M156" s="52">
        <v>0</v>
      </c>
      <c r="N156" s="52">
        <v>0</v>
      </c>
      <c r="O156" s="52">
        <v>0</v>
      </c>
      <c r="P156" s="52">
        <v>1.74</v>
      </c>
      <c r="Q156" s="45" t="s">
        <v>46</v>
      </c>
      <c r="R156" s="43">
        <v>18</v>
      </c>
      <c r="S156" s="43">
        <v>35</v>
      </c>
      <c r="T156" s="43">
        <v>18</v>
      </c>
      <c r="U156" s="43">
        <v>18</v>
      </c>
      <c r="V156" s="45" t="s">
        <v>41</v>
      </c>
      <c r="W156" s="45" t="s">
        <v>41</v>
      </c>
      <c r="X156" s="45" t="s">
        <v>41</v>
      </c>
      <c r="Y156" s="45" t="s">
        <v>41</v>
      </c>
      <c r="Z156" s="45" t="s">
        <v>41</v>
      </c>
      <c r="AA156" s="45" t="s">
        <v>41</v>
      </c>
      <c r="AB156" s="45" t="s">
        <v>72</v>
      </c>
      <c r="AC156" s="45" t="s">
        <v>73</v>
      </c>
      <c r="AD156" s="45"/>
      <c r="AE156" s="131"/>
      <c r="AF156" s="131"/>
      <c r="AG156" s="131"/>
      <c r="AH156" s="131"/>
      <c r="AI156" s="131"/>
      <c r="AJ156" s="131"/>
      <c r="AK156" s="131"/>
      <c r="AL156" s="131"/>
      <c r="AM156" s="131"/>
      <c r="AN156" s="131"/>
      <c r="AO156" s="131"/>
      <c r="AP156" s="131"/>
      <c r="AQ156" s="131"/>
      <c r="AR156" s="131"/>
      <c r="AS156" s="131"/>
      <c r="AT156" s="131"/>
      <c r="AU156" s="131"/>
      <c r="AV156" s="131"/>
      <c r="AW156" s="131"/>
      <c r="AX156" s="131"/>
      <c r="AY156" s="131"/>
      <c r="AZ156" s="131"/>
      <c r="BA156" s="131"/>
      <c r="BB156" s="131"/>
      <c r="BC156" s="131"/>
      <c r="BD156" s="131"/>
      <c r="BE156" s="131"/>
      <c r="BF156" s="131"/>
      <c r="BG156" s="131"/>
      <c r="BH156" s="131"/>
      <c r="BI156" s="131"/>
      <c r="BJ156" s="131"/>
      <c r="BK156" s="131"/>
      <c r="BL156" s="131"/>
      <c r="BM156" s="131"/>
      <c r="BN156" s="131"/>
      <c r="BO156" s="131"/>
      <c r="BP156" s="131"/>
      <c r="BQ156" s="131"/>
      <c r="BR156" s="131"/>
      <c r="BS156" s="131"/>
      <c r="BT156" s="131"/>
      <c r="BU156" s="131"/>
      <c r="BV156" s="131"/>
      <c r="BW156" s="131"/>
      <c r="BX156" s="131"/>
      <c r="BY156" s="131"/>
      <c r="BZ156" s="131"/>
      <c r="CA156" s="131"/>
      <c r="CB156" s="131"/>
      <c r="CC156" s="131"/>
      <c r="CD156" s="131"/>
      <c r="CE156" s="131"/>
      <c r="CF156" s="131"/>
      <c r="CG156" s="131"/>
      <c r="CH156" s="131"/>
      <c r="CI156" s="131"/>
      <c r="CJ156" s="131"/>
      <c r="CK156" s="131"/>
      <c r="CL156" s="131"/>
      <c r="CM156" s="131"/>
      <c r="CN156" s="131"/>
      <c r="CO156" s="131"/>
      <c r="CP156" s="131"/>
      <c r="CQ156" s="131"/>
      <c r="CR156" s="131"/>
      <c r="CS156" s="131"/>
      <c r="CT156" s="131"/>
      <c r="CU156" s="131"/>
      <c r="CV156" s="131"/>
      <c r="CW156" s="131"/>
      <c r="CX156" s="131"/>
      <c r="CY156" s="131"/>
      <c r="CZ156" s="131"/>
      <c r="DA156" s="131"/>
      <c r="DB156" s="131"/>
      <c r="DC156" s="131"/>
      <c r="DD156" s="131"/>
      <c r="DE156" s="131"/>
      <c r="DF156" s="131"/>
      <c r="DG156" s="131"/>
      <c r="DH156" s="131"/>
      <c r="DI156" s="131"/>
      <c r="DJ156" s="131"/>
      <c r="DK156" s="131"/>
      <c r="DL156" s="131"/>
      <c r="DM156" s="131"/>
      <c r="DN156" s="131"/>
      <c r="DO156" s="131"/>
      <c r="DP156" s="131"/>
      <c r="DQ156" s="131"/>
      <c r="DR156" s="131"/>
      <c r="DS156" s="131"/>
      <c r="DT156" s="131"/>
      <c r="DU156" s="131"/>
      <c r="DV156" s="131"/>
      <c r="DW156" s="131"/>
      <c r="DX156" s="131"/>
      <c r="DY156" s="131"/>
      <c r="DZ156" s="131"/>
      <c r="EA156" s="131"/>
      <c r="EB156" s="131"/>
      <c r="EC156" s="131"/>
      <c r="ED156" s="131"/>
      <c r="EE156" s="131"/>
      <c r="EF156" s="131"/>
      <c r="EG156" s="131"/>
      <c r="EH156" s="131"/>
      <c r="EI156" s="131"/>
      <c r="EJ156" s="131"/>
      <c r="EK156" s="131"/>
      <c r="EL156" s="131"/>
      <c r="EM156" s="131"/>
      <c r="EN156" s="131"/>
      <c r="EO156" s="131"/>
      <c r="EP156" s="131"/>
      <c r="EQ156" s="131"/>
      <c r="ER156" s="131"/>
      <c r="ES156" s="131"/>
      <c r="ET156" s="131"/>
      <c r="EU156" s="131"/>
      <c r="EV156" s="131"/>
      <c r="EW156" s="131"/>
      <c r="EX156" s="131"/>
      <c r="EY156" s="131"/>
      <c r="EZ156" s="131"/>
      <c r="FA156" s="131"/>
      <c r="FB156" s="131"/>
      <c r="FC156" s="131"/>
      <c r="FD156" s="131"/>
      <c r="FE156" s="131"/>
      <c r="FF156" s="131"/>
      <c r="FG156" s="131"/>
      <c r="FH156" s="131"/>
      <c r="FI156" s="131"/>
      <c r="FJ156" s="131"/>
      <c r="FK156" s="131"/>
      <c r="FL156" s="131"/>
      <c r="FM156" s="131"/>
      <c r="FN156" s="131"/>
      <c r="FO156" s="131"/>
      <c r="FP156" s="131"/>
      <c r="FQ156" s="131"/>
      <c r="FR156" s="131"/>
      <c r="FS156" s="131"/>
      <c r="FT156" s="131"/>
      <c r="FU156" s="131"/>
      <c r="FV156" s="131"/>
      <c r="FW156" s="131"/>
      <c r="FX156" s="131"/>
      <c r="FY156" s="131"/>
      <c r="FZ156" s="131"/>
      <c r="GA156" s="131"/>
      <c r="GB156" s="131"/>
      <c r="GC156" s="131"/>
      <c r="GD156" s="131"/>
      <c r="GE156" s="131"/>
      <c r="GF156" s="131"/>
      <c r="GG156" s="131"/>
      <c r="GH156" s="131"/>
      <c r="GI156" s="131"/>
      <c r="GJ156" s="131"/>
      <c r="GK156" s="131"/>
      <c r="GL156" s="131"/>
      <c r="GM156" s="131"/>
      <c r="GN156" s="131"/>
      <c r="GO156" s="131"/>
      <c r="GP156" s="131"/>
      <c r="GQ156" s="131"/>
      <c r="GR156" s="131"/>
      <c r="GS156" s="131"/>
      <c r="GT156" s="131"/>
      <c r="GU156" s="131"/>
      <c r="GV156" s="131"/>
      <c r="GW156" s="131"/>
      <c r="GX156" s="131"/>
      <c r="GY156" s="131"/>
      <c r="GZ156" s="131"/>
      <c r="HA156" s="131"/>
      <c r="HB156" s="131"/>
      <c r="HC156" s="131"/>
      <c r="HD156" s="131"/>
      <c r="HE156" s="131"/>
      <c r="HF156" s="131"/>
      <c r="HG156" s="131"/>
      <c r="HH156" s="131"/>
      <c r="HI156" s="131"/>
      <c r="HJ156" s="131"/>
      <c r="HK156" s="131"/>
      <c r="HL156" s="131"/>
      <c r="HM156" s="131"/>
      <c r="HN156" s="131"/>
      <c r="HO156" s="131"/>
      <c r="HP156" s="131"/>
      <c r="HQ156" s="131"/>
      <c r="HR156" s="131"/>
    </row>
    <row r="157" s="131" customFormat="1" ht="24" spans="1:226">
      <c r="A157" s="45" t="s">
        <v>42</v>
      </c>
      <c r="B157" s="46" t="s">
        <v>96</v>
      </c>
      <c r="C157" s="45" t="s">
        <v>54</v>
      </c>
      <c r="D157" s="45" t="s">
        <v>70</v>
      </c>
      <c r="E157" s="45" t="s">
        <v>71</v>
      </c>
      <c r="F157" s="43">
        <v>15</v>
      </c>
      <c r="G157" s="43">
        <v>3</v>
      </c>
      <c r="H157" s="43">
        <v>15</v>
      </c>
      <c r="I157" s="43">
        <v>15</v>
      </c>
      <c r="J157" s="43">
        <v>2018</v>
      </c>
      <c r="K157" s="43">
        <v>2020</v>
      </c>
      <c r="L157" s="52">
        <v>1.45</v>
      </c>
      <c r="M157" s="52">
        <v>0</v>
      </c>
      <c r="N157" s="52">
        <v>0.47</v>
      </c>
      <c r="O157" s="52">
        <v>0</v>
      </c>
      <c r="P157" s="52">
        <v>0.98</v>
      </c>
      <c r="Q157" s="45" t="s">
        <v>46</v>
      </c>
      <c r="R157" s="43">
        <v>15</v>
      </c>
      <c r="S157" s="43">
        <v>28</v>
      </c>
      <c r="T157" s="43">
        <v>15</v>
      </c>
      <c r="U157" s="43">
        <v>15</v>
      </c>
      <c r="V157" s="45" t="s">
        <v>41</v>
      </c>
      <c r="W157" s="45" t="s">
        <v>41</v>
      </c>
      <c r="X157" s="45" t="s">
        <v>41</v>
      </c>
      <c r="Y157" s="45" t="s">
        <v>41</v>
      </c>
      <c r="Z157" s="45" t="s">
        <v>41</v>
      </c>
      <c r="AA157" s="45" t="s">
        <v>41</v>
      </c>
      <c r="AB157" s="45" t="s">
        <v>72</v>
      </c>
      <c r="AC157" s="45" t="s">
        <v>73</v>
      </c>
      <c r="AD157" s="74"/>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c r="BZ157" s="21"/>
      <c r="CA157" s="21"/>
      <c r="CB157" s="21"/>
      <c r="CC157" s="21"/>
      <c r="CD157" s="21"/>
      <c r="CE157" s="21"/>
      <c r="CF157" s="21"/>
      <c r="CG157" s="21"/>
      <c r="CH157" s="21"/>
      <c r="CI157" s="21"/>
      <c r="CJ157" s="21"/>
      <c r="CK157" s="21"/>
      <c r="CL157" s="21"/>
      <c r="CM157" s="21"/>
      <c r="CN157" s="21"/>
      <c r="CO157" s="21"/>
      <c r="CP157" s="21"/>
      <c r="CQ157" s="21"/>
      <c r="CR157" s="21"/>
      <c r="CS157" s="21"/>
      <c r="CT157" s="21"/>
      <c r="CU157" s="21"/>
      <c r="CV157" s="21"/>
      <c r="CW157" s="21"/>
      <c r="CX157" s="21"/>
      <c r="CY157" s="21"/>
      <c r="CZ157" s="21"/>
      <c r="DA157" s="21"/>
      <c r="DB157" s="21"/>
      <c r="DC157" s="21"/>
      <c r="DD157" s="21"/>
      <c r="DE157" s="21"/>
      <c r="DF157" s="21"/>
      <c r="DG157" s="21"/>
      <c r="DH157" s="21"/>
      <c r="DI157" s="21"/>
      <c r="DJ157" s="21"/>
      <c r="DK157" s="21"/>
      <c r="DL157" s="21"/>
      <c r="DM157" s="21"/>
      <c r="DN157" s="21"/>
      <c r="DO157" s="21"/>
      <c r="DP157" s="21"/>
      <c r="DQ157" s="21"/>
      <c r="DR157" s="21"/>
      <c r="DS157" s="21"/>
      <c r="DT157" s="21"/>
      <c r="DU157" s="21"/>
      <c r="DV157" s="21"/>
      <c r="DW157" s="21"/>
      <c r="DX157" s="21"/>
      <c r="DY157" s="21"/>
      <c r="DZ157" s="21"/>
      <c r="EA157" s="21"/>
      <c r="EB157" s="21"/>
      <c r="EC157" s="21"/>
      <c r="ED157" s="21"/>
      <c r="EE157" s="21"/>
      <c r="EF157" s="21"/>
      <c r="EG157" s="21"/>
      <c r="EH157" s="21"/>
      <c r="EI157" s="21"/>
      <c r="EJ157" s="21"/>
      <c r="EK157" s="21"/>
      <c r="EL157" s="21"/>
      <c r="EM157" s="21"/>
      <c r="EN157" s="21"/>
      <c r="EO157" s="21"/>
      <c r="EP157" s="21"/>
      <c r="EQ157" s="21"/>
      <c r="ER157" s="21"/>
      <c r="ES157" s="21"/>
      <c r="ET157" s="21"/>
      <c r="EU157" s="21"/>
      <c r="EV157" s="21"/>
      <c r="EW157" s="21"/>
      <c r="EX157" s="21"/>
      <c r="EY157" s="21"/>
      <c r="EZ157" s="21"/>
      <c r="FA157" s="21"/>
      <c r="FB157" s="21"/>
      <c r="FC157" s="21"/>
      <c r="FD157" s="21"/>
      <c r="FE157" s="21"/>
      <c r="FF157" s="21"/>
      <c r="FG157" s="21"/>
      <c r="FH157" s="21"/>
      <c r="FI157" s="21"/>
      <c r="FJ157" s="21"/>
      <c r="FK157" s="21"/>
      <c r="FL157" s="21"/>
      <c r="FM157" s="21"/>
      <c r="FN157" s="21"/>
      <c r="FO157" s="21"/>
      <c r="FP157" s="21"/>
      <c r="FQ157" s="21"/>
      <c r="FR157" s="21"/>
      <c r="FS157" s="21"/>
      <c r="FT157" s="21"/>
      <c r="FU157" s="21"/>
      <c r="FV157" s="21"/>
      <c r="FW157" s="21"/>
      <c r="FX157" s="21"/>
      <c r="FY157" s="21"/>
      <c r="FZ157" s="21"/>
      <c r="GA157" s="21"/>
      <c r="GB157" s="21"/>
      <c r="GC157" s="21"/>
      <c r="GD157" s="21"/>
      <c r="GE157" s="21"/>
      <c r="GF157" s="21"/>
      <c r="GG157" s="21"/>
      <c r="GH157" s="21"/>
      <c r="GI157" s="21"/>
      <c r="GJ157" s="21"/>
      <c r="GK157" s="21"/>
      <c r="GL157" s="21"/>
      <c r="GM157" s="21"/>
      <c r="GN157" s="21"/>
      <c r="GO157" s="21"/>
      <c r="GP157" s="21"/>
      <c r="GQ157" s="21"/>
      <c r="GR157" s="21"/>
      <c r="GS157" s="21"/>
      <c r="GT157" s="21"/>
      <c r="GU157" s="21"/>
      <c r="GV157" s="21"/>
      <c r="GW157" s="21"/>
      <c r="GX157" s="21"/>
      <c r="GY157" s="21"/>
      <c r="GZ157" s="21"/>
      <c r="HA157" s="21"/>
      <c r="HB157" s="21"/>
      <c r="HC157" s="21"/>
      <c r="HD157" s="21"/>
      <c r="HE157" s="21"/>
      <c r="HF157" s="21"/>
      <c r="HG157" s="21"/>
      <c r="HH157" s="21"/>
      <c r="HI157" s="21"/>
      <c r="HJ157" s="21"/>
      <c r="HK157" s="21"/>
      <c r="HL157" s="21"/>
      <c r="HM157" s="21"/>
      <c r="HN157" s="21"/>
      <c r="HO157" s="21"/>
      <c r="HP157" s="21"/>
      <c r="HQ157" s="21"/>
      <c r="HR157" s="21"/>
    </row>
    <row r="158" s="10" customFormat="1" ht="24" spans="1:30">
      <c r="A158" s="45" t="s">
        <v>42</v>
      </c>
      <c r="B158" s="46" t="s">
        <v>96</v>
      </c>
      <c r="C158" s="45" t="s">
        <v>55</v>
      </c>
      <c r="D158" s="45" t="s">
        <v>70</v>
      </c>
      <c r="E158" s="45" t="s">
        <v>71</v>
      </c>
      <c r="F158" s="43">
        <v>12</v>
      </c>
      <c r="G158" s="43">
        <v>3</v>
      </c>
      <c r="H158" s="43">
        <v>12</v>
      </c>
      <c r="I158" s="43">
        <v>12</v>
      </c>
      <c r="J158" s="43">
        <v>2018</v>
      </c>
      <c r="K158" s="43">
        <v>2020</v>
      </c>
      <c r="L158" s="52">
        <v>1.14</v>
      </c>
      <c r="M158" s="52">
        <v>0</v>
      </c>
      <c r="N158" s="52">
        <v>0</v>
      </c>
      <c r="O158" s="52">
        <v>0</v>
      </c>
      <c r="P158" s="52">
        <v>1.14</v>
      </c>
      <c r="Q158" s="45" t="s">
        <v>46</v>
      </c>
      <c r="R158" s="43">
        <v>12</v>
      </c>
      <c r="S158" s="43">
        <v>22</v>
      </c>
      <c r="T158" s="43">
        <v>12</v>
      </c>
      <c r="U158" s="43">
        <v>12</v>
      </c>
      <c r="V158" s="45" t="s">
        <v>41</v>
      </c>
      <c r="W158" s="45" t="s">
        <v>41</v>
      </c>
      <c r="X158" s="45" t="s">
        <v>41</v>
      </c>
      <c r="Y158" s="45" t="s">
        <v>41</v>
      </c>
      <c r="Z158" s="45" t="s">
        <v>41</v>
      </c>
      <c r="AA158" s="45" t="s">
        <v>41</v>
      </c>
      <c r="AB158" s="45" t="s">
        <v>72</v>
      </c>
      <c r="AC158" s="45" t="s">
        <v>73</v>
      </c>
      <c r="AD158" s="75"/>
    </row>
    <row r="159" s="10" customFormat="1" ht="24" spans="1:226">
      <c r="A159" s="45" t="s">
        <v>42</v>
      </c>
      <c r="B159" s="46" t="s">
        <v>96</v>
      </c>
      <c r="C159" s="45" t="s">
        <v>56</v>
      </c>
      <c r="D159" s="45" t="s">
        <v>70</v>
      </c>
      <c r="E159" s="45" t="s">
        <v>71</v>
      </c>
      <c r="F159" s="43">
        <v>4</v>
      </c>
      <c r="G159" s="43">
        <v>3</v>
      </c>
      <c r="H159" s="43">
        <v>4</v>
      </c>
      <c r="I159" s="43">
        <v>4</v>
      </c>
      <c r="J159" s="43">
        <v>2018</v>
      </c>
      <c r="K159" s="43">
        <v>2020</v>
      </c>
      <c r="L159" s="52">
        <v>0.36</v>
      </c>
      <c r="M159" s="52">
        <v>0</v>
      </c>
      <c r="N159" s="52">
        <v>0</v>
      </c>
      <c r="O159" s="52">
        <v>0</v>
      </c>
      <c r="P159" s="52">
        <v>0.36</v>
      </c>
      <c r="Q159" s="45" t="s">
        <v>46</v>
      </c>
      <c r="R159" s="43">
        <v>4</v>
      </c>
      <c r="S159" s="43">
        <v>9</v>
      </c>
      <c r="T159" s="43">
        <v>4</v>
      </c>
      <c r="U159" s="43">
        <v>4</v>
      </c>
      <c r="V159" s="45" t="s">
        <v>41</v>
      </c>
      <c r="W159" s="45" t="s">
        <v>41</v>
      </c>
      <c r="X159" s="45" t="s">
        <v>41</v>
      </c>
      <c r="Y159" s="45" t="s">
        <v>41</v>
      </c>
      <c r="Z159" s="45" t="s">
        <v>41</v>
      </c>
      <c r="AA159" s="45" t="s">
        <v>41</v>
      </c>
      <c r="AB159" s="45" t="s">
        <v>72</v>
      </c>
      <c r="AC159" s="45" t="s">
        <v>73</v>
      </c>
      <c r="AD159" s="45"/>
      <c r="AE159" s="131"/>
      <c r="AF159" s="131"/>
      <c r="AG159" s="131"/>
      <c r="AH159" s="131"/>
      <c r="AI159" s="131"/>
      <c r="AJ159" s="131"/>
      <c r="AK159" s="131"/>
      <c r="AL159" s="131"/>
      <c r="AM159" s="131"/>
      <c r="AN159" s="131"/>
      <c r="AO159" s="131"/>
      <c r="AP159" s="131"/>
      <c r="AQ159" s="131"/>
      <c r="AR159" s="131"/>
      <c r="AS159" s="131"/>
      <c r="AT159" s="131"/>
      <c r="AU159" s="131"/>
      <c r="AV159" s="131"/>
      <c r="AW159" s="131"/>
      <c r="AX159" s="131"/>
      <c r="AY159" s="131"/>
      <c r="AZ159" s="131"/>
      <c r="BA159" s="131"/>
      <c r="BB159" s="131"/>
      <c r="BC159" s="131"/>
      <c r="BD159" s="131"/>
      <c r="BE159" s="131"/>
      <c r="BF159" s="131"/>
      <c r="BG159" s="131"/>
      <c r="BH159" s="131"/>
      <c r="BI159" s="131"/>
      <c r="BJ159" s="131"/>
      <c r="BK159" s="131"/>
      <c r="BL159" s="131"/>
      <c r="BM159" s="131"/>
      <c r="BN159" s="131"/>
      <c r="BO159" s="131"/>
      <c r="BP159" s="131"/>
      <c r="BQ159" s="131"/>
      <c r="BR159" s="131"/>
      <c r="BS159" s="131"/>
      <c r="BT159" s="131"/>
      <c r="BU159" s="131"/>
      <c r="BV159" s="131"/>
      <c r="BW159" s="131"/>
      <c r="BX159" s="131"/>
      <c r="BY159" s="131"/>
      <c r="BZ159" s="131"/>
      <c r="CA159" s="131"/>
      <c r="CB159" s="131"/>
      <c r="CC159" s="131"/>
      <c r="CD159" s="131"/>
      <c r="CE159" s="131"/>
      <c r="CF159" s="131"/>
      <c r="CG159" s="131"/>
      <c r="CH159" s="131"/>
      <c r="CI159" s="131"/>
      <c r="CJ159" s="131"/>
      <c r="CK159" s="131"/>
      <c r="CL159" s="131"/>
      <c r="CM159" s="131"/>
      <c r="CN159" s="131"/>
      <c r="CO159" s="131"/>
      <c r="CP159" s="131"/>
      <c r="CQ159" s="131"/>
      <c r="CR159" s="131"/>
      <c r="CS159" s="131"/>
      <c r="CT159" s="131"/>
      <c r="CU159" s="131"/>
      <c r="CV159" s="131"/>
      <c r="CW159" s="131"/>
      <c r="CX159" s="131"/>
      <c r="CY159" s="131"/>
      <c r="CZ159" s="131"/>
      <c r="DA159" s="131"/>
      <c r="DB159" s="131"/>
      <c r="DC159" s="131"/>
      <c r="DD159" s="131"/>
      <c r="DE159" s="131"/>
      <c r="DF159" s="131"/>
      <c r="DG159" s="131"/>
      <c r="DH159" s="131"/>
      <c r="DI159" s="131"/>
      <c r="DJ159" s="131"/>
      <c r="DK159" s="131"/>
      <c r="DL159" s="131"/>
      <c r="DM159" s="131"/>
      <c r="DN159" s="131"/>
      <c r="DO159" s="131"/>
      <c r="DP159" s="131"/>
      <c r="DQ159" s="131"/>
      <c r="DR159" s="131"/>
      <c r="DS159" s="131"/>
      <c r="DT159" s="131"/>
      <c r="DU159" s="131"/>
      <c r="DV159" s="131"/>
      <c r="DW159" s="131"/>
      <c r="DX159" s="131"/>
      <c r="DY159" s="131"/>
      <c r="DZ159" s="131"/>
      <c r="EA159" s="131"/>
      <c r="EB159" s="131"/>
      <c r="EC159" s="131"/>
      <c r="ED159" s="131"/>
      <c r="EE159" s="131"/>
      <c r="EF159" s="131"/>
      <c r="EG159" s="131"/>
      <c r="EH159" s="131"/>
      <c r="EI159" s="131"/>
      <c r="EJ159" s="131"/>
      <c r="EK159" s="131"/>
      <c r="EL159" s="131"/>
      <c r="EM159" s="131"/>
      <c r="EN159" s="131"/>
      <c r="EO159" s="131"/>
      <c r="EP159" s="131"/>
      <c r="EQ159" s="131"/>
      <c r="ER159" s="131"/>
      <c r="ES159" s="131"/>
      <c r="ET159" s="131"/>
      <c r="EU159" s="131"/>
      <c r="EV159" s="131"/>
      <c r="EW159" s="131"/>
      <c r="EX159" s="131"/>
      <c r="EY159" s="131"/>
      <c r="EZ159" s="131"/>
      <c r="FA159" s="131"/>
      <c r="FB159" s="131"/>
      <c r="FC159" s="131"/>
      <c r="FD159" s="131"/>
      <c r="FE159" s="131"/>
      <c r="FF159" s="131"/>
      <c r="FG159" s="131"/>
      <c r="FH159" s="131"/>
      <c r="FI159" s="131"/>
      <c r="FJ159" s="131"/>
      <c r="FK159" s="131"/>
      <c r="FL159" s="131"/>
      <c r="FM159" s="131"/>
      <c r="FN159" s="131"/>
      <c r="FO159" s="131"/>
      <c r="FP159" s="131"/>
      <c r="FQ159" s="131"/>
      <c r="FR159" s="131"/>
      <c r="FS159" s="131"/>
      <c r="FT159" s="131"/>
      <c r="FU159" s="131"/>
      <c r="FV159" s="131"/>
      <c r="FW159" s="131"/>
      <c r="FX159" s="131"/>
      <c r="FY159" s="131"/>
      <c r="FZ159" s="131"/>
      <c r="GA159" s="131"/>
      <c r="GB159" s="131"/>
      <c r="GC159" s="131"/>
      <c r="GD159" s="131"/>
      <c r="GE159" s="131"/>
      <c r="GF159" s="131"/>
      <c r="GG159" s="131"/>
      <c r="GH159" s="131"/>
      <c r="GI159" s="131"/>
      <c r="GJ159" s="131"/>
      <c r="GK159" s="131"/>
      <c r="GL159" s="131"/>
      <c r="GM159" s="131"/>
      <c r="GN159" s="131"/>
      <c r="GO159" s="131"/>
      <c r="GP159" s="131"/>
      <c r="GQ159" s="131"/>
      <c r="GR159" s="131"/>
      <c r="GS159" s="131"/>
      <c r="GT159" s="131"/>
      <c r="GU159" s="131"/>
      <c r="GV159" s="131"/>
      <c r="GW159" s="131"/>
      <c r="GX159" s="131"/>
      <c r="GY159" s="131"/>
      <c r="GZ159" s="131"/>
      <c r="HA159" s="131"/>
      <c r="HB159" s="131"/>
      <c r="HC159" s="131"/>
      <c r="HD159" s="131"/>
      <c r="HE159" s="131"/>
      <c r="HF159" s="131"/>
      <c r="HG159" s="131"/>
      <c r="HH159" s="131"/>
      <c r="HI159" s="131"/>
      <c r="HJ159" s="131"/>
      <c r="HK159" s="131"/>
      <c r="HL159" s="131"/>
      <c r="HM159" s="131"/>
      <c r="HN159" s="131"/>
      <c r="HO159" s="131"/>
      <c r="HP159" s="131"/>
      <c r="HQ159" s="131"/>
      <c r="HR159" s="131"/>
    </row>
    <row r="160" s="10" customFormat="1" ht="24" spans="1:226">
      <c r="A160" s="45" t="s">
        <v>42</v>
      </c>
      <c r="B160" s="46" t="s">
        <v>96</v>
      </c>
      <c r="C160" s="45" t="s">
        <v>58</v>
      </c>
      <c r="D160" s="45" t="s">
        <v>70</v>
      </c>
      <c r="E160" s="45" t="s">
        <v>71</v>
      </c>
      <c r="F160" s="43">
        <v>6</v>
      </c>
      <c r="G160" s="43">
        <v>3</v>
      </c>
      <c r="H160" s="43">
        <v>6</v>
      </c>
      <c r="I160" s="43">
        <v>6</v>
      </c>
      <c r="J160" s="43">
        <v>2018</v>
      </c>
      <c r="K160" s="43">
        <v>2020</v>
      </c>
      <c r="L160" s="52">
        <v>0.6</v>
      </c>
      <c r="M160" s="52">
        <v>0</v>
      </c>
      <c r="N160" s="52">
        <v>0.2</v>
      </c>
      <c r="O160" s="52">
        <v>0</v>
      </c>
      <c r="P160" s="52">
        <v>0.4</v>
      </c>
      <c r="Q160" s="45" t="s">
        <v>46</v>
      </c>
      <c r="R160" s="43">
        <v>6</v>
      </c>
      <c r="S160" s="43">
        <v>12</v>
      </c>
      <c r="T160" s="43">
        <v>6</v>
      </c>
      <c r="U160" s="43">
        <v>6</v>
      </c>
      <c r="V160" s="45" t="s">
        <v>41</v>
      </c>
      <c r="W160" s="45" t="s">
        <v>41</v>
      </c>
      <c r="X160" s="45" t="s">
        <v>41</v>
      </c>
      <c r="Y160" s="45" t="s">
        <v>41</v>
      </c>
      <c r="Z160" s="45" t="s">
        <v>41</v>
      </c>
      <c r="AA160" s="45" t="s">
        <v>41</v>
      </c>
      <c r="AB160" s="45" t="s">
        <v>72</v>
      </c>
      <c r="AC160" s="45" t="s">
        <v>73</v>
      </c>
      <c r="AD160" s="45"/>
      <c r="AE160" s="131"/>
      <c r="AF160" s="131"/>
      <c r="AG160" s="131"/>
      <c r="AH160" s="131"/>
      <c r="AI160" s="131"/>
      <c r="AJ160" s="131"/>
      <c r="AK160" s="131"/>
      <c r="AL160" s="131"/>
      <c r="AM160" s="131"/>
      <c r="AN160" s="131"/>
      <c r="AO160" s="131"/>
      <c r="AP160" s="131"/>
      <c r="AQ160" s="131"/>
      <c r="AR160" s="131"/>
      <c r="AS160" s="131"/>
      <c r="AT160" s="131"/>
      <c r="AU160" s="131"/>
      <c r="AV160" s="131"/>
      <c r="AW160" s="131"/>
      <c r="AX160" s="131"/>
      <c r="AY160" s="131"/>
      <c r="AZ160" s="131"/>
      <c r="BA160" s="131"/>
      <c r="BB160" s="131"/>
      <c r="BC160" s="131"/>
      <c r="BD160" s="131"/>
      <c r="BE160" s="131"/>
      <c r="BF160" s="131"/>
      <c r="BG160" s="131"/>
      <c r="BH160" s="131"/>
      <c r="BI160" s="131"/>
      <c r="BJ160" s="131"/>
      <c r="BK160" s="131"/>
      <c r="BL160" s="131"/>
      <c r="BM160" s="131"/>
      <c r="BN160" s="131"/>
      <c r="BO160" s="131"/>
      <c r="BP160" s="131"/>
      <c r="BQ160" s="131"/>
      <c r="BR160" s="131"/>
      <c r="BS160" s="131"/>
      <c r="BT160" s="131"/>
      <c r="BU160" s="131"/>
      <c r="BV160" s="131"/>
      <c r="BW160" s="131"/>
      <c r="BX160" s="131"/>
      <c r="BY160" s="131"/>
      <c r="BZ160" s="131"/>
      <c r="CA160" s="131"/>
      <c r="CB160" s="131"/>
      <c r="CC160" s="131"/>
      <c r="CD160" s="131"/>
      <c r="CE160" s="131"/>
      <c r="CF160" s="131"/>
      <c r="CG160" s="131"/>
      <c r="CH160" s="131"/>
      <c r="CI160" s="131"/>
      <c r="CJ160" s="131"/>
      <c r="CK160" s="131"/>
      <c r="CL160" s="131"/>
      <c r="CM160" s="131"/>
      <c r="CN160" s="131"/>
      <c r="CO160" s="131"/>
      <c r="CP160" s="131"/>
      <c r="CQ160" s="131"/>
      <c r="CR160" s="131"/>
      <c r="CS160" s="131"/>
      <c r="CT160" s="131"/>
      <c r="CU160" s="131"/>
      <c r="CV160" s="131"/>
      <c r="CW160" s="131"/>
      <c r="CX160" s="131"/>
      <c r="CY160" s="131"/>
      <c r="CZ160" s="131"/>
      <c r="DA160" s="131"/>
      <c r="DB160" s="131"/>
      <c r="DC160" s="131"/>
      <c r="DD160" s="131"/>
      <c r="DE160" s="131"/>
      <c r="DF160" s="131"/>
      <c r="DG160" s="131"/>
      <c r="DH160" s="131"/>
      <c r="DI160" s="131"/>
      <c r="DJ160" s="131"/>
      <c r="DK160" s="131"/>
      <c r="DL160" s="131"/>
      <c r="DM160" s="131"/>
      <c r="DN160" s="131"/>
      <c r="DO160" s="131"/>
      <c r="DP160" s="131"/>
      <c r="DQ160" s="131"/>
      <c r="DR160" s="131"/>
      <c r="DS160" s="131"/>
      <c r="DT160" s="131"/>
      <c r="DU160" s="131"/>
      <c r="DV160" s="131"/>
      <c r="DW160" s="131"/>
      <c r="DX160" s="131"/>
      <c r="DY160" s="131"/>
      <c r="DZ160" s="131"/>
      <c r="EA160" s="131"/>
      <c r="EB160" s="131"/>
      <c r="EC160" s="131"/>
      <c r="ED160" s="131"/>
      <c r="EE160" s="131"/>
      <c r="EF160" s="131"/>
      <c r="EG160" s="131"/>
      <c r="EH160" s="131"/>
      <c r="EI160" s="131"/>
      <c r="EJ160" s="131"/>
      <c r="EK160" s="131"/>
      <c r="EL160" s="131"/>
      <c r="EM160" s="131"/>
      <c r="EN160" s="131"/>
      <c r="EO160" s="131"/>
      <c r="EP160" s="131"/>
      <c r="EQ160" s="131"/>
      <c r="ER160" s="131"/>
      <c r="ES160" s="131"/>
      <c r="ET160" s="131"/>
      <c r="EU160" s="131"/>
      <c r="EV160" s="131"/>
      <c r="EW160" s="131"/>
      <c r="EX160" s="131"/>
      <c r="EY160" s="131"/>
      <c r="EZ160" s="131"/>
      <c r="FA160" s="131"/>
      <c r="FB160" s="131"/>
      <c r="FC160" s="131"/>
      <c r="FD160" s="131"/>
      <c r="FE160" s="131"/>
      <c r="FF160" s="131"/>
      <c r="FG160" s="131"/>
      <c r="FH160" s="131"/>
      <c r="FI160" s="131"/>
      <c r="FJ160" s="131"/>
      <c r="FK160" s="131"/>
      <c r="FL160" s="131"/>
      <c r="FM160" s="131"/>
      <c r="FN160" s="131"/>
      <c r="FO160" s="131"/>
      <c r="FP160" s="131"/>
      <c r="FQ160" s="131"/>
      <c r="FR160" s="131"/>
      <c r="FS160" s="131"/>
      <c r="FT160" s="131"/>
      <c r="FU160" s="131"/>
      <c r="FV160" s="131"/>
      <c r="FW160" s="131"/>
      <c r="FX160" s="131"/>
      <c r="FY160" s="131"/>
      <c r="FZ160" s="131"/>
      <c r="GA160" s="131"/>
      <c r="GB160" s="131"/>
      <c r="GC160" s="131"/>
      <c r="GD160" s="131"/>
      <c r="GE160" s="131"/>
      <c r="GF160" s="131"/>
      <c r="GG160" s="131"/>
      <c r="GH160" s="131"/>
      <c r="GI160" s="131"/>
      <c r="GJ160" s="131"/>
      <c r="GK160" s="131"/>
      <c r="GL160" s="131"/>
      <c r="GM160" s="131"/>
      <c r="GN160" s="131"/>
      <c r="GO160" s="131"/>
      <c r="GP160" s="131"/>
      <c r="GQ160" s="131"/>
      <c r="GR160" s="131"/>
      <c r="GS160" s="131"/>
      <c r="GT160" s="131"/>
      <c r="GU160" s="131"/>
      <c r="GV160" s="131"/>
      <c r="GW160" s="131"/>
      <c r="GX160" s="131"/>
      <c r="GY160" s="131"/>
      <c r="GZ160" s="131"/>
      <c r="HA160" s="131"/>
      <c r="HB160" s="131"/>
      <c r="HC160" s="131"/>
      <c r="HD160" s="131"/>
      <c r="HE160" s="131"/>
      <c r="HF160" s="131"/>
      <c r="HG160" s="131"/>
      <c r="HH160" s="131"/>
      <c r="HI160" s="131"/>
      <c r="HJ160" s="131"/>
      <c r="HK160" s="131"/>
      <c r="HL160" s="131"/>
      <c r="HM160" s="131"/>
      <c r="HN160" s="131"/>
      <c r="HO160" s="131"/>
      <c r="HP160" s="131"/>
      <c r="HQ160" s="131"/>
      <c r="HR160" s="131"/>
    </row>
    <row r="161" s="10" customFormat="1" ht="12" spans="1:30">
      <c r="A161" s="43">
        <v>3</v>
      </c>
      <c r="B161" s="44" t="s">
        <v>97</v>
      </c>
      <c r="C161" s="43"/>
      <c r="D161" s="43"/>
      <c r="E161" s="43"/>
      <c r="F161" s="43"/>
      <c r="G161" s="43">
        <f t="shared" ref="G161:I161" si="9">SUM(G162,G174,G186,G191,G203)</f>
        <v>107</v>
      </c>
      <c r="H161" s="43">
        <f t="shared" si="9"/>
        <v>46639</v>
      </c>
      <c r="I161" s="43">
        <f t="shared" si="9"/>
        <v>177210</v>
      </c>
      <c r="J161" s="43"/>
      <c r="K161" s="43"/>
      <c r="L161" s="52">
        <f>SUM(L162,L174,L186,L191,L203)</f>
        <v>3153.55763</v>
      </c>
      <c r="M161" s="52">
        <f t="shared" ref="M161:U161" si="10">SUM(M162,M174,M186,M191,M203)</f>
        <v>0</v>
      </c>
      <c r="N161" s="52">
        <f t="shared" si="10"/>
        <v>0</v>
      </c>
      <c r="O161" s="52">
        <f t="shared" si="10"/>
        <v>0</v>
      </c>
      <c r="P161" s="52">
        <f t="shared" ref="P161:U161" si="11">SUM(P162,P174,P186,P191,P203)</f>
        <v>3153.55763</v>
      </c>
      <c r="Q161" s="45"/>
      <c r="R161" s="43">
        <f t="shared" si="10"/>
        <v>62889</v>
      </c>
      <c r="S161" s="43">
        <f t="shared" si="10"/>
        <v>173538</v>
      </c>
      <c r="T161" s="43">
        <f t="shared" si="10"/>
        <v>51005</v>
      </c>
      <c r="U161" s="43">
        <f t="shared" si="10"/>
        <v>171666</v>
      </c>
      <c r="V161" s="45"/>
      <c r="W161" s="45"/>
      <c r="X161" s="45"/>
      <c r="Y161" s="45"/>
      <c r="Z161" s="45"/>
      <c r="AA161" s="45"/>
      <c r="AB161" s="45"/>
      <c r="AC161" s="45"/>
      <c r="AD161" s="75"/>
    </row>
    <row r="162" s="10" customFormat="1" ht="12" spans="1:30">
      <c r="A162" s="43">
        <v>3.1</v>
      </c>
      <c r="B162" s="44" t="s">
        <v>98</v>
      </c>
      <c r="C162" s="43" t="s">
        <v>36</v>
      </c>
      <c r="D162" s="43"/>
      <c r="E162" s="43"/>
      <c r="F162" s="43">
        <f>SUM(F163:F173)</f>
        <v>87772</v>
      </c>
      <c r="G162" s="43">
        <f>SUM(G163:G173)</f>
        <v>33</v>
      </c>
      <c r="H162" s="43">
        <f>SUM(H163:H173)</f>
        <v>22552</v>
      </c>
      <c r="I162" s="43">
        <f>SUM(I163:I173)</f>
        <v>87772</v>
      </c>
      <c r="J162" s="43"/>
      <c r="K162" s="43"/>
      <c r="L162" s="52">
        <f>SUM(L163:L173)</f>
        <v>1578.736</v>
      </c>
      <c r="M162" s="52">
        <f>SUM(M163:M173)</f>
        <v>0</v>
      </c>
      <c r="N162" s="52">
        <f>SUM(N163:N173)</f>
        <v>0</v>
      </c>
      <c r="O162" s="52">
        <f>SUM(O163:O173)</f>
        <v>0</v>
      </c>
      <c r="P162" s="52">
        <f>SUM(P163:P173)</f>
        <v>1578.736</v>
      </c>
      <c r="Q162" s="45"/>
      <c r="R162" s="43">
        <v>38801</v>
      </c>
      <c r="S162" s="43">
        <v>84100</v>
      </c>
      <c r="T162" s="43">
        <v>26917</v>
      </c>
      <c r="U162" s="43">
        <v>82228</v>
      </c>
      <c r="V162" s="45" t="s">
        <v>41</v>
      </c>
      <c r="W162" s="45" t="s">
        <v>41</v>
      </c>
      <c r="X162" s="45" t="s">
        <v>41</v>
      </c>
      <c r="Y162" s="45" t="s">
        <v>41</v>
      </c>
      <c r="Z162" s="45" t="s">
        <v>41</v>
      </c>
      <c r="AA162" s="45" t="s">
        <v>41</v>
      </c>
      <c r="AB162" s="45"/>
      <c r="AC162" s="45"/>
      <c r="AD162" s="75"/>
    </row>
    <row r="163" s="131" customFormat="1" ht="24" spans="1:226">
      <c r="A163" s="45" t="s">
        <v>42</v>
      </c>
      <c r="B163" s="46" t="s">
        <v>99</v>
      </c>
      <c r="C163" s="45" t="s">
        <v>44</v>
      </c>
      <c r="D163" s="45" t="s">
        <v>70</v>
      </c>
      <c r="E163" s="45" t="s">
        <v>71</v>
      </c>
      <c r="F163" s="43">
        <v>500</v>
      </c>
      <c r="G163" s="43">
        <v>3</v>
      </c>
      <c r="H163" s="43">
        <v>150</v>
      </c>
      <c r="I163" s="43">
        <v>500</v>
      </c>
      <c r="J163" s="43">
        <v>2018</v>
      </c>
      <c r="K163" s="43">
        <v>2020</v>
      </c>
      <c r="L163" s="52">
        <v>13.5</v>
      </c>
      <c r="M163" s="52">
        <v>0</v>
      </c>
      <c r="N163" s="52">
        <v>0</v>
      </c>
      <c r="O163" s="52">
        <v>0</v>
      </c>
      <c r="P163" s="52">
        <v>13.5</v>
      </c>
      <c r="Q163" s="45" t="s">
        <v>46</v>
      </c>
      <c r="R163" s="43">
        <v>325</v>
      </c>
      <c r="S163" s="43">
        <v>500</v>
      </c>
      <c r="T163" s="43">
        <v>150</v>
      </c>
      <c r="U163" s="43">
        <v>500</v>
      </c>
      <c r="V163" s="45" t="s">
        <v>41</v>
      </c>
      <c r="W163" s="45" t="s">
        <v>41</v>
      </c>
      <c r="X163" s="45" t="s">
        <v>41</v>
      </c>
      <c r="Y163" s="45" t="s">
        <v>41</v>
      </c>
      <c r="Z163" s="45" t="s">
        <v>41</v>
      </c>
      <c r="AA163" s="45" t="s">
        <v>41</v>
      </c>
      <c r="AB163" s="45" t="s">
        <v>100</v>
      </c>
      <c r="AC163" s="45" t="s">
        <v>101</v>
      </c>
      <c r="AD163" s="75"/>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10"/>
      <c r="FL163" s="10"/>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c r="GM163" s="10"/>
      <c r="GN163" s="10"/>
      <c r="GO163" s="10"/>
      <c r="GP163" s="10"/>
      <c r="GQ163" s="10"/>
      <c r="GR163" s="10"/>
      <c r="GS163" s="10"/>
      <c r="GT163" s="10"/>
      <c r="GU163" s="10"/>
      <c r="GV163" s="10"/>
      <c r="GW163" s="10"/>
      <c r="GX163" s="10"/>
      <c r="GY163" s="10"/>
      <c r="GZ163" s="10"/>
      <c r="HA163" s="10"/>
      <c r="HB163" s="10"/>
      <c r="HC163" s="10"/>
      <c r="HD163" s="10"/>
      <c r="HE163" s="10"/>
      <c r="HF163" s="10"/>
      <c r="HG163" s="10"/>
      <c r="HH163" s="10"/>
      <c r="HI163" s="10"/>
      <c r="HJ163" s="10"/>
      <c r="HK163" s="10"/>
      <c r="HL163" s="10"/>
      <c r="HM163" s="10"/>
      <c r="HN163" s="10"/>
      <c r="HO163" s="10"/>
      <c r="HP163" s="10"/>
      <c r="HQ163" s="10"/>
      <c r="HR163" s="10"/>
    </row>
    <row r="164" s="10" customFormat="1" ht="24" spans="1:30">
      <c r="A164" s="45" t="s">
        <v>42</v>
      </c>
      <c r="B164" s="46" t="s">
        <v>99</v>
      </c>
      <c r="C164" s="45" t="s">
        <v>49</v>
      </c>
      <c r="D164" s="45" t="s">
        <v>70</v>
      </c>
      <c r="E164" s="45" t="s">
        <v>71</v>
      </c>
      <c r="F164" s="43">
        <v>4245</v>
      </c>
      <c r="G164" s="43">
        <v>3</v>
      </c>
      <c r="H164" s="43">
        <v>1122</v>
      </c>
      <c r="I164" s="43">
        <v>4245</v>
      </c>
      <c r="J164" s="43">
        <v>2018</v>
      </c>
      <c r="K164" s="43">
        <v>2020</v>
      </c>
      <c r="L164" s="52">
        <v>70.61</v>
      </c>
      <c r="M164" s="52">
        <v>0</v>
      </c>
      <c r="N164" s="52">
        <v>0</v>
      </c>
      <c r="O164" s="52">
        <v>0</v>
      </c>
      <c r="P164" s="52">
        <v>70.61</v>
      </c>
      <c r="Q164" s="45" t="s">
        <v>46</v>
      </c>
      <c r="R164" s="43">
        <v>2163</v>
      </c>
      <c r="S164" s="43">
        <v>4245</v>
      </c>
      <c r="T164" s="43">
        <v>1122</v>
      </c>
      <c r="U164" s="43">
        <v>4245</v>
      </c>
      <c r="V164" s="45" t="s">
        <v>41</v>
      </c>
      <c r="W164" s="45" t="s">
        <v>41</v>
      </c>
      <c r="X164" s="45" t="s">
        <v>41</v>
      </c>
      <c r="Y164" s="45" t="s">
        <v>41</v>
      </c>
      <c r="Z164" s="45" t="s">
        <v>41</v>
      </c>
      <c r="AA164" s="45" t="s">
        <v>41</v>
      </c>
      <c r="AB164" s="45" t="s">
        <v>100</v>
      </c>
      <c r="AC164" s="45" t="s">
        <v>101</v>
      </c>
      <c r="AD164" s="75"/>
    </row>
    <row r="165" s="131" customFormat="1" ht="24" spans="1:226">
      <c r="A165" s="45" t="s">
        <v>42</v>
      </c>
      <c r="B165" s="46" t="s">
        <v>99</v>
      </c>
      <c r="C165" s="45" t="s">
        <v>50</v>
      </c>
      <c r="D165" s="45" t="s">
        <v>70</v>
      </c>
      <c r="E165" s="45" t="s">
        <v>71</v>
      </c>
      <c r="F165" s="43">
        <v>3447</v>
      </c>
      <c r="G165" s="43">
        <v>3</v>
      </c>
      <c r="H165" s="43">
        <v>924</v>
      </c>
      <c r="I165" s="43">
        <v>3447</v>
      </c>
      <c r="J165" s="43">
        <v>2018</v>
      </c>
      <c r="K165" s="43">
        <v>2020</v>
      </c>
      <c r="L165" s="52">
        <v>62.046</v>
      </c>
      <c r="M165" s="52">
        <v>0</v>
      </c>
      <c r="N165" s="52">
        <v>0</v>
      </c>
      <c r="O165" s="52">
        <v>0</v>
      </c>
      <c r="P165" s="52">
        <v>62.046</v>
      </c>
      <c r="Q165" s="45" t="s">
        <v>46</v>
      </c>
      <c r="R165" s="43">
        <v>1765</v>
      </c>
      <c r="S165" s="43">
        <v>3447</v>
      </c>
      <c r="T165" s="43">
        <v>924</v>
      </c>
      <c r="U165" s="43">
        <v>3447</v>
      </c>
      <c r="V165" s="45" t="s">
        <v>41</v>
      </c>
      <c r="W165" s="45" t="s">
        <v>41</v>
      </c>
      <c r="X165" s="45" t="s">
        <v>41</v>
      </c>
      <c r="Y165" s="45" t="s">
        <v>41</v>
      </c>
      <c r="Z165" s="45" t="s">
        <v>41</v>
      </c>
      <c r="AA165" s="45" t="s">
        <v>41</v>
      </c>
      <c r="AB165" s="45" t="s">
        <v>100</v>
      </c>
      <c r="AC165" s="45" t="s">
        <v>101</v>
      </c>
      <c r="AD165" s="74"/>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c r="BZ165" s="21"/>
      <c r="CA165" s="21"/>
      <c r="CB165" s="21"/>
      <c r="CC165" s="21"/>
      <c r="CD165" s="21"/>
      <c r="CE165" s="21"/>
      <c r="CF165" s="21"/>
      <c r="CG165" s="21"/>
      <c r="CH165" s="21"/>
      <c r="CI165" s="21"/>
      <c r="CJ165" s="21"/>
      <c r="CK165" s="21"/>
      <c r="CL165" s="21"/>
      <c r="CM165" s="21"/>
      <c r="CN165" s="21"/>
      <c r="CO165" s="21"/>
      <c r="CP165" s="21"/>
      <c r="CQ165" s="21"/>
      <c r="CR165" s="21"/>
      <c r="CS165" s="21"/>
      <c r="CT165" s="21"/>
      <c r="CU165" s="21"/>
      <c r="CV165" s="21"/>
      <c r="CW165" s="21"/>
      <c r="CX165" s="21"/>
      <c r="CY165" s="21"/>
      <c r="CZ165" s="21"/>
      <c r="DA165" s="21"/>
      <c r="DB165" s="21"/>
      <c r="DC165" s="21"/>
      <c r="DD165" s="21"/>
      <c r="DE165" s="21"/>
      <c r="DF165" s="21"/>
      <c r="DG165" s="21"/>
      <c r="DH165" s="21"/>
      <c r="DI165" s="21"/>
      <c r="DJ165" s="21"/>
      <c r="DK165" s="21"/>
      <c r="DL165" s="21"/>
      <c r="DM165" s="21"/>
      <c r="DN165" s="21"/>
      <c r="DO165" s="21"/>
      <c r="DP165" s="21"/>
      <c r="DQ165" s="21"/>
      <c r="DR165" s="21"/>
      <c r="DS165" s="21"/>
      <c r="DT165" s="21"/>
      <c r="DU165" s="21"/>
      <c r="DV165" s="21"/>
      <c r="DW165" s="21"/>
      <c r="DX165" s="21"/>
      <c r="DY165" s="21"/>
      <c r="DZ165" s="21"/>
      <c r="EA165" s="21"/>
      <c r="EB165" s="21"/>
      <c r="EC165" s="21"/>
      <c r="ED165" s="21"/>
      <c r="EE165" s="21"/>
      <c r="EF165" s="21"/>
      <c r="EG165" s="21"/>
      <c r="EH165" s="21"/>
      <c r="EI165" s="21"/>
      <c r="EJ165" s="21"/>
      <c r="EK165" s="21"/>
      <c r="EL165" s="21"/>
      <c r="EM165" s="21"/>
      <c r="EN165" s="21"/>
      <c r="EO165" s="21"/>
      <c r="EP165" s="21"/>
      <c r="EQ165" s="21"/>
      <c r="ER165" s="21"/>
      <c r="ES165" s="21"/>
      <c r="ET165" s="21"/>
      <c r="EU165" s="21"/>
      <c r="EV165" s="21"/>
      <c r="EW165" s="21"/>
      <c r="EX165" s="21"/>
      <c r="EY165" s="21"/>
      <c r="EZ165" s="21"/>
      <c r="FA165" s="21"/>
      <c r="FB165" s="21"/>
      <c r="FC165" s="21"/>
      <c r="FD165" s="21"/>
      <c r="FE165" s="21"/>
      <c r="FF165" s="21"/>
      <c r="FG165" s="21"/>
      <c r="FH165" s="21"/>
      <c r="FI165" s="21"/>
      <c r="FJ165" s="21"/>
      <c r="FK165" s="21"/>
      <c r="FL165" s="21"/>
      <c r="FM165" s="21"/>
      <c r="FN165" s="21"/>
      <c r="FO165" s="21"/>
      <c r="FP165" s="21"/>
      <c r="FQ165" s="21"/>
      <c r="FR165" s="21"/>
      <c r="FS165" s="21"/>
      <c r="FT165" s="21"/>
      <c r="FU165" s="21"/>
      <c r="FV165" s="21"/>
      <c r="FW165" s="21"/>
      <c r="FX165" s="21"/>
      <c r="FY165" s="21"/>
      <c r="FZ165" s="21"/>
      <c r="GA165" s="21"/>
      <c r="GB165" s="21"/>
      <c r="GC165" s="21"/>
      <c r="GD165" s="21"/>
      <c r="GE165" s="21"/>
      <c r="GF165" s="21"/>
      <c r="GG165" s="21"/>
      <c r="GH165" s="21"/>
      <c r="GI165" s="21"/>
      <c r="GJ165" s="21"/>
      <c r="GK165" s="21"/>
      <c r="GL165" s="21"/>
      <c r="GM165" s="21"/>
      <c r="GN165" s="21"/>
      <c r="GO165" s="21"/>
      <c r="GP165" s="21"/>
      <c r="GQ165" s="21"/>
      <c r="GR165" s="21"/>
      <c r="GS165" s="21"/>
      <c r="GT165" s="21"/>
      <c r="GU165" s="21"/>
      <c r="GV165" s="21"/>
      <c r="GW165" s="21"/>
      <c r="GX165" s="21"/>
      <c r="GY165" s="21"/>
      <c r="GZ165" s="21"/>
      <c r="HA165" s="21"/>
      <c r="HB165" s="21"/>
      <c r="HC165" s="21"/>
      <c r="HD165" s="21"/>
      <c r="HE165" s="21"/>
      <c r="HF165" s="21"/>
      <c r="HG165" s="21"/>
      <c r="HH165" s="21"/>
      <c r="HI165" s="21"/>
      <c r="HJ165" s="21"/>
      <c r="HK165" s="21"/>
      <c r="HL165" s="21"/>
      <c r="HM165" s="21"/>
      <c r="HN165" s="21"/>
      <c r="HO165" s="21"/>
      <c r="HP165" s="21"/>
      <c r="HQ165" s="21"/>
      <c r="HR165" s="21"/>
    </row>
    <row r="166" s="131" customFormat="1" ht="24" spans="1:30">
      <c r="A166" s="45" t="s">
        <v>42</v>
      </c>
      <c r="B166" s="46" t="s">
        <v>99</v>
      </c>
      <c r="C166" s="45" t="s">
        <v>51</v>
      </c>
      <c r="D166" s="45" t="s">
        <v>70</v>
      </c>
      <c r="E166" s="45" t="s">
        <v>71</v>
      </c>
      <c r="F166" s="43">
        <v>2340</v>
      </c>
      <c r="G166" s="43">
        <v>3</v>
      </c>
      <c r="H166" s="43">
        <v>543</v>
      </c>
      <c r="I166" s="43">
        <v>2340</v>
      </c>
      <c r="J166" s="43">
        <v>2018</v>
      </c>
      <c r="K166" s="43">
        <v>2020</v>
      </c>
      <c r="L166" s="52">
        <v>42.12</v>
      </c>
      <c r="M166" s="52">
        <v>0</v>
      </c>
      <c r="N166" s="52">
        <v>0</v>
      </c>
      <c r="O166" s="52">
        <v>0</v>
      </c>
      <c r="P166" s="52">
        <v>42.12</v>
      </c>
      <c r="Q166" s="45" t="s">
        <v>46</v>
      </c>
      <c r="R166" s="43">
        <v>1142</v>
      </c>
      <c r="S166" s="43">
        <v>4212</v>
      </c>
      <c r="T166" s="43">
        <v>543</v>
      </c>
      <c r="U166" s="43">
        <v>2340</v>
      </c>
      <c r="V166" s="45" t="s">
        <v>41</v>
      </c>
      <c r="W166" s="45" t="s">
        <v>41</v>
      </c>
      <c r="X166" s="45" t="s">
        <v>41</v>
      </c>
      <c r="Y166" s="45" t="s">
        <v>41</v>
      </c>
      <c r="Z166" s="45" t="s">
        <v>41</v>
      </c>
      <c r="AA166" s="45" t="s">
        <v>41</v>
      </c>
      <c r="AB166" s="45" t="s">
        <v>100</v>
      </c>
      <c r="AC166" s="45" t="s">
        <v>101</v>
      </c>
      <c r="AD166" s="45"/>
    </row>
    <row r="167" s="22" customFormat="1" ht="24" spans="1:226">
      <c r="A167" s="45" t="s">
        <v>42</v>
      </c>
      <c r="B167" s="46" t="s">
        <v>99</v>
      </c>
      <c r="C167" s="45" t="s">
        <v>52</v>
      </c>
      <c r="D167" s="45" t="s">
        <v>70</v>
      </c>
      <c r="E167" s="45" t="s">
        <v>71</v>
      </c>
      <c r="F167" s="43">
        <v>7328</v>
      </c>
      <c r="G167" s="43">
        <v>3</v>
      </c>
      <c r="H167" s="43">
        <v>1975</v>
      </c>
      <c r="I167" s="43">
        <v>7328</v>
      </c>
      <c r="J167" s="43">
        <v>2018</v>
      </c>
      <c r="K167" s="43">
        <v>2020</v>
      </c>
      <c r="L167" s="52">
        <v>132.016</v>
      </c>
      <c r="M167" s="52">
        <v>0</v>
      </c>
      <c r="N167" s="52">
        <v>0</v>
      </c>
      <c r="O167" s="52">
        <v>0</v>
      </c>
      <c r="P167" s="52">
        <v>132.016</v>
      </c>
      <c r="Q167" s="45" t="s">
        <v>46</v>
      </c>
      <c r="R167" s="43">
        <v>3754</v>
      </c>
      <c r="S167" s="43">
        <v>7328</v>
      </c>
      <c r="T167" s="43">
        <v>1975</v>
      </c>
      <c r="U167" s="43">
        <v>7328</v>
      </c>
      <c r="V167" s="45" t="s">
        <v>41</v>
      </c>
      <c r="W167" s="45" t="s">
        <v>41</v>
      </c>
      <c r="X167" s="45" t="s">
        <v>41</v>
      </c>
      <c r="Y167" s="45" t="s">
        <v>41</v>
      </c>
      <c r="Z167" s="45" t="s">
        <v>41</v>
      </c>
      <c r="AA167" s="45" t="s">
        <v>41</v>
      </c>
      <c r="AB167" s="45" t="s">
        <v>100</v>
      </c>
      <c r="AC167" s="45" t="s">
        <v>101</v>
      </c>
      <c r="AD167" s="75"/>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c r="HA167" s="10"/>
      <c r="HB167" s="10"/>
      <c r="HC167" s="10"/>
      <c r="HD167" s="10"/>
      <c r="HE167" s="10"/>
      <c r="HF167" s="10"/>
      <c r="HG167" s="10"/>
      <c r="HH167" s="10"/>
      <c r="HI167" s="10"/>
      <c r="HJ167" s="10"/>
      <c r="HK167" s="10"/>
      <c r="HL167" s="10"/>
      <c r="HM167" s="10"/>
      <c r="HN167" s="10"/>
      <c r="HO167" s="10"/>
      <c r="HP167" s="10"/>
      <c r="HQ167" s="10"/>
      <c r="HR167" s="10"/>
    </row>
    <row r="168" s="21" customFormat="1" ht="24" spans="1:226">
      <c r="A168" s="45" t="s">
        <v>42</v>
      </c>
      <c r="B168" s="46" t="s">
        <v>99</v>
      </c>
      <c r="C168" s="45" t="s">
        <v>53</v>
      </c>
      <c r="D168" s="45" t="s">
        <v>70</v>
      </c>
      <c r="E168" s="45" t="s">
        <v>71</v>
      </c>
      <c r="F168" s="43">
        <v>12684</v>
      </c>
      <c r="G168" s="43">
        <v>3</v>
      </c>
      <c r="H168" s="43">
        <v>3372</v>
      </c>
      <c r="I168" s="43">
        <v>12684</v>
      </c>
      <c r="J168" s="43">
        <v>2018</v>
      </c>
      <c r="K168" s="43">
        <v>2020</v>
      </c>
      <c r="L168" s="52">
        <v>228.328</v>
      </c>
      <c r="M168" s="52">
        <v>0</v>
      </c>
      <c r="N168" s="52">
        <v>0</v>
      </c>
      <c r="O168" s="52">
        <v>0</v>
      </c>
      <c r="P168" s="52">
        <v>228.328</v>
      </c>
      <c r="Q168" s="45" t="s">
        <v>46</v>
      </c>
      <c r="R168" s="43">
        <v>6476</v>
      </c>
      <c r="S168" s="43">
        <v>12684</v>
      </c>
      <c r="T168" s="43">
        <v>3372</v>
      </c>
      <c r="U168" s="43">
        <v>12684</v>
      </c>
      <c r="V168" s="45" t="s">
        <v>41</v>
      </c>
      <c r="W168" s="45" t="s">
        <v>41</v>
      </c>
      <c r="X168" s="45" t="s">
        <v>41</v>
      </c>
      <c r="Y168" s="45" t="s">
        <v>41</v>
      </c>
      <c r="Z168" s="45" t="s">
        <v>41</v>
      </c>
      <c r="AA168" s="45" t="s">
        <v>41</v>
      </c>
      <c r="AB168" s="45" t="s">
        <v>100</v>
      </c>
      <c r="AC168" s="45" t="s">
        <v>101</v>
      </c>
      <c r="AD168" s="45"/>
      <c r="AE168" s="131"/>
      <c r="AF168" s="131"/>
      <c r="AG168" s="131"/>
      <c r="AH168" s="131"/>
      <c r="AI168" s="131"/>
      <c r="AJ168" s="131"/>
      <c r="AK168" s="131"/>
      <c r="AL168" s="131"/>
      <c r="AM168" s="131"/>
      <c r="AN168" s="131"/>
      <c r="AO168" s="131"/>
      <c r="AP168" s="131"/>
      <c r="AQ168" s="131"/>
      <c r="AR168" s="131"/>
      <c r="AS168" s="131"/>
      <c r="AT168" s="131"/>
      <c r="AU168" s="131"/>
      <c r="AV168" s="131"/>
      <c r="AW168" s="131"/>
      <c r="AX168" s="131"/>
      <c r="AY168" s="131"/>
      <c r="AZ168" s="131"/>
      <c r="BA168" s="131"/>
      <c r="BB168" s="131"/>
      <c r="BC168" s="131"/>
      <c r="BD168" s="131"/>
      <c r="BE168" s="131"/>
      <c r="BF168" s="131"/>
      <c r="BG168" s="131"/>
      <c r="BH168" s="131"/>
      <c r="BI168" s="131"/>
      <c r="BJ168" s="131"/>
      <c r="BK168" s="131"/>
      <c r="BL168" s="131"/>
      <c r="BM168" s="131"/>
      <c r="BN168" s="131"/>
      <c r="BO168" s="131"/>
      <c r="BP168" s="131"/>
      <c r="BQ168" s="131"/>
      <c r="BR168" s="131"/>
      <c r="BS168" s="131"/>
      <c r="BT168" s="131"/>
      <c r="BU168" s="131"/>
      <c r="BV168" s="131"/>
      <c r="BW168" s="131"/>
      <c r="BX168" s="131"/>
      <c r="BY168" s="131"/>
      <c r="BZ168" s="131"/>
      <c r="CA168" s="131"/>
      <c r="CB168" s="131"/>
      <c r="CC168" s="131"/>
      <c r="CD168" s="131"/>
      <c r="CE168" s="131"/>
      <c r="CF168" s="131"/>
      <c r="CG168" s="131"/>
      <c r="CH168" s="131"/>
      <c r="CI168" s="131"/>
      <c r="CJ168" s="131"/>
      <c r="CK168" s="131"/>
      <c r="CL168" s="131"/>
      <c r="CM168" s="131"/>
      <c r="CN168" s="131"/>
      <c r="CO168" s="131"/>
      <c r="CP168" s="131"/>
      <c r="CQ168" s="131"/>
      <c r="CR168" s="131"/>
      <c r="CS168" s="131"/>
      <c r="CT168" s="131"/>
      <c r="CU168" s="131"/>
      <c r="CV168" s="131"/>
      <c r="CW168" s="131"/>
      <c r="CX168" s="131"/>
      <c r="CY168" s="131"/>
      <c r="CZ168" s="131"/>
      <c r="DA168" s="131"/>
      <c r="DB168" s="131"/>
      <c r="DC168" s="131"/>
      <c r="DD168" s="131"/>
      <c r="DE168" s="131"/>
      <c r="DF168" s="131"/>
      <c r="DG168" s="131"/>
      <c r="DH168" s="131"/>
      <c r="DI168" s="131"/>
      <c r="DJ168" s="131"/>
      <c r="DK168" s="131"/>
      <c r="DL168" s="131"/>
      <c r="DM168" s="131"/>
      <c r="DN168" s="131"/>
      <c r="DO168" s="131"/>
      <c r="DP168" s="131"/>
      <c r="DQ168" s="131"/>
      <c r="DR168" s="131"/>
      <c r="DS168" s="131"/>
      <c r="DT168" s="131"/>
      <c r="DU168" s="131"/>
      <c r="DV168" s="131"/>
      <c r="DW168" s="131"/>
      <c r="DX168" s="131"/>
      <c r="DY168" s="131"/>
      <c r="DZ168" s="131"/>
      <c r="EA168" s="131"/>
      <c r="EB168" s="131"/>
      <c r="EC168" s="131"/>
      <c r="ED168" s="131"/>
      <c r="EE168" s="131"/>
      <c r="EF168" s="131"/>
      <c r="EG168" s="131"/>
      <c r="EH168" s="131"/>
      <c r="EI168" s="131"/>
      <c r="EJ168" s="131"/>
      <c r="EK168" s="131"/>
      <c r="EL168" s="131"/>
      <c r="EM168" s="131"/>
      <c r="EN168" s="131"/>
      <c r="EO168" s="131"/>
      <c r="EP168" s="131"/>
      <c r="EQ168" s="131"/>
      <c r="ER168" s="131"/>
      <c r="ES168" s="131"/>
      <c r="ET168" s="131"/>
      <c r="EU168" s="131"/>
      <c r="EV168" s="131"/>
      <c r="EW168" s="131"/>
      <c r="EX168" s="131"/>
      <c r="EY168" s="131"/>
      <c r="EZ168" s="131"/>
      <c r="FA168" s="131"/>
      <c r="FB168" s="131"/>
      <c r="FC168" s="131"/>
      <c r="FD168" s="131"/>
      <c r="FE168" s="131"/>
      <c r="FF168" s="131"/>
      <c r="FG168" s="131"/>
      <c r="FH168" s="131"/>
      <c r="FI168" s="131"/>
      <c r="FJ168" s="131"/>
      <c r="FK168" s="131"/>
      <c r="FL168" s="131"/>
      <c r="FM168" s="131"/>
      <c r="FN168" s="131"/>
      <c r="FO168" s="131"/>
      <c r="FP168" s="131"/>
      <c r="FQ168" s="131"/>
      <c r="FR168" s="131"/>
      <c r="FS168" s="131"/>
      <c r="FT168" s="131"/>
      <c r="FU168" s="131"/>
      <c r="FV168" s="131"/>
      <c r="FW168" s="131"/>
      <c r="FX168" s="131"/>
      <c r="FY168" s="131"/>
      <c r="FZ168" s="131"/>
      <c r="GA168" s="131"/>
      <c r="GB168" s="131"/>
      <c r="GC168" s="131"/>
      <c r="GD168" s="131"/>
      <c r="GE168" s="131"/>
      <c r="GF168" s="131"/>
      <c r="GG168" s="131"/>
      <c r="GH168" s="131"/>
      <c r="GI168" s="131"/>
      <c r="GJ168" s="131"/>
      <c r="GK168" s="131"/>
      <c r="GL168" s="131"/>
      <c r="GM168" s="131"/>
      <c r="GN168" s="131"/>
      <c r="GO168" s="131"/>
      <c r="GP168" s="131"/>
      <c r="GQ168" s="131"/>
      <c r="GR168" s="131"/>
      <c r="GS168" s="131"/>
      <c r="GT168" s="131"/>
      <c r="GU168" s="131"/>
      <c r="GV168" s="131"/>
      <c r="GW168" s="131"/>
      <c r="GX168" s="131"/>
      <c r="GY168" s="131"/>
      <c r="GZ168" s="131"/>
      <c r="HA168" s="131"/>
      <c r="HB168" s="131"/>
      <c r="HC168" s="131"/>
      <c r="HD168" s="131"/>
      <c r="HE168" s="131"/>
      <c r="HF168" s="131"/>
      <c r="HG168" s="131"/>
      <c r="HH168" s="131"/>
      <c r="HI168" s="131"/>
      <c r="HJ168" s="131"/>
      <c r="HK168" s="131"/>
      <c r="HL168" s="131"/>
      <c r="HM168" s="131"/>
      <c r="HN168" s="131"/>
      <c r="HO168" s="131"/>
      <c r="HP168" s="131"/>
      <c r="HQ168" s="131"/>
      <c r="HR168" s="131"/>
    </row>
    <row r="169" s="131" customFormat="1" ht="24" spans="1:226">
      <c r="A169" s="45" t="s">
        <v>42</v>
      </c>
      <c r="B169" s="46" t="s">
        <v>99</v>
      </c>
      <c r="C169" s="45" t="s">
        <v>54</v>
      </c>
      <c r="D169" s="45" t="s">
        <v>70</v>
      </c>
      <c r="E169" s="45" t="s">
        <v>71</v>
      </c>
      <c r="F169" s="43">
        <v>17613</v>
      </c>
      <c r="G169" s="43">
        <v>3</v>
      </c>
      <c r="H169" s="43">
        <v>4518</v>
      </c>
      <c r="I169" s="43">
        <v>17613</v>
      </c>
      <c r="J169" s="43">
        <v>2018</v>
      </c>
      <c r="K169" s="43">
        <v>2020</v>
      </c>
      <c r="L169" s="52">
        <v>317.036</v>
      </c>
      <c r="M169" s="52">
        <v>0</v>
      </c>
      <c r="N169" s="52">
        <v>0</v>
      </c>
      <c r="O169" s="52">
        <v>0</v>
      </c>
      <c r="P169" s="52">
        <v>317.036</v>
      </c>
      <c r="Q169" s="45" t="s">
        <v>46</v>
      </c>
      <c r="R169" s="43">
        <v>3339</v>
      </c>
      <c r="S169" s="43">
        <v>12069</v>
      </c>
      <c r="T169" s="43">
        <v>8883</v>
      </c>
      <c r="U169" s="43">
        <v>12069</v>
      </c>
      <c r="V169" s="45" t="s">
        <v>41</v>
      </c>
      <c r="W169" s="45" t="s">
        <v>41</v>
      </c>
      <c r="X169" s="45" t="s">
        <v>41</v>
      </c>
      <c r="Y169" s="45" t="s">
        <v>41</v>
      </c>
      <c r="Z169" s="45" t="s">
        <v>41</v>
      </c>
      <c r="AA169" s="45" t="s">
        <v>41</v>
      </c>
      <c r="AB169" s="45" t="s">
        <v>100</v>
      </c>
      <c r="AC169" s="45" t="s">
        <v>101</v>
      </c>
      <c r="AD169" s="74"/>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c r="BZ169" s="21"/>
      <c r="CA169" s="21"/>
      <c r="CB169" s="21"/>
      <c r="CC169" s="21"/>
      <c r="CD169" s="21"/>
      <c r="CE169" s="21"/>
      <c r="CF169" s="21"/>
      <c r="CG169" s="21"/>
      <c r="CH169" s="21"/>
      <c r="CI169" s="21"/>
      <c r="CJ169" s="21"/>
      <c r="CK169" s="21"/>
      <c r="CL169" s="21"/>
      <c r="CM169" s="21"/>
      <c r="CN169" s="21"/>
      <c r="CO169" s="21"/>
      <c r="CP169" s="21"/>
      <c r="CQ169" s="21"/>
      <c r="CR169" s="21"/>
      <c r="CS169" s="21"/>
      <c r="CT169" s="21"/>
      <c r="CU169" s="21"/>
      <c r="CV169" s="21"/>
      <c r="CW169" s="21"/>
      <c r="CX169" s="21"/>
      <c r="CY169" s="21"/>
      <c r="CZ169" s="21"/>
      <c r="DA169" s="21"/>
      <c r="DB169" s="21"/>
      <c r="DC169" s="21"/>
      <c r="DD169" s="21"/>
      <c r="DE169" s="21"/>
      <c r="DF169" s="21"/>
      <c r="DG169" s="21"/>
      <c r="DH169" s="21"/>
      <c r="DI169" s="21"/>
      <c r="DJ169" s="21"/>
      <c r="DK169" s="21"/>
      <c r="DL169" s="21"/>
      <c r="DM169" s="21"/>
      <c r="DN169" s="21"/>
      <c r="DO169" s="21"/>
      <c r="DP169" s="21"/>
      <c r="DQ169" s="21"/>
      <c r="DR169" s="21"/>
      <c r="DS169" s="21"/>
      <c r="DT169" s="21"/>
      <c r="DU169" s="21"/>
      <c r="DV169" s="21"/>
      <c r="DW169" s="21"/>
      <c r="DX169" s="21"/>
      <c r="DY169" s="21"/>
      <c r="DZ169" s="21"/>
      <c r="EA169" s="21"/>
      <c r="EB169" s="21"/>
      <c r="EC169" s="21"/>
      <c r="ED169" s="21"/>
      <c r="EE169" s="21"/>
      <c r="EF169" s="21"/>
      <c r="EG169" s="21"/>
      <c r="EH169" s="21"/>
      <c r="EI169" s="21"/>
      <c r="EJ169" s="21"/>
      <c r="EK169" s="21"/>
      <c r="EL169" s="21"/>
      <c r="EM169" s="21"/>
      <c r="EN169" s="21"/>
      <c r="EO169" s="21"/>
      <c r="EP169" s="21"/>
      <c r="EQ169" s="21"/>
      <c r="ER169" s="21"/>
      <c r="ES169" s="21"/>
      <c r="ET169" s="21"/>
      <c r="EU169" s="21"/>
      <c r="EV169" s="21"/>
      <c r="EW169" s="21"/>
      <c r="EX169" s="21"/>
      <c r="EY169" s="21"/>
      <c r="EZ169" s="21"/>
      <c r="FA169" s="21"/>
      <c r="FB169" s="21"/>
      <c r="FC169" s="21"/>
      <c r="FD169" s="21"/>
      <c r="FE169" s="21"/>
      <c r="FF169" s="21"/>
      <c r="FG169" s="21"/>
      <c r="FH169" s="21"/>
      <c r="FI169" s="21"/>
      <c r="FJ169" s="21"/>
      <c r="FK169" s="21"/>
      <c r="FL169" s="21"/>
      <c r="FM169" s="21"/>
      <c r="FN169" s="21"/>
      <c r="FO169" s="21"/>
      <c r="FP169" s="21"/>
      <c r="FQ169" s="21"/>
      <c r="FR169" s="21"/>
      <c r="FS169" s="21"/>
      <c r="FT169" s="21"/>
      <c r="FU169" s="21"/>
      <c r="FV169" s="21"/>
      <c r="FW169" s="21"/>
      <c r="FX169" s="21"/>
      <c r="FY169" s="21"/>
      <c r="FZ169" s="21"/>
      <c r="GA169" s="21"/>
      <c r="GB169" s="21"/>
      <c r="GC169" s="21"/>
      <c r="GD169" s="21"/>
      <c r="GE169" s="21"/>
      <c r="GF169" s="21"/>
      <c r="GG169" s="21"/>
      <c r="GH169" s="21"/>
      <c r="GI169" s="21"/>
      <c r="GJ169" s="21"/>
      <c r="GK169" s="21"/>
      <c r="GL169" s="21"/>
      <c r="GM169" s="21"/>
      <c r="GN169" s="21"/>
      <c r="GO169" s="21"/>
      <c r="GP169" s="21"/>
      <c r="GQ169" s="21"/>
      <c r="GR169" s="21"/>
      <c r="GS169" s="21"/>
      <c r="GT169" s="21"/>
      <c r="GU169" s="21"/>
      <c r="GV169" s="21"/>
      <c r="GW169" s="21"/>
      <c r="GX169" s="21"/>
      <c r="GY169" s="21"/>
      <c r="GZ169" s="21"/>
      <c r="HA169" s="21"/>
      <c r="HB169" s="21"/>
      <c r="HC169" s="21"/>
      <c r="HD169" s="21"/>
      <c r="HE169" s="21"/>
      <c r="HF169" s="21"/>
      <c r="HG169" s="21"/>
      <c r="HH169" s="21"/>
      <c r="HI169" s="21"/>
      <c r="HJ169" s="21"/>
      <c r="HK169" s="21"/>
      <c r="HL169" s="21"/>
      <c r="HM169" s="21"/>
      <c r="HN169" s="21"/>
      <c r="HO169" s="21"/>
      <c r="HP169" s="21"/>
      <c r="HQ169" s="21"/>
      <c r="HR169" s="21"/>
    </row>
    <row r="170" s="10" customFormat="1" ht="24" spans="1:30">
      <c r="A170" s="45" t="s">
        <v>42</v>
      </c>
      <c r="B170" s="46" t="s">
        <v>99</v>
      </c>
      <c r="C170" s="45" t="s">
        <v>55</v>
      </c>
      <c r="D170" s="45" t="s">
        <v>70</v>
      </c>
      <c r="E170" s="45" t="s">
        <v>71</v>
      </c>
      <c r="F170" s="43">
        <v>17193</v>
      </c>
      <c r="G170" s="43">
        <v>3</v>
      </c>
      <c r="H170" s="43">
        <v>4347</v>
      </c>
      <c r="I170" s="43">
        <v>17193</v>
      </c>
      <c r="J170" s="43">
        <v>2018</v>
      </c>
      <c r="K170" s="43">
        <v>2020</v>
      </c>
      <c r="L170" s="52">
        <v>309.486</v>
      </c>
      <c r="M170" s="52">
        <v>0</v>
      </c>
      <c r="N170" s="52">
        <v>0</v>
      </c>
      <c r="O170" s="52">
        <v>0</v>
      </c>
      <c r="P170" s="52">
        <v>309.486</v>
      </c>
      <c r="Q170" s="45" t="s">
        <v>46</v>
      </c>
      <c r="R170" s="43">
        <v>8629</v>
      </c>
      <c r="S170" s="43">
        <v>17193</v>
      </c>
      <c r="T170" s="43">
        <v>4347</v>
      </c>
      <c r="U170" s="43">
        <v>17193</v>
      </c>
      <c r="V170" s="45" t="s">
        <v>41</v>
      </c>
      <c r="W170" s="45" t="s">
        <v>41</v>
      </c>
      <c r="X170" s="45" t="s">
        <v>41</v>
      </c>
      <c r="Y170" s="45" t="s">
        <v>41</v>
      </c>
      <c r="Z170" s="45" t="s">
        <v>41</v>
      </c>
      <c r="AA170" s="45" t="s">
        <v>41</v>
      </c>
      <c r="AB170" s="45" t="s">
        <v>100</v>
      </c>
      <c r="AC170" s="45" t="s">
        <v>101</v>
      </c>
      <c r="AD170" s="75"/>
    </row>
    <row r="171" s="10" customFormat="1" ht="24" spans="1:226">
      <c r="A171" s="45" t="s">
        <v>42</v>
      </c>
      <c r="B171" s="46" t="s">
        <v>99</v>
      </c>
      <c r="C171" s="45" t="s">
        <v>56</v>
      </c>
      <c r="D171" s="45" t="s">
        <v>70</v>
      </c>
      <c r="E171" s="45" t="s">
        <v>71</v>
      </c>
      <c r="F171" s="43">
        <v>6867</v>
      </c>
      <c r="G171" s="43">
        <v>3</v>
      </c>
      <c r="H171" s="43">
        <v>1950</v>
      </c>
      <c r="I171" s="43">
        <v>6867</v>
      </c>
      <c r="J171" s="43">
        <v>2018</v>
      </c>
      <c r="K171" s="43">
        <v>2020</v>
      </c>
      <c r="L171" s="52">
        <v>123.604</v>
      </c>
      <c r="M171" s="52">
        <v>0</v>
      </c>
      <c r="N171" s="52">
        <v>0</v>
      </c>
      <c r="O171" s="52">
        <v>0</v>
      </c>
      <c r="P171" s="52">
        <v>123.604</v>
      </c>
      <c r="Q171" s="45" t="s">
        <v>46</v>
      </c>
      <c r="R171" s="43">
        <v>3589</v>
      </c>
      <c r="S171" s="43">
        <v>6867</v>
      </c>
      <c r="T171" s="43">
        <v>1950</v>
      </c>
      <c r="U171" s="43">
        <v>6867</v>
      </c>
      <c r="V171" s="45" t="s">
        <v>41</v>
      </c>
      <c r="W171" s="45" t="s">
        <v>41</v>
      </c>
      <c r="X171" s="45" t="s">
        <v>41</v>
      </c>
      <c r="Y171" s="45" t="s">
        <v>41</v>
      </c>
      <c r="Z171" s="45" t="s">
        <v>41</v>
      </c>
      <c r="AA171" s="45" t="s">
        <v>41</v>
      </c>
      <c r="AB171" s="45" t="s">
        <v>100</v>
      </c>
      <c r="AC171" s="45" t="s">
        <v>101</v>
      </c>
      <c r="AD171" s="45"/>
      <c r="AE171" s="131"/>
      <c r="AF171" s="131"/>
      <c r="AG171" s="131"/>
      <c r="AH171" s="131"/>
      <c r="AI171" s="131"/>
      <c r="AJ171" s="131"/>
      <c r="AK171" s="131"/>
      <c r="AL171" s="131"/>
      <c r="AM171" s="131"/>
      <c r="AN171" s="131"/>
      <c r="AO171" s="131"/>
      <c r="AP171" s="131"/>
      <c r="AQ171" s="131"/>
      <c r="AR171" s="131"/>
      <c r="AS171" s="131"/>
      <c r="AT171" s="131"/>
      <c r="AU171" s="131"/>
      <c r="AV171" s="131"/>
      <c r="AW171" s="131"/>
      <c r="AX171" s="131"/>
      <c r="AY171" s="131"/>
      <c r="AZ171" s="131"/>
      <c r="BA171" s="131"/>
      <c r="BB171" s="131"/>
      <c r="BC171" s="131"/>
      <c r="BD171" s="131"/>
      <c r="BE171" s="131"/>
      <c r="BF171" s="131"/>
      <c r="BG171" s="131"/>
      <c r="BH171" s="131"/>
      <c r="BI171" s="131"/>
      <c r="BJ171" s="131"/>
      <c r="BK171" s="131"/>
      <c r="BL171" s="131"/>
      <c r="BM171" s="131"/>
      <c r="BN171" s="131"/>
      <c r="BO171" s="131"/>
      <c r="BP171" s="131"/>
      <c r="BQ171" s="131"/>
      <c r="BR171" s="131"/>
      <c r="BS171" s="131"/>
      <c r="BT171" s="131"/>
      <c r="BU171" s="131"/>
      <c r="BV171" s="131"/>
      <c r="BW171" s="131"/>
      <c r="BX171" s="131"/>
      <c r="BY171" s="131"/>
      <c r="BZ171" s="131"/>
      <c r="CA171" s="131"/>
      <c r="CB171" s="131"/>
      <c r="CC171" s="131"/>
      <c r="CD171" s="131"/>
      <c r="CE171" s="131"/>
      <c r="CF171" s="131"/>
      <c r="CG171" s="131"/>
      <c r="CH171" s="131"/>
      <c r="CI171" s="131"/>
      <c r="CJ171" s="131"/>
      <c r="CK171" s="131"/>
      <c r="CL171" s="131"/>
      <c r="CM171" s="131"/>
      <c r="CN171" s="131"/>
      <c r="CO171" s="131"/>
      <c r="CP171" s="131"/>
      <c r="CQ171" s="131"/>
      <c r="CR171" s="131"/>
      <c r="CS171" s="131"/>
      <c r="CT171" s="131"/>
      <c r="CU171" s="131"/>
      <c r="CV171" s="131"/>
      <c r="CW171" s="131"/>
      <c r="CX171" s="131"/>
      <c r="CY171" s="131"/>
      <c r="CZ171" s="131"/>
      <c r="DA171" s="131"/>
      <c r="DB171" s="131"/>
      <c r="DC171" s="131"/>
      <c r="DD171" s="131"/>
      <c r="DE171" s="131"/>
      <c r="DF171" s="131"/>
      <c r="DG171" s="131"/>
      <c r="DH171" s="131"/>
      <c r="DI171" s="131"/>
      <c r="DJ171" s="131"/>
      <c r="DK171" s="131"/>
      <c r="DL171" s="131"/>
      <c r="DM171" s="131"/>
      <c r="DN171" s="131"/>
      <c r="DO171" s="131"/>
      <c r="DP171" s="131"/>
      <c r="DQ171" s="131"/>
      <c r="DR171" s="131"/>
      <c r="DS171" s="131"/>
      <c r="DT171" s="131"/>
      <c r="DU171" s="131"/>
      <c r="DV171" s="131"/>
      <c r="DW171" s="131"/>
      <c r="DX171" s="131"/>
      <c r="DY171" s="131"/>
      <c r="DZ171" s="131"/>
      <c r="EA171" s="131"/>
      <c r="EB171" s="131"/>
      <c r="EC171" s="131"/>
      <c r="ED171" s="131"/>
      <c r="EE171" s="131"/>
      <c r="EF171" s="131"/>
      <c r="EG171" s="131"/>
      <c r="EH171" s="131"/>
      <c r="EI171" s="131"/>
      <c r="EJ171" s="131"/>
      <c r="EK171" s="131"/>
      <c r="EL171" s="131"/>
      <c r="EM171" s="131"/>
      <c r="EN171" s="131"/>
      <c r="EO171" s="131"/>
      <c r="EP171" s="131"/>
      <c r="EQ171" s="131"/>
      <c r="ER171" s="131"/>
      <c r="ES171" s="131"/>
      <c r="ET171" s="131"/>
      <c r="EU171" s="131"/>
      <c r="EV171" s="131"/>
      <c r="EW171" s="131"/>
      <c r="EX171" s="131"/>
      <c r="EY171" s="131"/>
      <c r="EZ171" s="131"/>
      <c r="FA171" s="131"/>
      <c r="FB171" s="131"/>
      <c r="FC171" s="131"/>
      <c r="FD171" s="131"/>
      <c r="FE171" s="131"/>
      <c r="FF171" s="131"/>
      <c r="FG171" s="131"/>
      <c r="FH171" s="131"/>
      <c r="FI171" s="131"/>
      <c r="FJ171" s="131"/>
      <c r="FK171" s="131"/>
      <c r="FL171" s="131"/>
      <c r="FM171" s="131"/>
      <c r="FN171" s="131"/>
      <c r="FO171" s="131"/>
      <c r="FP171" s="131"/>
      <c r="FQ171" s="131"/>
      <c r="FR171" s="131"/>
      <c r="FS171" s="131"/>
      <c r="FT171" s="131"/>
      <c r="FU171" s="131"/>
      <c r="FV171" s="131"/>
      <c r="FW171" s="131"/>
      <c r="FX171" s="131"/>
      <c r="FY171" s="131"/>
      <c r="FZ171" s="131"/>
      <c r="GA171" s="131"/>
      <c r="GB171" s="131"/>
      <c r="GC171" s="131"/>
      <c r="GD171" s="131"/>
      <c r="GE171" s="131"/>
      <c r="GF171" s="131"/>
      <c r="GG171" s="131"/>
      <c r="GH171" s="131"/>
      <c r="GI171" s="131"/>
      <c r="GJ171" s="131"/>
      <c r="GK171" s="131"/>
      <c r="GL171" s="131"/>
      <c r="GM171" s="131"/>
      <c r="GN171" s="131"/>
      <c r="GO171" s="131"/>
      <c r="GP171" s="131"/>
      <c r="GQ171" s="131"/>
      <c r="GR171" s="131"/>
      <c r="GS171" s="131"/>
      <c r="GT171" s="131"/>
      <c r="GU171" s="131"/>
      <c r="GV171" s="131"/>
      <c r="GW171" s="131"/>
      <c r="GX171" s="131"/>
      <c r="GY171" s="131"/>
      <c r="GZ171" s="131"/>
      <c r="HA171" s="131"/>
      <c r="HB171" s="131"/>
      <c r="HC171" s="131"/>
      <c r="HD171" s="131"/>
      <c r="HE171" s="131"/>
      <c r="HF171" s="131"/>
      <c r="HG171" s="131"/>
      <c r="HH171" s="131"/>
      <c r="HI171" s="131"/>
      <c r="HJ171" s="131"/>
      <c r="HK171" s="131"/>
      <c r="HL171" s="131"/>
      <c r="HM171" s="131"/>
      <c r="HN171" s="131"/>
      <c r="HO171" s="131"/>
      <c r="HP171" s="131"/>
      <c r="HQ171" s="131"/>
      <c r="HR171" s="131"/>
    </row>
    <row r="172" s="10" customFormat="1" ht="24" spans="1:30">
      <c r="A172" s="45" t="s">
        <v>42</v>
      </c>
      <c r="B172" s="46" t="s">
        <v>99</v>
      </c>
      <c r="C172" s="45" t="s">
        <v>57</v>
      </c>
      <c r="D172" s="45" t="s">
        <v>70</v>
      </c>
      <c r="E172" s="45" t="s">
        <v>71</v>
      </c>
      <c r="F172" s="43">
        <v>2394</v>
      </c>
      <c r="G172" s="43">
        <v>3</v>
      </c>
      <c r="H172" s="43">
        <v>612</v>
      </c>
      <c r="I172" s="43">
        <v>2394</v>
      </c>
      <c r="J172" s="43">
        <v>2018</v>
      </c>
      <c r="K172" s="43">
        <v>2020</v>
      </c>
      <c r="L172" s="52">
        <v>43.092</v>
      </c>
      <c r="M172" s="52">
        <v>0</v>
      </c>
      <c r="N172" s="52">
        <v>0</v>
      </c>
      <c r="O172" s="52">
        <v>0</v>
      </c>
      <c r="P172" s="52">
        <v>43.092</v>
      </c>
      <c r="Q172" s="45" t="s">
        <v>46</v>
      </c>
      <c r="R172" s="43">
        <v>1206</v>
      </c>
      <c r="S172" s="43">
        <v>2394</v>
      </c>
      <c r="T172" s="43">
        <v>612</v>
      </c>
      <c r="U172" s="43">
        <v>2394</v>
      </c>
      <c r="V172" s="45" t="s">
        <v>41</v>
      </c>
      <c r="W172" s="45" t="s">
        <v>41</v>
      </c>
      <c r="X172" s="45" t="s">
        <v>41</v>
      </c>
      <c r="Y172" s="45" t="s">
        <v>41</v>
      </c>
      <c r="Z172" s="45" t="s">
        <v>41</v>
      </c>
      <c r="AA172" s="45" t="s">
        <v>41</v>
      </c>
      <c r="AB172" s="45" t="s">
        <v>100</v>
      </c>
      <c r="AC172" s="45" t="s">
        <v>101</v>
      </c>
      <c r="AD172" s="75"/>
    </row>
    <row r="173" s="10" customFormat="1" ht="24" spans="1:226">
      <c r="A173" s="45" t="s">
        <v>42</v>
      </c>
      <c r="B173" s="46" t="s">
        <v>99</v>
      </c>
      <c r="C173" s="45" t="s">
        <v>58</v>
      </c>
      <c r="D173" s="45" t="s">
        <v>70</v>
      </c>
      <c r="E173" s="45" t="s">
        <v>71</v>
      </c>
      <c r="F173" s="43">
        <v>13161</v>
      </c>
      <c r="G173" s="43">
        <v>3</v>
      </c>
      <c r="H173" s="43">
        <v>3039</v>
      </c>
      <c r="I173" s="43">
        <v>13161</v>
      </c>
      <c r="J173" s="43">
        <v>2018</v>
      </c>
      <c r="K173" s="43">
        <v>2020</v>
      </c>
      <c r="L173" s="52">
        <v>236.898</v>
      </c>
      <c r="M173" s="52">
        <v>0</v>
      </c>
      <c r="N173" s="52">
        <v>0</v>
      </c>
      <c r="O173" s="52">
        <v>0</v>
      </c>
      <c r="P173" s="52">
        <v>236.898</v>
      </c>
      <c r="Q173" s="45" t="s">
        <v>46</v>
      </c>
      <c r="R173" s="43">
        <v>6413</v>
      </c>
      <c r="S173" s="43">
        <v>13161</v>
      </c>
      <c r="T173" s="43">
        <v>3039</v>
      </c>
      <c r="U173" s="43">
        <v>13161</v>
      </c>
      <c r="V173" s="45" t="s">
        <v>41</v>
      </c>
      <c r="W173" s="45" t="s">
        <v>41</v>
      </c>
      <c r="X173" s="45" t="s">
        <v>41</v>
      </c>
      <c r="Y173" s="45" t="s">
        <v>41</v>
      </c>
      <c r="Z173" s="45" t="s">
        <v>41</v>
      </c>
      <c r="AA173" s="45" t="s">
        <v>41</v>
      </c>
      <c r="AB173" s="45" t="s">
        <v>100</v>
      </c>
      <c r="AC173" s="45" t="s">
        <v>101</v>
      </c>
      <c r="AD173" s="45"/>
      <c r="AE173" s="131"/>
      <c r="AF173" s="131"/>
      <c r="AG173" s="131"/>
      <c r="AH173" s="131"/>
      <c r="AI173" s="131"/>
      <c r="AJ173" s="131"/>
      <c r="AK173" s="131"/>
      <c r="AL173" s="131"/>
      <c r="AM173" s="131"/>
      <c r="AN173" s="131"/>
      <c r="AO173" s="131"/>
      <c r="AP173" s="131"/>
      <c r="AQ173" s="131"/>
      <c r="AR173" s="131"/>
      <c r="AS173" s="131"/>
      <c r="AT173" s="131"/>
      <c r="AU173" s="131"/>
      <c r="AV173" s="131"/>
      <c r="AW173" s="131"/>
      <c r="AX173" s="131"/>
      <c r="AY173" s="131"/>
      <c r="AZ173" s="131"/>
      <c r="BA173" s="131"/>
      <c r="BB173" s="131"/>
      <c r="BC173" s="131"/>
      <c r="BD173" s="131"/>
      <c r="BE173" s="131"/>
      <c r="BF173" s="131"/>
      <c r="BG173" s="131"/>
      <c r="BH173" s="131"/>
      <c r="BI173" s="131"/>
      <c r="BJ173" s="131"/>
      <c r="BK173" s="131"/>
      <c r="BL173" s="131"/>
      <c r="BM173" s="131"/>
      <c r="BN173" s="131"/>
      <c r="BO173" s="131"/>
      <c r="BP173" s="131"/>
      <c r="BQ173" s="131"/>
      <c r="BR173" s="131"/>
      <c r="BS173" s="131"/>
      <c r="BT173" s="131"/>
      <c r="BU173" s="131"/>
      <c r="BV173" s="131"/>
      <c r="BW173" s="131"/>
      <c r="BX173" s="131"/>
      <c r="BY173" s="131"/>
      <c r="BZ173" s="131"/>
      <c r="CA173" s="131"/>
      <c r="CB173" s="131"/>
      <c r="CC173" s="131"/>
      <c r="CD173" s="131"/>
      <c r="CE173" s="131"/>
      <c r="CF173" s="131"/>
      <c r="CG173" s="131"/>
      <c r="CH173" s="131"/>
      <c r="CI173" s="131"/>
      <c r="CJ173" s="131"/>
      <c r="CK173" s="131"/>
      <c r="CL173" s="131"/>
      <c r="CM173" s="131"/>
      <c r="CN173" s="131"/>
      <c r="CO173" s="131"/>
      <c r="CP173" s="131"/>
      <c r="CQ173" s="131"/>
      <c r="CR173" s="131"/>
      <c r="CS173" s="131"/>
      <c r="CT173" s="131"/>
      <c r="CU173" s="131"/>
      <c r="CV173" s="131"/>
      <c r="CW173" s="131"/>
      <c r="CX173" s="131"/>
      <c r="CY173" s="131"/>
      <c r="CZ173" s="131"/>
      <c r="DA173" s="131"/>
      <c r="DB173" s="131"/>
      <c r="DC173" s="131"/>
      <c r="DD173" s="131"/>
      <c r="DE173" s="131"/>
      <c r="DF173" s="131"/>
      <c r="DG173" s="131"/>
      <c r="DH173" s="131"/>
      <c r="DI173" s="131"/>
      <c r="DJ173" s="131"/>
      <c r="DK173" s="131"/>
      <c r="DL173" s="131"/>
      <c r="DM173" s="131"/>
      <c r="DN173" s="131"/>
      <c r="DO173" s="131"/>
      <c r="DP173" s="131"/>
      <c r="DQ173" s="131"/>
      <c r="DR173" s="131"/>
      <c r="DS173" s="131"/>
      <c r="DT173" s="131"/>
      <c r="DU173" s="131"/>
      <c r="DV173" s="131"/>
      <c r="DW173" s="131"/>
      <c r="DX173" s="131"/>
      <c r="DY173" s="131"/>
      <c r="DZ173" s="131"/>
      <c r="EA173" s="131"/>
      <c r="EB173" s="131"/>
      <c r="EC173" s="131"/>
      <c r="ED173" s="131"/>
      <c r="EE173" s="131"/>
      <c r="EF173" s="131"/>
      <c r="EG173" s="131"/>
      <c r="EH173" s="131"/>
      <c r="EI173" s="131"/>
      <c r="EJ173" s="131"/>
      <c r="EK173" s="131"/>
      <c r="EL173" s="131"/>
      <c r="EM173" s="131"/>
      <c r="EN173" s="131"/>
      <c r="EO173" s="131"/>
      <c r="EP173" s="131"/>
      <c r="EQ173" s="131"/>
      <c r="ER173" s="131"/>
      <c r="ES173" s="131"/>
      <c r="ET173" s="131"/>
      <c r="EU173" s="131"/>
      <c r="EV173" s="131"/>
      <c r="EW173" s="131"/>
      <c r="EX173" s="131"/>
      <c r="EY173" s="131"/>
      <c r="EZ173" s="131"/>
      <c r="FA173" s="131"/>
      <c r="FB173" s="131"/>
      <c r="FC173" s="131"/>
      <c r="FD173" s="131"/>
      <c r="FE173" s="131"/>
      <c r="FF173" s="131"/>
      <c r="FG173" s="131"/>
      <c r="FH173" s="131"/>
      <c r="FI173" s="131"/>
      <c r="FJ173" s="131"/>
      <c r="FK173" s="131"/>
      <c r="FL173" s="131"/>
      <c r="FM173" s="131"/>
      <c r="FN173" s="131"/>
      <c r="FO173" s="131"/>
      <c r="FP173" s="131"/>
      <c r="FQ173" s="131"/>
      <c r="FR173" s="131"/>
      <c r="FS173" s="131"/>
      <c r="FT173" s="131"/>
      <c r="FU173" s="131"/>
      <c r="FV173" s="131"/>
      <c r="FW173" s="131"/>
      <c r="FX173" s="131"/>
      <c r="FY173" s="131"/>
      <c r="FZ173" s="131"/>
      <c r="GA173" s="131"/>
      <c r="GB173" s="131"/>
      <c r="GC173" s="131"/>
      <c r="GD173" s="131"/>
      <c r="GE173" s="131"/>
      <c r="GF173" s="131"/>
      <c r="GG173" s="131"/>
      <c r="GH173" s="131"/>
      <c r="GI173" s="131"/>
      <c r="GJ173" s="131"/>
      <c r="GK173" s="131"/>
      <c r="GL173" s="131"/>
      <c r="GM173" s="131"/>
      <c r="GN173" s="131"/>
      <c r="GO173" s="131"/>
      <c r="GP173" s="131"/>
      <c r="GQ173" s="131"/>
      <c r="GR173" s="131"/>
      <c r="GS173" s="131"/>
      <c r="GT173" s="131"/>
      <c r="GU173" s="131"/>
      <c r="GV173" s="131"/>
      <c r="GW173" s="131"/>
      <c r="GX173" s="131"/>
      <c r="GY173" s="131"/>
      <c r="GZ173" s="131"/>
      <c r="HA173" s="131"/>
      <c r="HB173" s="131"/>
      <c r="HC173" s="131"/>
      <c r="HD173" s="131"/>
      <c r="HE173" s="131"/>
      <c r="HF173" s="131"/>
      <c r="HG173" s="131"/>
      <c r="HH173" s="131"/>
      <c r="HI173" s="131"/>
      <c r="HJ173" s="131"/>
      <c r="HK173" s="131"/>
      <c r="HL173" s="131"/>
      <c r="HM173" s="131"/>
      <c r="HN173" s="131"/>
      <c r="HO173" s="131"/>
      <c r="HP173" s="131"/>
      <c r="HQ173" s="131"/>
      <c r="HR173" s="131"/>
    </row>
    <row r="174" s="10" customFormat="1" ht="12" spans="1:30">
      <c r="A174" s="43">
        <v>3.2</v>
      </c>
      <c r="B174" s="44" t="s">
        <v>102</v>
      </c>
      <c r="C174" s="43" t="s">
        <v>36</v>
      </c>
      <c r="D174" s="43"/>
      <c r="E174" s="43"/>
      <c r="F174" s="43">
        <f>SUM(F175:F185)</f>
        <v>87772</v>
      </c>
      <c r="G174" s="43">
        <f>SUM(G175:G185)</f>
        <v>33</v>
      </c>
      <c r="H174" s="43">
        <f>SUM(H175:H185)</f>
        <v>22552</v>
      </c>
      <c r="I174" s="43">
        <f>SUM(I175:I185)</f>
        <v>87772</v>
      </c>
      <c r="J174" s="43"/>
      <c r="K174" s="43"/>
      <c r="L174" s="52">
        <f>SUM(L175:L185)</f>
        <v>469.47</v>
      </c>
      <c r="M174" s="52">
        <f>SUM(M175:M185)</f>
        <v>0</v>
      </c>
      <c r="N174" s="52">
        <f>SUM(N175:N185)</f>
        <v>0</v>
      </c>
      <c r="O174" s="52">
        <f>SUM(O175:O185)</f>
        <v>0</v>
      </c>
      <c r="P174" s="52">
        <f>SUM(P175:P185)</f>
        <v>469.47</v>
      </c>
      <c r="Q174" s="45"/>
      <c r="R174" s="43">
        <v>22553</v>
      </c>
      <c r="S174" s="43">
        <v>87772</v>
      </c>
      <c r="T174" s="43">
        <v>22553</v>
      </c>
      <c r="U174" s="43">
        <v>87772</v>
      </c>
      <c r="V174" s="45" t="s">
        <v>41</v>
      </c>
      <c r="W174" s="45" t="s">
        <v>41</v>
      </c>
      <c r="X174" s="45" t="s">
        <v>41</v>
      </c>
      <c r="Y174" s="45" t="s">
        <v>41</v>
      </c>
      <c r="Z174" s="45" t="s">
        <v>41</v>
      </c>
      <c r="AA174" s="45" t="s">
        <v>41</v>
      </c>
      <c r="AB174" s="45"/>
      <c r="AC174" s="45"/>
      <c r="AD174" s="75"/>
    </row>
    <row r="175" s="131" customFormat="1" ht="24" spans="1:226">
      <c r="A175" s="45" t="s">
        <v>42</v>
      </c>
      <c r="B175" s="46" t="s">
        <v>103</v>
      </c>
      <c r="C175" s="45" t="s">
        <v>44</v>
      </c>
      <c r="D175" s="45" t="s">
        <v>70</v>
      </c>
      <c r="E175" s="45" t="s">
        <v>71</v>
      </c>
      <c r="F175" s="43">
        <v>500</v>
      </c>
      <c r="G175" s="43">
        <v>3</v>
      </c>
      <c r="H175" s="43">
        <v>150</v>
      </c>
      <c r="I175" s="43">
        <v>500</v>
      </c>
      <c r="J175" s="43">
        <v>2018</v>
      </c>
      <c r="K175" s="43">
        <v>2020</v>
      </c>
      <c r="L175" s="52">
        <v>4</v>
      </c>
      <c r="M175" s="52">
        <v>0</v>
      </c>
      <c r="N175" s="52">
        <v>0</v>
      </c>
      <c r="O175" s="52">
        <v>0</v>
      </c>
      <c r="P175" s="52">
        <v>4</v>
      </c>
      <c r="Q175" s="45" t="s">
        <v>46</v>
      </c>
      <c r="R175" s="43">
        <v>150</v>
      </c>
      <c r="S175" s="43">
        <v>500</v>
      </c>
      <c r="T175" s="43">
        <v>150</v>
      </c>
      <c r="U175" s="43">
        <v>500</v>
      </c>
      <c r="V175" s="45" t="s">
        <v>41</v>
      </c>
      <c r="W175" s="45" t="s">
        <v>41</v>
      </c>
      <c r="X175" s="45" t="s">
        <v>41</v>
      </c>
      <c r="Y175" s="45" t="s">
        <v>41</v>
      </c>
      <c r="Z175" s="45" t="s">
        <v>41</v>
      </c>
      <c r="AA175" s="45" t="s">
        <v>41</v>
      </c>
      <c r="AB175" s="45" t="s">
        <v>100</v>
      </c>
      <c r="AC175" s="45" t="s">
        <v>101</v>
      </c>
      <c r="AD175" s="75"/>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0"/>
      <c r="EN175" s="10"/>
      <c r="EO175" s="10"/>
      <c r="EP175" s="10"/>
      <c r="EQ175" s="10"/>
      <c r="ER175" s="10"/>
      <c r="ES175" s="10"/>
      <c r="ET175" s="10"/>
      <c r="EU175" s="10"/>
      <c r="EV175" s="10"/>
      <c r="EW175" s="10"/>
      <c r="EX175" s="10"/>
      <c r="EY175" s="10"/>
      <c r="EZ175" s="10"/>
      <c r="FA175" s="10"/>
      <c r="FB175" s="10"/>
      <c r="FC175" s="10"/>
      <c r="FD175" s="10"/>
      <c r="FE175" s="10"/>
      <c r="FF175" s="10"/>
      <c r="FG175" s="10"/>
      <c r="FH175" s="10"/>
      <c r="FI175" s="10"/>
      <c r="FJ175" s="10"/>
      <c r="FK175" s="10"/>
      <c r="FL175" s="10"/>
      <c r="FM175" s="10"/>
      <c r="FN175" s="10"/>
      <c r="FO175" s="10"/>
      <c r="FP175" s="10"/>
      <c r="FQ175" s="10"/>
      <c r="FR175" s="10"/>
      <c r="FS175" s="10"/>
      <c r="FT175" s="10"/>
      <c r="FU175" s="10"/>
      <c r="FV175" s="10"/>
      <c r="FW175" s="10"/>
      <c r="FX175" s="10"/>
      <c r="FY175" s="10"/>
      <c r="FZ175" s="10"/>
      <c r="GA175" s="10"/>
      <c r="GB175" s="10"/>
      <c r="GC175" s="10"/>
      <c r="GD175" s="10"/>
      <c r="GE175" s="10"/>
      <c r="GF175" s="10"/>
      <c r="GG175" s="10"/>
      <c r="GH175" s="10"/>
      <c r="GI175" s="10"/>
      <c r="GJ175" s="10"/>
      <c r="GK175" s="10"/>
      <c r="GL175" s="10"/>
      <c r="GM175" s="10"/>
      <c r="GN175" s="10"/>
      <c r="GO175" s="10"/>
      <c r="GP175" s="10"/>
      <c r="GQ175" s="10"/>
      <c r="GR175" s="10"/>
      <c r="GS175" s="10"/>
      <c r="GT175" s="10"/>
      <c r="GU175" s="10"/>
      <c r="GV175" s="10"/>
      <c r="GW175" s="10"/>
      <c r="GX175" s="10"/>
      <c r="GY175" s="10"/>
      <c r="GZ175" s="10"/>
      <c r="HA175" s="10"/>
      <c r="HB175" s="10"/>
      <c r="HC175" s="10"/>
      <c r="HD175" s="10"/>
      <c r="HE175" s="10"/>
      <c r="HF175" s="10"/>
      <c r="HG175" s="10"/>
      <c r="HH175" s="10"/>
      <c r="HI175" s="10"/>
      <c r="HJ175" s="10"/>
      <c r="HK175" s="10"/>
      <c r="HL175" s="10"/>
      <c r="HM175" s="10"/>
      <c r="HN175" s="10"/>
      <c r="HO175" s="10"/>
      <c r="HP175" s="10"/>
      <c r="HQ175" s="10"/>
      <c r="HR175" s="10"/>
    </row>
    <row r="176" s="10" customFormat="1" ht="24" spans="1:30">
      <c r="A176" s="45" t="s">
        <v>42</v>
      </c>
      <c r="B176" s="46" t="s">
        <v>103</v>
      </c>
      <c r="C176" s="45" t="s">
        <v>49</v>
      </c>
      <c r="D176" s="45" t="s">
        <v>70</v>
      </c>
      <c r="E176" s="45" t="s">
        <v>71</v>
      </c>
      <c r="F176" s="43">
        <v>4245</v>
      </c>
      <c r="G176" s="43">
        <v>3</v>
      </c>
      <c r="H176" s="43">
        <v>1122</v>
      </c>
      <c r="I176" s="43">
        <v>4245</v>
      </c>
      <c r="J176" s="43">
        <v>2018</v>
      </c>
      <c r="K176" s="43">
        <v>2020</v>
      </c>
      <c r="L176" s="52">
        <v>22.64</v>
      </c>
      <c r="M176" s="52">
        <v>0</v>
      </c>
      <c r="N176" s="52">
        <v>0</v>
      </c>
      <c r="O176" s="52">
        <v>0</v>
      </c>
      <c r="P176" s="52">
        <v>22.64</v>
      </c>
      <c r="Q176" s="45" t="s">
        <v>46</v>
      </c>
      <c r="R176" s="43">
        <v>1122</v>
      </c>
      <c r="S176" s="43">
        <v>4245</v>
      </c>
      <c r="T176" s="43">
        <v>1122</v>
      </c>
      <c r="U176" s="43">
        <v>4245</v>
      </c>
      <c r="V176" s="45" t="s">
        <v>41</v>
      </c>
      <c r="W176" s="45" t="s">
        <v>41</v>
      </c>
      <c r="X176" s="45" t="s">
        <v>41</v>
      </c>
      <c r="Y176" s="45" t="s">
        <v>41</v>
      </c>
      <c r="Z176" s="45" t="s">
        <v>41</v>
      </c>
      <c r="AA176" s="45" t="s">
        <v>41</v>
      </c>
      <c r="AB176" s="45" t="s">
        <v>100</v>
      </c>
      <c r="AC176" s="45" t="s">
        <v>101</v>
      </c>
      <c r="AD176" s="75"/>
    </row>
    <row r="177" s="131" customFormat="1" ht="24" spans="1:226">
      <c r="A177" s="45" t="s">
        <v>42</v>
      </c>
      <c r="B177" s="46" t="s">
        <v>103</v>
      </c>
      <c r="C177" s="45" t="s">
        <v>50</v>
      </c>
      <c r="D177" s="45" t="s">
        <v>70</v>
      </c>
      <c r="E177" s="45" t="s">
        <v>71</v>
      </c>
      <c r="F177" s="43">
        <v>3447</v>
      </c>
      <c r="G177" s="43">
        <v>3</v>
      </c>
      <c r="H177" s="43">
        <v>924</v>
      </c>
      <c r="I177" s="43">
        <v>3447</v>
      </c>
      <c r="J177" s="43">
        <v>2018</v>
      </c>
      <c r="K177" s="43">
        <v>2020</v>
      </c>
      <c r="L177" s="52">
        <v>18.384</v>
      </c>
      <c r="M177" s="52">
        <v>0</v>
      </c>
      <c r="N177" s="52">
        <v>0</v>
      </c>
      <c r="O177" s="52">
        <v>0</v>
      </c>
      <c r="P177" s="52">
        <v>18.384</v>
      </c>
      <c r="Q177" s="45" t="s">
        <v>46</v>
      </c>
      <c r="R177" s="43">
        <v>924</v>
      </c>
      <c r="S177" s="43">
        <v>3447</v>
      </c>
      <c r="T177" s="43">
        <v>924</v>
      </c>
      <c r="U177" s="43">
        <v>3447</v>
      </c>
      <c r="V177" s="45" t="s">
        <v>41</v>
      </c>
      <c r="W177" s="45" t="s">
        <v>41</v>
      </c>
      <c r="X177" s="45" t="s">
        <v>41</v>
      </c>
      <c r="Y177" s="45" t="s">
        <v>41</v>
      </c>
      <c r="Z177" s="45" t="s">
        <v>41</v>
      </c>
      <c r="AA177" s="45" t="s">
        <v>41</v>
      </c>
      <c r="AB177" s="45" t="s">
        <v>100</v>
      </c>
      <c r="AC177" s="45" t="s">
        <v>101</v>
      </c>
      <c r="AD177" s="74"/>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c r="BZ177" s="21"/>
      <c r="CA177" s="21"/>
      <c r="CB177" s="21"/>
      <c r="CC177" s="21"/>
      <c r="CD177" s="21"/>
      <c r="CE177" s="21"/>
      <c r="CF177" s="21"/>
      <c r="CG177" s="21"/>
      <c r="CH177" s="21"/>
      <c r="CI177" s="21"/>
      <c r="CJ177" s="21"/>
      <c r="CK177" s="21"/>
      <c r="CL177" s="21"/>
      <c r="CM177" s="21"/>
      <c r="CN177" s="21"/>
      <c r="CO177" s="21"/>
      <c r="CP177" s="21"/>
      <c r="CQ177" s="21"/>
      <c r="CR177" s="21"/>
      <c r="CS177" s="21"/>
      <c r="CT177" s="21"/>
      <c r="CU177" s="21"/>
      <c r="CV177" s="21"/>
      <c r="CW177" s="21"/>
      <c r="CX177" s="21"/>
      <c r="CY177" s="21"/>
      <c r="CZ177" s="21"/>
      <c r="DA177" s="21"/>
      <c r="DB177" s="21"/>
      <c r="DC177" s="21"/>
      <c r="DD177" s="21"/>
      <c r="DE177" s="21"/>
      <c r="DF177" s="21"/>
      <c r="DG177" s="21"/>
      <c r="DH177" s="21"/>
      <c r="DI177" s="21"/>
      <c r="DJ177" s="21"/>
      <c r="DK177" s="21"/>
      <c r="DL177" s="21"/>
      <c r="DM177" s="21"/>
      <c r="DN177" s="21"/>
      <c r="DO177" s="21"/>
      <c r="DP177" s="21"/>
      <c r="DQ177" s="21"/>
      <c r="DR177" s="21"/>
      <c r="DS177" s="21"/>
      <c r="DT177" s="21"/>
      <c r="DU177" s="21"/>
      <c r="DV177" s="21"/>
      <c r="DW177" s="21"/>
      <c r="DX177" s="21"/>
      <c r="DY177" s="21"/>
      <c r="DZ177" s="21"/>
      <c r="EA177" s="21"/>
      <c r="EB177" s="21"/>
      <c r="EC177" s="21"/>
      <c r="ED177" s="21"/>
      <c r="EE177" s="21"/>
      <c r="EF177" s="21"/>
      <c r="EG177" s="21"/>
      <c r="EH177" s="21"/>
      <c r="EI177" s="21"/>
      <c r="EJ177" s="21"/>
      <c r="EK177" s="21"/>
      <c r="EL177" s="21"/>
      <c r="EM177" s="21"/>
      <c r="EN177" s="21"/>
      <c r="EO177" s="21"/>
      <c r="EP177" s="21"/>
      <c r="EQ177" s="21"/>
      <c r="ER177" s="21"/>
      <c r="ES177" s="21"/>
      <c r="ET177" s="21"/>
      <c r="EU177" s="21"/>
      <c r="EV177" s="21"/>
      <c r="EW177" s="21"/>
      <c r="EX177" s="21"/>
      <c r="EY177" s="21"/>
      <c r="EZ177" s="21"/>
      <c r="FA177" s="21"/>
      <c r="FB177" s="21"/>
      <c r="FC177" s="21"/>
      <c r="FD177" s="21"/>
      <c r="FE177" s="21"/>
      <c r="FF177" s="21"/>
      <c r="FG177" s="21"/>
      <c r="FH177" s="21"/>
      <c r="FI177" s="21"/>
      <c r="FJ177" s="21"/>
      <c r="FK177" s="21"/>
      <c r="FL177" s="21"/>
      <c r="FM177" s="21"/>
      <c r="FN177" s="21"/>
      <c r="FO177" s="21"/>
      <c r="FP177" s="21"/>
      <c r="FQ177" s="21"/>
      <c r="FR177" s="21"/>
      <c r="FS177" s="21"/>
      <c r="FT177" s="21"/>
      <c r="FU177" s="21"/>
      <c r="FV177" s="21"/>
      <c r="FW177" s="21"/>
      <c r="FX177" s="21"/>
      <c r="FY177" s="21"/>
      <c r="FZ177" s="21"/>
      <c r="GA177" s="21"/>
      <c r="GB177" s="21"/>
      <c r="GC177" s="21"/>
      <c r="GD177" s="21"/>
      <c r="GE177" s="21"/>
      <c r="GF177" s="21"/>
      <c r="GG177" s="21"/>
      <c r="GH177" s="21"/>
      <c r="GI177" s="21"/>
      <c r="GJ177" s="21"/>
      <c r="GK177" s="21"/>
      <c r="GL177" s="21"/>
      <c r="GM177" s="21"/>
      <c r="GN177" s="21"/>
      <c r="GO177" s="21"/>
      <c r="GP177" s="21"/>
      <c r="GQ177" s="21"/>
      <c r="GR177" s="21"/>
      <c r="GS177" s="21"/>
      <c r="GT177" s="21"/>
      <c r="GU177" s="21"/>
      <c r="GV177" s="21"/>
      <c r="GW177" s="21"/>
      <c r="GX177" s="21"/>
      <c r="GY177" s="21"/>
      <c r="GZ177" s="21"/>
      <c r="HA177" s="21"/>
      <c r="HB177" s="21"/>
      <c r="HC177" s="21"/>
      <c r="HD177" s="21"/>
      <c r="HE177" s="21"/>
      <c r="HF177" s="21"/>
      <c r="HG177" s="21"/>
      <c r="HH177" s="21"/>
      <c r="HI177" s="21"/>
      <c r="HJ177" s="21"/>
      <c r="HK177" s="21"/>
      <c r="HL177" s="21"/>
      <c r="HM177" s="21"/>
      <c r="HN177" s="21"/>
      <c r="HO177" s="21"/>
      <c r="HP177" s="21"/>
      <c r="HQ177" s="21"/>
      <c r="HR177" s="21"/>
    </row>
    <row r="178" s="131" customFormat="1" ht="24" spans="1:30">
      <c r="A178" s="45" t="s">
        <v>42</v>
      </c>
      <c r="B178" s="46" t="s">
        <v>103</v>
      </c>
      <c r="C178" s="45" t="s">
        <v>51</v>
      </c>
      <c r="D178" s="45" t="s">
        <v>70</v>
      </c>
      <c r="E178" s="45" t="s">
        <v>71</v>
      </c>
      <c r="F178" s="43">
        <v>2340</v>
      </c>
      <c r="G178" s="43">
        <v>3</v>
      </c>
      <c r="H178" s="43">
        <v>543</v>
      </c>
      <c r="I178" s="43">
        <v>2340</v>
      </c>
      <c r="J178" s="43">
        <v>2018</v>
      </c>
      <c r="K178" s="43">
        <v>2020</v>
      </c>
      <c r="L178" s="52">
        <v>12.48</v>
      </c>
      <c r="M178" s="52">
        <v>0</v>
      </c>
      <c r="N178" s="52">
        <v>0</v>
      </c>
      <c r="O178" s="52">
        <v>0</v>
      </c>
      <c r="P178" s="52">
        <v>12.48</v>
      </c>
      <c r="Q178" s="45" t="s">
        <v>46</v>
      </c>
      <c r="R178" s="43">
        <v>543</v>
      </c>
      <c r="S178" s="43">
        <v>2340</v>
      </c>
      <c r="T178" s="43">
        <v>543</v>
      </c>
      <c r="U178" s="43">
        <v>2340</v>
      </c>
      <c r="V178" s="45" t="s">
        <v>41</v>
      </c>
      <c r="W178" s="45" t="s">
        <v>41</v>
      </c>
      <c r="X178" s="45" t="s">
        <v>41</v>
      </c>
      <c r="Y178" s="45" t="s">
        <v>41</v>
      </c>
      <c r="Z178" s="45" t="s">
        <v>41</v>
      </c>
      <c r="AA178" s="45" t="s">
        <v>41</v>
      </c>
      <c r="AB178" s="45" t="s">
        <v>100</v>
      </c>
      <c r="AC178" s="45" t="s">
        <v>101</v>
      </c>
      <c r="AD178" s="45"/>
    </row>
    <row r="179" s="22" customFormat="1" ht="24" spans="1:226">
      <c r="A179" s="45" t="s">
        <v>42</v>
      </c>
      <c r="B179" s="46" t="s">
        <v>103</v>
      </c>
      <c r="C179" s="45" t="s">
        <v>52</v>
      </c>
      <c r="D179" s="45" t="s">
        <v>70</v>
      </c>
      <c r="E179" s="45" t="s">
        <v>71</v>
      </c>
      <c r="F179" s="43">
        <v>7328</v>
      </c>
      <c r="G179" s="43">
        <v>3</v>
      </c>
      <c r="H179" s="43">
        <v>1975</v>
      </c>
      <c r="I179" s="43">
        <v>7328</v>
      </c>
      <c r="J179" s="43">
        <v>2018</v>
      </c>
      <c r="K179" s="43">
        <v>2020</v>
      </c>
      <c r="L179" s="52">
        <v>39.112</v>
      </c>
      <c r="M179" s="52">
        <v>0</v>
      </c>
      <c r="N179" s="52">
        <v>0</v>
      </c>
      <c r="O179" s="52">
        <v>0</v>
      </c>
      <c r="P179" s="52">
        <v>39.112</v>
      </c>
      <c r="Q179" s="45" t="s">
        <v>46</v>
      </c>
      <c r="R179" s="43">
        <v>1976</v>
      </c>
      <c r="S179" s="43">
        <v>7328</v>
      </c>
      <c r="T179" s="43">
        <v>1976</v>
      </c>
      <c r="U179" s="43">
        <v>7328</v>
      </c>
      <c r="V179" s="45" t="s">
        <v>41</v>
      </c>
      <c r="W179" s="45" t="s">
        <v>41</v>
      </c>
      <c r="X179" s="45" t="s">
        <v>41</v>
      </c>
      <c r="Y179" s="45" t="s">
        <v>41</v>
      </c>
      <c r="Z179" s="45" t="s">
        <v>41</v>
      </c>
      <c r="AA179" s="45" t="s">
        <v>41</v>
      </c>
      <c r="AB179" s="45" t="s">
        <v>100</v>
      </c>
      <c r="AC179" s="45" t="s">
        <v>101</v>
      </c>
      <c r="AD179" s="75"/>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0"/>
      <c r="EN179" s="10"/>
      <c r="EO179" s="10"/>
      <c r="EP179" s="10"/>
      <c r="EQ179" s="10"/>
      <c r="ER179" s="10"/>
      <c r="ES179" s="10"/>
      <c r="ET179" s="10"/>
      <c r="EU179" s="10"/>
      <c r="EV179" s="10"/>
      <c r="EW179" s="10"/>
      <c r="EX179" s="10"/>
      <c r="EY179" s="10"/>
      <c r="EZ179" s="10"/>
      <c r="FA179" s="10"/>
      <c r="FB179" s="10"/>
      <c r="FC179" s="10"/>
      <c r="FD179" s="10"/>
      <c r="FE179" s="10"/>
      <c r="FF179" s="10"/>
      <c r="FG179" s="10"/>
      <c r="FH179" s="10"/>
      <c r="FI179" s="10"/>
      <c r="FJ179" s="10"/>
      <c r="FK179" s="10"/>
      <c r="FL179" s="10"/>
      <c r="FM179" s="10"/>
      <c r="FN179" s="10"/>
      <c r="FO179" s="10"/>
      <c r="FP179" s="10"/>
      <c r="FQ179" s="10"/>
      <c r="FR179" s="10"/>
      <c r="FS179" s="10"/>
      <c r="FT179" s="10"/>
      <c r="FU179" s="10"/>
      <c r="FV179" s="10"/>
      <c r="FW179" s="10"/>
      <c r="FX179" s="10"/>
      <c r="FY179" s="10"/>
      <c r="FZ179" s="10"/>
      <c r="GA179" s="10"/>
      <c r="GB179" s="10"/>
      <c r="GC179" s="10"/>
      <c r="GD179" s="10"/>
      <c r="GE179" s="10"/>
      <c r="GF179" s="10"/>
      <c r="GG179" s="10"/>
      <c r="GH179" s="10"/>
      <c r="GI179" s="10"/>
      <c r="GJ179" s="10"/>
      <c r="GK179" s="10"/>
      <c r="GL179" s="10"/>
      <c r="GM179" s="10"/>
      <c r="GN179" s="10"/>
      <c r="GO179" s="10"/>
      <c r="GP179" s="10"/>
      <c r="GQ179" s="10"/>
      <c r="GR179" s="10"/>
      <c r="GS179" s="10"/>
      <c r="GT179" s="10"/>
      <c r="GU179" s="10"/>
      <c r="GV179" s="10"/>
      <c r="GW179" s="10"/>
      <c r="GX179" s="10"/>
      <c r="GY179" s="10"/>
      <c r="GZ179" s="10"/>
      <c r="HA179" s="10"/>
      <c r="HB179" s="10"/>
      <c r="HC179" s="10"/>
      <c r="HD179" s="10"/>
      <c r="HE179" s="10"/>
      <c r="HF179" s="10"/>
      <c r="HG179" s="10"/>
      <c r="HH179" s="10"/>
      <c r="HI179" s="10"/>
      <c r="HJ179" s="10"/>
      <c r="HK179" s="10"/>
      <c r="HL179" s="10"/>
      <c r="HM179" s="10"/>
      <c r="HN179" s="10"/>
      <c r="HO179" s="10"/>
      <c r="HP179" s="10"/>
      <c r="HQ179" s="10"/>
      <c r="HR179" s="10"/>
    </row>
    <row r="180" s="21" customFormat="1" ht="24" spans="1:226">
      <c r="A180" s="45" t="s">
        <v>42</v>
      </c>
      <c r="B180" s="46" t="s">
        <v>103</v>
      </c>
      <c r="C180" s="45" t="s">
        <v>53</v>
      </c>
      <c r="D180" s="45" t="s">
        <v>70</v>
      </c>
      <c r="E180" s="45" t="s">
        <v>71</v>
      </c>
      <c r="F180" s="43">
        <v>12684</v>
      </c>
      <c r="G180" s="43">
        <v>3</v>
      </c>
      <c r="H180" s="43">
        <v>3372</v>
      </c>
      <c r="I180" s="43">
        <v>12684</v>
      </c>
      <c r="J180" s="43">
        <v>2018</v>
      </c>
      <c r="K180" s="43">
        <v>2020</v>
      </c>
      <c r="L180" s="52">
        <v>67.648</v>
      </c>
      <c r="M180" s="52">
        <v>0</v>
      </c>
      <c r="N180" s="52">
        <v>0</v>
      </c>
      <c r="O180" s="52">
        <v>0</v>
      </c>
      <c r="P180" s="52">
        <v>67.648</v>
      </c>
      <c r="Q180" s="45" t="s">
        <v>46</v>
      </c>
      <c r="R180" s="43">
        <v>3372</v>
      </c>
      <c r="S180" s="43">
        <v>12684</v>
      </c>
      <c r="T180" s="43">
        <v>3372</v>
      </c>
      <c r="U180" s="43">
        <v>12684</v>
      </c>
      <c r="V180" s="45" t="s">
        <v>41</v>
      </c>
      <c r="W180" s="45" t="s">
        <v>41</v>
      </c>
      <c r="X180" s="45" t="s">
        <v>41</v>
      </c>
      <c r="Y180" s="45" t="s">
        <v>41</v>
      </c>
      <c r="Z180" s="45" t="s">
        <v>41</v>
      </c>
      <c r="AA180" s="45" t="s">
        <v>41</v>
      </c>
      <c r="AB180" s="45" t="s">
        <v>100</v>
      </c>
      <c r="AC180" s="45" t="s">
        <v>101</v>
      </c>
      <c r="AD180" s="45"/>
      <c r="AE180" s="131"/>
      <c r="AF180" s="131"/>
      <c r="AG180" s="131"/>
      <c r="AH180" s="131"/>
      <c r="AI180" s="131"/>
      <c r="AJ180" s="131"/>
      <c r="AK180" s="131"/>
      <c r="AL180" s="131"/>
      <c r="AM180" s="131"/>
      <c r="AN180" s="131"/>
      <c r="AO180" s="131"/>
      <c r="AP180" s="131"/>
      <c r="AQ180" s="131"/>
      <c r="AR180" s="131"/>
      <c r="AS180" s="131"/>
      <c r="AT180" s="131"/>
      <c r="AU180" s="131"/>
      <c r="AV180" s="131"/>
      <c r="AW180" s="131"/>
      <c r="AX180" s="131"/>
      <c r="AY180" s="131"/>
      <c r="AZ180" s="131"/>
      <c r="BA180" s="131"/>
      <c r="BB180" s="131"/>
      <c r="BC180" s="131"/>
      <c r="BD180" s="131"/>
      <c r="BE180" s="131"/>
      <c r="BF180" s="131"/>
      <c r="BG180" s="131"/>
      <c r="BH180" s="131"/>
      <c r="BI180" s="131"/>
      <c r="BJ180" s="131"/>
      <c r="BK180" s="131"/>
      <c r="BL180" s="131"/>
      <c r="BM180" s="131"/>
      <c r="BN180" s="131"/>
      <c r="BO180" s="131"/>
      <c r="BP180" s="131"/>
      <c r="BQ180" s="131"/>
      <c r="BR180" s="131"/>
      <c r="BS180" s="131"/>
      <c r="BT180" s="131"/>
      <c r="BU180" s="131"/>
      <c r="BV180" s="131"/>
      <c r="BW180" s="131"/>
      <c r="BX180" s="131"/>
      <c r="BY180" s="131"/>
      <c r="BZ180" s="131"/>
      <c r="CA180" s="131"/>
      <c r="CB180" s="131"/>
      <c r="CC180" s="131"/>
      <c r="CD180" s="131"/>
      <c r="CE180" s="131"/>
      <c r="CF180" s="131"/>
      <c r="CG180" s="131"/>
      <c r="CH180" s="131"/>
      <c r="CI180" s="131"/>
      <c r="CJ180" s="131"/>
      <c r="CK180" s="131"/>
      <c r="CL180" s="131"/>
      <c r="CM180" s="131"/>
      <c r="CN180" s="131"/>
      <c r="CO180" s="131"/>
      <c r="CP180" s="131"/>
      <c r="CQ180" s="131"/>
      <c r="CR180" s="131"/>
      <c r="CS180" s="131"/>
      <c r="CT180" s="131"/>
      <c r="CU180" s="131"/>
      <c r="CV180" s="131"/>
      <c r="CW180" s="131"/>
      <c r="CX180" s="131"/>
      <c r="CY180" s="131"/>
      <c r="CZ180" s="131"/>
      <c r="DA180" s="131"/>
      <c r="DB180" s="131"/>
      <c r="DC180" s="131"/>
      <c r="DD180" s="131"/>
      <c r="DE180" s="131"/>
      <c r="DF180" s="131"/>
      <c r="DG180" s="131"/>
      <c r="DH180" s="131"/>
      <c r="DI180" s="131"/>
      <c r="DJ180" s="131"/>
      <c r="DK180" s="131"/>
      <c r="DL180" s="131"/>
      <c r="DM180" s="131"/>
      <c r="DN180" s="131"/>
      <c r="DO180" s="131"/>
      <c r="DP180" s="131"/>
      <c r="DQ180" s="131"/>
      <c r="DR180" s="131"/>
      <c r="DS180" s="131"/>
      <c r="DT180" s="131"/>
      <c r="DU180" s="131"/>
      <c r="DV180" s="131"/>
      <c r="DW180" s="131"/>
      <c r="DX180" s="131"/>
      <c r="DY180" s="131"/>
      <c r="DZ180" s="131"/>
      <c r="EA180" s="131"/>
      <c r="EB180" s="131"/>
      <c r="EC180" s="131"/>
      <c r="ED180" s="131"/>
      <c r="EE180" s="131"/>
      <c r="EF180" s="131"/>
      <c r="EG180" s="131"/>
      <c r="EH180" s="131"/>
      <c r="EI180" s="131"/>
      <c r="EJ180" s="131"/>
      <c r="EK180" s="131"/>
      <c r="EL180" s="131"/>
      <c r="EM180" s="131"/>
      <c r="EN180" s="131"/>
      <c r="EO180" s="131"/>
      <c r="EP180" s="131"/>
      <c r="EQ180" s="131"/>
      <c r="ER180" s="131"/>
      <c r="ES180" s="131"/>
      <c r="ET180" s="131"/>
      <c r="EU180" s="131"/>
      <c r="EV180" s="131"/>
      <c r="EW180" s="131"/>
      <c r="EX180" s="131"/>
      <c r="EY180" s="131"/>
      <c r="EZ180" s="131"/>
      <c r="FA180" s="131"/>
      <c r="FB180" s="131"/>
      <c r="FC180" s="131"/>
      <c r="FD180" s="131"/>
      <c r="FE180" s="131"/>
      <c r="FF180" s="131"/>
      <c r="FG180" s="131"/>
      <c r="FH180" s="131"/>
      <c r="FI180" s="131"/>
      <c r="FJ180" s="131"/>
      <c r="FK180" s="131"/>
      <c r="FL180" s="131"/>
      <c r="FM180" s="131"/>
      <c r="FN180" s="131"/>
      <c r="FO180" s="131"/>
      <c r="FP180" s="131"/>
      <c r="FQ180" s="131"/>
      <c r="FR180" s="131"/>
      <c r="FS180" s="131"/>
      <c r="FT180" s="131"/>
      <c r="FU180" s="131"/>
      <c r="FV180" s="131"/>
      <c r="FW180" s="131"/>
      <c r="FX180" s="131"/>
      <c r="FY180" s="131"/>
      <c r="FZ180" s="131"/>
      <c r="GA180" s="131"/>
      <c r="GB180" s="131"/>
      <c r="GC180" s="131"/>
      <c r="GD180" s="131"/>
      <c r="GE180" s="131"/>
      <c r="GF180" s="131"/>
      <c r="GG180" s="131"/>
      <c r="GH180" s="131"/>
      <c r="GI180" s="131"/>
      <c r="GJ180" s="131"/>
      <c r="GK180" s="131"/>
      <c r="GL180" s="131"/>
      <c r="GM180" s="131"/>
      <c r="GN180" s="131"/>
      <c r="GO180" s="131"/>
      <c r="GP180" s="131"/>
      <c r="GQ180" s="131"/>
      <c r="GR180" s="131"/>
      <c r="GS180" s="131"/>
      <c r="GT180" s="131"/>
      <c r="GU180" s="131"/>
      <c r="GV180" s="131"/>
      <c r="GW180" s="131"/>
      <c r="GX180" s="131"/>
      <c r="GY180" s="131"/>
      <c r="GZ180" s="131"/>
      <c r="HA180" s="131"/>
      <c r="HB180" s="131"/>
      <c r="HC180" s="131"/>
      <c r="HD180" s="131"/>
      <c r="HE180" s="131"/>
      <c r="HF180" s="131"/>
      <c r="HG180" s="131"/>
      <c r="HH180" s="131"/>
      <c r="HI180" s="131"/>
      <c r="HJ180" s="131"/>
      <c r="HK180" s="131"/>
      <c r="HL180" s="131"/>
      <c r="HM180" s="131"/>
      <c r="HN180" s="131"/>
      <c r="HO180" s="131"/>
      <c r="HP180" s="131"/>
      <c r="HQ180" s="131"/>
      <c r="HR180" s="131"/>
    </row>
    <row r="181" s="131" customFormat="1" ht="24" spans="1:226">
      <c r="A181" s="45" t="s">
        <v>42</v>
      </c>
      <c r="B181" s="46" t="s">
        <v>103</v>
      </c>
      <c r="C181" s="45" t="s">
        <v>54</v>
      </c>
      <c r="D181" s="45" t="s">
        <v>70</v>
      </c>
      <c r="E181" s="45" t="s">
        <v>71</v>
      </c>
      <c r="F181" s="43">
        <v>17613</v>
      </c>
      <c r="G181" s="43">
        <v>3</v>
      </c>
      <c r="H181" s="43">
        <v>4518</v>
      </c>
      <c r="I181" s="43">
        <v>17613</v>
      </c>
      <c r="J181" s="43">
        <v>2018</v>
      </c>
      <c r="K181" s="43">
        <v>2020</v>
      </c>
      <c r="L181" s="52">
        <v>93.936</v>
      </c>
      <c r="M181" s="52">
        <v>0</v>
      </c>
      <c r="N181" s="52">
        <v>0</v>
      </c>
      <c r="O181" s="52">
        <v>0</v>
      </c>
      <c r="P181" s="52">
        <v>93.936</v>
      </c>
      <c r="Q181" s="45" t="s">
        <v>46</v>
      </c>
      <c r="R181" s="43">
        <v>4518</v>
      </c>
      <c r="S181" s="43">
        <v>17613</v>
      </c>
      <c r="T181" s="43">
        <v>4518</v>
      </c>
      <c r="U181" s="43">
        <v>17613</v>
      </c>
      <c r="V181" s="45" t="s">
        <v>41</v>
      </c>
      <c r="W181" s="45" t="s">
        <v>41</v>
      </c>
      <c r="X181" s="45" t="s">
        <v>41</v>
      </c>
      <c r="Y181" s="45" t="s">
        <v>41</v>
      </c>
      <c r="Z181" s="45" t="s">
        <v>41</v>
      </c>
      <c r="AA181" s="45" t="s">
        <v>41</v>
      </c>
      <c r="AB181" s="45" t="s">
        <v>100</v>
      </c>
      <c r="AC181" s="45" t="s">
        <v>101</v>
      </c>
      <c r="AD181" s="74"/>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c r="BZ181" s="21"/>
      <c r="CA181" s="21"/>
      <c r="CB181" s="21"/>
      <c r="CC181" s="21"/>
      <c r="CD181" s="21"/>
      <c r="CE181" s="21"/>
      <c r="CF181" s="21"/>
      <c r="CG181" s="21"/>
      <c r="CH181" s="21"/>
      <c r="CI181" s="21"/>
      <c r="CJ181" s="21"/>
      <c r="CK181" s="21"/>
      <c r="CL181" s="21"/>
      <c r="CM181" s="21"/>
      <c r="CN181" s="21"/>
      <c r="CO181" s="21"/>
      <c r="CP181" s="21"/>
      <c r="CQ181" s="21"/>
      <c r="CR181" s="21"/>
      <c r="CS181" s="21"/>
      <c r="CT181" s="21"/>
      <c r="CU181" s="21"/>
      <c r="CV181" s="21"/>
      <c r="CW181" s="21"/>
      <c r="CX181" s="21"/>
      <c r="CY181" s="21"/>
      <c r="CZ181" s="21"/>
      <c r="DA181" s="21"/>
      <c r="DB181" s="21"/>
      <c r="DC181" s="21"/>
      <c r="DD181" s="21"/>
      <c r="DE181" s="21"/>
      <c r="DF181" s="21"/>
      <c r="DG181" s="21"/>
      <c r="DH181" s="21"/>
      <c r="DI181" s="21"/>
      <c r="DJ181" s="21"/>
      <c r="DK181" s="21"/>
      <c r="DL181" s="21"/>
      <c r="DM181" s="21"/>
      <c r="DN181" s="21"/>
      <c r="DO181" s="21"/>
      <c r="DP181" s="21"/>
      <c r="DQ181" s="21"/>
      <c r="DR181" s="21"/>
      <c r="DS181" s="21"/>
      <c r="DT181" s="21"/>
      <c r="DU181" s="21"/>
      <c r="DV181" s="21"/>
      <c r="DW181" s="21"/>
      <c r="DX181" s="21"/>
      <c r="DY181" s="21"/>
      <c r="DZ181" s="21"/>
      <c r="EA181" s="21"/>
      <c r="EB181" s="21"/>
      <c r="EC181" s="21"/>
      <c r="ED181" s="21"/>
      <c r="EE181" s="21"/>
      <c r="EF181" s="21"/>
      <c r="EG181" s="21"/>
      <c r="EH181" s="21"/>
      <c r="EI181" s="21"/>
      <c r="EJ181" s="21"/>
      <c r="EK181" s="21"/>
      <c r="EL181" s="21"/>
      <c r="EM181" s="21"/>
      <c r="EN181" s="21"/>
      <c r="EO181" s="21"/>
      <c r="EP181" s="21"/>
      <c r="EQ181" s="21"/>
      <c r="ER181" s="21"/>
      <c r="ES181" s="21"/>
      <c r="ET181" s="21"/>
      <c r="EU181" s="21"/>
      <c r="EV181" s="21"/>
      <c r="EW181" s="21"/>
      <c r="EX181" s="21"/>
      <c r="EY181" s="21"/>
      <c r="EZ181" s="21"/>
      <c r="FA181" s="21"/>
      <c r="FB181" s="21"/>
      <c r="FC181" s="21"/>
      <c r="FD181" s="21"/>
      <c r="FE181" s="21"/>
      <c r="FF181" s="21"/>
      <c r="FG181" s="21"/>
      <c r="FH181" s="21"/>
      <c r="FI181" s="21"/>
      <c r="FJ181" s="21"/>
      <c r="FK181" s="21"/>
      <c r="FL181" s="21"/>
      <c r="FM181" s="21"/>
      <c r="FN181" s="21"/>
      <c r="FO181" s="21"/>
      <c r="FP181" s="21"/>
      <c r="FQ181" s="21"/>
      <c r="FR181" s="21"/>
      <c r="FS181" s="21"/>
      <c r="FT181" s="21"/>
      <c r="FU181" s="21"/>
      <c r="FV181" s="21"/>
      <c r="FW181" s="21"/>
      <c r="FX181" s="21"/>
      <c r="FY181" s="21"/>
      <c r="FZ181" s="21"/>
      <c r="GA181" s="21"/>
      <c r="GB181" s="21"/>
      <c r="GC181" s="21"/>
      <c r="GD181" s="21"/>
      <c r="GE181" s="21"/>
      <c r="GF181" s="21"/>
      <c r="GG181" s="21"/>
      <c r="GH181" s="21"/>
      <c r="GI181" s="21"/>
      <c r="GJ181" s="21"/>
      <c r="GK181" s="21"/>
      <c r="GL181" s="21"/>
      <c r="GM181" s="21"/>
      <c r="GN181" s="21"/>
      <c r="GO181" s="21"/>
      <c r="GP181" s="21"/>
      <c r="GQ181" s="21"/>
      <c r="GR181" s="21"/>
      <c r="GS181" s="21"/>
      <c r="GT181" s="21"/>
      <c r="GU181" s="21"/>
      <c r="GV181" s="21"/>
      <c r="GW181" s="21"/>
      <c r="GX181" s="21"/>
      <c r="GY181" s="21"/>
      <c r="GZ181" s="21"/>
      <c r="HA181" s="21"/>
      <c r="HB181" s="21"/>
      <c r="HC181" s="21"/>
      <c r="HD181" s="21"/>
      <c r="HE181" s="21"/>
      <c r="HF181" s="21"/>
      <c r="HG181" s="21"/>
      <c r="HH181" s="21"/>
      <c r="HI181" s="21"/>
      <c r="HJ181" s="21"/>
      <c r="HK181" s="21"/>
      <c r="HL181" s="21"/>
      <c r="HM181" s="21"/>
      <c r="HN181" s="21"/>
      <c r="HO181" s="21"/>
      <c r="HP181" s="21"/>
      <c r="HQ181" s="21"/>
      <c r="HR181" s="21"/>
    </row>
    <row r="182" s="10" customFormat="1" ht="24" spans="1:226">
      <c r="A182" s="45" t="s">
        <v>42</v>
      </c>
      <c r="B182" s="46" t="s">
        <v>103</v>
      </c>
      <c r="C182" s="45" t="s">
        <v>55</v>
      </c>
      <c r="D182" s="45" t="s">
        <v>70</v>
      </c>
      <c r="E182" s="45" t="s">
        <v>71</v>
      </c>
      <c r="F182" s="43">
        <v>17193</v>
      </c>
      <c r="G182" s="43">
        <v>3</v>
      </c>
      <c r="H182" s="43">
        <v>4347</v>
      </c>
      <c r="I182" s="43">
        <v>17193</v>
      </c>
      <c r="J182" s="43">
        <v>2018</v>
      </c>
      <c r="K182" s="43">
        <v>2020</v>
      </c>
      <c r="L182" s="52">
        <v>91.69</v>
      </c>
      <c r="M182" s="52">
        <v>0</v>
      </c>
      <c r="N182" s="52">
        <v>0</v>
      </c>
      <c r="O182" s="52">
        <v>0</v>
      </c>
      <c r="P182" s="52">
        <v>91.69</v>
      </c>
      <c r="Q182" s="45" t="s">
        <v>46</v>
      </c>
      <c r="R182" s="43">
        <v>4347</v>
      </c>
      <c r="S182" s="43">
        <v>17193</v>
      </c>
      <c r="T182" s="43">
        <v>4347</v>
      </c>
      <c r="U182" s="43">
        <v>17193</v>
      </c>
      <c r="V182" s="45" t="s">
        <v>41</v>
      </c>
      <c r="W182" s="45" t="s">
        <v>41</v>
      </c>
      <c r="X182" s="45" t="s">
        <v>41</v>
      </c>
      <c r="Y182" s="45" t="s">
        <v>41</v>
      </c>
      <c r="Z182" s="45" t="s">
        <v>41</v>
      </c>
      <c r="AA182" s="45" t="s">
        <v>41</v>
      </c>
      <c r="AB182" s="45" t="s">
        <v>100</v>
      </c>
      <c r="AC182" s="45" t="s">
        <v>101</v>
      </c>
      <c r="AD182" s="82"/>
      <c r="AE182" s="172"/>
      <c r="AF182" s="172"/>
      <c r="AG182" s="172"/>
      <c r="AH182" s="172"/>
      <c r="AI182" s="172"/>
      <c r="AJ182" s="172"/>
      <c r="AK182" s="172"/>
      <c r="AL182" s="172"/>
      <c r="AM182" s="172"/>
      <c r="AN182" s="172"/>
      <c r="AO182" s="172"/>
      <c r="AP182" s="172"/>
      <c r="AQ182" s="172"/>
      <c r="AR182" s="172"/>
      <c r="AS182" s="172"/>
      <c r="AT182" s="172"/>
      <c r="AU182" s="172"/>
      <c r="AV182" s="172"/>
      <c r="AW182" s="172"/>
      <c r="AX182" s="172"/>
      <c r="AY182" s="172"/>
      <c r="AZ182" s="172"/>
      <c r="BA182" s="172"/>
      <c r="BB182" s="172"/>
      <c r="BC182" s="172"/>
      <c r="BD182" s="172"/>
      <c r="BE182" s="172"/>
      <c r="BF182" s="172"/>
      <c r="BG182" s="172"/>
      <c r="BH182" s="172"/>
      <c r="BI182" s="172"/>
      <c r="BJ182" s="172"/>
      <c r="BK182" s="172"/>
      <c r="BL182" s="172"/>
      <c r="BM182" s="172"/>
      <c r="BN182" s="172"/>
      <c r="BO182" s="172"/>
      <c r="BP182" s="172"/>
      <c r="BQ182" s="172"/>
      <c r="BR182" s="172"/>
      <c r="BS182" s="172"/>
      <c r="BT182" s="172"/>
      <c r="BU182" s="172"/>
      <c r="BV182" s="172"/>
      <c r="BW182" s="172"/>
      <c r="BX182" s="172"/>
      <c r="BY182" s="172"/>
      <c r="BZ182" s="172"/>
      <c r="CA182" s="172"/>
      <c r="CB182" s="172"/>
      <c r="CC182" s="172"/>
      <c r="CD182" s="172"/>
      <c r="CE182" s="172"/>
      <c r="CF182" s="172"/>
      <c r="CG182" s="172"/>
      <c r="CH182" s="172"/>
      <c r="CI182" s="172"/>
      <c r="CJ182" s="172"/>
      <c r="CK182" s="172"/>
      <c r="CL182" s="172"/>
      <c r="CM182" s="172"/>
      <c r="CN182" s="172"/>
      <c r="CO182" s="172"/>
      <c r="CP182" s="172"/>
      <c r="CQ182" s="172"/>
      <c r="CR182" s="172"/>
      <c r="CS182" s="172"/>
      <c r="CT182" s="172"/>
      <c r="CU182" s="172"/>
      <c r="CV182" s="172"/>
      <c r="CW182" s="172"/>
      <c r="CX182" s="172"/>
      <c r="CY182" s="172"/>
      <c r="CZ182" s="172"/>
      <c r="DA182" s="172"/>
      <c r="DB182" s="172"/>
      <c r="DC182" s="172"/>
      <c r="DD182" s="172"/>
      <c r="DE182" s="172"/>
      <c r="DF182" s="172"/>
      <c r="DG182" s="172"/>
      <c r="DH182" s="172"/>
      <c r="DI182" s="172"/>
      <c r="DJ182" s="172"/>
      <c r="DK182" s="172"/>
      <c r="DL182" s="172"/>
      <c r="DM182" s="172"/>
      <c r="DN182" s="172"/>
      <c r="DO182" s="172"/>
      <c r="DP182" s="172"/>
      <c r="DQ182" s="172"/>
      <c r="DR182" s="172"/>
      <c r="DS182" s="172"/>
      <c r="DT182" s="172"/>
      <c r="DU182" s="172"/>
      <c r="DV182" s="172"/>
      <c r="DW182" s="172"/>
      <c r="DX182" s="172"/>
      <c r="DY182" s="172"/>
      <c r="DZ182" s="172"/>
      <c r="EA182" s="172"/>
      <c r="EB182" s="172"/>
      <c r="EC182" s="172"/>
      <c r="ED182" s="172"/>
      <c r="EE182" s="172"/>
      <c r="EF182" s="172"/>
      <c r="EG182" s="172"/>
      <c r="EH182" s="172"/>
      <c r="EI182" s="172"/>
      <c r="EJ182" s="172"/>
      <c r="EK182" s="172"/>
      <c r="EL182" s="172"/>
      <c r="EM182" s="172"/>
      <c r="EN182" s="172"/>
      <c r="EO182" s="172"/>
      <c r="EP182" s="172"/>
      <c r="EQ182" s="172"/>
      <c r="ER182" s="172"/>
      <c r="ES182" s="172"/>
      <c r="ET182" s="172"/>
      <c r="EU182" s="172"/>
      <c r="EV182" s="172"/>
      <c r="EW182" s="172"/>
      <c r="EX182" s="172"/>
      <c r="EY182" s="172"/>
      <c r="EZ182" s="172"/>
      <c r="FA182" s="172"/>
      <c r="FB182" s="172"/>
      <c r="FC182" s="172"/>
      <c r="FD182" s="172"/>
      <c r="FE182" s="172"/>
      <c r="FF182" s="172"/>
      <c r="FG182" s="172"/>
      <c r="FH182" s="172"/>
      <c r="FI182" s="172"/>
      <c r="FJ182" s="172"/>
      <c r="FK182" s="172"/>
      <c r="FL182" s="172"/>
      <c r="FM182" s="172"/>
      <c r="FN182" s="172"/>
      <c r="FO182" s="172"/>
      <c r="FP182" s="172"/>
      <c r="FQ182" s="172"/>
      <c r="FR182" s="172"/>
      <c r="FS182" s="172"/>
      <c r="FT182" s="172"/>
      <c r="FU182" s="172"/>
      <c r="FV182" s="172"/>
      <c r="FW182" s="172"/>
      <c r="FX182" s="172"/>
      <c r="FY182" s="172"/>
      <c r="FZ182" s="172"/>
      <c r="GA182" s="172"/>
      <c r="GB182" s="172"/>
      <c r="GC182" s="172"/>
      <c r="GD182" s="172"/>
      <c r="GE182" s="172"/>
      <c r="GF182" s="172"/>
      <c r="GG182" s="172"/>
      <c r="GH182" s="172"/>
      <c r="GI182" s="172"/>
      <c r="GJ182" s="172"/>
      <c r="GK182" s="172"/>
      <c r="GL182" s="172"/>
      <c r="GM182" s="172"/>
      <c r="GN182" s="172"/>
      <c r="GO182" s="172"/>
      <c r="GP182" s="172"/>
      <c r="GQ182" s="172"/>
      <c r="GR182" s="172"/>
      <c r="GS182" s="172"/>
      <c r="GT182" s="172"/>
      <c r="GU182" s="172"/>
      <c r="GV182" s="172"/>
      <c r="GW182" s="172"/>
      <c r="GX182" s="172"/>
      <c r="GY182" s="172"/>
      <c r="GZ182" s="172"/>
      <c r="HA182" s="172"/>
      <c r="HB182" s="172"/>
      <c r="HC182" s="172"/>
      <c r="HD182" s="172"/>
      <c r="HE182" s="172"/>
      <c r="HF182" s="172"/>
      <c r="HG182" s="172"/>
      <c r="HH182" s="172"/>
      <c r="HI182" s="172"/>
      <c r="HJ182" s="172"/>
      <c r="HK182" s="172"/>
      <c r="HL182" s="172"/>
      <c r="HM182" s="172"/>
      <c r="HN182" s="172"/>
      <c r="HO182" s="172"/>
      <c r="HP182" s="172"/>
      <c r="HQ182" s="172"/>
      <c r="HR182" s="172"/>
    </row>
    <row r="183" s="10" customFormat="1" ht="24" spans="1:226">
      <c r="A183" s="45" t="s">
        <v>42</v>
      </c>
      <c r="B183" s="46" t="s">
        <v>103</v>
      </c>
      <c r="C183" s="45" t="s">
        <v>56</v>
      </c>
      <c r="D183" s="45" t="s">
        <v>70</v>
      </c>
      <c r="E183" s="45" t="s">
        <v>71</v>
      </c>
      <c r="F183" s="43">
        <v>6867</v>
      </c>
      <c r="G183" s="43">
        <v>3</v>
      </c>
      <c r="H183" s="43">
        <v>1950</v>
      </c>
      <c r="I183" s="43">
        <v>6867</v>
      </c>
      <c r="J183" s="43">
        <v>2018</v>
      </c>
      <c r="K183" s="43">
        <v>2020</v>
      </c>
      <c r="L183" s="52">
        <v>36.62</v>
      </c>
      <c r="M183" s="52">
        <v>0</v>
      </c>
      <c r="N183" s="52">
        <v>0</v>
      </c>
      <c r="O183" s="52">
        <v>0</v>
      </c>
      <c r="P183" s="52">
        <v>36.62</v>
      </c>
      <c r="Q183" s="45" t="s">
        <v>46</v>
      </c>
      <c r="R183" s="43">
        <v>1950</v>
      </c>
      <c r="S183" s="43">
        <v>6867</v>
      </c>
      <c r="T183" s="43">
        <v>1950</v>
      </c>
      <c r="U183" s="43">
        <v>6867</v>
      </c>
      <c r="V183" s="45" t="s">
        <v>41</v>
      </c>
      <c r="W183" s="45" t="s">
        <v>41</v>
      </c>
      <c r="X183" s="45" t="s">
        <v>41</v>
      </c>
      <c r="Y183" s="45" t="s">
        <v>41</v>
      </c>
      <c r="Z183" s="45" t="s">
        <v>41</v>
      </c>
      <c r="AA183" s="45" t="s">
        <v>41</v>
      </c>
      <c r="AB183" s="45" t="s">
        <v>100</v>
      </c>
      <c r="AC183" s="45" t="s">
        <v>101</v>
      </c>
      <c r="AD183" s="45"/>
      <c r="AE183" s="131"/>
      <c r="AF183" s="131"/>
      <c r="AG183" s="131"/>
      <c r="AH183" s="131"/>
      <c r="AI183" s="131"/>
      <c r="AJ183" s="131"/>
      <c r="AK183" s="131"/>
      <c r="AL183" s="131"/>
      <c r="AM183" s="131"/>
      <c r="AN183" s="131"/>
      <c r="AO183" s="131"/>
      <c r="AP183" s="131"/>
      <c r="AQ183" s="131"/>
      <c r="AR183" s="131"/>
      <c r="AS183" s="131"/>
      <c r="AT183" s="131"/>
      <c r="AU183" s="131"/>
      <c r="AV183" s="131"/>
      <c r="AW183" s="131"/>
      <c r="AX183" s="131"/>
      <c r="AY183" s="131"/>
      <c r="AZ183" s="131"/>
      <c r="BA183" s="131"/>
      <c r="BB183" s="131"/>
      <c r="BC183" s="131"/>
      <c r="BD183" s="131"/>
      <c r="BE183" s="131"/>
      <c r="BF183" s="131"/>
      <c r="BG183" s="131"/>
      <c r="BH183" s="131"/>
      <c r="BI183" s="131"/>
      <c r="BJ183" s="131"/>
      <c r="BK183" s="131"/>
      <c r="BL183" s="131"/>
      <c r="BM183" s="131"/>
      <c r="BN183" s="131"/>
      <c r="BO183" s="131"/>
      <c r="BP183" s="131"/>
      <c r="BQ183" s="131"/>
      <c r="BR183" s="131"/>
      <c r="BS183" s="131"/>
      <c r="BT183" s="131"/>
      <c r="BU183" s="131"/>
      <c r="BV183" s="131"/>
      <c r="BW183" s="131"/>
      <c r="BX183" s="131"/>
      <c r="BY183" s="131"/>
      <c r="BZ183" s="131"/>
      <c r="CA183" s="131"/>
      <c r="CB183" s="131"/>
      <c r="CC183" s="131"/>
      <c r="CD183" s="131"/>
      <c r="CE183" s="131"/>
      <c r="CF183" s="131"/>
      <c r="CG183" s="131"/>
      <c r="CH183" s="131"/>
      <c r="CI183" s="131"/>
      <c r="CJ183" s="131"/>
      <c r="CK183" s="131"/>
      <c r="CL183" s="131"/>
      <c r="CM183" s="131"/>
      <c r="CN183" s="131"/>
      <c r="CO183" s="131"/>
      <c r="CP183" s="131"/>
      <c r="CQ183" s="131"/>
      <c r="CR183" s="131"/>
      <c r="CS183" s="131"/>
      <c r="CT183" s="131"/>
      <c r="CU183" s="131"/>
      <c r="CV183" s="131"/>
      <c r="CW183" s="131"/>
      <c r="CX183" s="131"/>
      <c r="CY183" s="131"/>
      <c r="CZ183" s="131"/>
      <c r="DA183" s="131"/>
      <c r="DB183" s="131"/>
      <c r="DC183" s="131"/>
      <c r="DD183" s="131"/>
      <c r="DE183" s="131"/>
      <c r="DF183" s="131"/>
      <c r="DG183" s="131"/>
      <c r="DH183" s="131"/>
      <c r="DI183" s="131"/>
      <c r="DJ183" s="131"/>
      <c r="DK183" s="131"/>
      <c r="DL183" s="131"/>
      <c r="DM183" s="131"/>
      <c r="DN183" s="131"/>
      <c r="DO183" s="131"/>
      <c r="DP183" s="131"/>
      <c r="DQ183" s="131"/>
      <c r="DR183" s="131"/>
      <c r="DS183" s="131"/>
      <c r="DT183" s="131"/>
      <c r="DU183" s="131"/>
      <c r="DV183" s="131"/>
      <c r="DW183" s="131"/>
      <c r="DX183" s="131"/>
      <c r="DY183" s="131"/>
      <c r="DZ183" s="131"/>
      <c r="EA183" s="131"/>
      <c r="EB183" s="131"/>
      <c r="EC183" s="131"/>
      <c r="ED183" s="131"/>
      <c r="EE183" s="131"/>
      <c r="EF183" s="131"/>
      <c r="EG183" s="131"/>
      <c r="EH183" s="131"/>
      <c r="EI183" s="131"/>
      <c r="EJ183" s="131"/>
      <c r="EK183" s="131"/>
      <c r="EL183" s="131"/>
      <c r="EM183" s="131"/>
      <c r="EN183" s="131"/>
      <c r="EO183" s="131"/>
      <c r="EP183" s="131"/>
      <c r="EQ183" s="131"/>
      <c r="ER183" s="131"/>
      <c r="ES183" s="131"/>
      <c r="ET183" s="131"/>
      <c r="EU183" s="131"/>
      <c r="EV183" s="131"/>
      <c r="EW183" s="131"/>
      <c r="EX183" s="131"/>
      <c r="EY183" s="131"/>
      <c r="EZ183" s="131"/>
      <c r="FA183" s="131"/>
      <c r="FB183" s="131"/>
      <c r="FC183" s="131"/>
      <c r="FD183" s="131"/>
      <c r="FE183" s="131"/>
      <c r="FF183" s="131"/>
      <c r="FG183" s="131"/>
      <c r="FH183" s="131"/>
      <c r="FI183" s="131"/>
      <c r="FJ183" s="131"/>
      <c r="FK183" s="131"/>
      <c r="FL183" s="131"/>
      <c r="FM183" s="131"/>
      <c r="FN183" s="131"/>
      <c r="FO183" s="131"/>
      <c r="FP183" s="131"/>
      <c r="FQ183" s="131"/>
      <c r="FR183" s="131"/>
      <c r="FS183" s="131"/>
      <c r="FT183" s="131"/>
      <c r="FU183" s="131"/>
      <c r="FV183" s="131"/>
      <c r="FW183" s="131"/>
      <c r="FX183" s="131"/>
      <c r="FY183" s="131"/>
      <c r="FZ183" s="131"/>
      <c r="GA183" s="131"/>
      <c r="GB183" s="131"/>
      <c r="GC183" s="131"/>
      <c r="GD183" s="131"/>
      <c r="GE183" s="131"/>
      <c r="GF183" s="131"/>
      <c r="GG183" s="131"/>
      <c r="GH183" s="131"/>
      <c r="GI183" s="131"/>
      <c r="GJ183" s="131"/>
      <c r="GK183" s="131"/>
      <c r="GL183" s="131"/>
      <c r="GM183" s="131"/>
      <c r="GN183" s="131"/>
      <c r="GO183" s="131"/>
      <c r="GP183" s="131"/>
      <c r="GQ183" s="131"/>
      <c r="GR183" s="131"/>
      <c r="GS183" s="131"/>
      <c r="GT183" s="131"/>
      <c r="GU183" s="131"/>
      <c r="GV183" s="131"/>
      <c r="GW183" s="131"/>
      <c r="GX183" s="131"/>
      <c r="GY183" s="131"/>
      <c r="GZ183" s="131"/>
      <c r="HA183" s="131"/>
      <c r="HB183" s="131"/>
      <c r="HC183" s="131"/>
      <c r="HD183" s="131"/>
      <c r="HE183" s="131"/>
      <c r="HF183" s="131"/>
      <c r="HG183" s="131"/>
      <c r="HH183" s="131"/>
      <c r="HI183" s="131"/>
      <c r="HJ183" s="131"/>
      <c r="HK183" s="131"/>
      <c r="HL183" s="131"/>
      <c r="HM183" s="131"/>
      <c r="HN183" s="131"/>
      <c r="HO183" s="131"/>
      <c r="HP183" s="131"/>
      <c r="HQ183" s="131"/>
      <c r="HR183" s="131"/>
    </row>
    <row r="184" s="10" customFormat="1" ht="24" spans="1:30">
      <c r="A184" s="45" t="s">
        <v>42</v>
      </c>
      <c r="B184" s="46" t="s">
        <v>103</v>
      </c>
      <c r="C184" s="45" t="s">
        <v>57</v>
      </c>
      <c r="D184" s="45" t="s">
        <v>70</v>
      </c>
      <c r="E184" s="45" t="s">
        <v>71</v>
      </c>
      <c r="F184" s="43">
        <v>2394</v>
      </c>
      <c r="G184" s="43">
        <v>3</v>
      </c>
      <c r="H184" s="43">
        <v>612</v>
      </c>
      <c r="I184" s="43">
        <v>2394</v>
      </c>
      <c r="J184" s="43">
        <v>2018</v>
      </c>
      <c r="K184" s="43">
        <v>2020</v>
      </c>
      <c r="L184" s="52">
        <v>12.768</v>
      </c>
      <c r="M184" s="52">
        <v>0</v>
      </c>
      <c r="N184" s="52">
        <v>0</v>
      </c>
      <c r="O184" s="52">
        <v>0</v>
      </c>
      <c r="P184" s="52">
        <v>12.768</v>
      </c>
      <c r="Q184" s="45" t="s">
        <v>46</v>
      </c>
      <c r="R184" s="43">
        <v>612</v>
      </c>
      <c r="S184" s="43">
        <v>2394</v>
      </c>
      <c r="T184" s="43">
        <v>612</v>
      </c>
      <c r="U184" s="43">
        <v>2394</v>
      </c>
      <c r="V184" s="45" t="s">
        <v>41</v>
      </c>
      <c r="W184" s="45" t="s">
        <v>41</v>
      </c>
      <c r="X184" s="45" t="s">
        <v>41</v>
      </c>
      <c r="Y184" s="45" t="s">
        <v>41</v>
      </c>
      <c r="Z184" s="45" t="s">
        <v>41</v>
      </c>
      <c r="AA184" s="45" t="s">
        <v>41</v>
      </c>
      <c r="AB184" s="45" t="s">
        <v>100</v>
      </c>
      <c r="AC184" s="45" t="s">
        <v>101</v>
      </c>
      <c r="AD184" s="75"/>
    </row>
    <row r="185" s="171" customFormat="1" ht="24" spans="1:226">
      <c r="A185" s="45" t="s">
        <v>42</v>
      </c>
      <c r="B185" s="46" t="s">
        <v>103</v>
      </c>
      <c r="C185" s="45" t="s">
        <v>58</v>
      </c>
      <c r="D185" s="45" t="s">
        <v>70</v>
      </c>
      <c r="E185" s="45" t="s">
        <v>71</v>
      </c>
      <c r="F185" s="43">
        <v>13161</v>
      </c>
      <c r="G185" s="43">
        <v>3</v>
      </c>
      <c r="H185" s="43">
        <v>3039</v>
      </c>
      <c r="I185" s="43">
        <v>13161</v>
      </c>
      <c r="J185" s="43">
        <v>2018</v>
      </c>
      <c r="K185" s="43">
        <v>2020</v>
      </c>
      <c r="L185" s="52">
        <v>70.192</v>
      </c>
      <c r="M185" s="52">
        <v>0</v>
      </c>
      <c r="N185" s="52">
        <v>0</v>
      </c>
      <c r="O185" s="52">
        <v>0</v>
      </c>
      <c r="P185" s="52">
        <v>70.192</v>
      </c>
      <c r="Q185" s="45" t="s">
        <v>46</v>
      </c>
      <c r="R185" s="43">
        <v>3039</v>
      </c>
      <c r="S185" s="43">
        <v>13161</v>
      </c>
      <c r="T185" s="43">
        <v>3039</v>
      </c>
      <c r="U185" s="43">
        <v>13161</v>
      </c>
      <c r="V185" s="45" t="s">
        <v>41</v>
      </c>
      <c r="W185" s="45" t="s">
        <v>41</v>
      </c>
      <c r="X185" s="45" t="s">
        <v>41</v>
      </c>
      <c r="Y185" s="45" t="s">
        <v>41</v>
      </c>
      <c r="Z185" s="45" t="s">
        <v>41</v>
      </c>
      <c r="AA185" s="45" t="s">
        <v>41</v>
      </c>
      <c r="AB185" s="45" t="s">
        <v>100</v>
      </c>
      <c r="AC185" s="45" t="s">
        <v>101</v>
      </c>
      <c r="AD185" s="45"/>
      <c r="AE185" s="181"/>
      <c r="AF185" s="181"/>
      <c r="AG185" s="181"/>
      <c r="AH185" s="181"/>
      <c r="AI185" s="181"/>
      <c r="AJ185" s="181"/>
      <c r="AK185" s="181"/>
      <c r="AL185" s="181"/>
      <c r="AM185" s="181"/>
      <c r="AN185" s="181"/>
      <c r="AO185" s="181"/>
      <c r="AP185" s="181"/>
      <c r="AQ185" s="181"/>
      <c r="AR185" s="181"/>
      <c r="AS185" s="181"/>
      <c r="AT185" s="181"/>
      <c r="AU185" s="181"/>
      <c r="AV185" s="181"/>
      <c r="AW185" s="181"/>
      <c r="AX185" s="181"/>
      <c r="AY185" s="181"/>
      <c r="AZ185" s="181"/>
      <c r="BA185" s="181"/>
      <c r="BB185" s="181"/>
      <c r="BC185" s="181"/>
      <c r="BD185" s="181"/>
      <c r="BE185" s="181"/>
      <c r="BF185" s="181"/>
      <c r="BG185" s="181"/>
      <c r="BH185" s="181"/>
      <c r="BI185" s="181"/>
      <c r="BJ185" s="181"/>
      <c r="BK185" s="181"/>
      <c r="BL185" s="181"/>
      <c r="BM185" s="181"/>
      <c r="BN185" s="181"/>
      <c r="BO185" s="181"/>
      <c r="BP185" s="181"/>
      <c r="BQ185" s="181"/>
      <c r="BR185" s="181"/>
      <c r="BS185" s="181"/>
      <c r="BT185" s="181"/>
      <c r="BU185" s="181"/>
      <c r="BV185" s="181"/>
      <c r="BW185" s="181"/>
      <c r="BX185" s="181"/>
      <c r="BY185" s="181"/>
      <c r="BZ185" s="181"/>
      <c r="CA185" s="181"/>
      <c r="CB185" s="181"/>
      <c r="CC185" s="181"/>
      <c r="CD185" s="181"/>
      <c r="CE185" s="181"/>
      <c r="CF185" s="181"/>
      <c r="CG185" s="181"/>
      <c r="CH185" s="181"/>
      <c r="CI185" s="181"/>
      <c r="CJ185" s="181"/>
      <c r="CK185" s="181"/>
      <c r="CL185" s="181"/>
      <c r="CM185" s="181"/>
      <c r="CN185" s="181"/>
      <c r="CO185" s="181"/>
      <c r="CP185" s="181"/>
      <c r="CQ185" s="181"/>
      <c r="CR185" s="181"/>
      <c r="CS185" s="181"/>
      <c r="CT185" s="181"/>
      <c r="CU185" s="181"/>
      <c r="CV185" s="181"/>
      <c r="CW185" s="181"/>
      <c r="CX185" s="181"/>
      <c r="CY185" s="181"/>
      <c r="CZ185" s="181"/>
      <c r="DA185" s="181"/>
      <c r="DB185" s="181"/>
      <c r="DC185" s="181"/>
      <c r="DD185" s="181"/>
      <c r="DE185" s="181"/>
      <c r="DF185" s="181"/>
      <c r="DG185" s="181"/>
      <c r="DH185" s="181"/>
      <c r="DI185" s="181"/>
      <c r="DJ185" s="181"/>
      <c r="DK185" s="181"/>
      <c r="DL185" s="181"/>
      <c r="DM185" s="181"/>
      <c r="DN185" s="181"/>
      <c r="DO185" s="181"/>
      <c r="DP185" s="181"/>
      <c r="DQ185" s="181"/>
      <c r="DR185" s="181"/>
      <c r="DS185" s="181"/>
      <c r="DT185" s="181"/>
      <c r="DU185" s="181"/>
      <c r="DV185" s="181"/>
      <c r="DW185" s="181"/>
      <c r="DX185" s="181"/>
      <c r="DY185" s="181"/>
      <c r="DZ185" s="181"/>
      <c r="EA185" s="181"/>
      <c r="EB185" s="181"/>
      <c r="EC185" s="181"/>
      <c r="ED185" s="181"/>
      <c r="EE185" s="181"/>
      <c r="EF185" s="181"/>
      <c r="EG185" s="181"/>
      <c r="EH185" s="181"/>
      <c r="EI185" s="181"/>
      <c r="EJ185" s="181"/>
      <c r="EK185" s="181"/>
      <c r="EL185" s="181"/>
      <c r="EM185" s="181"/>
      <c r="EN185" s="181"/>
      <c r="EO185" s="181"/>
      <c r="EP185" s="181"/>
      <c r="EQ185" s="181"/>
      <c r="ER185" s="181"/>
      <c r="ES185" s="181"/>
      <c r="ET185" s="181"/>
      <c r="EU185" s="181"/>
      <c r="EV185" s="181"/>
      <c r="EW185" s="181"/>
      <c r="EX185" s="181"/>
      <c r="EY185" s="181"/>
      <c r="EZ185" s="181"/>
      <c r="FA185" s="181"/>
      <c r="FB185" s="181"/>
      <c r="FC185" s="181"/>
      <c r="FD185" s="181"/>
      <c r="FE185" s="181"/>
      <c r="FF185" s="181"/>
      <c r="FG185" s="181"/>
      <c r="FH185" s="181"/>
      <c r="FI185" s="181"/>
      <c r="FJ185" s="181"/>
      <c r="FK185" s="181"/>
      <c r="FL185" s="181"/>
      <c r="FM185" s="181"/>
      <c r="FN185" s="181"/>
      <c r="FO185" s="181"/>
      <c r="FP185" s="181"/>
      <c r="FQ185" s="181"/>
      <c r="FR185" s="181"/>
      <c r="FS185" s="181"/>
      <c r="FT185" s="181"/>
      <c r="FU185" s="181"/>
      <c r="FV185" s="181"/>
      <c r="FW185" s="181"/>
      <c r="FX185" s="181"/>
      <c r="FY185" s="181"/>
      <c r="FZ185" s="181"/>
      <c r="GA185" s="181"/>
      <c r="GB185" s="181"/>
      <c r="GC185" s="181"/>
      <c r="GD185" s="181"/>
      <c r="GE185" s="181"/>
      <c r="GF185" s="181"/>
      <c r="GG185" s="181"/>
      <c r="GH185" s="181"/>
      <c r="GI185" s="181"/>
      <c r="GJ185" s="181"/>
      <c r="GK185" s="181"/>
      <c r="GL185" s="181"/>
      <c r="GM185" s="181"/>
      <c r="GN185" s="181"/>
      <c r="GO185" s="181"/>
      <c r="GP185" s="181"/>
      <c r="GQ185" s="181"/>
      <c r="GR185" s="181"/>
      <c r="GS185" s="181"/>
      <c r="GT185" s="181"/>
      <c r="GU185" s="181"/>
      <c r="GV185" s="181"/>
      <c r="GW185" s="181"/>
      <c r="GX185" s="181"/>
      <c r="GY185" s="181"/>
      <c r="GZ185" s="181"/>
      <c r="HA185" s="181"/>
      <c r="HB185" s="181"/>
      <c r="HC185" s="181"/>
      <c r="HD185" s="181"/>
      <c r="HE185" s="181"/>
      <c r="HF185" s="181"/>
      <c r="HG185" s="181"/>
      <c r="HH185" s="181"/>
      <c r="HI185" s="181"/>
      <c r="HJ185" s="181"/>
      <c r="HK185" s="181"/>
      <c r="HL185" s="181"/>
      <c r="HM185" s="181"/>
      <c r="HN185" s="181"/>
      <c r="HO185" s="181"/>
      <c r="HP185" s="181"/>
      <c r="HQ185" s="181"/>
      <c r="HR185" s="181"/>
    </row>
    <row r="186" s="10" customFormat="1" ht="12" spans="1:30">
      <c r="A186" s="43">
        <v>3.3</v>
      </c>
      <c r="B186" s="44" t="s">
        <v>104</v>
      </c>
      <c r="C186" s="43" t="s">
        <v>36</v>
      </c>
      <c r="D186" s="43"/>
      <c r="E186" s="43"/>
      <c r="F186" s="43">
        <v>175</v>
      </c>
      <c r="G186" s="43">
        <f>SUM(G187:G190)</f>
        <v>6</v>
      </c>
      <c r="H186" s="43">
        <v>162</v>
      </c>
      <c r="I186" s="43">
        <v>175</v>
      </c>
      <c r="J186" s="43"/>
      <c r="K186" s="43"/>
      <c r="L186" s="52">
        <v>0</v>
      </c>
      <c r="M186" s="52">
        <v>0</v>
      </c>
      <c r="N186" s="52">
        <v>0</v>
      </c>
      <c r="O186" s="52">
        <v>0</v>
      </c>
      <c r="P186" s="52">
        <v>0</v>
      </c>
      <c r="Q186" s="45"/>
      <c r="R186" s="43">
        <v>162</v>
      </c>
      <c r="S186" s="43">
        <v>175</v>
      </c>
      <c r="T186" s="43">
        <v>162</v>
      </c>
      <c r="U186" s="43">
        <v>175</v>
      </c>
      <c r="V186" s="45" t="s">
        <v>41</v>
      </c>
      <c r="W186" s="45" t="s">
        <v>41</v>
      </c>
      <c r="X186" s="45" t="s">
        <v>41</v>
      </c>
      <c r="Y186" s="45" t="s">
        <v>41</v>
      </c>
      <c r="Z186" s="45" t="s">
        <v>41</v>
      </c>
      <c r="AA186" s="45" t="s">
        <v>41</v>
      </c>
      <c r="AB186" s="45"/>
      <c r="AC186" s="45"/>
      <c r="AD186" s="75"/>
    </row>
    <row r="187" s="10" customFormat="1" ht="24" spans="1:30">
      <c r="A187" s="45" t="s">
        <v>42</v>
      </c>
      <c r="B187" s="46" t="s">
        <v>105</v>
      </c>
      <c r="C187" s="45" t="s">
        <v>49</v>
      </c>
      <c r="D187" s="45" t="s">
        <v>70</v>
      </c>
      <c r="E187" s="45" t="s">
        <v>71</v>
      </c>
      <c r="F187" s="43">
        <v>7</v>
      </c>
      <c r="G187" s="43">
        <v>1</v>
      </c>
      <c r="H187" s="43">
        <v>7</v>
      </c>
      <c r="I187" s="43">
        <v>7</v>
      </c>
      <c r="J187" s="43">
        <v>2020</v>
      </c>
      <c r="K187" s="43">
        <v>2020</v>
      </c>
      <c r="L187" s="52">
        <v>0</v>
      </c>
      <c r="M187" s="52">
        <v>0</v>
      </c>
      <c r="N187" s="52">
        <v>0</v>
      </c>
      <c r="O187" s="52">
        <v>0</v>
      </c>
      <c r="P187" s="52">
        <v>0</v>
      </c>
      <c r="Q187" s="45" t="s">
        <v>46</v>
      </c>
      <c r="R187" s="43">
        <v>7</v>
      </c>
      <c r="S187" s="43">
        <v>7</v>
      </c>
      <c r="T187" s="43">
        <v>7</v>
      </c>
      <c r="U187" s="43">
        <v>7</v>
      </c>
      <c r="V187" s="45" t="s">
        <v>41</v>
      </c>
      <c r="W187" s="45" t="s">
        <v>41</v>
      </c>
      <c r="X187" s="45" t="s">
        <v>41</v>
      </c>
      <c r="Y187" s="45" t="s">
        <v>41</v>
      </c>
      <c r="Z187" s="45" t="s">
        <v>41</v>
      </c>
      <c r="AA187" s="45" t="s">
        <v>41</v>
      </c>
      <c r="AB187" s="45" t="s">
        <v>100</v>
      </c>
      <c r="AC187" s="45" t="s">
        <v>101</v>
      </c>
      <c r="AD187" s="75"/>
    </row>
    <row r="188" s="22" customFormat="1" ht="24" spans="1:226">
      <c r="A188" s="45" t="s">
        <v>42</v>
      </c>
      <c r="B188" s="46" t="s">
        <v>105</v>
      </c>
      <c r="C188" s="45" t="s">
        <v>52</v>
      </c>
      <c r="D188" s="45" t="s">
        <v>70</v>
      </c>
      <c r="E188" s="45" t="s">
        <v>71</v>
      </c>
      <c r="F188" s="43">
        <v>119</v>
      </c>
      <c r="G188" s="43">
        <v>2</v>
      </c>
      <c r="H188" s="43">
        <v>107</v>
      </c>
      <c r="I188" s="43">
        <v>119</v>
      </c>
      <c r="J188" s="43">
        <v>2018</v>
      </c>
      <c r="K188" s="43">
        <v>2019</v>
      </c>
      <c r="L188" s="52">
        <v>0</v>
      </c>
      <c r="M188" s="52">
        <v>0</v>
      </c>
      <c r="N188" s="52">
        <v>0</v>
      </c>
      <c r="O188" s="52">
        <v>0</v>
      </c>
      <c r="P188" s="52">
        <v>0</v>
      </c>
      <c r="Q188" s="45" t="s">
        <v>46</v>
      </c>
      <c r="R188" s="43">
        <v>107</v>
      </c>
      <c r="S188" s="43">
        <v>119</v>
      </c>
      <c r="T188" s="43">
        <v>107</v>
      </c>
      <c r="U188" s="43">
        <v>119</v>
      </c>
      <c r="V188" s="45" t="s">
        <v>41</v>
      </c>
      <c r="W188" s="45" t="s">
        <v>41</v>
      </c>
      <c r="X188" s="45" t="s">
        <v>41</v>
      </c>
      <c r="Y188" s="45" t="s">
        <v>41</v>
      </c>
      <c r="Z188" s="45" t="s">
        <v>41</v>
      </c>
      <c r="AA188" s="45" t="s">
        <v>41</v>
      </c>
      <c r="AB188" s="45" t="s">
        <v>100</v>
      </c>
      <c r="AC188" s="45" t="s">
        <v>101</v>
      </c>
      <c r="AD188" s="75"/>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0"/>
      <c r="EN188" s="10"/>
      <c r="EO188" s="10"/>
      <c r="EP188" s="10"/>
      <c r="EQ188" s="10"/>
      <c r="ER188" s="10"/>
      <c r="ES188" s="10"/>
      <c r="ET188" s="10"/>
      <c r="EU188" s="10"/>
      <c r="EV188" s="10"/>
      <c r="EW188" s="10"/>
      <c r="EX188" s="10"/>
      <c r="EY188" s="10"/>
      <c r="EZ188" s="10"/>
      <c r="FA188" s="10"/>
      <c r="FB188" s="10"/>
      <c r="FC188" s="10"/>
      <c r="FD188" s="10"/>
      <c r="FE188" s="10"/>
      <c r="FF188" s="10"/>
      <c r="FG188" s="10"/>
      <c r="FH188" s="10"/>
      <c r="FI188" s="10"/>
      <c r="FJ188" s="10"/>
      <c r="FK188" s="10"/>
      <c r="FL188" s="10"/>
      <c r="FM188" s="10"/>
      <c r="FN188" s="10"/>
      <c r="FO188" s="10"/>
      <c r="FP188" s="10"/>
      <c r="FQ188" s="10"/>
      <c r="FR188" s="10"/>
      <c r="FS188" s="10"/>
      <c r="FT188" s="10"/>
      <c r="FU188" s="10"/>
      <c r="FV188" s="10"/>
      <c r="FW188" s="10"/>
      <c r="FX188" s="10"/>
      <c r="FY188" s="10"/>
      <c r="FZ188" s="10"/>
      <c r="GA188" s="10"/>
      <c r="GB188" s="10"/>
      <c r="GC188" s="10"/>
      <c r="GD188" s="10"/>
      <c r="GE188" s="10"/>
      <c r="GF188" s="10"/>
      <c r="GG188" s="10"/>
      <c r="GH188" s="10"/>
      <c r="GI188" s="10"/>
      <c r="GJ188" s="10"/>
      <c r="GK188" s="10"/>
      <c r="GL188" s="10"/>
      <c r="GM188" s="10"/>
      <c r="GN188" s="10"/>
      <c r="GO188" s="10"/>
      <c r="GP188" s="10"/>
      <c r="GQ188" s="10"/>
      <c r="GR188" s="10"/>
      <c r="GS188" s="10"/>
      <c r="GT188" s="10"/>
      <c r="GU188" s="10"/>
      <c r="GV188" s="10"/>
      <c r="GW188" s="10"/>
      <c r="GX188" s="10"/>
      <c r="GY188" s="10"/>
      <c r="GZ188" s="10"/>
      <c r="HA188" s="10"/>
      <c r="HB188" s="10"/>
      <c r="HC188" s="10"/>
      <c r="HD188" s="10"/>
      <c r="HE188" s="10"/>
      <c r="HF188" s="10"/>
      <c r="HG188" s="10"/>
      <c r="HH188" s="10"/>
      <c r="HI188" s="10"/>
      <c r="HJ188" s="10"/>
      <c r="HK188" s="10"/>
      <c r="HL188" s="10"/>
      <c r="HM188" s="10"/>
      <c r="HN188" s="10"/>
      <c r="HO188" s="10"/>
      <c r="HP188" s="10"/>
      <c r="HQ188" s="10"/>
      <c r="HR188" s="10"/>
    </row>
    <row r="189" s="21" customFormat="1" ht="24" spans="1:226">
      <c r="A189" s="45" t="s">
        <v>42</v>
      </c>
      <c r="B189" s="46" t="s">
        <v>105</v>
      </c>
      <c r="C189" s="45" t="s">
        <v>53</v>
      </c>
      <c r="D189" s="45" t="s">
        <v>70</v>
      </c>
      <c r="E189" s="45" t="s">
        <v>71</v>
      </c>
      <c r="F189" s="43">
        <v>9</v>
      </c>
      <c r="G189" s="43">
        <v>1</v>
      </c>
      <c r="H189" s="43">
        <v>9</v>
      </c>
      <c r="I189" s="43">
        <v>9</v>
      </c>
      <c r="J189" s="43">
        <v>2018</v>
      </c>
      <c r="K189" s="43">
        <v>2018</v>
      </c>
      <c r="L189" s="52">
        <v>0</v>
      </c>
      <c r="M189" s="52">
        <v>0</v>
      </c>
      <c r="N189" s="52">
        <v>0</v>
      </c>
      <c r="O189" s="52">
        <v>0</v>
      </c>
      <c r="P189" s="52">
        <v>0</v>
      </c>
      <c r="Q189" s="45" t="s">
        <v>46</v>
      </c>
      <c r="R189" s="43">
        <v>9</v>
      </c>
      <c r="S189" s="43">
        <v>9</v>
      </c>
      <c r="T189" s="43">
        <v>9</v>
      </c>
      <c r="U189" s="43">
        <v>9</v>
      </c>
      <c r="V189" s="45" t="s">
        <v>41</v>
      </c>
      <c r="W189" s="45" t="s">
        <v>41</v>
      </c>
      <c r="X189" s="45" t="s">
        <v>41</v>
      </c>
      <c r="Y189" s="45" t="s">
        <v>41</v>
      </c>
      <c r="Z189" s="45" t="s">
        <v>41</v>
      </c>
      <c r="AA189" s="45" t="s">
        <v>41</v>
      </c>
      <c r="AB189" s="45" t="s">
        <v>100</v>
      </c>
      <c r="AC189" s="45" t="s">
        <v>101</v>
      </c>
      <c r="AD189" s="45"/>
      <c r="AE189" s="131"/>
      <c r="AF189" s="131"/>
      <c r="AG189" s="131"/>
      <c r="AH189" s="131"/>
      <c r="AI189" s="131"/>
      <c r="AJ189" s="131"/>
      <c r="AK189" s="131"/>
      <c r="AL189" s="131"/>
      <c r="AM189" s="131"/>
      <c r="AN189" s="131"/>
      <c r="AO189" s="131"/>
      <c r="AP189" s="131"/>
      <c r="AQ189" s="131"/>
      <c r="AR189" s="131"/>
      <c r="AS189" s="131"/>
      <c r="AT189" s="131"/>
      <c r="AU189" s="131"/>
      <c r="AV189" s="131"/>
      <c r="AW189" s="131"/>
      <c r="AX189" s="131"/>
      <c r="AY189" s="131"/>
      <c r="AZ189" s="131"/>
      <c r="BA189" s="131"/>
      <c r="BB189" s="131"/>
      <c r="BC189" s="131"/>
      <c r="BD189" s="131"/>
      <c r="BE189" s="131"/>
      <c r="BF189" s="131"/>
      <c r="BG189" s="131"/>
      <c r="BH189" s="131"/>
      <c r="BI189" s="131"/>
      <c r="BJ189" s="131"/>
      <c r="BK189" s="131"/>
      <c r="BL189" s="131"/>
      <c r="BM189" s="131"/>
      <c r="BN189" s="131"/>
      <c r="BO189" s="131"/>
      <c r="BP189" s="131"/>
      <c r="BQ189" s="131"/>
      <c r="BR189" s="131"/>
      <c r="BS189" s="131"/>
      <c r="BT189" s="131"/>
      <c r="BU189" s="131"/>
      <c r="BV189" s="131"/>
      <c r="BW189" s="131"/>
      <c r="BX189" s="131"/>
      <c r="BY189" s="131"/>
      <c r="BZ189" s="131"/>
      <c r="CA189" s="131"/>
      <c r="CB189" s="131"/>
      <c r="CC189" s="131"/>
      <c r="CD189" s="131"/>
      <c r="CE189" s="131"/>
      <c r="CF189" s="131"/>
      <c r="CG189" s="131"/>
      <c r="CH189" s="131"/>
      <c r="CI189" s="131"/>
      <c r="CJ189" s="131"/>
      <c r="CK189" s="131"/>
      <c r="CL189" s="131"/>
      <c r="CM189" s="131"/>
      <c r="CN189" s="131"/>
      <c r="CO189" s="131"/>
      <c r="CP189" s="131"/>
      <c r="CQ189" s="131"/>
      <c r="CR189" s="131"/>
      <c r="CS189" s="131"/>
      <c r="CT189" s="131"/>
      <c r="CU189" s="131"/>
      <c r="CV189" s="131"/>
      <c r="CW189" s="131"/>
      <c r="CX189" s="131"/>
      <c r="CY189" s="131"/>
      <c r="CZ189" s="131"/>
      <c r="DA189" s="131"/>
      <c r="DB189" s="131"/>
      <c r="DC189" s="131"/>
      <c r="DD189" s="131"/>
      <c r="DE189" s="131"/>
      <c r="DF189" s="131"/>
      <c r="DG189" s="131"/>
      <c r="DH189" s="131"/>
      <c r="DI189" s="131"/>
      <c r="DJ189" s="131"/>
      <c r="DK189" s="131"/>
      <c r="DL189" s="131"/>
      <c r="DM189" s="131"/>
      <c r="DN189" s="131"/>
      <c r="DO189" s="131"/>
      <c r="DP189" s="131"/>
      <c r="DQ189" s="131"/>
      <c r="DR189" s="131"/>
      <c r="DS189" s="131"/>
      <c r="DT189" s="131"/>
      <c r="DU189" s="131"/>
      <c r="DV189" s="131"/>
      <c r="DW189" s="131"/>
      <c r="DX189" s="131"/>
      <c r="DY189" s="131"/>
      <c r="DZ189" s="131"/>
      <c r="EA189" s="131"/>
      <c r="EB189" s="131"/>
      <c r="EC189" s="131"/>
      <c r="ED189" s="131"/>
      <c r="EE189" s="131"/>
      <c r="EF189" s="131"/>
      <c r="EG189" s="131"/>
      <c r="EH189" s="131"/>
      <c r="EI189" s="131"/>
      <c r="EJ189" s="131"/>
      <c r="EK189" s="131"/>
      <c r="EL189" s="131"/>
      <c r="EM189" s="131"/>
      <c r="EN189" s="131"/>
      <c r="EO189" s="131"/>
      <c r="EP189" s="131"/>
      <c r="EQ189" s="131"/>
      <c r="ER189" s="131"/>
      <c r="ES189" s="131"/>
      <c r="ET189" s="131"/>
      <c r="EU189" s="131"/>
      <c r="EV189" s="131"/>
      <c r="EW189" s="131"/>
      <c r="EX189" s="131"/>
      <c r="EY189" s="131"/>
      <c r="EZ189" s="131"/>
      <c r="FA189" s="131"/>
      <c r="FB189" s="131"/>
      <c r="FC189" s="131"/>
      <c r="FD189" s="131"/>
      <c r="FE189" s="131"/>
      <c r="FF189" s="131"/>
      <c r="FG189" s="131"/>
      <c r="FH189" s="131"/>
      <c r="FI189" s="131"/>
      <c r="FJ189" s="131"/>
      <c r="FK189" s="131"/>
      <c r="FL189" s="131"/>
      <c r="FM189" s="131"/>
      <c r="FN189" s="131"/>
      <c r="FO189" s="131"/>
      <c r="FP189" s="131"/>
      <c r="FQ189" s="131"/>
      <c r="FR189" s="131"/>
      <c r="FS189" s="131"/>
      <c r="FT189" s="131"/>
      <c r="FU189" s="131"/>
      <c r="FV189" s="131"/>
      <c r="FW189" s="131"/>
      <c r="FX189" s="131"/>
      <c r="FY189" s="131"/>
      <c r="FZ189" s="131"/>
      <c r="GA189" s="131"/>
      <c r="GB189" s="131"/>
      <c r="GC189" s="131"/>
      <c r="GD189" s="131"/>
      <c r="GE189" s="131"/>
      <c r="GF189" s="131"/>
      <c r="GG189" s="131"/>
      <c r="GH189" s="131"/>
      <c r="GI189" s="131"/>
      <c r="GJ189" s="131"/>
      <c r="GK189" s="131"/>
      <c r="GL189" s="131"/>
      <c r="GM189" s="131"/>
      <c r="GN189" s="131"/>
      <c r="GO189" s="131"/>
      <c r="GP189" s="131"/>
      <c r="GQ189" s="131"/>
      <c r="GR189" s="131"/>
      <c r="GS189" s="131"/>
      <c r="GT189" s="131"/>
      <c r="GU189" s="131"/>
      <c r="GV189" s="131"/>
      <c r="GW189" s="131"/>
      <c r="GX189" s="131"/>
      <c r="GY189" s="131"/>
      <c r="GZ189" s="131"/>
      <c r="HA189" s="131"/>
      <c r="HB189" s="131"/>
      <c r="HC189" s="131"/>
      <c r="HD189" s="131"/>
      <c r="HE189" s="131"/>
      <c r="HF189" s="131"/>
      <c r="HG189" s="131"/>
      <c r="HH189" s="131"/>
      <c r="HI189" s="131"/>
      <c r="HJ189" s="131"/>
      <c r="HK189" s="131"/>
      <c r="HL189" s="131"/>
      <c r="HM189" s="131"/>
      <c r="HN189" s="131"/>
      <c r="HO189" s="131"/>
      <c r="HP189" s="131"/>
      <c r="HQ189" s="131"/>
      <c r="HR189" s="131"/>
    </row>
    <row r="190" s="10" customFormat="1" ht="24" spans="1:226">
      <c r="A190" s="45" t="s">
        <v>42</v>
      </c>
      <c r="B190" s="46" t="s">
        <v>105</v>
      </c>
      <c r="C190" s="45" t="s">
        <v>55</v>
      </c>
      <c r="D190" s="45" t="s">
        <v>70</v>
      </c>
      <c r="E190" s="45" t="s">
        <v>71</v>
      </c>
      <c r="F190" s="43">
        <v>40</v>
      </c>
      <c r="G190" s="43">
        <v>2</v>
      </c>
      <c r="H190" s="43">
        <v>39</v>
      </c>
      <c r="I190" s="43">
        <v>40</v>
      </c>
      <c r="J190" s="43">
        <v>2018</v>
      </c>
      <c r="K190" s="43">
        <v>2019</v>
      </c>
      <c r="L190" s="52">
        <v>0</v>
      </c>
      <c r="M190" s="52">
        <v>0</v>
      </c>
      <c r="N190" s="52">
        <v>0</v>
      </c>
      <c r="O190" s="52">
        <v>0</v>
      </c>
      <c r="P190" s="52">
        <v>0</v>
      </c>
      <c r="Q190" s="45" t="s">
        <v>46</v>
      </c>
      <c r="R190" s="43">
        <v>39</v>
      </c>
      <c r="S190" s="43">
        <v>40</v>
      </c>
      <c r="T190" s="43">
        <v>39</v>
      </c>
      <c r="U190" s="43">
        <v>40</v>
      </c>
      <c r="V190" s="45" t="s">
        <v>41</v>
      </c>
      <c r="W190" s="45" t="s">
        <v>41</v>
      </c>
      <c r="X190" s="45" t="s">
        <v>41</v>
      </c>
      <c r="Y190" s="45" t="s">
        <v>41</v>
      </c>
      <c r="Z190" s="45" t="s">
        <v>41</v>
      </c>
      <c r="AA190" s="45" t="s">
        <v>41</v>
      </c>
      <c r="AB190" s="45" t="s">
        <v>100</v>
      </c>
      <c r="AC190" s="45" t="s">
        <v>101</v>
      </c>
      <c r="AD190" s="82"/>
      <c r="AE190" s="172"/>
      <c r="AF190" s="172"/>
      <c r="AG190" s="172"/>
      <c r="AH190" s="172"/>
      <c r="AI190" s="172"/>
      <c r="AJ190" s="172"/>
      <c r="AK190" s="172"/>
      <c r="AL190" s="172"/>
      <c r="AM190" s="172"/>
      <c r="AN190" s="172"/>
      <c r="AO190" s="172"/>
      <c r="AP190" s="172"/>
      <c r="AQ190" s="172"/>
      <c r="AR190" s="172"/>
      <c r="AS190" s="172"/>
      <c r="AT190" s="172"/>
      <c r="AU190" s="172"/>
      <c r="AV190" s="172"/>
      <c r="AW190" s="172"/>
      <c r="AX190" s="172"/>
      <c r="AY190" s="172"/>
      <c r="AZ190" s="172"/>
      <c r="BA190" s="172"/>
      <c r="BB190" s="172"/>
      <c r="BC190" s="172"/>
      <c r="BD190" s="172"/>
      <c r="BE190" s="172"/>
      <c r="BF190" s="172"/>
      <c r="BG190" s="172"/>
      <c r="BH190" s="172"/>
      <c r="BI190" s="172"/>
      <c r="BJ190" s="172"/>
      <c r="BK190" s="172"/>
      <c r="BL190" s="172"/>
      <c r="BM190" s="172"/>
      <c r="BN190" s="172"/>
      <c r="BO190" s="172"/>
      <c r="BP190" s="172"/>
      <c r="BQ190" s="172"/>
      <c r="BR190" s="172"/>
      <c r="BS190" s="172"/>
      <c r="BT190" s="172"/>
      <c r="BU190" s="172"/>
      <c r="BV190" s="172"/>
      <c r="BW190" s="172"/>
      <c r="BX190" s="172"/>
      <c r="BY190" s="172"/>
      <c r="BZ190" s="172"/>
      <c r="CA190" s="172"/>
      <c r="CB190" s="172"/>
      <c r="CC190" s="172"/>
      <c r="CD190" s="172"/>
      <c r="CE190" s="172"/>
      <c r="CF190" s="172"/>
      <c r="CG190" s="172"/>
      <c r="CH190" s="172"/>
      <c r="CI190" s="172"/>
      <c r="CJ190" s="172"/>
      <c r="CK190" s="172"/>
      <c r="CL190" s="172"/>
      <c r="CM190" s="172"/>
      <c r="CN190" s="172"/>
      <c r="CO190" s="172"/>
      <c r="CP190" s="172"/>
      <c r="CQ190" s="172"/>
      <c r="CR190" s="172"/>
      <c r="CS190" s="172"/>
      <c r="CT190" s="172"/>
      <c r="CU190" s="172"/>
      <c r="CV190" s="172"/>
      <c r="CW190" s="172"/>
      <c r="CX190" s="172"/>
      <c r="CY190" s="172"/>
      <c r="CZ190" s="172"/>
      <c r="DA190" s="172"/>
      <c r="DB190" s="172"/>
      <c r="DC190" s="172"/>
      <c r="DD190" s="172"/>
      <c r="DE190" s="172"/>
      <c r="DF190" s="172"/>
      <c r="DG190" s="172"/>
      <c r="DH190" s="172"/>
      <c r="DI190" s="172"/>
      <c r="DJ190" s="172"/>
      <c r="DK190" s="172"/>
      <c r="DL190" s="172"/>
      <c r="DM190" s="172"/>
      <c r="DN190" s="172"/>
      <c r="DO190" s="172"/>
      <c r="DP190" s="172"/>
      <c r="DQ190" s="172"/>
      <c r="DR190" s="172"/>
      <c r="DS190" s="172"/>
      <c r="DT190" s="172"/>
      <c r="DU190" s="172"/>
      <c r="DV190" s="172"/>
      <c r="DW190" s="172"/>
      <c r="DX190" s="172"/>
      <c r="DY190" s="172"/>
      <c r="DZ190" s="172"/>
      <c r="EA190" s="172"/>
      <c r="EB190" s="172"/>
      <c r="EC190" s="172"/>
      <c r="ED190" s="172"/>
      <c r="EE190" s="172"/>
      <c r="EF190" s="172"/>
      <c r="EG190" s="172"/>
      <c r="EH190" s="172"/>
      <c r="EI190" s="172"/>
      <c r="EJ190" s="172"/>
      <c r="EK190" s="172"/>
      <c r="EL190" s="172"/>
      <c r="EM190" s="172"/>
      <c r="EN190" s="172"/>
      <c r="EO190" s="172"/>
      <c r="EP190" s="172"/>
      <c r="EQ190" s="172"/>
      <c r="ER190" s="172"/>
      <c r="ES190" s="172"/>
      <c r="ET190" s="172"/>
      <c r="EU190" s="172"/>
      <c r="EV190" s="172"/>
      <c r="EW190" s="172"/>
      <c r="EX190" s="172"/>
      <c r="EY190" s="172"/>
      <c r="EZ190" s="172"/>
      <c r="FA190" s="172"/>
      <c r="FB190" s="172"/>
      <c r="FC190" s="172"/>
      <c r="FD190" s="172"/>
      <c r="FE190" s="172"/>
      <c r="FF190" s="172"/>
      <c r="FG190" s="172"/>
      <c r="FH190" s="172"/>
      <c r="FI190" s="172"/>
      <c r="FJ190" s="172"/>
      <c r="FK190" s="172"/>
      <c r="FL190" s="172"/>
      <c r="FM190" s="172"/>
      <c r="FN190" s="172"/>
      <c r="FO190" s="172"/>
      <c r="FP190" s="172"/>
      <c r="FQ190" s="172"/>
      <c r="FR190" s="172"/>
      <c r="FS190" s="172"/>
      <c r="FT190" s="172"/>
      <c r="FU190" s="172"/>
      <c r="FV190" s="172"/>
      <c r="FW190" s="172"/>
      <c r="FX190" s="172"/>
      <c r="FY190" s="172"/>
      <c r="FZ190" s="172"/>
      <c r="GA190" s="172"/>
      <c r="GB190" s="172"/>
      <c r="GC190" s="172"/>
      <c r="GD190" s="172"/>
      <c r="GE190" s="172"/>
      <c r="GF190" s="172"/>
      <c r="GG190" s="172"/>
      <c r="GH190" s="172"/>
      <c r="GI190" s="172"/>
      <c r="GJ190" s="172"/>
      <c r="GK190" s="172"/>
      <c r="GL190" s="172"/>
      <c r="GM190" s="172"/>
      <c r="GN190" s="172"/>
      <c r="GO190" s="172"/>
      <c r="GP190" s="172"/>
      <c r="GQ190" s="172"/>
      <c r="GR190" s="172"/>
      <c r="GS190" s="172"/>
      <c r="GT190" s="172"/>
      <c r="GU190" s="172"/>
      <c r="GV190" s="172"/>
      <c r="GW190" s="172"/>
      <c r="GX190" s="172"/>
      <c r="GY190" s="172"/>
      <c r="GZ190" s="172"/>
      <c r="HA190" s="172"/>
      <c r="HB190" s="172"/>
      <c r="HC190" s="172"/>
      <c r="HD190" s="172"/>
      <c r="HE190" s="172"/>
      <c r="HF190" s="172"/>
      <c r="HG190" s="172"/>
      <c r="HH190" s="172"/>
      <c r="HI190" s="172"/>
      <c r="HJ190" s="172"/>
      <c r="HK190" s="172"/>
      <c r="HL190" s="172"/>
      <c r="HM190" s="172"/>
      <c r="HN190" s="172"/>
      <c r="HO190" s="172"/>
      <c r="HP190" s="172"/>
      <c r="HQ190" s="172"/>
      <c r="HR190" s="172"/>
    </row>
    <row r="191" s="10" customFormat="1" ht="12" spans="1:30">
      <c r="A191" s="43">
        <v>3.4</v>
      </c>
      <c r="B191" s="44" t="s">
        <v>106</v>
      </c>
      <c r="C191" s="43" t="s">
        <v>36</v>
      </c>
      <c r="D191" s="43"/>
      <c r="E191" s="43"/>
      <c r="F191" s="43">
        <f t="shared" ref="F191:I191" si="12">SUM(F192:F202)</f>
        <v>1194</v>
      </c>
      <c r="G191" s="43">
        <f t="shared" si="12"/>
        <v>32</v>
      </c>
      <c r="H191" s="43">
        <f t="shared" si="12"/>
        <v>1129</v>
      </c>
      <c r="I191" s="43">
        <f t="shared" si="12"/>
        <v>1194</v>
      </c>
      <c r="J191" s="43"/>
      <c r="K191" s="43"/>
      <c r="L191" s="52">
        <f>SUM(L192:L202)</f>
        <v>973.796501</v>
      </c>
      <c r="M191" s="52">
        <f>SUM(M192:M202)</f>
        <v>0</v>
      </c>
      <c r="N191" s="52">
        <f>SUM(N192:N202)</f>
        <v>0</v>
      </c>
      <c r="O191" s="52">
        <f>SUM(O192:O202)</f>
        <v>0</v>
      </c>
      <c r="P191" s="52">
        <f t="shared" ref="P191:U191" si="13">SUM(P192:P202)</f>
        <v>973.796501</v>
      </c>
      <c r="Q191" s="45"/>
      <c r="R191" s="43">
        <f t="shared" si="13"/>
        <v>1129</v>
      </c>
      <c r="S191" s="43">
        <f t="shared" si="13"/>
        <v>1194</v>
      </c>
      <c r="T191" s="43">
        <f t="shared" si="13"/>
        <v>1129</v>
      </c>
      <c r="U191" s="43">
        <f t="shared" si="13"/>
        <v>1194</v>
      </c>
      <c r="V191" s="45" t="s">
        <v>41</v>
      </c>
      <c r="W191" s="45" t="s">
        <v>41</v>
      </c>
      <c r="X191" s="45" t="s">
        <v>41</v>
      </c>
      <c r="Y191" s="45" t="s">
        <v>41</v>
      </c>
      <c r="Z191" s="45" t="s">
        <v>41</v>
      </c>
      <c r="AA191" s="45" t="s">
        <v>41</v>
      </c>
      <c r="AB191" s="45"/>
      <c r="AC191" s="45"/>
      <c r="AD191" s="75"/>
    </row>
    <row r="192" s="131" customFormat="1" ht="24" spans="1:226">
      <c r="A192" s="45" t="s">
        <v>42</v>
      </c>
      <c r="B192" s="46" t="s">
        <v>107</v>
      </c>
      <c r="C192" s="45" t="s">
        <v>44</v>
      </c>
      <c r="D192" s="45" t="s">
        <v>70</v>
      </c>
      <c r="E192" s="45" t="s">
        <v>71</v>
      </c>
      <c r="F192" s="43">
        <v>29</v>
      </c>
      <c r="G192" s="43">
        <v>3</v>
      </c>
      <c r="H192" s="43">
        <v>28</v>
      </c>
      <c r="I192" s="43">
        <v>29</v>
      </c>
      <c r="J192" s="43">
        <v>2018</v>
      </c>
      <c r="K192" s="43">
        <v>2020</v>
      </c>
      <c r="L192" s="52">
        <v>75.335214</v>
      </c>
      <c r="M192" s="52">
        <v>0</v>
      </c>
      <c r="N192" s="52">
        <v>0</v>
      </c>
      <c r="O192" s="52">
        <v>0</v>
      </c>
      <c r="P192" s="52">
        <v>75.335214</v>
      </c>
      <c r="Q192" s="45" t="s">
        <v>46</v>
      </c>
      <c r="R192" s="43">
        <v>28</v>
      </c>
      <c r="S192" s="43">
        <v>29</v>
      </c>
      <c r="T192" s="43">
        <v>28</v>
      </c>
      <c r="U192" s="43">
        <v>29</v>
      </c>
      <c r="V192" s="45" t="s">
        <v>41</v>
      </c>
      <c r="W192" s="45" t="s">
        <v>41</v>
      </c>
      <c r="X192" s="45" t="s">
        <v>41</v>
      </c>
      <c r="Y192" s="45" t="s">
        <v>41</v>
      </c>
      <c r="Z192" s="45" t="s">
        <v>41</v>
      </c>
      <c r="AA192" s="45" t="s">
        <v>41</v>
      </c>
      <c r="AB192" s="45" t="s">
        <v>100</v>
      </c>
      <c r="AC192" s="45" t="s">
        <v>108</v>
      </c>
      <c r="AD192" s="75"/>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0"/>
      <c r="EN192" s="10"/>
      <c r="EO192" s="10"/>
      <c r="EP192" s="10"/>
      <c r="EQ192" s="10"/>
      <c r="ER192" s="10"/>
      <c r="ES192" s="10"/>
      <c r="ET192" s="10"/>
      <c r="EU192" s="10"/>
      <c r="EV192" s="10"/>
      <c r="EW192" s="10"/>
      <c r="EX192" s="10"/>
      <c r="EY192" s="10"/>
      <c r="EZ192" s="10"/>
      <c r="FA192" s="10"/>
      <c r="FB192" s="10"/>
      <c r="FC192" s="10"/>
      <c r="FD192" s="10"/>
      <c r="FE192" s="10"/>
      <c r="FF192" s="10"/>
      <c r="FG192" s="10"/>
      <c r="FH192" s="10"/>
      <c r="FI192" s="10"/>
      <c r="FJ192" s="10"/>
      <c r="FK192" s="10"/>
      <c r="FL192" s="10"/>
      <c r="FM192" s="10"/>
      <c r="FN192" s="10"/>
      <c r="FO192" s="10"/>
      <c r="FP192" s="10"/>
      <c r="FQ192" s="10"/>
      <c r="FR192" s="10"/>
      <c r="FS192" s="10"/>
      <c r="FT192" s="10"/>
      <c r="FU192" s="10"/>
      <c r="FV192" s="10"/>
      <c r="FW192" s="10"/>
      <c r="FX192" s="10"/>
      <c r="FY192" s="10"/>
      <c r="FZ192" s="10"/>
      <c r="GA192" s="10"/>
      <c r="GB192" s="10"/>
      <c r="GC192" s="10"/>
      <c r="GD192" s="10"/>
      <c r="GE192" s="10"/>
      <c r="GF192" s="10"/>
      <c r="GG192" s="10"/>
      <c r="GH192" s="10"/>
      <c r="GI192" s="10"/>
      <c r="GJ192" s="10"/>
      <c r="GK192" s="10"/>
      <c r="GL192" s="10"/>
      <c r="GM192" s="10"/>
      <c r="GN192" s="10"/>
      <c r="GO192" s="10"/>
      <c r="GP192" s="10"/>
      <c r="GQ192" s="10"/>
      <c r="GR192" s="10"/>
      <c r="GS192" s="10"/>
      <c r="GT192" s="10"/>
      <c r="GU192" s="10"/>
      <c r="GV192" s="10"/>
      <c r="GW192" s="10"/>
      <c r="GX192" s="10"/>
      <c r="GY192" s="10"/>
      <c r="GZ192" s="10"/>
      <c r="HA192" s="10"/>
      <c r="HB192" s="10"/>
      <c r="HC192" s="10"/>
      <c r="HD192" s="10"/>
      <c r="HE192" s="10"/>
      <c r="HF192" s="10"/>
      <c r="HG192" s="10"/>
      <c r="HH192" s="10"/>
      <c r="HI192" s="10"/>
      <c r="HJ192" s="10"/>
      <c r="HK192" s="10"/>
      <c r="HL192" s="10"/>
      <c r="HM192" s="10"/>
      <c r="HN192" s="10"/>
      <c r="HO192" s="10"/>
      <c r="HP192" s="10"/>
      <c r="HQ192" s="10"/>
      <c r="HR192" s="10"/>
    </row>
    <row r="193" s="10" customFormat="1" ht="24" spans="1:30">
      <c r="A193" s="45" t="s">
        <v>42</v>
      </c>
      <c r="B193" s="46" t="s">
        <v>107</v>
      </c>
      <c r="C193" s="45" t="s">
        <v>49</v>
      </c>
      <c r="D193" s="45" t="s">
        <v>70</v>
      </c>
      <c r="E193" s="45" t="s">
        <v>71</v>
      </c>
      <c r="F193" s="43">
        <v>23</v>
      </c>
      <c r="G193" s="43">
        <v>3</v>
      </c>
      <c r="H193" s="43">
        <v>21</v>
      </c>
      <c r="I193" s="43">
        <v>23</v>
      </c>
      <c r="J193" s="43">
        <v>2018</v>
      </c>
      <c r="K193" s="43">
        <v>2020</v>
      </c>
      <c r="L193" s="52">
        <v>57.444056</v>
      </c>
      <c r="M193" s="52">
        <v>0</v>
      </c>
      <c r="N193" s="52">
        <v>0</v>
      </c>
      <c r="O193" s="52">
        <v>0</v>
      </c>
      <c r="P193" s="52">
        <v>57.444056</v>
      </c>
      <c r="Q193" s="45" t="s">
        <v>46</v>
      </c>
      <c r="R193" s="43">
        <v>21</v>
      </c>
      <c r="S193" s="43">
        <v>23</v>
      </c>
      <c r="T193" s="43">
        <v>21</v>
      </c>
      <c r="U193" s="43">
        <v>23</v>
      </c>
      <c r="V193" s="45" t="s">
        <v>41</v>
      </c>
      <c r="W193" s="45" t="s">
        <v>41</v>
      </c>
      <c r="X193" s="45" t="s">
        <v>41</v>
      </c>
      <c r="Y193" s="45" t="s">
        <v>41</v>
      </c>
      <c r="Z193" s="45" t="s">
        <v>41</v>
      </c>
      <c r="AA193" s="45" t="s">
        <v>41</v>
      </c>
      <c r="AB193" s="45" t="s">
        <v>100</v>
      </c>
      <c r="AC193" s="45" t="s">
        <v>108</v>
      </c>
      <c r="AD193" s="75"/>
    </row>
    <row r="194" s="131" customFormat="1" ht="24" spans="1:226">
      <c r="A194" s="45" t="s">
        <v>42</v>
      </c>
      <c r="B194" s="46" t="s">
        <v>107</v>
      </c>
      <c r="C194" s="45" t="s">
        <v>50</v>
      </c>
      <c r="D194" s="45" t="s">
        <v>70</v>
      </c>
      <c r="E194" s="45" t="s">
        <v>71</v>
      </c>
      <c r="F194" s="43">
        <v>48</v>
      </c>
      <c r="G194" s="43">
        <v>3</v>
      </c>
      <c r="H194" s="43">
        <v>48</v>
      </c>
      <c r="I194" s="43">
        <v>48</v>
      </c>
      <c r="J194" s="43">
        <v>2018</v>
      </c>
      <c r="K194" s="43">
        <v>2020</v>
      </c>
      <c r="L194" s="52">
        <v>55.65341</v>
      </c>
      <c r="M194" s="52">
        <v>0</v>
      </c>
      <c r="N194" s="52">
        <v>0</v>
      </c>
      <c r="O194" s="52">
        <v>0</v>
      </c>
      <c r="P194" s="52">
        <v>55.65341</v>
      </c>
      <c r="Q194" s="45" t="s">
        <v>46</v>
      </c>
      <c r="R194" s="43">
        <v>48</v>
      </c>
      <c r="S194" s="43">
        <v>48</v>
      </c>
      <c r="T194" s="43">
        <v>48</v>
      </c>
      <c r="U194" s="43">
        <v>48</v>
      </c>
      <c r="V194" s="45" t="s">
        <v>41</v>
      </c>
      <c r="W194" s="45" t="s">
        <v>41</v>
      </c>
      <c r="X194" s="45" t="s">
        <v>41</v>
      </c>
      <c r="Y194" s="45" t="s">
        <v>41</v>
      </c>
      <c r="Z194" s="45" t="s">
        <v>41</v>
      </c>
      <c r="AA194" s="45" t="s">
        <v>41</v>
      </c>
      <c r="AB194" s="45" t="s">
        <v>100</v>
      </c>
      <c r="AC194" s="45" t="s">
        <v>108</v>
      </c>
      <c r="AD194" s="74"/>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c r="BZ194" s="21"/>
      <c r="CA194" s="21"/>
      <c r="CB194" s="21"/>
      <c r="CC194" s="21"/>
      <c r="CD194" s="21"/>
      <c r="CE194" s="21"/>
      <c r="CF194" s="21"/>
      <c r="CG194" s="21"/>
      <c r="CH194" s="21"/>
      <c r="CI194" s="21"/>
      <c r="CJ194" s="21"/>
      <c r="CK194" s="21"/>
      <c r="CL194" s="21"/>
      <c r="CM194" s="21"/>
      <c r="CN194" s="21"/>
      <c r="CO194" s="21"/>
      <c r="CP194" s="21"/>
      <c r="CQ194" s="21"/>
      <c r="CR194" s="21"/>
      <c r="CS194" s="21"/>
      <c r="CT194" s="21"/>
      <c r="CU194" s="21"/>
      <c r="CV194" s="21"/>
      <c r="CW194" s="21"/>
      <c r="CX194" s="21"/>
      <c r="CY194" s="21"/>
      <c r="CZ194" s="21"/>
      <c r="DA194" s="21"/>
      <c r="DB194" s="21"/>
      <c r="DC194" s="21"/>
      <c r="DD194" s="21"/>
      <c r="DE194" s="21"/>
      <c r="DF194" s="21"/>
      <c r="DG194" s="21"/>
      <c r="DH194" s="21"/>
      <c r="DI194" s="21"/>
      <c r="DJ194" s="21"/>
      <c r="DK194" s="21"/>
      <c r="DL194" s="21"/>
      <c r="DM194" s="21"/>
      <c r="DN194" s="21"/>
      <c r="DO194" s="21"/>
      <c r="DP194" s="21"/>
      <c r="DQ194" s="21"/>
      <c r="DR194" s="21"/>
      <c r="DS194" s="21"/>
      <c r="DT194" s="21"/>
      <c r="DU194" s="21"/>
      <c r="DV194" s="21"/>
      <c r="DW194" s="21"/>
      <c r="DX194" s="21"/>
      <c r="DY194" s="21"/>
      <c r="DZ194" s="21"/>
      <c r="EA194" s="21"/>
      <c r="EB194" s="21"/>
      <c r="EC194" s="21"/>
      <c r="ED194" s="21"/>
      <c r="EE194" s="21"/>
      <c r="EF194" s="21"/>
      <c r="EG194" s="21"/>
      <c r="EH194" s="21"/>
      <c r="EI194" s="21"/>
      <c r="EJ194" s="21"/>
      <c r="EK194" s="21"/>
      <c r="EL194" s="21"/>
      <c r="EM194" s="21"/>
      <c r="EN194" s="21"/>
      <c r="EO194" s="21"/>
      <c r="EP194" s="21"/>
      <c r="EQ194" s="21"/>
      <c r="ER194" s="21"/>
      <c r="ES194" s="21"/>
      <c r="ET194" s="21"/>
      <c r="EU194" s="21"/>
      <c r="EV194" s="21"/>
      <c r="EW194" s="21"/>
      <c r="EX194" s="21"/>
      <c r="EY194" s="21"/>
      <c r="EZ194" s="21"/>
      <c r="FA194" s="21"/>
      <c r="FB194" s="21"/>
      <c r="FC194" s="21"/>
      <c r="FD194" s="21"/>
      <c r="FE194" s="21"/>
      <c r="FF194" s="21"/>
      <c r="FG194" s="21"/>
      <c r="FH194" s="21"/>
      <c r="FI194" s="21"/>
      <c r="FJ194" s="21"/>
      <c r="FK194" s="21"/>
      <c r="FL194" s="21"/>
      <c r="FM194" s="21"/>
      <c r="FN194" s="21"/>
      <c r="FO194" s="21"/>
      <c r="FP194" s="21"/>
      <c r="FQ194" s="21"/>
      <c r="FR194" s="21"/>
      <c r="FS194" s="21"/>
      <c r="FT194" s="21"/>
      <c r="FU194" s="21"/>
      <c r="FV194" s="21"/>
      <c r="FW194" s="21"/>
      <c r="FX194" s="21"/>
      <c r="FY194" s="21"/>
      <c r="FZ194" s="21"/>
      <c r="GA194" s="21"/>
      <c r="GB194" s="21"/>
      <c r="GC194" s="21"/>
      <c r="GD194" s="21"/>
      <c r="GE194" s="21"/>
      <c r="GF194" s="21"/>
      <c r="GG194" s="21"/>
      <c r="GH194" s="21"/>
      <c r="GI194" s="21"/>
      <c r="GJ194" s="21"/>
      <c r="GK194" s="21"/>
      <c r="GL194" s="21"/>
      <c r="GM194" s="21"/>
      <c r="GN194" s="21"/>
      <c r="GO194" s="21"/>
      <c r="GP194" s="21"/>
      <c r="GQ194" s="21"/>
      <c r="GR194" s="21"/>
      <c r="GS194" s="21"/>
      <c r="GT194" s="21"/>
      <c r="GU194" s="21"/>
      <c r="GV194" s="21"/>
      <c r="GW194" s="21"/>
      <c r="GX194" s="21"/>
      <c r="GY194" s="21"/>
      <c r="GZ194" s="21"/>
      <c r="HA194" s="21"/>
      <c r="HB194" s="21"/>
      <c r="HC194" s="21"/>
      <c r="HD194" s="21"/>
      <c r="HE194" s="21"/>
      <c r="HF194" s="21"/>
      <c r="HG194" s="21"/>
      <c r="HH194" s="21"/>
      <c r="HI194" s="21"/>
      <c r="HJ194" s="21"/>
      <c r="HK194" s="21"/>
      <c r="HL194" s="21"/>
      <c r="HM194" s="21"/>
      <c r="HN194" s="21"/>
      <c r="HO194" s="21"/>
      <c r="HP194" s="21"/>
      <c r="HQ194" s="21"/>
      <c r="HR194" s="21"/>
    </row>
    <row r="195" s="131" customFormat="1" ht="24" spans="1:30">
      <c r="A195" s="45" t="s">
        <v>42</v>
      </c>
      <c r="B195" s="46" t="s">
        <v>107</v>
      </c>
      <c r="C195" s="45" t="s">
        <v>51</v>
      </c>
      <c r="D195" s="45" t="s">
        <v>70</v>
      </c>
      <c r="E195" s="45" t="s">
        <v>71</v>
      </c>
      <c r="F195" s="43">
        <v>30</v>
      </c>
      <c r="G195" s="43">
        <v>2</v>
      </c>
      <c r="H195" s="43">
        <v>26</v>
      </c>
      <c r="I195" s="43">
        <v>30</v>
      </c>
      <c r="J195" s="43">
        <v>2019</v>
      </c>
      <c r="K195" s="43">
        <v>2020</v>
      </c>
      <c r="L195" s="52">
        <v>11.324918</v>
      </c>
      <c r="M195" s="52">
        <v>0</v>
      </c>
      <c r="N195" s="52">
        <v>0</v>
      </c>
      <c r="O195" s="52">
        <v>0</v>
      </c>
      <c r="P195" s="52">
        <v>11.324918</v>
      </c>
      <c r="Q195" s="45" t="s">
        <v>46</v>
      </c>
      <c r="R195" s="43">
        <v>26</v>
      </c>
      <c r="S195" s="43">
        <v>30</v>
      </c>
      <c r="T195" s="43">
        <v>26</v>
      </c>
      <c r="U195" s="43">
        <v>30</v>
      </c>
      <c r="V195" s="45" t="s">
        <v>41</v>
      </c>
      <c r="W195" s="45" t="s">
        <v>41</v>
      </c>
      <c r="X195" s="45" t="s">
        <v>41</v>
      </c>
      <c r="Y195" s="45" t="s">
        <v>41</v>
      </c>
      <c r="Z195" s="45" t="s">
        <v>41</v>
      </c>
      <c r="AA195" s="45" t="s">
        <v>41</v>
      </c>
      <c r="AB195" s="45" t="s">
        <v>100</v>
      </c>
      <c r="AC195" s="45" t="s">
        <v>108</v>
      </c>
      <c r="AD195" s="45"/>
    </row>
    <row r="196" s="22" customFormat="1" ht="24" spans="1:226">
      <c r="A196" s="45" t="s">
        <v>42</v>
      </c>
      <c r="B196" s="46" t="s">
        <v>107</v>
      </c>
      <c r="C196" s="45" t="s">
        <v>52</v>
      </c>
      <c r="D196" s="45" t="s">
        <v>70</v>
      </c>
      <c r="E196" s="45" t="s">
        <v>71</v>
      </c>
      <c r="F196" s="43">
        <v>192</v>
      </c>
      <c r="G196" s="43">
        <v>3</v>
      </c>
      <c r="H196" s="43">
        <v>172</v>
      </c>
      <c r="I196" s="43">
        <v>192</v>
      </c>
      <c r="J196" s="43">
        <v>2018</v>
      </c>
      <c r="K196" s="43">
        <v>2020</v>
      </c>
      <c r="L196" s="52">
        <v>96.507068</v>
      </c>
      <c r="M196" s="52">
        <v>0</v>
      </c>
      <c r="N196" s="52">
        <v>0</v>
      </c>
      <c r="O196" s="52">
        <v>0</v>
      </c>
      <c r="P196" s="52">
        <v>96.507068</v>
      </c>
      <c r="Q196" s="45" t="s">
        <v>46</v>
      </c>
      <c r="R196" s="43">
        <v>172</v>
      </c>
      <c r="S196" s="43">
        <v>192</v>
      </c>
      <c r="T196" s="43">
        <v>172</v>
      </c>
      <c r="U196" s="43">
        <v>192</v>
      </c>
      <c r="V196" s="45" t="s">
        <v>41</v>
      </c>
      <c r="W196" s="45" t="s">
        <v>41</v>
      </c>
      <c r="X196" s="45" t="s">
        <v>41</v>
      </c>
      <c r="Y196" s="45" t="s">
        <v>41</v>
      </c>
      <c r="Z196" s="45" t="s">
        <v>41</v>
      </c>
      <c r="AA196" s="45" t="s">
        <v>41</v>
      </c>
      <c r="AB196" s="45" t="s">
        <v>100</v>
      </c>
      <c r="AC196" s="45" t="s">
        <v>108</v>
      </c>
      <c r="AD196" s="75"/>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c r="DY196" s="10"/>
      <c r="DZ196" s="10"/>
      <c r="EA196" s="10"/>
      <c r="EB196" s="10"/>
      <c r="EC196" s="10"/>
      <c r="ED196" s="10"/>
      <c r="EE196" s="10"/>
      <c r="EF196" s="10"/>
      <c r="EG196" s="10"/>
      <c r="EH196" s="10"/>
      <c r="EI196" s="10"/>
      <c r="EJ196" s="10"/>
      <c r="EK196" s="10"/>
      <c r="EL196" s="10"/>
      <c r="EM196" s="10"/>
      <c r="EN196" s="10"/>
      <c r="EO196" s="10"/>
      <c r="EP196" s="10"/>
      <c r="EQ196" s="10"/>
      <c r="ER196" s="10"/>
      <c r="ES196" s="10"/>
      <c r="ET196" s="10"/>
      <c r="EU196" s="10"/>
      <c r="EV196" s="10"/>
      <c r="EW196" s="10"/>
      <c r="EX196" s="10"/>
      <c r="EY196" s="10"/>
      <c r="EZ196" s="10"/>
      <c r="FA196" s="10"/>
      <c r="FB196" s="10"/>
      <c r="FC196" s="10"/>
      <c r="FD196" s="10"/>
      <c r="FE196" s="10"/>
      <c r="FF196" s="10"/>
      <c r="FG196" s="10"/>
      <c r="FH196" s="10"/>
      <c r="FI196" s="10"/>
      <c r="FJ196" s="10"/>
      <c r="FK196" s="10"/>
      <c r="FL196" s="10"/>
      <c r="FM196" s="10"/>
      <c r="FN196" s="10"/>
      <c r="FO196" s="10"/>
      <c r="FP196" s="10"/>
      <c r="FQ196" s="10"/>
      <c r="FR196" s="10"/>
      <c r="FS196" s="10"/>
      <c r="FT196" s="10"/>
      <c r="FU196" s="10"/>
      <c r="FV196" s="10"/>
      <c r="FW196" s="10"/>
      <c r="FX196" s="10"/>
      <c r="FY196" s="10"/>
      <c r="FZ196" s="10"/>
      <c r="GA196" s="10"/>
      <c r="GB196" s="10"/>
      <c r="GC196" s="10"/>
      <c r="GD196" s="10"/>
      <c r="GE196" s="10"/>
      <c r="GF196" s="10"/>
      <c r="GG196" s="10"/>
      <c r="GH196" s="10"/>
      <c r="GI196" s="10"/>
      <c r="GJ196" s="10"/>
      <c r="GK196" s="10"/>
      <c r="GL196" s="10"/>
      <c r="GM196" s="10"/>
      <c r="GN196" s="10"/>
      <c r="GO196" s="10"/>
      <c r="GP196" s="10"/>
      <c r="GQ196" s="10"/>
      <c r="GR196" s="10"/>
      <c r="GS196" s="10"/>
      <c r="GT196" s="10"/>
      <c r="GU196" s="10"/>
      <c r="GV196" s="10"/>
      <c r="GW196" s="10"/>
      <c r="GX196" s="10"/>
      <c r="GY196" s="10"/>
      <c r="GZ196" s="10"/>
      <c r="HA196" s="10"/>
      <c r="HB196" s="10"/>
      <c r="HC196" s="10"/>
      <c r="HD196" s="10"/>
      <c r="HE196" s="10"/>
      <c r="HF196" s="10"/>
      <c r="HG196" s="10"/>
      <c r="HH196" s="10"/>
      <c r="HI196" s="10"/>
      <c r="HJ196" s="10"/>
      <c r="HK196" s="10"/>
      <c r="HL196" s="10"/>
      <c r="HM196" s="10"/>
      <c r="HN196" s="10"/>
      <c r="HO196" s="10"/>
      <c r="HP196" s="10"/>
      <c r="HQ196" s="10"/>
      <c r="HR196" s="10"/>
    </row>
    <row r="197" s="22" customFormat="1" ht="24" spans="1:226">
      <c r="A197" s="45" t="s">
        <v>42</v>
      </c>
      <c r="B197" s="46" t="s">
        <v>107</v>
      </c>
      <c r="C197" s="45" t="s">
        <v>53</v>
      </c>
      <c r="D197" s="45" t="s">
        <v>70</v>
      </c>
      <c r="E197" s="45" t="s">
        <v>71</v>
      </c>
      <c r="F197" s="43">
        <v>179</v>
      </c>
      <c r="G197" s="43">
        <v>3</v>
      </c>
      <c r="H197" s="43">
        <v>162</v>
      </c>
      <c r="I197" s="43">
        <v>179</v>
      </c>
      <c r="J197" s="43">
        <v>2018</v>
      </c>
      <c r="K197" s="43">
        <v>2020</v>
      </c>
      <c r="L197" s="52">
        <v>93</v>
      </c>
      <c r="M197" s="52">
        <v>0</v>
      </c>
      <c r="N197" s="52">
        <v>0</v>
      </c>
      <c r="O197" s="52">
        <v>0</v>
      </c>
      <c r="P197" s="52">
        <v>93</v>
      </c>
      <c r="Q197" s="45" t="s">
        <v>46</v>
      </c>
      <c r="R197" s="43">
        <v>162</v>
      </c>
      <c r="S197" s="43">
        <v>179</v>
      </c>
      <c r="T197" s="43">
        <v>162</v>
      </c>
      <c r="U197" s="43">
        <v>179</v>
      </c>
      <c r="V197" s="45" t="s">
        <v>41</v>
      </c>
      <c r="W197" s="45" t="s">
        <v>41</v>
      </c>
      <c r="X197" s="45" t="s">
        <v>41</v>
      </c>
      <c r="Y197" s="45" t="s">
        <v>41</v>
      </c>
      <c r="Z197" s="45" t="s">
        <v>41</v>
      </c>
      <c r="AA197" s="45" t="s">
        <v>41</v>
      </c>
      <c r="AB197" s="45" t="s">
        <v>100</v>
      </c>
      <c r="AC197" s="45" t="s">
        <v>108</v>
      </c>
      <c r="AD197" s="45"/>
      <c r="AE197" s="131"/>
      <c r="AF197" s="131"/>
      <c r="AG197" s="131"/>
      <c r="AH197" s="131"/>
      <c r="AI197" s="131"/>
      <c r="AJ197" s="131"/>
      <c r="AK197" s="131"/>
      <c r="AL197" s="131"/>
      <c r="AM197" s="131"/>
      <c r="AN197" s="131"/>
      <c r="AO197" s="131"/>
      <c r="AP197" s="131"/>
      <c r="AQ197" s="131"/>
      <c r="AR197" s="131"/>
      <c r="AS197" s="131"/>
      <c r="AT197" s="131"/>
      <c r="AU197" s="131"/>
      <c r="AV197" s="131"/>
      <c r="AW197" s="131"/>
      <c r="AX197" s="131"/>
      <c r="AY197" s="131"/>
      <c r="AZ197" s="131"/>
      <c r="BA197" s="131"/>
      <c r="BB197" s="131"/>
      <c r="BC197" s="131"/>
      <c r="BD197" s="131"/>
      <c r="BE197" s="131"/>
      <c r="BF197" s="131"/>
      <c r="BG197" s="131"/>
      <c r="BH197" s="131"/>
      <c r="BI197" s="131"/>
      <c r="BJ197" s="131"/>
      <c r="BK197" s="131"/>
      <c r="BL197" s="131"/>
      <c r="BM197" s="131"/>
      <c r="BN197" s="131"/>
      <c r="BO197" s="131"/>
      <c r="BP197" s="131"/>
      <c r="BQ197" s="131"/>
      <c r="BR197" s="131"/>
      <c r="BS197" s="131"/>
      <c r="BT197" s="131"/>
      <c r="BU197" s="131"/>
      <c r="BV197" s="131"/>
      <c r="BW197" s="131"/>
      <c r="BX197" s="131"/>
      <c r="BY197" s="131"/>
      <c r="BZ197" s="131"/>
      <c r="CA197" s="131"/>
      <c r="CB197" s="131"/>
      <c r="CC197" s="131"/>
      <c r="CD197" s="131"/>
      <c r="CE197" s="131"/>
      <c r="CF197" s="131"/>
      <c r="CG197" s="131"/>
      <c r="CH197" s="131"/>
      <c r="CI197" s="131"/>
      <c r="CJ197" s="131"/>
      <c r="CK197" s="131"/>
      <c r="CL197" s="131"/>
      <c r="CM197" s="131"/>
      <c r="CN197" s="131"/>
      <c r="CO197" s="131"/>
      <c r="CP197" s="131"/>
      <c r="CQ197" s="131"/>
      <c r="CR197" s="131"/>
      <c r="CS197" s="131"/>
      <c r="CT197" s="131"/>
      <c r="CU197" s="131"/>
      <c r="CV197" s="131"/>
      <c r="CW197" s="131"/>
      <c r="CX197" s="131"/>
      <c r="CY197" s="131"/>
      <c r="CZ197" s="131"/>
      <c r="DA197" s="131"/>
      <c r="DB197" s="131"/>
      <c r="DC197" s="131"/>
      <c r="DD197" s="131"/>
      <c r="DE197" s="131"/>
      <c r="DF197" s="131"/>
      <c r="DG197" s="131"/>
      <c r="DH197" s="131"/>
      <c r="DI197" s="131"/>
      <c r="DJ197" s="131"/>
      <c r="DK197" s="131"/>
      <c r="DL197" s="131"/>
      <c r="DM197" s="131"/>
      <c r="DN197" s="131"/>
      <c r="DO197" s="131"/>
      <c r="DP197" s="131"/>
      <c r="DQ197" s="131"/>
      <c r="DR197" s="131"/>
      <c r="DS197" s="131"/>
      <c r="DT197" s="131"/>
      <c r="DU197" s="131"/>
      <c r="DV197" s="131"/>
      <c r="DW197" s="131"/>
      <c r="DX197" s="131"/>
      <c r="DY197" s="131"/>
      <c r="DZ197" s="131"/>
      <c r="EA197" s="131"/>
      <c r="EB197" s="131"/>
      <c r="EC197" s="131"/>
      <c r="ED197" s="131"/>
      <c r="EE197" s="131"/>
      <c r="EF197" s="131"/>
      <c r="EG197" s="131"/>
      <c r="EH197" s="131"/>
      <c r="EI197" s="131"/>
      <c r="EJ197" s="131"/>
      <c r="EK197" s="131"/>
      <c r="EL197" s="131"/>
      <c r="EM197" s="131"/>
      <c r="EN197" s="131"/>
      <c r="EO197" s="131"/>
      <c r="EP197" s="131"/>
      <c r="EQ197" s="131"/>
      <c r="ER197" s="131"/>
      <c r="ES197" s="131"/>
      <c r="ET197" s="131"/>
      <c r="EU197" s="131"/>
      <c r="EV197" s="131"/>
      <c r="EW197" s="131"/>
      <c r="EX197" s="131"/>
      <c r="EY197" s="131"/>
      <c r="EZ197" s="131"/>
      <c r="FA197" s="131"/>
      <c r="FB197" s="131"/>
      <c r="FC197" s="131"/>
      <c r="FD197" s="131"/>
      <c r="FE197" s="131"/>
      <c r="FF197" s="131"/>
      <c r="FG197" s="131"/>
      <c r="FH197" s="131"/>
      <c r="FI197" s="131"/>
      <c r="FJ197" s="131"/>
      <c r="FK197" s="131"/>
      <c r="FL197" s="131"/>
      <c r="FM197" s="131"/>
      <c r="FN197" s="131"/>
      <c r="FO197" s="131"/>
      <c r="FP197" s="131"/>
      <c r="FQ197" s="131"/>
      <c r="FR197" s="131"/>
      <c r="FS197" s="131"/>
      <c r="FT197" s="131"/>
      <c r="FU197" s="131"/>
      <c r="FV197" s="131"/>
      <c r="FW197" s="131"/>
      <c r="FX197" s="131"/>
      <c r="FY197" s="131"/>
      <c r="FZ197" s="131"/>
      <c r="GA197" s="131"/>
      <c r="GB197" s="131"/>
      <c r="GC197" s="131"/>
      <c r="GD197" s="131"/>
      <c r="GE197" s="131"/>
      <c r="GF197" s="131"/>
      <c r="GG197" s="131"/>
      <c r="GH197" s="131"/>
      <c r="GI197" s="131"/>
      <c r="GJ197" s="131"/>
      <c r="GK197" s="131"/>
      <c r="GL197" s="131"/>
      <c r="GM197" s="131"/>
      <c r="GN197" s="131"/>
      <c r="GO197" s="131"/>
      <c r="GP197" s="131"/>
      <c r="GQ197" s="131"/>
      <c r="GR197" s="131"/>
      <c r="GS197" s="131"/>
      <c r="GT197" s="131"/>
      <c r="GU197" s="131"/>
      <c r="GV197" s="131"/>
      <c r="GW197" s="131"/>
      <c r="GX197" s="131"/>
      <c r="GY197" s="131"/>
      <c r="GZ197" s="131"/>
      <c r="HA197" s="131"/>
      <c r="HB197" s="131"/>
      <c r="HC197" s="131"/>
      <c r="HD197" s="131"/>
      <c r="HE197" s="131"/>
      <c r="HF197" s="131"/>
      <c r="HG197" s="131"/>
      <c r="HH197" s="131"/>
      <c r="HI197" s="131"/>
      <c r="HJ197" s="131"/>
      <c r="HK197" s="131"/>
      <c r="HL197" s="131"/>
      <c r="HM197" s="131"/>
      <c r="HN197" s="131"/>
      <c r="HO197" s="131"/>
      <c r="HP197" s="131"/>
      <c r="HQ197" s="131"/>
      <c r="HR197" s="131"/>
    </row>
    <row r="198" s="131" customFormat="1" ht="24" spans="1:226">
      <c r="A198" s="45" t="s">
        <v>42</v>
      </c>
      <c r="B198" s="46" t="s">
        <v>107</v>
      </c>
      <c r="C198" s="45" t="s">
        <v>54</v>
      </c>
      <c r="D198" s="45" t="s">
        <v>70</v>
      </c>
      <c r="E198" s="45" t="s">
        <v>71</v>
      </c>
      <c r="F198" s="43">
        <v>309</v>
      </c>
      <c r="G198" s="43">
        <v>3</v>
      </c>
      <c r="H198" s="43">
        <v>297</v>
      </c>
      <c r="I198" s="43">
        <v>309</v>
      </c>
      <c r="J198" s="43">
        <v>2018</v>
      </c>
      <c r="K198" s="43">
        <v>2020</v>
      </c>
      <c r="L198" s="52">
        <v>241.987808</v>
      </c>
      <c r="M198" s="52">
        <v>0</v>
      </c>
      <c r="N198" s="52">
        <v>0</v>
      </c>
      <c r="O198" s="52">
        <v>0</v>
      </c>
      <c r="P198" s="52">
        <v>241.987808</v>
      </c>
      <c r="Q198" s="45" t="s">
        <v>46</v>
      </c>
      <c r="R198" s="43">
        <v>297</v>
      </c>
      <c r="S198" s="43">
        <v>309</v>
      </c>
      <c r="T198" s="43">
        <v>297</v>
      </c>
      <c r="U198" s="43">
        <v>309</v>
      </c>
      <c r="V198" s="45" t="s">
        <v>41</v>
      </c>
      <c r="W198" s="45" t="s">
        <v>41</v>
      </c>
      <c r="X198" s="45" t="s">
        <v>41</v>
      </c>
      <c r="Y198" s="45" t="s">
        <v>41</v>
      </c>
      <c r="Z198" s="45" t="s">
        <v>41</v>
      </c>
      <c r="AA198" s="45" t="s">
        <v>41</v>
      </c>
      <c r="AB198" s="45" t="s">
        <v>100</v>
      </c>
      <c r="AC198" s="45" t="s">
        <v>108</v>
      </c>
      <c r="AD198" s="74"/>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c r="CW198" s="21"/>
      <c r="CX198" s="21"/>
      <c r="CY198" s="21"/>
      <c r="CZ198" s="21"/>
      <c r="DA198" s="21"/>
      <c r="DB198" s="21"/>
      <c r="DC198" s="21"/>
      <c r="DD198" s="21"/>
      <c r="DE198" s="21"/>
      <c r="DF198" s="21"/>
      <c r="DG198" s="21"/>
      <c r="DH198" s="21"/>
      <c r="DI198" s="21"/>
      <c r="DJ198" s="21"/>
      <c r="DK198" s="21"/>
      <c r="DL198" s="21"/>
      <c r="DM198" s="21"/>
      <c r="DN198" s="21"/>
      <c r="DO198" s="21"/>
      <c r="DP198" s="21"/>
      <c r="DQ198" s="21"/>
      <c r="DR198" s="21"/>
      <c r="DS198" s="21"/>
      <c r="DT198" s="21"/>
      <c r="DU198" s="21"/>
      <c r="DV198" s="21"/>
      <c r="DW198" s="21"/>
      <c r="DX198" s="21"/>
      <c r="DY198" s="21"/>
      <c r="DZ198" s="21"/>
      <c r="EA198" s="21"/>
      <c r="EB198" s="21"/>
      <c r="EC198" s="21"/>
      <c r="ED198" s="21"/>
      <c r="EE198" s="21"/>
      <c r="EF198" s="21"/>
      <c r="EG198" s="21"/>
      <c r="EH198" s="21"/>
      <c r="EI198" s="21"/>
      <c r="EJ198" s="21"/>
      <c r="EK198" s="21"/>
      <c r="EL198" s="21"/>
      <c r="EM198" s="21"/>
      <c r="EN198" s="21"/>
      <c r="EO198" s="21"/>
      <c r="EP198" s="21"/>
      <c r="EQ198" s="21"/>
      <c r="ER198" s="21"/>
      <c r="ES198" s="21"/>
      <c r="ET198" s="21"/>
      <c r="EU198" s="21"/>
      <c r="EV198" s="21"/>
      <c r="EW198" s="21"/>
      <c r="EX198" s="21"/>
      <c r="EY198" s="21"/>
      <c r="EZ198" s="21"/>
      <c r="FA198" s="21"/>
      <c r="FB198" s="21"/>
      <c r="FC198" s="21"/>
      <c r="FD198" s="21"/>
      <c r="FE198" s="21"/>
      <c r="FF198" s="21"/>
      <c r="FG198" s="21"/>
      <c r="FH198" s="21"/>
      <c r="FI198" s="21"/>
      <c r="FJ198" s="21"/>
      <c r="FK198" s="21"/>
      <c r="FL198" s="21"/>
      <c r="FM198" s="21"/>
      <c r="FN198" s="21"/>
      <c r="FO198" s="21"/>
      <c r="FP198" s="21"/>
      <c r="FQ198" s="21"/>
      <c r="FR198" s="21"/>
      <c r="FS198" s="21"/>
      <c r="FT198" s="21"/>
      <c r="FU198" s="21"/>
      <c r="FV198" s="21"/>
      <c r="FW198" s="21"/>
      <c r="FX198" s="21"/>
      <c r="FY198" s="21"/>
      <c r="FZ198" s="21"/>
      <c r="GA198" s="21"/>
      <c r="GB198" s="21"/>
      <c r="GC198" s="21"/>
      <c r="GD198" s="21"/>
      <c r="GE198" s="21"/>
      <c r="GF198" s="21"/>
      <c r="GG198" s="21"/>
      <c r="GH198" s="21"/>
      <c r="GI198" s="21"/>
      <c r="GJ198" s="21"/>
      <c r="GK198" s="21"/>
      <c r="GL198" s="21"/>
      <c r="GM198" s="21"/>
      <c r="GN198" s="21"/>
      <c r="GO198" s="21"/>
      <c r="GP198" s="21"/>
      <c r="GQ198" s="21"/>
      <c r="GR198" s="21"/>
      <c r="GS198" s="21"/>
      <c r="GT198" s="21"/>
      <c r="GU198" s="21"/>
      <c r="GV198" s="21"/>
      <c r="GW198" s="21"/>
      <c r="GX198" s="21"/>
      <c r="GY198" s="21"/>
      <c r="GZ198" s="21"/>
      <c r="HA198" s="21"/>
      <c r="HB198" s="21"/>
      <c r="HC198" s="21"/>
      <c r="HD198" s="21"/>
      <c r="HE198" s="21"/>
      <c r="HF198" s="21"/>
      <c r="HG198" s="21"/>
      <c r="HH198" s="21"/>
      <c r="HI198" s="21"/>
      <c r="HJ198" s="21"/>
      <c r="HK198" s="21"/>
      <c r="HL198" s="21"/>
      <c r="HM198" s="21"/>
      <c r="HN198" s="21"/>
      <c r="HO198" s="21"/>
      <c r="HP198" s="21"/>
      <c r="HQ198" s="21"/>
      <c r="HR198" s="21"/>
    </row>
    <row r="199" s="10" customFormat="1" ht="24" spans="1:30">
      <c r="A199" s="45" t="s">
        <v>42</v>
      </c>
      <c r="B199" s="46" t="s">
        <v>107</v>
      </c>
      <c r="C199" s="45" t="s">
        <v>55</v>
      </c>
      <c r="D199" s="45" t="s">
        <v>70</v>
      </c>
      <c r="E199" s="45" t="s">
        <v>71</v>
      </c>
      <c r="F199" s="43">
        <v>119</v>
      </c>
      <c r="G199" s="43">
        <v>3</v>
      </c>
      <c r="H199" s="43">
        <v>119</v>
      </c>
      <c r="I199" s="43">
        <v>119</v>
      </c>
      <c r="J199" s="43">
        <v>2018</v>
      </c>
      <c r="K199" s="43">
        <v>2020</v>
      </c>
      <c r="L199" s="52">
        <v>71.24</v>
      </c>
      <c r="M199" s="52">
        <v>0</v>
      </c>
      <c r="N199" s="52">
        <v>0</v>
      </c>
      <c r="O199" s="52">
        <v>0</v>
      </c>
      <c r="P199" s="52">
        <v>71.24</v>
      </c>
      <c r="Q199" s="45" t="s">
        <v>46</v>
      </c>
      <c r="R199" s="43">
        <v>119</v>
      </c>
      <c r="S199" s="43">
        <v>119</v>
      </c>
      <c r="T199" s="43">
        <v>119</v>
      </c>
      <c r="U199" s="43">
        <v>119</v>
      </c>
      <c r="V199" s="45" t="s">
        <v>41</v>
      </c>
      <c r="W199" s="45" t="s">
        <v>41</v>
      </c>
      <c r="X199" s="45" t="s">
        <v>41</v>
      </c>
      <c r="Y199" s="45" t="s">
        <v>41</v>
      </c>
      <c r="Z199" s="45" t="s">
        <v>41</v>
      </c>
      <c r="AA199" s="45" t="s">
        <v>41</v>
      </c>
      <c r="AB199" s="45" t="s">
        <v>100</v>
      </c>
      <c r="AC199" s="45" t="s">
        <v>108</v>
      </c>
      <c r="AD199" s="75"/>
    </row>
    <row r="200" s="10" customFormat="1" ht="24" spans="1:226">
      <c r="A200" s="45" t="s">
        <v>42</v>
      </c>
      <c r="B200" s="46" t="s">
        <v>107</v>
      </c>
      <c r="C200" s="45" t="s">
        <v>56</v>
      </c>
      <c r="D200" s="45" t="s">
        <v>70</v>
      </c>
      <c r="E200" s="45" t="s">
        <v>71</v>
      </c>
      <c r="F200" s="43">
        <v>109</v>
      </c>
      <c r="G200" s="43">
        <v>3</v>
      </c>
      <c r="H200" s="43">
        <v>101</v>
      </c>
      <c r="I200" s="43">
        <v>109</v>
      </c>
      <c r="J200" s="43">
        <v>2018</v>
      </c>
      <c r="K200" s="43">
        <v>2020</v>
      </c>
      <c r="L200" s="52">
        <v>164.986764</v>
      </c>
      <c r="M200" s="52">
        <v>0</v>
      </c>
      <c r="N200" s="52">
        <v>0</v>
      </c>
      <c r="O200" s="52">
        <v>0</v>
      </c>
      <c r="P200" s="52">
        <v>164.986764</v>
      </c>
      <c r="Q200" s="45" t="s">
        <v>46</v>
      </c>
      <c r="R200" s="43">
        <v>101</v>
      </c>
      <c r="S200" s="43">
        <v>109</v>
      </c>
      <c r="T200" s="43">
        <v>101</v>
      </c>
      <c r="U200" s="43">
        <v>109</v>
      </c>
      <c r="V200" s="45" t="s">
        <v>41</v>
      </c>
      <c r="W200" s="45" t="s">
        <v>41</v>
      </c>
      <c r="X200" s="45" t="s">
        <v>41</v>
      </c>
      <c r="Y200" s="45" t="s">
        <v>41</v>
      </c>
      <c r="Z200" s="45" t="s">
        <v>41</v>
      </c>
      <c r="AA200" s="45" t="s">
        <v>41</v>
      </c>
      <c r="AB200" s="45" t="s">
        <v>100</v>
      </c>
      <c r="AC200" s="45" t="s">
        <v>108</v>
      </c>
      <c r="AD200" s="45"/>
      <c r="AE200" s="131"/>
      <c r="AF200" s="131"/>
      <c r="AG200" s="131"/>
      <c r="AH200" s="131"/>
      <c r="AI200" s="131"/>
      <c r="AJ200" s="131"/>
      <c r="AK200" s="131"/>
      <c r="AL200" s="131"/>
      <c r="AM200" s="131"/>
      <c r="AN200" s="131"/>
      <c r="AO200" s="131"/>
      <c r="AP200" s="131"/>
      <c r="AQ200" s="131"/>
      <c r="AR200" s="131"/>
      <c r="AS200" s="131"/>
      <c r="AT200" s="131"/>
      <c r="AU200" s="131"/>
      <c r="AV200" s="131"/>
      <c r="AW200" s="131"/>
      <c r="AX200" s="131"/>
      <c r="AY200" s="131"/>
      <c r="AZ200" s="131"/>
      <c r="BA200" s="131"/>
      <c r="BB200" s="131"/>
      <c r="BC200" s="131"/>
      <c r="BD200" s="131"/>
      <c r="BE200" s="131"/>
      <c r="BF200" s="131"/>
      <c r="BG200" s="131"/>
      <c r="BH200" s="131"/>
      <c r="BI200" s="131"/>
      <c r="BJ200" s="131"/>
      <c r="BK200" s="131"/>
      <c r="BL200" s="131"/>
      <c r="BM200" s="131"/>
      <c r="BN200" s="131"/>
      <c r="BO200" s="131"/>
      <c r="BP200" s="131"/>
      <c r="BQ200" s="131"/>
      <c r="BR200" s="131"/>
      <c r="BS200" s="131"/>
      <c r="BT200" s="131"/>
      <c r="BU200" s="131"/>
      <c r="BV200" s="131"/>
      <c r="BW200" s="131"/>
      <c r="BX200" s="131"/>
      <c r="BY200" s="131"/>
      <c r="BZ200" s="131"/>
      <c r="CA200" s="131"/>
      <c r="CB200" s="131"/>
      <c r="CC200" s="131"/>
      <c r="CD200" s="131"/>
      <c r="CE200" s="131"/>
      <c r="CF200" s="131"/>
      <c r="CG200" s="131"/>
      <c r="CH200" s="131"/>
      <c r="CI200" s="131"/>
      <c r="CJ200" s="131"/>
      <c r="CK200" s="131"/>
      <c r="CL200" s="131"/>
      <c r="CM200" s="131"/>
      <c r="CN200" s="131"/>
      <c r="CO200" s="131"/>
      <c r="CP200" s="131"/>
      <c r="CQ200" s="131"/>
      <c r="CR200" s="131"/>
      <c r="CS200" s="131"/>
      <c r="CT200" s="131"/>
      <c r="CU200" s="131"/>
      <c r="CV200" s="131"/>
      <c r="CW200" s="131"/>
      <c r="CX200" s="131"/>
      <c r="CY200" s="131"/>
      <c r="CZ200" s="131"/>
      <c r="DA200" s="131"/>
      <c r="DB200" s="131"/>
      <c r="DC200" s="131"/>
      <c r="DD200" s="131"/>
      <c r="DE200" s="131"/>
      <c r="DF200" s="131"/>
      <c r="DG200" s="131"/>
      <c r="DH200" s="131"/>
      <c r="DI200" s="131"/>
      <c r="DJ200" s="131"/>
      <c r="DK200" s="131"/>
      <c r="DL200" s="131"/>
      <c r="DM200" s="131"/>
      <c r="DN200" s="131"/>
      <c r="DO200" s="131"/>
      <c r="DP200" s="131"/>
      <c r="DQ200" s="131"/>
      <c r="DR200" s="131"/>
      <c r="DS200" s="131"/>
      <c r="DT200" s="131"/>
      <c r="DU200" s="131"/>
      <c r="DV200" s="131"/>
      <c r="DW200" s="131"/>
      <c r="DX200" s="131"/>
      <c r="DY200" s="131"/>
      <c r="DZ200" s="131"/>
      <c r="EA200" s="131"/>
      <c r="EB200" s="131"/>
      <c r="EC200" s="131"/>
      <c r="ED200" s="131"/>
      <c r="EE200" s="131"/>
      <c r="EF200" s="131"/>
      <c r="EG200" s="131"/>
      <c r="EH200" s="131"/>
      <c r="EI200" s="131"/>
      <c r="EJ200" s="131"/>
      <c r="EK200" s="131"/>
      <c r="EL200" s="131"/>
      <c r="EM200" s="131"/>
      <c r="EN200" s="131"/>
      <c r="EO200" s="131"/>
      <c r="EP200" s="131"/>
      <c r="EQ200" s="131"/>
      <c r="ER200" s="131"/>
      <c r="ES200" s="131"/>
      <c r="ET200" s="131"/>
      <c r="EU200" s="131"/>
      <c r="EV200" s="131"/>
      <c r="EW200" s="131"/>
      <c r="EX200" s="131"/>
      <c r="EY200" s="131"/>
      <c r="EZ200" s="131"/>
      <c r="FA200" s="131"/>
      <c r="FB200" s="131"/>
      <c r="FC200" s="131"/>
      <c r="FD200" s="131"/>
      <c r="FE200" s="131"/>
      <c r="FF200" s="131"/>
      <c r="FG200" s="131"/>
      <c r="FH200" s="131"/>
      <c r="FI200" s="131"/>
      <c r="FJ200" s="131"/>
      <c r="FK200" s="131"/>
      <c r="FL200" s="131"/>
      <c r="FM200" s="131"/>
      <c r="FN200" s="131"/>
      <c r="FO200" s="131"/>
      <c r="FP200" s="131"/>
      <c r="FQ200" s="131"/>
      <c r="FR200" s="131"/>
      <c r="FS200" s="131"/>
      <c r="FT200" s="131"/>
      <c r="FU200" s="131"/>
      <c r="FV200" s="131"/>
      <c r="FW200" s="131"/>
      <c r="FX200" s="131"/>
      <c r="FY200" s="131"/>
      <c r="FZ200" s="131"/>
      <c r="GA200" s="131"/>
      <c r="GB200" s="131"/>
      <c r="GC200" s="131"/>
      <c r="GD200" s="131"/>
      <c r="GE200" s="131"/>
      <c r="GF200" s="131"/>
      <c r="GG200" s="131"/>
      <c r="GH200" s="131"/>
      <c r="GI200" s="131"/>
      <c r="GJ200" s="131"/>
      <c r="GK200" s="131"/>
      <c r="GL200" s="131"/>
      <c r="GM200" s="131"/>
      <c r="GN200" s="131"/>
      <c r="GO200" s="131"/>
      <c r="GP200" s="131"/>
      <c r="GQ200" s="131"/>
      <c r="GR200" s="131"/>
      <c r="GS200" s="131"/>
      <c r="GT200" s="131"/>
      <c r="GU200" s="131"/>
      <c r="GV200" s="131"/>
      <c r="GW200" s="131"/>
      <c r="GX200" s="131"/>
      <c r="GY200" s="131"/>
      <c r="GZ200" s="131"/>
      <c r="HA200" s="131"/>
      <c r="HB200" s="131"/>
      <c r="HC200" s="131"/>
      <c r="HD200" s="131"/>
      <c r="HE200" s="131"/>
      <c r="HF200" s="131"/>
      <c r="HG200" s="131"/>
      <c r="HH200" s="131"/>
      <c r="HI200" s="131"/>
      <c r="HJ200" s="131"/>
      <c r="HK200" s="131"/>
      <c r="HL200" s="131"/>
      <c r="HM200" s="131"/>
      <c r="HN200" s="131"/>
      <c r="HO200" s="131"/>
      <c r="HP200" s="131"/>
      <c r="HQ200" s="131"/>
      <c r="HR200" s="131"/>
    </row>
    <row r="201" s="10" customFormat="1" ht="24" spans="1:30">
      <c r="A201" s="45" t="s">
        <v>42</v>
      </c>
      <c r="B201" s="46" t="s">
        <v>107</v>
      </c>
      <c r="C201" s="45" t="s">
        <v>57</v>
      </c>
      <c r="D201" s="45" t="s">
        <v>70</v>
      </c>
      <c r="E201" s="45" t="s">
        <v>71</v>
      </c>
      <c r="F201" s="43">
        <v>45</v>
      </c>
      <c r="G201" s="43">
        <v>3</v>
      </c>
      <c r="H201" s="43">
        <v>45</v>
      </c>
      <c r="I201" s="43">
        <v>45</v>
      </c>
      <c r="J201" s="43">
        <v>2018</v>
      </c>
      <c r="K201" s="43">
        <v>2020</v>
      </c>
      <c r="L201" s="52">
        <v>28.387173</v>
      </c>
      <c r="M201" s="52">
        <v>0</v>
      </c>
      <c r="N201" s="52">
        <v>0</v>
      </c>
      <c r="O201" s="52">
        <v>0</v>
      </c>
      <c r="P201" s="52">
        <v>28.387173</v>
      </c>
      <c r="Q201" s="45" t="s">
        <v>46</v>
      </c>
      <c r="R201" s="43">
        <v>45</v>
      </c>
      <c r="S201" s="43">
        <v>45</v>
      </c>
      <c r="T201" s="43">
        <v>45</v>
      </c>
      <c r="U201" s="43">
        <v>45</v>
      </c>
      <c r="V201" s="45" t="s">
        <v>41</v>
      </c>
      <c r="W201" s="45" t="s">
        <v>41</v>
      </c>
      <c r="X201" s="45" t="s">
        <v>41</v>
      </c>
      <c r="Y201" s="45" t="s">
        <v>41</v>
      </c>
      <c r="Z201" s="45" t="s">
        <v>41</v>
      </c>
      <c r="AA201" s="45" t="s">
        <v>41</v>
      </c>
      <c r="AB201" s="45" t="s">
        <v>100</v>
      </c>
      <c r="AC201" s="45" t="s">
        <v>108</v>
      </c>
      <c r="AD201" s="75"/>
    </row>
    <row r="202" s="10" customFormat="1" ht="24" spans="1:226">
      <c r="A202" s="45" t="s">
        <v>42</v>
      </c>
      <c r="B202" s="46" t="s">
        <v>107</v>
      </c>
      <c r="C202" s="45" t="s">
        <v>58</v>
      </c>
      <c r="D202" s="45" t="s">
        <v>70</v>
      </c>
      <c r="E202" s="45" t="s">
        <v>71</v>
      </c>
      <c r="F202" s="43">
        <v>111</v>
      </c>
      <c r="G202" s="43">
        <v>3</v>
      </c>
      <c r="H202" s="43">
        <v>110</v>
      </c>
      <c r="I202" s="43">
        <v>111</v>
      </c>
      <c r="J202" s="43">
        <v>2018</v>
      </c>
      <c r="K202" s="43">
        <v>2020</v>
      </c>
      <c r="L202" s="52">
        <v>77.93009</v>
      </c>
      <c r="M202" s="52">
        <v>0</v>
      </c>
      <c r="N202" s="52">
        <v>0</v>
      </c>
      <c r="O202" s="52">
        <v>0</v>
      </c>
      <c r="P202" s="52">
        <v>77.93009</v>
      </c>
      <c r="Q202" s="45" t="s">
        <v>46</v>
      </c>
      <c r="R202" s="43">
        <v>110</v>
      </c>
      <c r="S202" s="43">
        <v>111</v>
      </c>
      <c r="T202" s="43">
        <v>110</v>
      </c>
      <c r="U202" s="43">
        <v>111</v>
      </c>
      <c r="V202" s="45" t="s">
        <v>41</v>
      </c>
      <c r="W202" s="45" t="s">
        <v>41</v>
      </c>
      <c r="X202" s="45" t="s">
        <v>41</v>
      </c>
      <c r="Y202" s="45" t="s">
        <v>41</v>
      </c>
      <c r="Z202" s="45" t="s">
        <v>41</v>
      </c>
      <c r="AA202" s="45" t="s">
        <v>41</v>
      </c>
      <c r="AB202" s="45" t="s">
        <v>100</v>
      </c>
      <c r="AC202" s="45" t="s">
        <v>108</v>
      </c>
      <c r="AD202" s="45"/>
      <c r="AE202" s="131"/>
      <c r="AF202" s="131"/>
      <c r="AG202" s="131"/>
      <c r="AH202" s="131"/>
      <c r="AI202" s="131"/>
      <c r="AJ202" s="131"/>
      <c r="AK202" s="131"/>
      <c r="AL202" s="131"/>
      <c r="AM202" s="131"/>
      <c r="AN202" s="131"/>
      <c r="AO202" s="131"/>
      <c r="AP202" s="131"/>
      <c r="AQ202" s="131"/>
      <c r="AR202" s="131"/>
      <c r="AS202" s="131"/>
      <c r="AT202" s="131"/>
      <c r="AU202" s="131"/>
      <c r="AV202" s="131"/>
      <c r="AW202" s="131"/>
      <c r="AX202" s="131"/>
      <c r="AY202" s="131"/>
      <c r="AZ202" s="131"/>
      <c r="BA202" s="131"/>
      <c r="BB202" s="131"/>
      <c r="BC202" s="131"/>
      <c r="BD202" s="131"/>
      <c r="BE202" s="131"/>
      <c r="BF202" s="131"/>
      <c r="BG202" s="131"/>
      <c r="BH202" s="131"/>
      <c r="BI202" s="131"/>
      <c r="BJ202" s="131"/>
      <c r="BK202" s="131"/>
      <c r="BL202" s="131"/>
      <c r="BM202" s="131"/>
      <c r="BN202" s="131"/>
      <c r="BO202" s="131"/>
      <c r="BP202" s="131"/>
      <c r="BQ202" s="131"/>
      <c r="BR202" s="131"/>
      <c r="BS202" s="131"/>
      <c r="BT202" s="131"/>
      <c r="BU202" s="131"/>
      <c r="BV202" s="131"/>
      <c r="BW202" s="131"/>
      <c r="BX202" s="131"/>
      <c r="BY202" s="131"/>
      <c r="BZ202" s="131"/>
      <c r="CA202" s="131"/>
      <c r="CB202" s="131"/>
      <c r="CC202" s="131"/>
      <c r="CD202" s="131"/>
      <c r="CE202" s="131"/>
      <c r="CF202" s="131"/>
      <c r="CG202" s="131"/>
      <c r="CH202" s="131"/>
      <c r="CI202" s="131"/>
      <c r="CJ202" s="131"/>
      <c r="CK202" s="131"/>
      <c r="CL202" s="131"/>
      <c r="CM202" s="131"/>
      <c r="CN202" s="131"/>
      <c r="CO202" s="131"/>
      <c r="CP202" s="131"/>
      <c r="CQ202" s="131"/>
      <c r="CR202" s="131"/>
      <c r="CS202" s="131"/>
      <c r="CT202" s="131"/>
      <c r="CU202" s="131"/>
      <c r="CV202" s="131"/>
      <c r="CW202" s="131"/>
      <c r="CX202" s="131"/>
      <c r="CY202" s="131"/>
      <c r="CZ202" s="131"/>
      <c r="DA202" s="131"/>
      <c r="DB202" s="131"/>
      <c r="DC202" s="131"/>
      <c r="DD202" s="131"/>
      <c r="DE202" s="131"/>
      <c r="DF202" s="131"/>
      <c r="DG202" s="131"/>
      <c r="DH202" s="131"/>
      <c r="DI202" s="131"/>
      <c r="DJ202" s="131"/>
      <c r="DK202" s="131"/>
      <c r="DL202" s="131"/>
      <c r="DM202" s="131"/>
      <c r="DN202" s="131"/>
      <c r="DO202" s="131"/>
      <c r="DP202" s="131"/>
      <c r="DQ202" s="131"/>
      <c r="DR202" s="131"/>
      <c r="DS202" s="131"/>
      <c r="DT202" s="131"/>
      <c r="DU202" s="131"/>
      <c r="DV202" s="131"/>
      <c r="DW202" s="131"/>
      <c r="DX202" s="131"/>
      <c r="DY202" s="131"/>
      <c r="DZ202" s="131"/>
      <c r="EA202" s="131"/>
      <c r="EB202" s="131"/>
      <c r="EC202" s="131"/>
      <c r="ED202" s="131"/>
      <c r="EE202" s="131"/>
      <c r="EF202" s="131"/>
      <c r="EG202" s="131"/>
      <c r="EH202" s="131"/>
      <c r="EI202" s="131"/>
      <c r="EJ202" s="131"/>
      <c r="EK202" s="131"/>
      <c r="EL202" s="131"/>
      <c r="EM202" s="131"/>
      <c r="EN202" s="131"/>
      <c r="EO202" s="131"/>
      <c r="EP202" s="131"/>
      <c r="EQ202" s="131"/>
      <c r="ER202" s="131"/>
      <c r="ES202" s="131"/>
      <c r="ET202" s="131"/>
      <c r="EU202" s="131"/>
      <c r="EV202" s="131"/>
      <c r="EW202" s="131"/>
      <c r="EX202" s="131"/>
      <c r="EY202" s="131"/>
      <c r="EZ202" s="131"/>
      <c r="FA202" s="131"/>
      <c r="FB202" s="131"/>
      <c r="FC202" s="131"/>
      <c r="FD202" s="131"/>
      <c r="FE202" s="131"/>
      <c r="FF202" s="131"/>
      <c r="FG202" s="131"/>
      <c r="FH202" s="131"/>
      <c r="FI202" s="131"/>
      <c r="FJ202" s="131"/>
      <c r="FK202" s="131"/>
      <c r="FL202" s="131"/>
      <c r="FM202" s="131"/>
      <c r="FN202" s="131"/>
      <c r="FO202" s="131"/>
      <c r="FP202" s="131"/>
      <c r="FQ202" s="131"/>
      <c r="FR202" s="131"/>
      <c r="FS202" s="131"/>
      <c r="FT202" s="131"/>
      <c r="FU202" s="131"/>
      <c r="FV202" s="131"/>
      <c r="FW202" s="131"/>
      <c r="FX202" s="131"/>
      <c r="FY202" s="131"/>
      <c r="FZ202" s="131"/>
      <c r="GA202" s="131"/>
      <c r="GB202" s="131"/>
      <c r="GC202" s="131"/>
      <c r="GD202" s="131"/>
      <c r="GE202" s="131"/>
      <c r="GF202" s="131"/>
      <c r="GG202" s="131"/>
      <c r="GH202" s="131"/>
      <c r="GI202" s="131"/>
      <c r="GJ202" s="131"/>
      <c r="GK202" s="131"/>
      <c r="GL202" s="131"/>
      <c r="GM202" s="131"/>
      <c r="GN202" s="131"/>
      <c r="GO202" s="131"/>
      <c r="GP202" s="131"/>
      <c r="GQ202" s="131"/>
      <c r="GR202" s="131"/>
      <c r="GS202" s="131"/>
      <c r="GT202" s="131"/>
      <c r="GU202" s="131"/>
      <c r="GV202" s="131"/>
      <c r="GW202" s="131"/>
      <c r="GX202" s="131"/>
      <c r="GY202" s="131"/>
      <c r="GZ202" s="131"/>
      <c r="HA202" s="131"/>
      <c r="HB202" s="131"/>
      <c r="HC202" s="131"/>
      <c r="HD202" s="131"/>
      <c r="HE202" s="131"/>
      <c r="HF202" s="131"/>
      <c r="HG202" s="131"/>
      <c r="HH202" s="131"/>
      <c r="HI202" s="131"/>
      <c r="HJ202" s="131"/>
      <c r="HK202" s="131"/>
      <c r="HL202" s="131"/>
      <c r="HM202" s="131"/>
      <c r="HN202" s="131"/>
      <c r="HO202" s="131"/>
      <c r="HP202" s="131"/>
      <c r="HQ202" s="131"/>
      <c r="HR202" s="131"/>
    </row>
    <row r="203" s="10" customFormat="1" ht="12" spans="1:30">
      <c r="A203" s="43">
        <v>3.5</v>
      </c>
      <c r="B203" s="44" t="s">
        <v>109</v>
      </c>
      <c r="C203" s="43" t="s">
        <v>36</v>
      </c>
      <c r="D203" s="43"/>
      <c r="E203" s="43"/>
      <c r="F203" s="43">
        <f t="shared" ref="F203:L203" si="14">F204</f>
        <v>297</v>
      </c>
      <c r="G203" s="43">
        <f t="shared" si="14"/>
        <v>3</v>
      </c>
      <c r="H203" s="43">
        <f t="shared" si="14"/>
        <v>244</v>
      </c>
      <c r="I203" s="43">
        <f t="shared" si="14"/>
        <v>297</v>
      </c>
      <c r="J203" s="43"/>
      <c r="K203" s="43"/>
      <c r="L203" s="52">
        <f t="shared" si="14"/>
        <v>131.555129</v>
      </c>
      <c r="M203" s="52">
        <f t="shared" ref="M203:U203" si="15">M204</f>
        <v>0</v>
      </c>
      <c r="N203" s="52">
        <f t="shared" si="15"/>
        <v>0</v>
      </c>
      <c r="O203" s="52">
        <f t="shared" si="15"/>
        <v>0</v>
      </c>
      <c r="P203" s="52">
        <f t="shared" si="15"/>
        <v>131.555129</v>
      </c>
      <c r="Q203" s="45"/>
      <c r="R203" s="43">
        <f t="shared" si="15"/>
        <v>244</v>
      </c>
      <c r="S203" s="43">
        <f t="shared" si="15"/>
        <v>297</v>
      </c>
      <c r="T203" s="43">
        <f t="shared" si="15"/>
        <v>244</v>
      </c>
      <c r="U203" s="43">
        <f t="shared" si="15"/>
        <v>297</v>
      </c>
      <c r="V203" s="45" t="s">
        <v>41</v>
      </c>
      <c r="W203" s="45" t="s">
        <v>41</v>
      </c>
      <c r="X203" s="45" t="s">
        <v>41</v>
      </c>
      <c r="Y203" s="45" t="s">
        <v>41</v>
      </c>
      <c r="Z203" s="45" t="s">
        <v>41</v>
      </c>
      <c r="AA203" s="45" t="s">
        <v>41</v>
      </c>
      <c r="AB203" s="45"/>
      <c r="AC203" s="45"/>
      <c r="AD203" s="75"/>
    </row>
    <row r="204" s="10" customFormat="1" ht="24" spans="1:30">
      <c r="A204" s="45" t="s">
        <v>42</v>
      </c>
      <c r="B204" s="46" t="s">
        <v>110</v>
      </c>
      <c r="C204" s="45" t="s">
        <v>57</v>
      </c>
      <c r="D204" s="45" t="s">
        <v>70</v>
      </c>
      <c r="E204" s="45" t="s">
        <v>71</v>
      </c>
      <c r="F204" s="43">
        <v>297</v>
      </c>
      <c r="G204" s="43">
        <v>3</v>
      </c>
      <c r="H204" s="43">
        <v>244</v>
      </c>
      <c r="I204" s="43">
        <v>297</v>
      </c>
      <c r="J204" s="43">
        <v>2018</v>
      </c>
      <c r="K204" s="43">
        <v>2020</v>
      </c>
      <c r="L204" s="52">
        <v>131.555129</v>
      </c>
      <c r="M204" s="52">
        <v>0</v>
      </c>
      <c r="N204" s="52">
        <v>0</v>
      </c>
      <c r="O204" s="52">
        <v>0</v>
      </c>
      <c r="P204" s="52">
        <v>131.555129</v>
      </c>
      <c r="Q204" s="45" t="s">
        <v>46</v>
      </c>
      <c r="R204" s="43">
        <v>244</v>
      </c>
      <c r="S204" s="43">
        <v>297</v>
      </c>
      <c r="T204" s="43">
        <v>244</v>
      </c>
      <c r="U204" s="43">
        <v>297</v>
      </c>
      <c r="V204" s="45" t="s">
        <v>41</v>
      </c>
      <c r="W204" s="45" t="s">
        <v>41</v>
      </c>
      <c r="X204" s="45" t="s">
        <v>41</v>
      </c>
      <c r="Y204" s="45" t="s">
        <v>41</v>
      </c>
      <c r="Z204" s="45" t="s">
        <v>41</v>
      </c>
      <c r="AA204" s="45" t="s">
        <v>41</v>
      </c>
      <c r="AB204" s="45" t="s">
        <v>100</v>
      </c>
      <c r="AC204" s="45" t="s">
        <v>108</v>
      </c>
      <c r="AD204" s="75"/>
    </row>
    <row r="205" s="10" customFormat="1" ht="12" spans="1:30">
      <c r="A205" s="43">
        <v>4</v>
      </c>
      <c r="B205" s="44" t="s">
        <v>111</v>
      </c>
      <c r="C205" s="45"/>
      <c r="D205" s="43"/>
      <c r="E205" s="43"/>
      <c r="F205" s="43"/>
      <c r="G205" s="43">
        <f>G206+G242+G252</f>
        <v>225</v>
      </c>
      <c r="H205" s="43">
        <f>SUM(H242,H252)</f>
        <v>4897</v>
      </c>
      <c r="I205" s="43">
        <f>SUM(I242,I252)</f>
        <v>5834</v>
      </c>
      <c r="J205" s="43"/>
      <c r="K205" s="43"/>
      <c r="L205" s="52">
        <f>SUM(L242,L252)</f>
        <v>2273.035698</v>
      </c>
      <c r="M205" s="52">
        <f t="shared" ref="M205:AA205" si="16">SUM(M242,M252)</f>
        <v>25.68</v>
      </c>
      <c r="N205" s="52">
        <f t="shared" si="16"/>
        <v>470.05</v>
      </c>
      <c r="O205" s="52">
        <f t="shared" si="16"/>
        <v>265.4276</v>
      </c>
      <c r="P205" s="52">
        <f t="shared" si="16"/>
        <v>1511.878098</v>
      </c>
      <c r="Q205" s="45"/>
      <c r="R205" s="43">
        <f t="shared" si="16"/>
        <v>5301</v>
      </c>
      <c r="S205" s="43">
        <f t="shared" si="16"/>
        <v>7456</v>
      </c>
      <c r="T205" s="43">
        <f t="shared" si="16"/>
        <v>4897</v>
      </c>
      <c r="U205" s="43">
        <f t="shared" si="16"/>
        <v>5834</v>
      </c>
      <c r="V205" s="43">
        <f t="shared" si="16"/>
        <v>0</v>
      </c>
      <c r="W205" s="43">
        <f t="shared" si="16"/>
        <v>0</v>
      </c>
      <c r="X205" s="43">
        <f t="shared" si="16"/>
        <v>0</v>
      </c>
      <c r="Y205" s="43">
        <f t="shared" si="16"/>
        <v>0</v>
      </c>
      <c r="Z205" s="43">
        <f t="shared" si="16"/>
        <v>4897</v>
      </c>
      <c r="AA205" s="43">
        <f t="shared" si="16"/>
        <v>5834</v>
      </c>
      <c r="AB205" s="75"/>
      <c r="AC205" s="75"/>
      <c r="AD205" s="75"/>
    </row>
    <row r="206" s="143" customFormat="1" ht="12" spans="1:30">
      <c r="A206" s="43">
        <v>4.1</v>
      </c>
      <c r="B206" s="44" t="s">
        <v>112</v>
      </c>
      <c r="C206" s="43" t="s">
        <v>36</v>
      </c>
      <c r="D206" s="43"/>
      <c r="E206" s="43"/>
      <c r="F206" s="43">
        <f>SUM(F207,F217,F227,F236)</f>
        <v>2604</v>
      </c>
      <c r="G206" s="43">
        <f>SUM(G207,G217,G227,G236)</f>
        <v>54</v>
      </c>
      <c r="H206" s="43">
        <f>SUM(H207,H217,H227,H236)</f>
        <v>1774</v>
      </c>
      <c r="I206" s="43">
        <f>SUM(I207,I217,I227,I236)</f>
        <v>2604</v>
      </c>
      <c r="J206" s="43"/>
      <c r="K206" s="43"/>
      <c r="L206" s="52">
        <f>SUM(L207,L217,L227,L236)</f>
        <v>0</v>
      </c>
      <c r="M206" s="52">
        <f>SUM(M207,M217,M227,M236)</f>
        <v>0</v>
      </c>
      <c r="N206" s="52">
        <f>SUM(N207,N217,N227,N236)</f>
        <v>0</v>
      </c>
      <c r="O206" s="52">
        <f>SUM(O207,O217,O227,O236)</f>
        <v>0</v>
      </c>
      <c r="P206" s="52">
        <f t="shared" ref="P206:AA206" si="17">SUM(P207,P217,P227,P236)</f>
        <v>0</v>
      </c>
      <c r="Q206" s="43"/>
      <c r="R206" s="43">
        <f t="shared" si="17"/>
        <v>1774</v>
      </c>
      <c r="S206" s="43">
        <f t="shared" si="17"/>
        <v>2604</v>
      </c>
      <c r="T206" s="43">
        <f t="shared" si="17"/>
        <v>1774</v>
      </c>
      <c r="U206" s="43">
        <f t="shared" si="17"/>
        <v>2604</v>
      </c>
      <c r="V206" s="43">
        <f t="shared" si="17"/>
        <v>0</v>
      </c>
      <c r="W206" s="43">
        <f t="shared" si="17"/>
        <v>0</v>
      </c>
      <c r="X206" s="43">
        <f t="shared" si="17"/>
        <v>0</v>
      </c>
      <c r="Y206" s="43">
        <f t="shared" si="17"/>
        <v>0</v>
      </c>
      <c r="Z206" s="43">
        <f t="shared" si="17"/>
        <v>1774</v>
      </c>
      <c r="AA206" s="43">
        <f t="shared" si="17"/>
        <v>2604</v>
      </c>
      <c r="AB206" s="77"/>
      <c r="AC206" s="77"/>
      <c r="AD206" s="77"/>
    </row>
    <row r="207" s="143" customFormat="1" ht="12" spans="1:30">
      <c r="A207" s="43" t="s">
        <v>113</v>
      </c>
      <c r="B207" s="44" t="s">
        <v>114</v>
      </c>
      <c r="C207" s="43" t="s">
        <v>115</v>
      </c>
      <c r="D207" s="43"/>
      <c r="E207" s="43"/>
      <c r="F207" s="43">
        <v>1371</v>
      </c>
      <c r="G207" s="43">
        <f>SUM(G208:G216)</f>
        <v>16</v>
      </c>
      <c r="H207" s="43">
        <v>794</v>
      </c>
      <c r="I207" s="43">
        <v>1371</v>
      </c>
      <c r="J207" s="43"/>
      <c r="K207" s="43"/>
      <c r="L207" s="52">
        <v>0</v>
      </c>
      <c r="M207" s="52">
        <v>0</v>
      </c>
      <c r="N207" s="52">
        <v>0</v>
      </c>
      <c r="O207" s="52">
        <v>0</v>
      </c>
      <c r="P207" s="52">
        <v>0</v>
      </c>
      <c r="Q207" s="43"/>
      <c r="R207" s="43">
        <v>794</v>
      </c>
      <c r="S207" s="43">
        <v>1371</v>
      </c>
      <c r="T207" s="43">
        <v>794</v>
      </c>
      <c r="U207" s="43">
        <v>1371</v>
      </c>
      <c r="V207" s="43">
        <v>0</v>
      </c>
      <c r="W207" s="43">
        <v>0</v>
      </c>
      <c r="X207" s="43">
        <v>0</v>
      </c>
      <c r="Y207" s="43">
        <v>0</v>
      </c>
      <c r="Z207" s="43">
        <v>794</v>
      </c>
      <c r="AA207" s="43">
        <v>1371</v>
      </c>
      <c r="AB207" s="43"/>
      <c r="AC207" s="43"/>
      <c r="AD207" s="77"/>
    </row>
    <row r="208" s="131" customFormat="1" ht="14.25" spans="1:226">
      <c r="A208" s="45" t="s">
        <v>42</v>
      </c>
      <c r="B208" s="46" t="s">
        <v>116</v>
      </c>
      <c r="C208" s="45" t="s">
        <v>50</v>
      </c>
      <c r="D208" s="45" t="s">
        <v>70</v>
      </c>
      <c r="E208" s="45" t="s">
        <v>71</v>
      </c>
      <c r="F208" s="43">
        <v>15</v>
      </c>
      <c r="G208" s="43">
        <v>1</v>
      </c>
      <c r="H208" s="43">
        <v>13</v>
      </c>
      <c r="I208" s="43">
        <v>15</v>
      </c>
      <c r="J208" s="43">
        <v>2018</v>
      </c>
      <c r="K208" s="43">
        <v>2018</v>
      </c>
      <c r="L208" s="52">
        <v>0</v>
      </c>
      <c r="M208" s="52">
        <v>0</v>
      </c>
      <c r="N208" s="52">
        <v>0</v>
      </c>
      <c r="O208" s="52">
        <v>0</v>
      </c>
      <c r="P208" s="52">
        <v>0</v>
      </c>
      <c r="Q208" s="45" t="s">
        <v>46</v>
      </c>
      <c r="R208" s="43">
        <v>13</v>
      </c>
      <c r="S208" s="43">
        <v>15</v>
      </c>
      <c r="T208" s="43">
        <v>13</v>
      </c>
      <c r="U208" s="43">
        <v>15</v>
      </c>
      <c r="V208" s="43">
        <v>0</v>
      </c>
      <c r="W208" s="43">
        <v>0</v>
      </c>
      <c r="X208" s="43">
        <v>0</v>
      </c>
      <c r="Y208" s="43">
        <v>0</v>
      </c>
      <c r="Z208" s="43">
        <v>13</v>
      </c>
      <c r="AA208" s="43">
        <v>15</v>
      </c>
      <c r="AB208" s="45" t="s">
        <v>117</v>
      </c>
      <c r="AC208" s="45" t="s">
        <v>118</v>
      </c>
      <c r="AD208" s="74"/>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c r="BZ208" s="21"/>
      <c r="CA208" s="21"/>
      <c r="CB208" s="21"/>
      <c r="CC208" s="21"/>
      <c r="CD208" s="21"/>
      <c r="CE208" s="21"/>
      <c r="CF208" s="21"/>
      <c r="CG208" s="21"/>
      <c r="CH208" s="21"/>
      <c r="CI208" s="21"/>
      <c r="CJ208" s="21"/>
      <c r="CK208" s="21"/>
      <c r="CL208" s="21"/>
      <c r="CM208" s="21"/>
      <c r="CN208" s="21"/>
      <c r="CO208" s="21"/>
      <c r="CP208" s="21"/>
      <c r="CQ208" s="21"/>
      <c r="CR208" s="21"/>
      <c r="CS208" s="21"/>
      <c r="CT208" s="21"/>
      <c r="CU208" s="21"/>
      <c r="CV208" s="21"/>
      <c r="CW208" s="21"/>
      <c r="CX208" s="21"/>
      <c r="CY208" s="21"/>
      <c r="CZ208" s="21"/>
      <c r="DA208" s="21"/>
      <c r="DB208" s="21"/>
      <c r="DC208" s="21"/>
      <c r="DD208" s="21"/>
      <c r="DE208" s="21"/>
      <c r="DF208" s="21"/>
      <c r="DG208" s="21"/>
      <c r="DH208" s="21"/>
      <c r="DI208" s="21"/>
      <c r="DJ208" s="21"/>
      <c r="DK208" s="21"/>
      <c r="DL208" s="21"/>
      <c r="DM208" s="21"/>
      <c r="DN208" s="21"/>
      <c r="DO208" s="21"/>
      <c r="DP208" s="21"/>
      <c r="DQ208" s="21"/>
      <c r="DR208" s="21"/>
      <c r="DS208" s="21"/>
      <c r="DT208" s="21"/>
      <c r="DU208" s="21"/>
      <c r="DV208" s="21"/>
      <c r="DW208" s="21"/>
      <c r="DX208" s="21"/>
      <c r="DY208" s="21"/>
      <c r="DZ208" s="21"/>
      <c r="EA208" s="21"/>
      <c r="EB208" s="21"/>
      <c r="EC208" s="21"/>
      <c r="ED208" s="21"/>
      <c r="EE208" s="21"/>
      <c r="EF208" s="21"/>
      <c r="EG208" s="21"/>
      <c r="EH208" s="21"/>
      <c r="EI208" s="21"/>
      <c r="EJ208" s="21"/>
      <c r="EK208" s="21"/>
      <c r="EL208" s="21"/>
      <c r="EM208" s="21"/>
      <c r="EN208" s="21"/>
      <c r="EO208" s="21"/>
      <c r="EP208" s="21"/>
      <c r="EQ208" s="21"/>
      <c r="ER208" s="21"/>
      <c r="ES208" s="21"/>
      <c r="ET208" s="21"/>
      <c r="EU208" s="21"/>
      <c r="EV208" s="21"/>
      <c r="EW208" s="21"/>
      <c r="EX208" s="21"/>
      <c r="EY208" s="21"/>
      <c r="EZ208" s="21"/>
      <c r="FA208" s="21"/>
      <c r="FB208" s="21"/>
      <c r="FC208" s="21"/>
      <c r="FD208" s="21"/>
      <c r="FE208" s="21"/>
      <c r="FF208" s="21"/>
      <c r="FG208" s="21"/>
      <c r="FH208" s="21"/>
      <c r="FI208" s="21"/>
      <c r="FJ208" s="21"/>
      <c r="FK208" s="21"/>
      <c r="FL208" s="21"/>
      <c r="FM208" s="21"/>
      <c r="FN208" s="21"/>
      <c r="FO208" s="21"/>
      <c r="FP208" s="21"/>
      <c r="FQ208" s="21"/>
      <c r="FR208" s="21"/>
      <c r="FS208" s="21"/>
      <c r="FT208" s="21"/>
      <c r="FU208" s="21"/>
      <c r="FV208" s="21"/>
      <c r="FW208" s="21"/>
      <c r="FX208" s="21"/>
      <c r="FY208" s="21"/>
      <c r="FZ208" s="21"/>
      <c r="GA208" s="21"/>
      <c r="GB208" s="21"/>
      <c r="GC208" s="21"/>
      <c r="GD208" s="21"/>
      <c r="GE208" s="21"/>
      <c r="GF208" s="21"/>
      <c r="GG208" s="21"/>
      <c r="GH208" s="21"/>
      <c r="GI208" s="21"/>
      <c r="GJ208" s="21"/>
      <c r="GK208" s="21"/>
      <c r="GL208" s="21"/>
      <c r="GM208" s="21"/>
      <c r="GN208" s="21"/>
      <c r="GO208" s="21"/>
      <c r="GP208" s="21"/>
      <c r="GQ208" s="21"/>
      <c r="GR208" s="21"/>
      <c r="GS208" s="21"/>
      <c r="GT208" s="21"/>
      <c r="GU208" s="21"/>
      <c r="GV208" s="21"/>
      <c r="GW208" s="21"/>
      <c r="GX208" s="21"/>
      <c r="GY208" s="21"/>
      <c r="GZ208" s="21"/>
      <c r="HA208" s="21"/>
      <c r="HB208" s="21"/>
      <c r="HC208" s="21"/>
      <c r="HD208" s="21"/>
      <c r="HE208" s="21"/>
      <c r="HF208" s="21"/>
      <c r="HG208" s="21"/>
      <c r="HH208" s="21"/>
      <c r="HI208" s="21"/>
      <c r="HJ208" s="21"/>
      <c r="HK208" s="21"/>
      <c r="HL208" s="21"/>
      <c r="HM208" s="21"/>
      <c r="HN208" s="21"/>
      <c r="HO208" s="21"/>
      <c r="HP208" s="21"/>
      <c r="HQ208" s="21"/>
      <c r="HR208" s="21"/>
    </row>
    <row r="209" s="131" customFormat="1" ht="12" spans="1:30">
      <c r="A209" s="45" t="s">
        <v>42</v>
      </c>
      <c r="B209" s="46" t="s">
        <v>116</v>
      </c>
      <c r="C209" s="45" t="s">
        <v>51</v>
      </c>
      <c r="D209" s="45" t="s">
        <v>70</v>
      </c>
      <c r="E209" s="45" t="s">
        <v>71</v>
      </c>
      <c r="F209" s="43">
        <v>10</v>
      </c>
      <c r="G209" s="43">
        <v>2</v>
      </c>
      <c r="H209" s="43">
        <v>10</v>
      </c>
      <c r="I209" s="43">
        <v>10</v>
      </c>
      <c r="J209" s="43">
        <v>2018</v>
      </c>
      <c r="K209" s="43">
        <v>2019</v>
      </c>
      <c r="L209" s="52">
        <v>0</v>
      </c>
      <c r="M209" s="52">
        <v>0</v>
      </c>
      <c r="N209" s="52">
        <v>0</v>
      </c>
      <c r="O209" s="52">
        <v>0</v>
      </c>
      <c r="P209" s="52">
        <v>0</v>
      </c>
      <c r="Q209" s="45" t="s">
        <v>46</v>
      </c>
      <c r="R209" s="43">
        <v>10</v>
      </c>
      <c r="S209" s="43">
        <v>10</v>
      </c>
      <c r="T209" s="43">
        <v>10</v>
      </c>
      <c r="U209" s="43">
        <v>10</v>
      </c>
      <c r="V209" s="43">
        <v>0</v>
      </c>
      <c r="W209" s="43">
        <v>0</v>
      </c>
      <c r="X209" s="43">
        <v>0</v>
      </c>
      <c r="Y209" s="43">
        <v>0</v>
      </c>
      <c r="Z209" s="43">
        <v>10</v>
      </c>
      <c r="AA209" s="43">
        <v>10</v>
      </c>
      <c r="AB209" s="45" t="s">
        <v>117</v>
      </c>
      <c r="AC209" s="45" t="s">
        <v>118</v>
      </c>
      <c r="AD209" s="45"/>
    </row>
    <row r="210" s="22" customFormat="1" spans="1:226">
      <c r="A210" s="45" t="s">
        <v>42</v>
      </c>
      <c r="B210" s="46" t="s">
        <v>116</v>
      </c>
      <c r="C210" s="45" t="s">
        <v>52</v>
      </c>
      <c r="D210" s="45" t="s">
        <v>70</v>
      </c>
      <c r="E210" s="45" t="s">
        <v>71</v>
      </c>
      <c r="F210" s="43">
        <v>362</v>
      </c>
      <c r="G210" s="43">
        <v>2</v>
      </c>
      <c r="H210" s="43">
        <v>248</v>
      </c>
      <c r="I210" s="43">
        <v>362</v>
      </c>
      <c r="J210" s="43">
        <v>2018</v>
      </c>
      <c r="K210" s="43">
        <v>2019</v>
      </c>
      <c r="L210" s="52">
        <v>0</v>
      </c>
      <c r="M210" s="52">
        <v>0</v>
      </c>
      <c r="N210" s="52">
        <v>0</v>
      </c>
      <c r="O210" s="52">
        <v>0</v>
      </c>
      <c r="P210" s="52">
        <v>0</v>
      </c>
      <c r="Q210" s="45" t="s">
        <v>46</v>
      </c>
      <c r="R210" s="43">
        <v>248</v>
      </c>
      <c r="S210" s="43">
        <v>362</v>
      </c>
      <c r="T210" s="43">
        <v>248</v>
      </c>
      <c r="U210" s="43">
        <v>362</v>
      </c>
      <c r="V210" s="43">
        <v>0</v>
      </c>
      <c r="W210" s="43">
        <v>0</v>
      </c>
      <c r="X210" s="43">
        <v>0</v>
      </c>
      <c r="Y210" s="43">
        <v>0</v>
      </c>
      <c r="Z210" s="43">
        <v>248</v>
      </c>
      <c r="AA210" s="43">
        <v>362</v>
      </c>
      <c r="AB210" s="45" t="s">
        <v>117</v>
      </c>
      <c r="AC210" s="45" t="s">
        <v>118</v>
      </c>
      <c r="AD210" s="75"/>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c r="EM210" s="10"/>
      <c r="EN210" s="10"/>
      <c r="EO210" s="10"/>
      <c r="EP210" s="10"/>
      <c r="EQ210" s="10"/>
      <c r="ER210" s="10"/>
      <c r="ES210" s="10"/>
      <c r="ET210" s="10"/>
      <c r="EU210" s="10"/>
      <c r="EV210" s="10"/>
      <c r="EW210" s="10"/>
      <c r="EX210" s="10"/>
      <c r="EY210" s="10"/>
      <c r="EZ210" s="10"/>
      <c r="FA210" s="10"/>
      <c r="FB210" s="10"/>
      <c r="FC210" s="10"/>
      <c r="FD210" s="10"/>
      <c r="FE210" s="10"/>
      <c r="FF210" s="10"/>
      <c r="FG210" s="10"/>
      <c r="FH210" s="10"/>
      <c r="FI210" s="10"/>
      <c r="FJ210" s="10"/>
      <c r="FK210" s="10"/>
      <c r="FL210" s="10"/>
      <c r="FM210" s="10"/>
      <c r="FN210" s="10"/>
      <c r="FO210" s="10"/>
      <c r="FP210" s="10"/>
      <c r="FQ210" s="10"/>
      <c r="FR210" s="10"/>
      <c r="FS210" s="10"/>
      <c r="FT210" s="10"/>
      <c r="FU210" s="10"/>
      <c r="FV210" s="10"/>
      <c r="FW210" s="10"/>
      <c r="FX210" s="10"/>
      <c r="FY210" s="10"/>
      <c r="FZ210" s="10"/>
      <c r="GA210" s="10"/>
      <c r="GB210" s="10"/>
      <c r="GC210" s="10"/>
      <c r="GD210" s="10"/>
      <c r="GE210" s="10"/>
      <c r="GF210" s="10"/>
      <c r="GG210" s="10"/>
      <c r="GH210" s="10"/>
      <c r="GI210" s="10"/>
      <c r="GJ210" s="10"/>
      <c r="GK210" s="10"/>
      <c r="GL210" s="10"/>
      <c r="GM210" s="10"/>
      <c r="GN210" s="10"/>
      <c r="GO210" s="10"/>
      <c r="GP210" s="10"/>
      <c r="GQ210" s="10"/>
      <c r="GR210" s="10"/>
      <c r="GS210" s="10"/>
      <c r="GT210" s="10"/>
      <c r="GU210" s="10"/>
      <c r="GV210" s="10"/>
      <c r="GW210" s="10"/>
      <c r="GX210" s="10"/>
      <c r="GY210" s="10"/>
      <c r="GZ210" s="10"/>
      <c r="HA210" s="10"/>
      <c r="HB210" s="10"/>
      <c r="HC210" s="10"/>
      <c r="HD210" s="10"/>
      <c r="HE210" s="10"/>
      <c r="HF210" s="10"/>
      <c r="HG210" s="10"/>
      <c r="HH210" s="10"/>
      <c r="HI210" s="10"/>
      <c r="HJ210" s="10"/>
      <c r="HK210" s="10"/>
      <c r="HL210" s="10"/>
      <c r="HM210" s="10"/>
      <c r="HN210" s="10"/>
      <c r="HO210" s="10"/>
      <c r="HP210" s="10"/>
      <c r="HQ210" s="10"/>
      <c r="HR210" s="10"/>
    </row>
    <row r="211" s="22" customFormat="1" spans="1:226">
      <c r="A211" s="45" t="s">
        <v>42</v>
      </c>
      <c r="B211" s="46" t="s">
        <v>116</v>
      </c>
      <c r="C211" s="45" t="s">
        <v>53</v>
      </c>
      <c r="D211" s="45" t="s">
        <v>70</v>
      </c>
      <c r="E211" s="45" t="s">
        <v>71</v>
      </c>
      <c r="F211" s="43">
        <v>174</v>
      </c>
      <c r="G211" s="43">
        <v>2</v>
      </c>
      <c r="H211" s="43">
        <v>141</v>
      </c>
      <c r="I211" s="43">
        <v>174</v>
      </c>
      <c r="J211" s="43">
        <v>2018</v>
      </c>
      <c r="K211" s="43">
        <v>2019</v>
      </c>
      <c r="L211" s="52">
        <v>0</v>
      </c>
      <c r="M211" s="52">
        <v>0</v>
      </c>
      <c r="N211" s="52">
        <v>0</v>
      </c>
      <c r="O211" s="52">
        <v>0</v>
      </c>
      <c r="P211" s="52">
        <v>0</v>
      </c>
      <c r="Q211" s="45" t="s">
        <v>46</v>
      </c>
      <c r="R211" s="43">
        <v>141</v>
      </c>
      <c r="S211" s="43">
        <v>174</v>
      </c>
      <c r="T211" s="43">
        <v>141</v>
      </c>
      <c r="U211" s="43">
        <v>174</v>
      </c>
      <c r="V211" s="43">
        <v>0</v>
      </c>
      <c r="W211" s="43">
        <v>0</v>
      </c>
      <c r="X211" s="43">
        <v>0</v>
      </c>
      <c r="Y211" s="43">
        <v>0</v>
      </c>
      <c r="Z211" s="43">
        <v>141</v>
      </c>
      <c r="AA211" s="43">
        <v>174</v>
      </c>
      <c r="AB211" s="45" t="s">
        <v>117</v>
      </c>
      <c r="AC211" s="45" t="s">
        <v>118</v>
      </c>
      <c r="AD211" s="45"/>
      <c r="AE211" s="131"/>
      <c r="AF211" s="131"/>
      <c r="AG211" s="131"/>
      <c r="AH211" s="131"/>
      <c r="AI211" s="131"/>
      <c r="AJ211" s="131"/>
      <c r="AK211" s="131"/>
      <c r="AL211" s="131"/>
      <c r="AM211" s="131"/>
      <c r="AN211" s="131"/>
      <c r="AO211" s="131"/>
      <c r="AP211" s="131"/>
      <c r="AQ211" s="131"/>
      <c r="AR211" s="131"/>
      <c r="AS211" s="131"/>
      <c r="AT211" s="131"/>
      <c r="AU211" s="131"/>
      <c r="AV211" s="131"/>
      <c r="AW211" s="131"/>
      <c r="AX211" s="131"/>
      <c r="AY211" s="131"/>
      <c r="AZ211" s="131"/>
      <c r="BA211" s="131"/>
      <c r="BB211" s="131"/>
      <c r="BC211" s="131"/>
      <c r="BD211" s="131"/>
      <c r="BE211" s="131"/>
      <c r="BF211" s="131"/>
      <c r="BG211" s="131"/>
      <c r="BH211" s="131"/>
      <c r="BI211" s="131"/>
      <c r="BJ211" s="131"/>
      <c r="BK211" s="131"/>
      <c r="BL211" s="131"/>
      <c r="BM211" s="131"/>
      <c r="BN211" s="131"/>
      <c r="BO211" s="131"/>
      <c r="BP211" s="131"/>
      <c r="BQ211" s="131"/>
      <c r="BR211" s="131"/>
      <c r="BS211" s="131"/>
      <c r="BT211" s="131"/>
      <c r="BU211" s="131"/>
      <c r="BV211" s="131"/>
      <c r="BW211" s="131"/>
      <c r="BX211" s="131"/>
      <c r="BY211" s="131"/>
      <c r="BZ211" s="131"/>
      <c r="CA211" s="131"/>
      <c r="CB211" s="131"/>
      <c r="CC211" s="131"/>
      <c r="CD211" s="131"/>
      <c r="CE211" s="131"/>
      <c r="CF211" s="131"/>
      <c r="CG211" s="131"/>
      <c r="CH211" s="131"/>
      <c r="CI211" s="131"/>
      <c r="CJ211" s="131"/>
      <c r="CK211" s="131"/>
      <c r="CL211" s="131"/>
      <c r="CM211" s="131"/>
      <c r="CN211" s="131"/>
      <c r="CO211" s="131"/>
      <c r="CP211" s="131"/>
      <c r="CQ211" s="131"/>
      <c r="CR211" s="131"/>
      <c r="CS211" s="131"/>
      <c r="CT211" s="131"/>
      <c r="CU211" s="131"/>
      <c r="CV211" s="131"/>
      <c r="CW211" s="131"/>
      <c r="CX211" s="131"/>
      <c r="CY211" s="131"/>
      <c r="CZ211" s="131"/>
      <c r="DA211" s="131"/>
      <c r="DB211" s="131"/>
      <c r="DC211" s="131"/>
      <c r="DD211" s="131"/>
      <c r="DE211" s="131"/>
      <c r="DF211" s="131"/>
      <c r="DG211" s="131"/>
      <c r="DH211" s="131"/>
      <c r="DI211" s="131"/>
      <c r="DJ211" s="131"/>
      <c r="DK211" s="131"/>
      <c r="DL211" s="131"/>
      <c r="DM211" s="131"/>
      <c r="DN211" s="131"/>
      <c r="DO211" s="131"/>
      <c r="DP211" s="131"/>
      <c r="DQ211" s="131"/>
      <c r="DR211" s="131"/>
      <c r="DS211" s="131"/>
      <c r="DT211" s="131"/>
      <c r="DU211" s="131"/>
      <c r="DV211" s="131"/>
      <c r="DW211" s="131"/>
      <c r="DX211" s="131"/>
      <c r="DY211" s="131"/>
      <c r="DZ211" s="131"/>
      <c r="EA211" s="131"/>
      <c r="EB211" s="131"/>
      <c r="EC211" s="131"/>
      <c r="ED211" s="131"/>
      <c r="EE211" s="131"/>
      <c r="EF211" s="131"/>
      <c r="EG211" s="131"/>
      <c r="EH211" s="131"/>
      <c r="EI211" s="131"/>
      <c r="EJ211" s="131"/>
      <c r="EK211" s="131"/>
      <c r="EL211" s="131"/>
      <c r="EM211" s="131"/>
      <c r="EN211" s="131"/>
      <c r="EO211" s="131"/>
      <c r="EP211" s="131"/>
      <c r="EQ211" s="131"/>
      <c r="ER211" s="131"/>
      <c r="ES211" s="131"/>
      <c r="ET211" s="131"/>
      <c r="EU211" s="131"/>
      <c r="EV211" s="131"/>
      <c r="EW211" s="131"/>
      <c r="EX211" s="131"/>
      <c r="EY211" s="131"/>
      <c r="EZ211" s="131"/>
      <c r="FA211" s="131"/>
      <c r="FB211" s="131"/>
      <c r="FC211" s="131"/>
      <c r="FD211" s="131"/>
      <c r="FE211" s="131"/>
      <c r="FF211" s="131"/>
      <c r="FG211" s="131"/>
      <c r="FH211" s="131"/>
      <c r="FI211" s="131"/>
      <c r="FJ211" s="131"/>
      <c r="FK211" s="131"/>
      <c r="FL211" s="131"/>
      <c r="FM211" s="131"/>
      <c r="FN211" s="131"/>
      <c r="FO211" s="131"/>
      <c r="FP211" s="131"/>
      <c r="FQ211" s="131"/>
      <c r="FR211" s="131"/>
      <c r="FS211" s="131"/>
      <c r="FT211" s="131"/>
      <c r="FU211" s="131"/>
      <c r="FV211" s="131"/>
      <c r="FW211" s="131"/>
      <c r="FX211" s="131"/>
      <c r="FY211" s="131"/>
      <c r="FZ211" s="131"/>
      <c r="GA211" s="131"/>
      <c r="GB211" s="131"/>
      <c r="GC211" s="131"/>
      <c r="GD211" s="131"/>
      <c r="GE211" s="131"/>
      <c r="GF211" s="131"/>
      <c r="GG211" s="131"/>
      <c r="GH211" s="131"/>
      <c r="GI211" s="131"/>
      <c r="GJ211" s="131"/>
      <c r="GK211" s="131"/>
      <c r="GL211" s="131"/>
      <c r="GM211" s="131"/>
      <c r="GN211" s="131"/>
      <c r="GO211" s="131"/>
      <c r="GP211" s="131"/>
      <c r="GQ211" s="131"/>
      <c r="GR211" s="131"/>
      <c r="GS211" s="131"/>
      <c r="GT211" s="131"/>
      <c r="GU211" s="131"/>
      <c r="GV211" s="131"/>
      <c r="GW211" s="131"/>
      <c r="GX211" s="131"/>
      <c r="GY211" s="131"/>
      <c r="GZ211" s="131"/>
      <c r="HA211" s="131"/>
      <c r="HB211" s="131"/>
      <c r="HC211" s="131"/>
      <c r="HD211" s="131"/>
      <c r="HE211" s="131"/>
      <c r="HF211" s="131"/>
      <c r="HG211" s="131"/>
      <c r="HH211" s="131"/>
      <c r="HI211" s="131"/>
      <c r="HJ211" s="131"/>
      <c r="HK211" s="131"/>
      <c r="HL211" s="131"/>
      <c r="HM211" s="131"/>
      <c r="HN211" s="131"/>
      <c r="HO211" s="131"/>
      <c r="HP211" s="131"/>
      <c r="HQ211" s="131"/>
      <c r="HR211" s="131"/>
    </row>
    <row r="212" s="131" customFormat="1" ht="14.25" spans="1:226">
      <c r="A212" s="45" t="s">
        <v>42</v>
      </c>
      <c r="B212" s="46" t="s">
        <v>116</v>
      </c>
      <c r="C212" s="45" t="s">
        <v>54</v>
      </c>
      <c r="D212" s="45" t="s">
        <v>70</v>
      </c>
      <c r="E212" s="45" t="s">
        <v>71</v>
      </c>
      <c r="F212" s="43">
        <v>43</v>
      </c>
      <c r="G212" s="43">
        <v>1</v>
      </c>
      <c r="H212" s="43">
        <v>39</v>
      </c>
      <c r="I212" s="43">
        <v>43</v>
      </c>
      <c r="J212" s="43">
        <v>2018</v>
      </c>
      <c r="K212" s="43">
        <v>2018</v>
      </c>
      <c r="L212" s="52">
        <v>0</v>
      </c>
      <c r="M212" s="52">
        <v>0</v>
      </c>
      <c r="N212" s="52">
        <v>0</v>
      </c>
      <c r="O212" s="52">
        <v>0</v>
      </c>
      <c r="P212" s="52">
        <v>0</v>
      </c>
      <c r="Q212" s="45" t="s">
        <v>46</v>
      </c>
      <c r="R212" s="43">
        <v>39</v>
      </c>
      <c r="S212" s="43">
        <v>43</v>
      </c>
      <c r="T212" s="43">
        <v>39</v>
      </c>
      <c r="U212" s="43">
        <v>43</v>
      </c>
      <c r="V212" s="43">
        <v>0</v>
      </c>
      <c r="W212" s="43">
        <v>0</v>
      </c>
      <c r="X212" s="43">
        <v>0</v>
      </c>
      <c r="Y212" s="43">
        <v>0</v>
      </c>
      <c r="Z212" s="43">
        <v>39</v>
      </c>
      <c r="AA212" s="43">
        <v>43</v>
      </c>
      <c r="AB212" s="45" t="s">
        <v>117</v>
      </c>
      <c r="AC212" s="45" t="s">
        <v>118</v>
      </c>
      <c r="AD212" s="74"/>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c r="BZ212" s="21"/>
      <c r="CA212" s="21"/>
      <c r="CB212" s="21"/>
      <c r="CC212" s="21"/>
      <c r="CD212" s="21"/>
      <c r="CE212" s="21"/>
      <c r="CF212" s="21"/>
      <c r="CG212" s="21"/>
      <c r="CH212" s="21"/>
      <c r="CI212" s="21"/>
      <c r="CJ212" s="21"/>
      <c r="CK212" s="21"/>
      <c r="CL212" s="21"/>
      <c r="CM212" s="21"/>
      <c r="CN212" s="21"/>
      <c r="CO212" s="21"/>
      <c r="CP212" s="21"/>
      <c r="CQ212" s="21"/>
      <c r="CR212" s="21"/>
      <c r="CS212" s="21"/>
      <c r="CT212" s="21"/>
      <c r="CU212" s="21"/>
      <c r="CV212" s="21"/>
      <c r="CW212" s="21"/>
      <c r="CX212" s="21"/>
      <c r="CY212" s="21"/>
      <c r="CZ212" s="21"/>
      <c r="DA212" s="21"/>
      <c r="DB212" s="21"/>
      <c r="DC212" s="21"/>
      <c r="DD212" s="21"/>
      <c r="DE212" s="21"/>
      <c r="DF212" s="21"/>
      <c r="DG212" s="21"/>
      <c r="DH212" s="21"/>
      <c r="DI212" s="21"/>
      <c r="DJ212" s="21"/>
      <c r="DK212" s="21"/>
      <c r="DL212" s="21"/>
      <c r="DM212" s="21"/>
      <c r="DN212" s="21"/>
      <c r="DO212" s="21"/>
      <c r="DP212" s="21"/>
      <c r="DQ212" s="21"/>
      <c r="DR212" s="21"/>
      <c r="DS212" s="21"/>
      <c r="DT212" s="21"/>
      <c r="DU212" s="21"/>
      <c r="DV212" s="21"/>
      <c r="DW212" s="21"/>
      <c r="DX212" s="21"/>
      <c r="DY212" s="21"/>
      <c r="DZ212" s="21"/>
      <c r="EA212" s="21"/>
      <c r="EB212" s="21"/>
      <c r="EC212" s="21"/>
      <c r="ED212" s="21"/>
      <c r="EE212" s="21"/>
      <c r="EF212" s="21"/>
      <c r="EG212" s="21"/>
      <c r="EH212" s="21"/>
      <c r="EI212" s="21"/>
      <c r="EJ212" s="21"/>
      <c r="EK212" s="21"/>
      <c r="EL212" s="21"/>
      <c r="EM212" s="21"/>
      <c r="EN212" s="21"/>
      <c r="EO212" s="21"/>
      <c r="EP212" s="21"/>
      <c r="EQ212" s="21"/>
      <c r="ER212" s="21"/>
      <c r="ES212" s="21"/>
      <c r="ET212" s="21"/>
      <c r="EU212" s="21"/>
      <c r="EV212" s="21"/>
      <c r="EW212" s="21"/>
      <c r="EX212" s="21"/>
      <c r="EY212" s="21"/>
      <c r="EZ212" s="21"/>
      <c r="FA212" s="21"/>
      <c r="FB212" s="21"/>
      <c r="FC212" s="21"/>
      <c r="FD212" s="21"/>
      <c r="FE212" s="21"/>
      <c r="FF212" s="21"/>
      <c r="FG212" s="21"/>
      <c r="FH212" s="21"/>
      <c r="FI212" s="21"/>
      <c r="FJ212" s="21"/>
      <c r="FK212" s="21"/>
      <c r="FL212" s="21"/>
      <c r="FM212" s="21"/>
      <c r="FN212" s="21"/>
      <c r="FO212" s="21"/>
      <c r="FP212" s="21"/>
      <c r="FQ212" s="21"/>
      <c r="FR212" s="21"/>
      <c r="FS212" s="21"/>
      <c r="FT212" s="21"/>
      <c r="FU212" s="21"/>
      <c r="FV212" s="21"/>
      <c r="FW212" s="21"/>
      <c r="FX212" s="21"/>
      <c r="FY212" s="21"/>
      <c r="FZ212" s="21"/>
      <c r="GA212" s="21"/>
      <c r="GB212" s="21"/>
      <c r="GC212" s="21"/>
      <c r="GD212" s="21"/>
      <c r="GE212" s="21"/>
      <c r="GF212" s="21"/>
      <c r="GG212" s="21"/>
      <c r="GH212" s="21"/>
      <c r="GI212" s="21"/>
      <c r="GJ212" s="21"/>
      <c r="GK212" s="21"/>
      <c r="GL212" s="21"/>
      <c r="GM212" s="21"/>
      <c r="GN212" s="21"/>
      <c r="GO212" s="21"/>
      <c r="GP212" s="21"/>
      <c r="GQ212" s="21"/>
      <c r="GR212" s="21"/>
      <c r="GS212" s="21"/>
      <c r="GT212" s="21"/>
      <c r="GU212" s="21"/>
      <c r="GV212" s="21"/>
      <c r="GW212" s="21"/>
      <c r="GX212" s="21"/>
      <c r="GY212" s="21"/>
      <c r="GZ212" s="21"/>
      <c r="HA212" s="21"/>
      <c r="HB212" s="21"/>
      <c r="HC212" s="21"/>
      <c r="HD212" s="21"/>
      <c r="HE212" s="21"/>
      <c r="HF212" s="21"/>
      <c r="HG212" s="21"/>
      <c r="HH212" s="21"/>
      <c r="HI212" s="21"/>
      <c r="HJ212" s="21"/>
      <c r="HK212" s="21"/>
      <c r="HL212" s="21"/>
      <c r="HM212" s="21"/>
      <c r="HN212" s="21"/>
      <c r="HO212" s="21"/>
      <c r="HP212" s="21"/>
      <c r="HQ212" s="21"/>
      <c r="HR212" s="21"/>
    </row>
    <row r="213" s="10" customFormat="1" ht="12" spans="1:30">
      <c r="A213" s="45" t="s">
        <v>42</v>
      </c>
      <c r="B213" s="46" t="s">
        <v>116</v>
      </c>
      <c r="C213" s="45" t="s">
        <v>55</v>
      </c>
      <c r="D213" s="45" t="s">
        <v>70</v>
      </c>
      <c r="E213" s="45" t="s">
        <v>71</v>
      </c>
      <c r="F213" s="43">
        <v>570</v>
      </c>
      <c r="G213" s="43">
        <v>3</v>
      </c>
      <c r="H213" s="43">
        <v>221</v>
      </c>
      <c r="I213" s="43">
        <v>570</v>
      </c>
      <c r="J213" s="43">
        <v>2018</v>
      </c>
      <c r="K213" s="43">
        <v>2020</v>
      </c>
      <c r="L213" s="52">
        <v>0</v>
      </c>
      <c r="M213" s="52">
        <v>0</v>
      </c>
      <c r="N213" s="52">
        <v>0</v>
      </c>
      <c r="O213" s="52">
        <v>0</v>
      </c>
      <c r="P213" s="52">
        <v>0</v>
      </c>
      <c r="Q213" s="45" t="s">
        <v>46</v>
      </c>
      <c r="R213" s="43">
        <v>221</v>
      </c>
      <c r="S213" s="43">
        <v>570</v>
      </c>
      <c r="T213" s="43">
        <v>221</v>
      </c>
      <c r="U213" s="43">
        <v>570</v>
      </c>
      <c r="V213" s="43">
        <v>0</v>
      </c>
      <c r="W213" s="43">
        <v>0</v>
      </c>
      <c r="X213" s="43">
        <v>0</v>
      </c>
      <c r="Y213" s="43">
        <v>0</v>
      </c>
      <c r="Z213" s="43">
        <v>221</v>
      </c>
      <c r="AA213" s="43">
        <v>570</v>
      </c>
      <c r="AB213" s="45" t="s">
        <v>117</v>
      </c>
      <c r="AC213" s="45" t="s">
        <v>118</v>
      </c>
      <c r="AD213" s="75"/>
    </row>
    <row r="214" s="10" customFormat="1" ht="12" spans="1:226">
      <c r="A214" s="45" t="s">
        <v>42</v>
      </c>
      <c r="B214" s="46" t="s">
        <v>116</v>
      </c>
      <c r="C214" s="45" t="s">
        <v>56</v>
      </c>
      <c r="D214" s="45" t="s">
        <v>70</v>
      </c>
      <c r="E214" s="45" t="s">
        <v>71</v>
      </c>
      <c r="F214" s="43">
        <v>95</v>
      </c>
      <c r="G214" s="43">
        <v>1</v>
      </c>
      <c r="H214" s="43">
        <v>72</v>
      </c>
      <c r="I214" s="43">
        <v>95</v>
      </c>
      <c r="J214" s="43">
        <v>2018</v>
      </c>
      <c r="K214" s="43">
        <v>2018</v>
      </c>
      <c r="L214" s="52">
        <v>0</v>
      </c>
      <c r="M214" s="52">
        <v>0</v>
      </c>
      <c r="N214" s="52">
        <v>0</v>
      </c>
      <c r="O214" s="52">
        <v>0</v>
      </c>
      <c r="P214" s="52">
        <v>0</v>
      </c>
      <c r="Q214" s="45" t="s">
        <v>46</v>
      </c>
      <c r="R214" s="43">
        <v>72</v>
      </c>
      <c r="S214" s="43">
        <v>95</v>
      </c>
      <c r="T214" s="43">
        <v>72</v>
      </c>
      <c r="U214" s="43">
        <v>95</v>
      </c>
      <c r="V214" s="43">
        <v>0</v>
      </c>
      <c r="W214" s="43">
        <v>0</v>
      </c>
      <c r="X214" s="43">
        <v>0</v>
      </c>
      <c r="Y214" s="43">
        <v>0</v>
      </c>
      <c r="Z214" s="43">
        <v>72</v>
      </c>
      <c r="AA214" s="43">
        <v>95</v>
      </c>
      <c r="AB214" s="45" t="s">
        <v>117</v>
      </c>
      <c r="AC214" s="45" t="s">
        <v>118</v>
      </c>
      <c r="AD214" s="45"/>
      <c r="AE214" s="131"/>
      <c r="AF214" s="131"/>
      <c r="AG214" s="131"/>
      <c r="AH214" s="131"/>
      <c r="AI214" s="131"/>
      <c r="AJ214" s="131"/>
      <c r="AK214" s="131"/>
      <c r="AL214" s="131"/>
      <c r="AM214" s="131"/>
      <c r="AN214" s="131"/>
      <c r="AO214" s="131"/>
      <c r="AP214" s="131"/>
      <c r="AQ214" s="131"/>
      <c r="AR214" s="131"/>
      <c r="AS214" s="131"/>
      <c r="AT214" s="131"/>
      <c r="AU214" s="131"/>
      <c r="AV214" s="131"/>
      <c r="AW214" s="131"/>
      <c r="AX214" s="131"/>
      <c r="AY214" s="131"/>
      <c r="AZ214" s="131"/>
      <c r="BA214" s="131"/>
      <c r="BB214" s="131"/>
      <c r="BC214" s="131"/>
      <c r="BD214" s="131"/>
      <c r="BE214" s="131"/>
      <c r="BF214" s="131"/>
      <c r="BG214" s="131"/>
      <c r="BH214" s="131"/>
      <c r="BI214" s="131"/>
      <c r="BJ214" s="131"/>
      <c r="BK214" s="131"/>
      <c r="BL214" s="131"/>
      <c r="BM214" s="131"/>
      <c r="BN214" s="131"/>
      <c r="BO214" s="131"/>
      <c r="BP214" s="131"/>
      <c r="BQ214" s="131"/>
      <c r="BR214" s="131"/>
      <c r="BS214" s="131"/>
      <c r="BT214" s="131"/>
      <c r="BU214" s="131"/>
      <c r="BV214" s="131"/>
      <c r="BW214" s="131"/>
      <c r="BX214" s="131"/>
      <c r="BY214" s="131"/>
      <c r="BZ214" s="131"/>
      <c r="CA214" s="131"/>
      <c r="CB214" s="131"/>
      <c r="CC214" s="131"/>
      <c r="CD214" s="131"/>
      <c r="CE214" s="131"/>
      <c r="CF214" s="131"/>
      <c r="CG214" s="131"/>
      <c r="CH214" s="131"/>
      <c r="CI214" s="131"/>
      <c r="CJ214" s="131"/>
      <c r="CK214" s="131"/>
      <c r="CL214" s="131"/>
      <c r="CM214" s="131"/>
      <c r="CN214" s="131"/>
      <c r="CO214" s="131"/>
      <c r="CP214" s="131"/>
      <c r="CQ214" s="131"/>
      <c r="CR214" s="131"/>
      <c r="CS214" s="131"/>
      <c r="CT214" s="131"/>
      <c r="CU214" s="131"/>
      <c r="CV214" s="131"/>
      <c r="CW214" s="131"/>
      <c r="CX214" s="131"/>
      <c r="CY214" s="131"/>
      <c r="CZ214" s="131"/>
      <c r="DA214" s="131"/>
      <c r="DB214" s="131"/>
      <c r="DC214" s="131"/>
      <c r="DD214" s="131"/>
      <c r="DE214" s="131"/>
      <c r="DF214" s="131"/>
      <c r="DG214" s="131"/>
      <c r="DH214" s="131"/>
      <c r="DI214" s="131"/>
      <c r="DJ214" s="131"/>
      <c r="DK214" s="131"/>
      <c r="DL214" s="131"/>
      <c r="DM214" s="131"/>
      <c r="DN214" s="131"/>
      <c r="DO214" s="131"/>
      <c r="DP214" s="131"/>
      <c r="DQ214" s="131"/>
      <c r="DR214" s="131"/>
      <c r="DS214" s="131"/>
      <c r="DT214" s="131"/>
      <c r="DU214" s="131"/>
      <c r="DV214" s="131"/>
      <c r="DW214" s="131"/>
      <c r="DX214" s="131"/>
      <c r="DY214" s="131"/>
      <c r="DZ214" s="131"/>
      <c r="EA214" s="131"/>
      <c r="EB214" s="131"/>
      <c r="EC214" s="131"/>
      <c r="ED214" s="131"/>
      <c r="EE214" s="131"/>
      <c r="EF214" s="131"/>
      <c r="EG214" s="131"/>
      <c r="EH214" s="131"/>
      <c r="EI214" s="131"/>
      <c r="EJ214" s="131"/>
      <c r="EK214" s="131"/>
      <c r="EL214" s="131"/>
      <c r="EM214" s="131"/>
      <c r="EN214" s="131"/>
      <c r="EO214" s="131"/>
      <c r="EP214" s="131"/>
      <c r="EQ214" s="131"/>
      <c r="ER214" s="131"/>
      <c r="ES214" s="131"/>
      <c r="ET214" s="131"/>
      <c r="EU214" s="131"/>
      <c r="EV214" s="131"/>
      <c r="EW214" s="131"/>
      <c r="EX214" s="131"/>
      <c r="EY214" s="131"/>
      <c r="EZ214" s="131"/>
      <c r="FA214" s="131"/>
      <c r="FB214" s="131"/>
      <c r="FC214" s="131"/>
      <c r="FD214" s="131"/>
      <c r="FE214" s="131"/>
      <c r="FF214" s="131"/>
      <c r="FG214" s="131"/>
      <c r="FH214" s="131"/>
      <c r="FI214" s="131"/>
      <c r="FJ214" s="131"/>
      <c r="FK214" s="131"/>
      <c r="FL214" s="131"/>
      <c r="FM214" s="131"/>
      <c r="FN214" s="131"/>
      <c r="FO214" s="131"/>
      <c r="FP214" s="131"/>
      <c r="FQ214" s="131"/>
      <c r="FR214" s="131"/>
      <c r="FS214" s="131"/>
      <c r="FT214" s="131"/>
      <c r="FU214" s="131"/>
      <c r="FV214" s="131"/>
      <c r="FW214" s="131"/>
      <c r="FX214" s="131"/>
      <c r="FY214" s="131"/>
      <c r="FZ214" s="131"/>
      <c r="GA214" s="131"/>
      <c r="GB214" s="131"/>
      <c r="GC214" s="131"/>
      <c r="GD214" s="131"/>
      <c r="GE214" s="131"/>
      <c r="GF214" s="131"/>
      <c r="GG214" s="131"/>
      <c r="GH214" s="131"/>
      <c r="GI214" s="131"/>
      <c r="GJ214" s="131"/>
      <c r="GK214" s="131"/>
      <c r="GL214" s="131"/>
      <c r="GM214" s="131"/>
      <c r="GN214" s="131"/>
      <c r="GO214" s="131"/>
      <c r="GP214" s="131"/>
      <c r="GQ214" s="131"/>
      <c r="GR214" s="131"/>
      <c r="GS214" s="131"/>
      <c r="GT214" s="131"/>
      <c r="GU214" s="131"/>
      <c r="GV214" s="131"/>
      <c r="GW214" s="131"/>
      <c r="GX214" s="131"/>
      <c r="GY214" s="131"/>
      <c r="GZ214" s="131"/>
      <c r="HA214" s="131"/>
      <c r="HB214" s="131"/>
      <c r="HC214" s="131"/>
      <c r="HD214" s="131"/>
      <c r="HE214" s="131"/>
      <c r="HF214" s="131"/>
      <c r="HG214" s="131"/>
      <c r="HH214" s="131"/>
      <c r="HI214" s="131"/>
      <c r="HJ214" s="131"/>
      <c r="HK214" s="131"/>
      <c r="HL214" s="131"/>
      <c r="HM214" s="131"/>
      <c r="HN214" s="131"/>
      <c r="HO214" s="131"/>
      <c r="HP214" s="131"/>
      <c r="HQ214" s="131"/>
      <c r="HR214" s="131"/>
    </row>
    <row r="215" s="10" customFormat="1" ht="12" spans="1:30">
      <c r="A215" s="45" t="s">
        <v>42</v>
      </c>
      <c r="B215" s="46" t="s">
        <v>116</v>
      </c>
      <c r="C215" s="45" t="s">
        <v>57</v>
      </c>
      <c r="D215" s="45" t="s">
        <v>70</v>
      </c>
      <c r="E215" s="45" t="s">
        <v>71</v>
      </c>
      <c r="F215" s="43">
        <v>12</v>
      </c>
      <c r="G215" s="43">
        <v>1</v>
      </c>
      <c r="H215" s="43">
        <v>11</v>
      </c>
      <c r="I215" s="43">
        <v>12</v>
      </c>
      <c r="J215" s="43">
        <v>2018</v>
      </c>
      <c r="K215" s="43">
        <v>2018</v>
      </c>
      <c r="L215" s="52">
        <v>0</v>
      </c>
      <c r="M215" s="52">
        <v>0</v>
      </c>
      <c r="N215" s="52">
        <v>0</v>
      </c>
      <c r="O215" s="52">
        <v>0</v>
      </c>
      <c r="P215" s="52">
        <v>0</v>
      </c>
      <c r="Q215" s="45" t="s">
        <v>46</v>
      </c>
      <c r="R215" s="43">
        <v>11</v>
      </c>
      <c r="S215" s="43">
        <v>12</v>
      </c>
      <c r="T215" s="43">
        <v>11</v>
      </c>
      <c r="U215" s="43">
        <v>12</v>
      </c>
      <c r="V215" s="43">
        <v>0</v>
      </c>
      <c r="W215" s="43">
        <v>0</v>
      </c>
      <c r="X215" s="43">
        <v>0</v>
      </c>
      <c r="Y215" s="43">
        <v>0</v>
      </c>
      <c r="Z215" s="43">
        <v>11</v>
      </c>
      <c r="AA215" s="43">
        <v>12</v>
      </c>
      <c r="AB215" s="45" t="s">
        <v>117</v>
      </c>
      <c r="AC215" s="45" t="s">
        <v>118</v>
      </c>
      <c r="AD215" s="75"/>
    </row>
    <row r="216" s="10" customFormat="1" ht="12" spans="1:226">
      <c r="A216" s="45" t="s">
        <v>42</v>
      </c>
      <c r="B216" s="46" t="s">
        <v>116</v>
      </c>
      <c r="C216" s="45" t="s">
        <v>58</v>
      </c>
      <c r="D216" s="45" t="s">
        <v>70</v>
      </c>
      <c r="E216" s="45" t="s">
        <v>71</v>
      </c>
      <c r="F216" s="43">
        <v>90</v>
      </c>
      <c r="G216" s="43">
        <v>3</v>
      </c>
      <c r="H216" s="43">
        <v>39</v>
      </c>
      <c r="I216" s="43">
        <v>90</v>
      </c>
      <c r="J216" s="43">
        <v>2018</v>
      </c>
      <c r="K216" s="43">
        <v>2020</v>
      </c>
      <c r="L216" s="52">
        <v>0</v>
      </c>
      <c r="M216" s="52">
        <v>0</v>
      </c>
      <c r="N216" s="52">
        <v>0</v>
      </c>
      <c r="O216" s="52">
        <v>0</v>
      </c>
      <c r="P216" s="52">
        <v>0</v>
      </c>
      <c r="Q216" s="45" t="s">
        <v>46</v>
      </c>
      <c r="R216" s="43">
        <v>39</v>
      </c>
      <c r="S216" s="43">
        <v>90</v>
      </c>
      <c r="T216" s="43">
        <v>39</v>
      </c>
      <c r="U216" s="43">
        <v>90</v>
      </c>
      <c r="V216" s="43">
        <v>0</v>
      </c>
      <c r="W216" s="43">
        <v>0</v>
      </c>
      <c r="X216" s="43">
        <v>0</v>
      </c>
      <c r="Y216" s="43">
        <v>0</v>
      </c>
      <c r="Z216" s="43">
        <v>39</v>
      </c>
      <c r="AA216" s="43">
        <v>90</v>
      </c>
      <c r="AB216" s="45" t="s">
        <v>117</v>
      </c>
      <c r="AC216" s="45" t="s">
        <v>118</v>
      </c>
      <c r="AD216" s="45"/>
      <c r="AE216" s="131"/>
      <c r="AF216" s="131"/>
      <c r="AG216" s="131"/>
      <c r="AH216" s="131"/>
      <c r="AI216" s="131"/>
      <c r="AJ216" s="131"/>
      <c r="AK216" s="131"/>
      <c r="AL216" s="131"/>
      <c r="AM216" s="131"/>
      <c r="AN216" s="131"/>
      <c r="AO216" s="131"/>
      <c r="AP216" s="131"/>
      <c r="AQ216" s="131"/>
      <c r="AR216" s="131"/>
      <c r="AS216" s="131"/>
      <c r="AT216" s="131"/>
      <c r="AU216" s="131"/>
      <c r="AV216" s="131"/>
      <c r="AW216" s="131"/>
      <c r="AX216" s="131"/>
      <c r="AY216" s="131"/>
      <c r="AZ216" s="131"/>
      <c r="BA216" s="131"/>
      <c r="BB216" s="131"/>
      <c r="BC216" s="131"/>
      <c r="BD216" s="131"/>
      <c r="BE216" s="131"/>
      <c r="BF216" s="131"/>
      <c r="BG216" s="131"/>
      <c r="BH216" s="131"/>
      <c r="BI216" s="131"/>
      <c r="BJ216" s="131"/>
      <c r="BK216" s="131"/>
      <c r="BL216" s="131"/>
      <c r="BM216" s="131"/>
      <c r="BN216" s="131"/>
      <c r="BO216" s="131"/>
      <c r="BP216" s="131"/>
      <c r="BQ216" s="131"/>
      <c r="BR216" s="131"/>
      <c r="BS216" s="131"/>
      <c r="BT216" s="131"/>
      <c r="BU216" s="131"/>
      <c r="BV216" s="131"/>
      <c r="BW216" s="131"/>
      <c r="BX216" s="131"/>
      <c r="BY216" s="131"/>
      <c r="BZ216" s="131"/>
      <c r="CA216" s="131"/>
      <c r="CB216" s="131"/>
      <c r="CC216" s="131"/>
      <c r="CD216" s="131"/>
      <c r="CE216" s="131"/>
      <c r="CF216" s="131"/>
      <c r="CG216" s="131"/>
      <c r="CH216" s="131"/>
      <c r="CI216" s="131"/>
      <c r="CJ216" s="131"/>
      <c r="CK216" s="131"/>
      <c r="CL216" s="131"/>
      <c r="CM216" s="131"/>
      <c r="CN216" s="131"/>
      <c r="CO216" s="131"/>
      <c r="CP216" s="131"/>
      <c r="CQ216" s="131"/>
      <c r="CR216" s="131"/>
      <c r="CS216" s="131"/>
      <c r="CT216" s="131"/>
      <c r="CU216" s="131"/>
      <c r="CV216" s="131"/>
      <c r="CW216" s="131"/>
      <c r="CX216" s="131"/>
      <c r="CY216" s="131"/>
      <c r="CZ216" s="131"/>
      <c r="DA216" s="131"/>
      <c r="DB216" s="131"/>
      <c r="DC216" s="131"/>
      <c r="DD216" s="131"/>
      <c r="DE216" s="131"/>
      <c r="DF216" s="131"/>
      <c r="DG216" s="131"/>
      <c r="DH216" s="131"/>
      <c r="DI216" s="131"/>
      <c r="DJ216" s="131"/>
      <c r="DK216" s="131"/>
      <c r="DL216" s="131"/>
      <c r="DM216" s="131"/>
      <c r="DN216" s="131"/>
      <c r="DO216" s="131"/>
      <c r="DP216" s="131"/>
      <c r="DQ216" s="131"/>
      <c r="DR216" s="131"/>
      <c r="DS216" s="131"/>
      <c r="DT216" s="131"/>
      <c r="DU216" s="131"/>
      <c r="DV216" s="131"/>
      <c r="DW216" s="131"/>
      <c r="DX216" s="131"/>
      <c r="DY216" s="131"/>
      <c r="DZ216" s="131"/>
      <c r="EA216" s="131"/>
      <c r="EB216" s="131"/>
      <c r="EC216" s="131"/>
      <c r="ED216" s="131"/>
      <c r="EE216" s="131"/>
      <c r="EF216" s="131"/>
      <c r="EG216" s="131"/>
      <c r="EH216" s="131"/>
      <c r="EI216" s="131"/>
      <c r="EJ216" s="131"/>
      <c r="EK216" s="131"/>
      <c r="EL216" s="131"/>
      <c r="EM216" s="131"/>
      <c r="EN216" s="131"/>
      <c r="EO216" s="131"/>
      <c r="EP216" s="131"/>
      <c r="EQ216" s="131"/>
      <c r="ER216" s="131"/>
      <c r="ES216" s="131"/>
      <c r="ET216" s="131"/>
      <c r="EU216" s="131"/>
      <c r="EV216" s="131"/>
      <c r="EW216" s="131"/>
      <c r="EX216" s="131"/>
      <c r="EY216" s="131"/>
      <c r="EZ216" s="131"/>
      <c r="FA216" s="131"/>
      <c r="FB216" s="131"/>
      <c r="FC216" s="131"/>
      <c r="FD216" s="131"/>
      <c r="FE216" s="131"/>
      <c r="FF216" s="131"/>
      <c r="FG216" s="131"/>
      <c r="FH216" s="131"/>
      <c r="FI216" s="131"/>
      <c r="FJ216" s="131"/>
      <c r="FK216" s="131"/>
      <c r="FL216" s="131"/>
      <c r="FM216" s="131"/>
      <c r="FN216" s="131"/>
      <c r="FO216" s="131"/>
      <c r="FP216" s="131"/>
      <c r="FQ216" s="131"/>
      <c r="FR216" s="131"/>
      <c r="FS216" s="131"/>
      <c r="FT216" s="131"/>
      <c r="FU216" s="131"/>
      <c r="FV216" s="131"/>
      <c r="FW216" s="131"/>
      <c r="FX216" s="131"/>
      <c r="FY216" s="131"/>
      <c r="FZ216" s="131"/>
      <c r="GA216" s="131"/>
      <c r="GB216" s="131"/>
      <c r="GC216" s="131"/>
      <c r="GD216" s="131"/>
      <c r="GE216" s="131"/>
      <c r="GF216" s="131"/>
      <c r="GG216" s="131"/>
      <c r="GH216" s="131"/>
      <c r="GI216" s="131"/>
      <c r="GJ216" s="131"/>
      <c r="GK216" s="131"/>
      <c r="GL216" s="131"/>
      <c r="GM216" s="131"/>
      <c r="GN216" s="131"/>
      <c r="GO216" s="131"/>
      <c r="GP216" s="131"/>
      <c r="GQ216" s="131"/>
      <c r="GR216" s="131"/>
      <c r="GS216" s="131"/>
      <c r="GT216" s="131"/>
      <c r="GU216" s="131"/>
      <c r="GV216" s="131"/>
      <c r="GW216" s="131"/>
      <c r="GX216" s="131"/>
      <c r="GY216" s="131"/>
      <c r="GZ216" s="131"/>
      <c r="HA216" s="131"/>
      <c r="HB216" s="131"/>
      <c r="HC216" s="131"/>
      <c r="HD216" s="131"/>
      <c r="HE216" s="131"/>
      <c r="HF216" s="131"/>
      <c r="HG216" s="131"/>
      <c r="HH216" s="131"/>
      <c r="HI216" s="131"/>
      <c r="HJ216" s="131"/>
      <c r="HK216" s="131"/>
      <c r="HL216" s="131"/>
      <c r="HM216" s="131"/>
      <c r="HN216" s="131"/>
      <c r="HO216" s="131"/>
      <c r="HP216" s="131"/>
      <c r="HQ216" s="131"/>
      <c r="HR216" s="131"/>
    </row>
    <row r="217" s="143" customFormat="1" ht="12" spans="1:30">
      <c r="A217" s="43" t="s">
        <v>119</v>
      </c>
      <c r="B217" s="44" t="s">
        <v>120</v>
      </c>
      <c r="C217" s="43" t="s">
        <v>115</v>
      </c>
      <c r="D217" s="43"/>
      <c r="E217" s="43"/>
      <c r="F217" s="43">
        <v>771</v>
      </c>
      <c r="G217" s="43">
        <f>SUM(G218:G226)</f>
        <v>15</v>
      </c>
      <c r="H217" s="43">
        <v>579</v>
      </c>
      <c r="I217" s="43">
        <v>771</v>
      </c>
      <c r="J217" s="43"/>
      <c r="K217" s="43"/>
      <c r="L217" s="52">
        <v>0</v>
      </c>
      <c r="M217" s="52">
        <v>0</v>
      </c>
      <c r="N217" s="52">
        <v>0</v>
      </c>
      <c r="O217" s="52">
        <v>0</v>
      </c>
      <c r="P217" s="52">
        <v>0</v>
      </c>
      <c r="Q217" s="43"/>
      <c r="R217" s="43">
        <v>579</v>
      </c>
      <c r="S217" s="43">
        <v>771</v>
      </c>
      <c r="T217" s="43">
        <v>579</v>
      </c>
      <c r="U217" s="43">
        <v>771</v>
      </c>
      <c r="V217" s="43">
        <v>0</v>
      </c>
      <c r="W217" s="43">
        <v>0</v>
      </c>
      <c r="X217" s="43">
        <v>0</v>
      </c>
      <c r="Y217" s="43">
        <v>0</v>
      </c>
      <c r="Z217" s="43">
        <v>579</v>
      </c>
      <c r="AA217" s="43">
        <v>771</v>
      </c>
      <c r="AB217" s="43"/>
      <c r="AC217" s="43"/>
      <c r="AD217" s="77"/>
    </row>
    <row r="218" s="131" customFormat="1" ht="14.25" spans="1:226">
      <c r="A218" s="45" t="s">
        <v>42</v>
      </c>
      <c r="B218" s="46" t="s">
        <v>121</v>
      </c>
      <c r="C218" s="45" t="s">
        <v>50</v>
      </c>
      <c r="D218" s="45" t="s">
        <v>70</v>
      </c>
      <c r="E218" s="45" t="s">
        <v>71</v>
      </c>
      <c r="F218" s="43">
        <v>2</v>
      </c>
      <c r="G218" s="43">
        <v>1</v>
      </c>
      <c r="H218" s="43">
        <v>2</v>
      </c>
      <c r="I218" s="43">
        <v>2</v>
      </c>
      <c r="J218" s="43">
        <v>2018</v>
      </c>
      <c r="K218" s="43">
        <v>2018</v>
      </c>
      <c r="L218" s="52">
        <v>0</v>
      </c>
      <c r="M218" s="52">
        <v>0</v>
      </c>
      <c r="N218" s="52">
        <v>0</v>
      </c>
      <c r="O218" s="52">
        <v>0</v>
      </c>
      <c r="P218" s="52">
        <v>0</v>
      </c>
      <c r="Q218" s="45" t="s">
        <v>46</v>
      </c>
      <c r="R218" s="43">
        <v>2</v>
      </c>
      <c r="S218" s="43">
        <v>2</v>
      </c>
      <c r="T218" s="43">
        <v>2</v>
      </c>
      <c r="U218" s="43">
        <v>2</v>
      </c>
      <c r="V218" s="43">
        <v>0</v>
      </c>
      <c r="W218" s="43">
        <v>0</v>
      </c>
      <c r="X218" s="43">
        <v>0</v>
      </c>
      <c r="Y218" s="43">
        <v>0</v>
      </c>
      <c r="Z218" s="43">
        <v>2</v>
      </c>
      <c r="AA218" s="43">
        <v>2</v>
      </c>
      <c r="AB218" s="45" t="s">
        <v>117</v>
      </c>
      <c r="AC218" s="45" t="s">
        <v>118</v>
      </c>
      <c r="AD218" s="74"/>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21"/>
      <c r="CC218" s="21"/>
      <c r="CD218" s="21"/>
      <c r="CE218" s="21"/>
      <c r="CF218" s="21"/>
      <c r="CG218" s="21"/>
      <c r="CH218" s="21"/>
      <c r="CI218" s="21"/>
      <c r="CJ218" s="21"/>
      <c r="CK218" s="21"/>
      <c r="CL218" s="21"/>
      <c r="CM218" s="21"/>
      <c r="CN218" s="21"/>
      <c r="CO218" s="21"/>
      <c r="CP218" s="21"/>
      <c r="CQ218" s="21"/>
      <c r="CR218" s="21"/>
      <c r="CS218" s="21"/>
      <c r="CT218" s="21"/>
      <c r="CU218" s="21"/>
      <c r="CV218" s="21"/>
      <c r="CW218" s="21"/>
      <c r="CX218" s="21"/>
      <c r="CY218" s="21"/>
      <c r="CZ218" s="21"/>
      <c r="DA218" s="21"/>
      <c r="DB218" s="21"/>
      <c r="DC218" s="21"/>
      <c r="DD218" s="21"/>
      <c r="DE218" s="21"/>
      <c r="DF218" s="21"/>
      <c r="DG218" s="21"/>
      <c r="DH218" s="21"/>
      <c r="DI218" s="21"/>
      <c r="DJ218" s="21"/>
      <c r="DK218" s="21"/>
      <c r="DL218" s="21"/>
      <c r="DM218" s="21"/>
      <c r="DN218" s="21"/>
      <c r="DO218" s="21"/>
      <c r="DP218" s="21"/>
      <c r="DQ218" s="21"/>
      <c r="DR218" s="21"/>
      <c r="DS218" s="21"/>
      <c r="DT218" s="21"/>
      <c r="DU218" s="21"/>
      <c r="DV218" s="21"/>
      <c r="DW218" s="21"/>
      <c r="DX218" s="21"/>
      <c r="DY218" s="21"/>
      <c r="DZ218" s="21"/>
      <c r="EA218" s="21"/>
      <c r="EB218" s="21"/>
      <c r="EC218" s="21"/>
      <c r="ED218" s="21"/>
      <c r="EE218" s="21"/>
      <c r="EF218" s="21"/>
      <c r="EG218" s="21"/>
      <c r="EH218" s="21"/>
      <c r="EI218" s="21"/>
      <c r="EJ218" s="21"/>
      <c r="EK218" s="21"/>
      <c r="EL218" s="21"/>
      <c r="EM218" s="21"/>
      <c r="EN218" s="21"/>
      <c r="EO218" s="21"/>
      <c r="EP218" s="21"/>
      <c r="EQ218" s="21"/>
      <c r="ER218" s="21"/>
      <c r="ES218" s="21"/>
      <c r="ET218" s="21"/>
      <c r="EU218" s="21"/>
      <c r="EV218" s="21"/>
      <c r="EW218" s="21"/>
      <c r="EX218" s="21"/>
      <c r="EY218" s="21"/>
      <c r="EZ218" s="21"/>
      <c r="FA218" s="21"/>
      <c r="FB218" s="21"/>
      <c r="FC218" s="21"/>
      <c r="FD218" s="21"/>
      <c r="FE218" s="21"/>
      <c r="FF218" s="21"/>
      <c r="FG218" s="21"/>
      <c r="FH218" s="21"/>
      <c r="FI218" s="21"/>
      <c r="FJ218" s="21"/>
      <c r="FK218" s="21"/>
      <c r="FL218" s="21"/>
      <c r="FM218" s="21"/>
      <c r="FN218" s="21"/>
      <c r="FO218" s="21"/>
      <c r="FP218" s="21"/>
      <c r="FQ218" s="21"/>
      <c r="FR218" s="21"/>
      <c r="FS218" s="21"/>
      <c r="FT218" s="21"/>
      <c r="FU218" s="21"/>
      <c r="FV218" s="21"/>
      <c r="FW218" s="21"/>
      <c r="FX218" s="21"/>
      <c r="FY218" s="21"/>
      <c r="FZ218" s="21"/>
      <c r="GA218" s="21"/>
      <c r="GB218" s="21"/>
      <c r="GC218" s="21"/>
      <c r="GD218" s="21"/>
      <c r="GE218" s="21"/>
      <c r="GF218" s="21"/>
      <c r="GG218" s="21"/>
      <c r="GH218" s="21"/>
      <c r="GI218" s="21"/>
      <c r="GJ218" s="21"/>
      <c r="GK218" s="21"/>
      <c r="GL218" s="21"/>
      <c r="GM218" s="21"/>
      <c r="GN218" s="21"/>
      <c r="GO218" s="21"/>
      <c r="GP218" s="21"/>
      <c r="GQ218" s="21"/>
      <c r="GR218" s="21"/>
      <c r="GS218" s="21"/>
      <c r="GT218" s="21"/>
      <c r="GU218" s="21"/>
      <c r="GV218" s="21"/>
      <c r="GW218" s="21"/>
      <c r="GX218" s="21"/>
      <c r="GY218" s="21"/>
      <c r="GZ218" s="21"/>
      <c r="HA218" s="21"/>
      <c r="HB218" s="21"/>
      <c r="HC218" s="21"/>
      <c r="HD218" s="21"/>
      <c r="HE218" s="21"/>
      <c r="HF218" s="21"/>
      <c r="HG218" s="21"/>
      <c r="HH218" s="21"/>
      <c r="HI218" s="21"/>
      <c r="HJ218" s="21"/>
      <c r="HK218" s="21"/>
      <c r="HL218" s="21"/>
      <c r="HM218" s="21"/>
      <c r="HN218" s="21"/>
      <c r="HO218" s="21"/>
      <c r="HP218" s="21"/>
      <c r="HQ218" s="21"/>
      <c r="HR218" s="21"/>
    </row>
    <row r="219" s="131" customFormat="1" ht="12" spans="1:30">
      <c r="A219" s="45" t="s">
        <v>42</v>
      </c>
      <c r="B219" s="46" t="s">
        <v>121</v>
      </c>
      <c r="C219" s="45" t="s">
        <v>51</v>
      </c>
      <c r="D219" s="45" t="s">
        <v>70</v>
      </c>
      <c r="E219" s="45" t="s">
        <v>71</v>
      </c>
      <c r="F219" s="43">
        <v>9</v>
      </c>
      <c r="G219" s="43">
        <v>1</v>
      </c>
      <c r="H219" s="43">
        <v>7</v>
      </c>
      <c r="I219" s="43">
        <v>9</v>
      </c>
      <c r="J219" s="43">
        <v>2018</v>
      </c>
      <c r="K219" s="43">
        <v>2018</v>
      </c>
      <c r="L219" s="52">
        <v>0</v>
      </c>
      <c r="M219" s="52">
        <v>0</v>
      </c>
      <c r="N219" s="52">
        <v>0</v>
      </c>
      <c r="O219" s="52">
        <v>0</v>
      </c>
      <c r="P219" s="52">
        <v>0</v>
      </c>
      <c r="Q219" s="45" t="s">
        <v>46</v>
      </c>
      <c r="R219" s="43">
        <v>7</v>
      </c>
      <c r="S219" s="43">
        <v>9</v>
      </c>
      <c r="T219" s="43">
        <v>7</v>
      </c>
      <c r="U219" s="43">
        <v>9</v>
      </c>
      <c r="V219" s="43">
        <v>0</v>
      </c>
      <c r="W219" s="43">
        <v>0</v>
      </c>
      <c r="X219" s="43">
        <v>0</v>
      </c>
      <c r="Y219" s="43">
        <v>0</v>
      </c>
      <c r="Z219" s="43">
        <v>7</v>
      </c>
      <c r="AA219" s="43">
        <v>9</v>
      </c>
      <c r="AB219" s="45" t="s">
        <v>117</v>
      </c>
      <c r="AC219" s="45" t="s">
        <v>118</v>
      </c>
      <c r="AD219" s="45"/>
    </row>
    <row r="220" s="22" customFormat="1" spans="1:226">
      <c r="A220" s="45" t="s">
        <v>42</v>
      </c>
      <c r="B220" s="46" t="s">
        <v>121</v>
      </c>
      <c r="C220" s="45" t="s">
        <v>52</v>
      </c>
      <c r="D220" s="45" t="s">
        <v>70</v>
      </c>
      <c r="E220" s="45" t="s">
        <v>71</v>
      </c>
      <c r="F220" s="43">
        <v>311</v>
      </c>
      <c r="G220" s="43">
        <v>2</v>
      </c>
      <c r="H220" s="43">
        <v>166</v>
      </c>
      <c r="I220" s="43">
        <v>311</v>
      </c>
      <c r="J220" s="43">
        <v>2018</v>
      </c>
      <c r="K220" s="43">
        <v>2019</v>
      </c>
      <c r="L220" s="52">
        <v>0</v>
      </c>
      <c r="M220" s="52">
        <v>0</v>
      </c>
      <c r="N220" s="52">
        <v>0</v>
      </c>
      <c r="O220" s="52">
        <v>0</v>
      </c>
      <c r="P220" s="52">
        <v>0</v>
      </c>
      <c r="Q220" s="45" t="s">
        <v>46</v>
      </c>
      <c r="R220" s="43">
        <v>166</v>
      </c>
      <c r="S220" s="43">
        <v>311</v>
      </c>
      <c r="T220" s="43">
        <v>166</v>
      </c>
      <c r="U220" s="43">
        <v>311</v>
      </c>
      <c r="V220" s="43">
        <v>0</v>
      </c>
      <c r="W220" s="43">
        <v>0</v>
      </c>
      <c r="X220" s="43">
        <v>0</v>
      </c>
      <c r="Y220" s="43">
        <v>0</v>
      </c>
      <c r="Z220" s="43">
        <v>166</v>
      </c>
      <c r="AA220" s="43">
        <v>311</v>
      </c>
      <c r="AB220" s="45" t="s">
        <v>117</v>
      </c>
      <c r="AC220" s="45" t="s">
        <v>118</v>
      </c>
      <c r="AD220" s="75"/>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c r="EM220" s="10"/>
      <c r="EN220" s="10"/>
      <c r="EO220" s="10"/>
      <c r="EP220" s="10"/>
      <c r="EQ220" s="10"/>
      <c r="ER220" s="10"/>
      <c r="ES220" s="10"/>
      <c r="ET220" s="10"/>
      <c r="EU220" s="10"/>
      <c r="EV220" s="10"/>
      <c r="EW220" s="10"/>
      <c r="EX220" s="10"/>
      <c r="EY220" s="10"/>
      <c r="EZ220" s="10"/>
      <c r="FA220" s="10"/>
      <c r="FB220" s="10"/>
      <c r="FC220" s="10"/>
      <c r="FD220" s="10"/>
      <c r="FE220" s="10"/>
      <c r="FF220" s="10"/>
      <c r="FG220" s="10"/>
      <c r="FH220" s="10"/>
      <c r="FI220" s="10"/>
      <c r="FJ220" s="10"/>
      <c r="FK220" s="10"/>
      <c r="FL220" s="10"/>
      <c r="FM220" s="10"/>
      <c r="FN220" s="10"/>
      <c r="FO220" s="10"/>
      <c r="FP220" s="10"/>
      <c r="FQ220" s="10"/>
      <c r="FR220" s="10"/>
      <c r="FS220" s="10"/>
      <c r="FT220" s="10"/>
      <c r="FU220" s="10"/>
      <c r="FV220" s="10"/>
      <c r="FW220" s="10"/>
      <c r="FX220" s="10"/>
      <c r="FY220" s="10"/>
      <c r="FZ220" s="10"/>
      <c r="GA220" s="10"/>
      <c r="GB220" s="10"/>
      <c r="GC220" s="10"/>
      <c r="GD220" s="10"/>
      <c r="GE220" s="10"/>
      <c r="GF220" s="10"/>
      <c r="GG220" s="10"/>
      <c r="GH220" s="10"/>
      <c r="GI220" s="10"/>
      <c r="GJ220" s="10"/>
      <c r="GK220" s="10"/>
      <c r="GL220" s="10"/>
      <c r="GM220" s="10"/>
      <c r="GN220" s="10"/>
      <c r="GO220" s="10"/>
      <c r="GP220" s="10"/>
      <c r="GQ220" s="10"/>
      <c r="GR220" s="10"/>
      <c r="GS220" s="10"/>
      <c r="GT220" s="10"/>
      <c r="GU220" s="10"/>
      <c r="GV220" s="10"/>
      <c r="GW220" s="10"/>
      <c r="GX220" s="10"/>
      <c r="GY220" s="10"/>
      <c r="GZ220" s="10"/>
      <c r="HA220" s="10"/>
      <c r="HB220" s="10"/>
      <c r="HC220" s="10"/>
      <c r="HD220" s="10"/>
      <c r="HE220" s="10"/>
      <c r="HF220" s="10"/>
      <c r="HG220" s="10"/>
      <c r="HH220" s="10"/>
      <c r="HI220" s="10"/>
      <c r="HJ220" s="10"/>
      <c r="HK220" s="10"/>
      <c r="HL220" s="10"/>
      <c r="HM220" s="10"/>
      <c r="HN220" s="10"/>
      <c r="HO220" s="10"/>
      <c r="HP220" s="10"/>
      <c r="HQ220" s="10"/>
      <c r="HR220" s="10"/>
    </row>
    <row r="221" s="22" customFormat="1" spans="1:226">
      <c r="A221" s="45" t="s">
        <v>42</v>
      </c>
      <c r="B221" s="46" t="s">
        <v>121</v>
      </c>
      <c r="C221" s="45" t="s">
        <v>53</v>
      </c>
      <c r="D221" s="45" t="s">
        <v>70</v>
      </c>
      <c r="E221" s="45" t="s">
        <v>71</v>
      </c>
      <c r="F221" s="43">
        <v>198</v>
      </c>
      <c r="G221" s="43">
        <v>2</v>
      </c>
      <c r="H221" s="43">
        <v>180</v>
      </c>
      <c r="I221" s="43">
        <v>198</v>
      </c>
      <c r="J221" s="43">
        <v>2018</v>
      </c>
      <c r="K221" s="43">
        <v>2019</v>
      </c>
      <c r="L221" s="52">
        <v>0</v>
      </c>
      <c r="M221" s="52">
        <v>0</v>
      </c>
      <c r="N221" s="52">
        <v>0</v>
      </c>
      <c r="O221" s="52">
        <v>0</v>
      </c>
      <c r="P221" s="52">
        <v>0</v>
      </c>
      <c r="Q221" s="45" t="s">
        <v>46</v>
      </c>
      <c r="R221" s="43">
        <v>180</v>
      </c>
      <c r="S221" s="43">
        <v>198</v>
      </c>
      <c r="T221" s="43">
        <v>180</v>
      </c>
      <c r="U221" s="43">
        <v>198</v>
      </c>
      <c r="V221" s="43">
        <v>0</v>
      </c>
      <c r="W221" s="43">
        <v>0</v>
      </c>
      <c r="X221" s="43">
        <v>0</v>
      </c>
      <c r="Y221" s="43">
        <v>0</v>
      </c>
      <c r="Z221" s="43">
        <v>180</v>
      </c>
      <c r="AA221" s="43">
        <v>198</v>
      </c>
      <c r="AB221" s="45" t="s">
        <v>117</v>
      </c>
      <c r="AC221" s="45" t="s">
        <v>118</v>
      </c>
      <c r="AD221" s="45"/>
      <c r="AE221" s="131"/>
      <c r="AF221" s="131"/>
      <c r="AG221" s="131"/>
      <c r="AH221" s="131"/>
      <c r="AI221" s="131"/>
      <c r="AJ221" s="131"/>
      <c r="AK221" s="131"/>
      <c r="AL221" s="131"/>
      <c r="AM221" s="131"/>
      <c r="AN221" s="131"/>
      <c r="AO221" s="131"/>
      <c r="AP221" s="131"/>
      <c r="AQ221" s="131"/>
      <c r="AR221" s="131"/>
      <c r="AS221" s="131"/>
      <c r="AT221" s="131"/>
      <c r="AU221" s="131"/>
      <c r="AV221" s="131"/>
      <c r="AW221" s="131"/>
      <c r="AX221" s="131"/>
      <c r="AY221" s="131"/>
      <c r="AZ221" s="131"/>
      <c r="BA221" s="131"/>
      <c r="BB221" s="131"/>
      <c r="BC221" s="131"/>
      <c r="BD221" s="131"/>
      <c r="BE221" s="131"/>
      <c r="BF221" s="131"/>
      <c r="BG221" s="131"/>
      <c r="BH221" s="131"/>
      <c r="BI221" s="131"/>
      <c r="BJ221" s="131"/>
      <c r="BK221" s="131"/>
      <c r="BL221" s="131"/>
      <c r="BM221" s="131"/>
      <c r="BN221" s="131"/>
      <c r="BO221" s="131"/>
      <c r="BP221" s="131"/>
      <c r="BQ221" s="131"/>
      <c r="BR221" s="131"/>
      <c r="BS221" s="131"/>
      <c r="BT221" s="131"/>
      <c r="BU221" s="131"/>
      <c r="BV221" s="131"/>
      <c r="BW221" s="131"/>
      <c r="BX221" s="131"/>
      <c r="BY221" s="131"/>
      <c r="BZ221" s="131"/>
      <c r="CA221" s="131"/>
      <c r="CB221" s="131"/>
      <c r="CC221" s="131"/>
      <c r="CD221" s="131"/>
      <c r="CE221" s="131"/>
      <c r="CF221" s="131"/>
      <c r="CG221" s="131"/>
      <c r="CH221" s="131"/>
      <c r="CI221" s="131"/>
      <c r="CJ221" s="131"/>
      <c r="CK221" s="131"/>
      <c r="CL221" s="131"/>
      <c r="CM221" s="131"/>
      <c r="CN221" s="131"/>
      <c r="CO221" s="131"/>
      <c r="CP221" s="131"/>
      <c r="CQ221" s="131"/>
      <c r="CR221" s="131"/>
      <c r="CS221" s="131"/>
      <c r="CT221" s="131"/>
      <c r="CU221" s="131"/>
      <c r="CV221" s="131"/>
      <c r="CW221" s="131"/>
      <c r="CX221" s="131"/>
      <c r="CY221" s="131"/>
      <c r="CZ221" s="131"/>
      <c r="DA221" s="131"/>
      <c r="DB221" s="131"/>
      <c r="DC221" s="131"/>
      <c r="DD221" s="131"/>
      <c r="DE221" s="131"/>
      <c r="DF221" s="131"/>
      <c r="DG221" s="131"/>
      <c r="DH221" s="131"/>
      <c r="DI221" s="131"/>
      <c r="DJ221" s="131"/>
      <c r="DK221" s="131"/>
      <c r="DL221" s="131"/>
      <c r="DM221" s="131"/>
      <c r="DN221" s="131"/>
      <c r="DO221" s="131"/>
      <c r="DP221" s="131"/>
      <c r="DQ221" s="131"/>
      <c r="DR221" s="131"/>
      <c r="DS221" s="131"/>
      <c r="DT221" s="131"/>
      <c r="DU221" s="131"/>
      <c r="DV221" s="131"/>
      <c r="DW221" s="131"/>
      <c r="DX221" s="131"/>
      <c r="DY221" s="131"/>
      <c r="DZ221" s="131"/>
      <c r="EA221" s="131"/>
      <c r="EB221" s="131"/>
      <c r="EC221" s="131"/>
      <c r="ED221" s="131"/>
      <c r="EE221" s="131"/>
      <c r="EF221" s="131"/>
      <c r="EG221" s="131"/>
      <c r="EH221" s="131"/>
      <c r="EI221" s="131"/>
      <c r="EJ221" s="131"/>
      <c r="EK221" s="131"/>
      <c r="EL221" s="131"/>
      <c r="EM221" s="131"/>
      <c r="EN221" s="131"/>
      <c r="EO221" s="131"/>
      <c r="EP221" s="131"/>
      <c r="EQ221" s="131"/>
      <c r="ER221" s="131"/>
      <c r="ES221" s="131"/>
      <c r="ET221" s="131"/>
      <c r="EU221" s="131"/>
      <c r="EV221" s="131"/>
      <c r="EW221" s="131"/>
      <c r="EX221" s="131"/>
      <c r="EY221" s="131"/>
      <c r="EZ221" s="131"/>
      <c r="FA221" s="131"/>
      <c r="FB221" s="131"/>
      <c r="FC221" s="131"/>
      <c r="FD221" s="131"/>
      <c r="FE221" s="131"/>
      <c r="FF221" s="131"/>
      <c r="FG221" s="131"/>
      <c r="FH221" s="131"/>
      <c r="FI221" s="131"/>
      <c r="FJ221" s="131"/>
      <c r="FK221" s="131"/>
      <c r="FL221" s="131"/>
      <c r="FM221" s="131"/>
      <c r="FN221" s="131"/>
      <c r="FO221" s="131"/>
      <c r="FP221" s="131"/>
      <c r="FQ221" s="131"/>
      <c r="FR221" s="131"/>
      <c r="FS221" s="131"/>
      <c r="FT221" s="131"/>
      <c r="FU221" s="131"/>
      <c r="FV221" s="131"/>
      <c r="FW221" s="131"/>
      <c r="FX221" s="131"/>
      <c r="FY221" s="131"/>
      <c r="FZ221" s="131"/>
      <c r="GA221" s="131"/>
      <c r="GB221" s="131"/>
      <c r="GC221" s="131"/>
      <c r="GD221" s="131"/>
      <c r="GE221" s="131"/>
      <c r="GF221" s="131"/>
      <c r="GG221" s="131"/>
      <c r="GH221" s="131"/>
      <c r="GI221" s="131"/>
      <c r="GJ221" s="131"/>
      <c r="GK221" s="131"/>
      <c r="GL221" s="131"/>
      <c r="GM221" s="131"/>
      <c r="GN221" s="131"/>
      <c r="GO221" s="131"/>
      <c r="GP221" s="131"/>
      <c r="GQ221" s="131"/>
      <c r="GR221" s="131"/>
      <c r="GS221" s="131"/>
      <c r="GT221" s="131"/>
      <c r="GU221" s="131"/>
      <c r="GV221" s="131"/>
      <c r="GW221" s="131"/>
      <c r="GX221" s="131"/>
      <c r="GY221" s="131"/>
      <c r="GZ221" s="131"/>
      <c r="HA221" s="131"/>
      <c r="HB221" s="131"/>
      <c r="HC221" s="131"/>
      <c r="HD221" s="131"/>
      <c r="HE221" s="131"/>
      <c r="HF221" s="131"/>
      <c r="HG221" s="131"/>
      <c r="HH221" s="131"/>
      <c r="HI221" s="131"/>
      <c r="HJ221" s="131"/>
      <c r="HK221" s="131"/>
      <c r="HL221" s="131"/>
      <c r="HM221" s="131"/>
      <c r="HN221" s="131"/>
      <c r="HO221" s="131"/>
      <c r="HP221" s="131"/>
      <c r="HQ221" s="131"/>
      <c r="HR221" s="131"/>
    </row>
    <row r="222" s="21" customFormat="1" ht="14.25" spans="1:30">
      <c r="A222" s="45" t="s">
        <v>42</v>
      </c>
      <c r="B222" s="46" t="s">
        <v>121</v>
      </c>
      <c r="C222" s="45" t="s">
        <v>54</v>
      </c>
      <c r="D222" s="45" t="s">
        <v>70</v>
      </c>
      <c r="E222" s="45" t="s">
        <v>71</v>
      </c>
      <c r="F222" s="43">
        <v>10</v>
      </c>
      <c r="G222" s="43">
        <v>1</v>
      </c>
      <c r="H222" s="43">
        <v>10</v>
      </c>
      <c r="I222" s="43">
        <v>10</v>
      </c>
      <c r="J222" s="43">
        <v>2018</v>
      </c>
      <c r="K222" s="43">
        <v>2020</v>
      </c>
      <c r="L222" s="52">
        <v>0</v>
      </c>
      <c r="M222" s="52">
        <v>0</v>
      </c>
      <c r="N222" s="52">
        <v>0</v>
      </c>
      <c r="O222" s="52">
        <v>0</v>
      </c>
      <c r="P222" s="52">
        <v>0</v>
      </c>
      <c r="Q222" s="45" t="s">
        <v>46</v>
      </c>
      <c r="R222" s="43">
        <v>10</v>
      </c>
      <c r="S222" s="43">
        <v>10</v>
      </c>
      <c r="T222" s="43">
        <v>10</v>
      </c>
      <c r="U222" s="43">
        <v>10</v>
      </c>
      <c r="V222" s="43">
        <v>0</v>
      </c>
      <c r="W222" s="43">
        <v>0</v>
      </c>
      <c r="X222" s="43">
        <v>0</v>
      </c>
      <c r="Y222" s="43">
        <v>0</v>
      </c>
      <c r="Z222" s="43">
        <v>10</v>
      </c>
      <c r="AA222" s="43">
        <v>10</v>
      </c>
      <c r="AB222" s="45" t="s">
        <v>117</v>
      </c>
      <c r="AC222" s="45" t="s">
        <v>118</v>
      </c>
      <c r="AD222" s="74"/>
    </row>
    <row r="223" s="10" customFormat="1" ht="12" spans="1:30">
      <c r="A223" s="45" t="s">
        <v>42</v>
      </c>
      <c r="B223" s="46" t="s">
        <v>121</v>
      </c>
      <c r="C223" s="45" t="s">
        <v>55</v>
      </c>
      <c r="D223" s="45" t="s">
        <v>70</v>
      </c>
      <c r="E223" s="45" t="s">
        <v>71</v>
      </c>
      <c r="F223" s="43">
        <v>165</v>
      </c>
      <c r="G223" s="43">
        <v>3</v>
      </c>
      <c r="H223" s="43">
        <v>142</v>
      </c>
      <c r="I223" s="43">
        <v>165</v>
      </c>
      <c r="J223" s="43">
        <v>2018</v>
      </c>
      <c r="K223" s="43">
        <v>2020</v>
      </c>
      <c r="L223" s="52">
        <v>0</v>
      </c>
      <c r="M223" s="52">
        <v>0</v>
      </c>
      <c r="N223" s="52">
        <v>0</v>
      </c>
      <c r="O223" s="52">
        <v>0</v>
      </c>
      <c r="P223" s="52">
        <v>0</v>
      </c>
      <c r="Q223" s="45" t="s">
        <v>46</v>
      </c>
      <c r="R223" s="43">
        <v>142</v>
      </c>
      <c r="S223" s="43">
        <v>165</v>
      </c>
      <c r="T223" s="43">
        <v>142</v>
      </c>
      <c r="U223" s="43">
        <v>165</v>
      </c>
      <c r="V223" s="43">
        <v>0</v>
      </c>
      <c r="W223" s="43">
        <v>0</v>
      </c>
      <c r="X223" s="43">
        <v>0</v>
      </c>
      <c r="Y223" s="43">
        <v>0</v>
      </c>
      <c r="Z223" s="43">
        <v>142</v>
      </c>
      <c r="AA223" s="43">
        <v>165</v>
      </c>
      <c r="AB223" s="45" t="s">
        <v>117</v>
      </c>
      <c r="AC223" s="45" t="s">
        <v>118</v>
      </c>
      <c r="AD223" s="75"/>
    </row>
    <row r="224" s="10" customFormat="1" ht="12" spans="1:226">
      <c r="A224" s="45" t="s">
        <v>42</v>
      </c>
      <c r="B224" s="46" t="s">
        <v>121</v>
      </c>
      <c r="C224" s="45" t="s">
        <v>56</v>
      </c>
      <c r="D224" s="45" t="s">
        <v>70</v>
      </c>
      <c r="E224" s="45" t="s">
        <v>71</v>
      </c>
      <c r="F224" s="43">
        <v>39</v>
      </c>
      <c r="G224" s="43">
        <v>1</v>
      </c>
      <c r="H224" s="43">
        <v>37</v>
      </c>
      <c r="I224" s="43">
        <v>39</v>
      </c>
      <c r="J224" s="43">
        <v>2018</v>
      </c>
      <c r="K224" s="43">
        <v>2018</v>
      </c>
      <c r="L224" s="52">
        <v>0</v>
      </c>
      <c r="M224" s="52">
        <v>0</v>
      </c>
      <c r="N224" s="52">
        <v>0</v>
      </c>
      <c r="O224" s="52">
        <v>0</v>
      </c>
      <c r="P224" s="52">
        <v>0</v>
      </c>
      <c r="Q224" s="45" t="s">
        <v>46</v>
      </c>
      <c r="R224" s="43">
        <v>37</v>
      </c>
      <c r="S224" s="43">
        <v>39</v>
      </c>
      <c r="T224" s="43">
        <v>37</v>
      </c>
      <c r="U224" s="43">
        <v>39</v>
      </c>
      <c r="V224" s="43">
        <v>0</v>
      </c>
      <c r="W224" s="43">
        <v>0</v>
      </c>
      <c r="X224" s="43">
        <v>0</v>
      </c>
      <c r="Y224" s="43">
        <v>0</v>
      </c>
      <c r="Z224" s="43">
        <v>37</v>
      </c>
      <c r="AA224" s="43">
        <v>39</v>
      </c>
      <c r="AB224" s="45" t="s">
        <v>117</v>
      </c>
      <c r="AC224" s="45" t="s">
        <v>118</v>
      </c>
      <c r="AD224" s="45"/>
      <c r="AE224" s="131"/>
      <c r="AF224" s="131"/>
      <c r="AG224" s="131"/>
      <c r="AH224" s="131"/>
      <c r="AI224" s="131"/>
      <c r="AJ224" s="131"/>
      <c r="AK224" s="131"/>
      <c r="AL224" s="131"/>
      <c r="AM224" s="131"/>
      <c r="AN224" s="131"/>
      <c r="AO224" s="131"/>
      <c r="AP224" s="131"/>
      <c r="AQ224" s="131"/>
      <c r="AR224" s="131"/>
      <c r="AS224" s="131"/>
      <c r="AT224" s="131"/>
      <c r="AU224" s="131"/>
      <c r="AV224" s="131"/>
      <c r="AW224" s="131"/>
      <c r="AX224" s="131"/>
      <c r="AY224" s="131"/>
      <c r="AZ224" s="131"/>
      <c r="BA224" s="131"/>
      <c r="BB224" s="131"/>
      <c r="BC224" s="131"/>
      <c r="BD224" s="131"/>
      <c r="BE224" s="131"/>
      <c r="BF224" s="131"/>
      <c r="BG224" s="131"/>
      <c r="BH224" s="131"/>
      <c r="BI224" s="131"/>
      <c r="BJ224" s="131"/>
      <c r="BK224" s="131"/>
      <c r="BL224" s="131"/>
      <c r="BM224" s="131"/>
      <c r="BN224" s="131"/>
      <c r="BO224" s="131"/>
      <c r="BP224" s="131"/>
      <c r="BQ224" s="131"/>
      <c r="BR224" s="131"/>
      <c r="BS224" s="131"/>
      <c r="BT224" s="131"/>
      <c r="BU224" s="131"/>
      <c r="BV224" s="131"/>
      <c r="BW224" s="131"/>
      <c r="BX224" s="131"/>
      <c r="BY224" s="131"/>
      <c r="BZ224" s="131"/>
      <c r="CA224" s="131"/>
      <c r="CB224" s="131"/>
      <c r="CC224" s="131"/>
      <c r="CD224" s="131"/>
      <c r="CE224" s="131"/>
      <c r="CF224" s="131"/>
      <c r="CG224" s="131"/>
      <c r="CH224" s="131"/>
      <c r="CI224" s="131"/>
      <c r="CJ224" s="131"/>
      <c r="CK224" s="131"/>
      <c r="CL224" s="131"/>
      <c r="CM224" s="131"/>
      <c r="CN224" s="131"/>
      <c r="CO224" s="131"/>
      <c r="CP224" s="131"/>
      <c r="CQ224" s="131"/>
      <c r="CR224" s="131"/>
      <c r="CS224" s="131"/>
      <c r="CT224" s="131"/>
      <c r="CU224" s="131"/>
      <c r="CV224" s="131"/>
      <c r="CW224" s="131"/>
      <c r="CX224" s="131"/>
      <c r="CY224" s="131"/>
      <c r="CZ224" s="131"/>
      <c r="DA224" s="131"/>
      <c r="DB224" s="131"/>
      <c r="DC224" s="131"/>
      <c r="DD224" s="131"/>
      <c r="DE224" s="131"/>
      <c r="DF224" s="131"/>
      <c r="DG224" s="131"/>
      <c r="DH224" s="131"/>
      <c r="DI224" s="131"/>
      <c r="DJ224" s="131"/>
      <c r="DK224" s="131"/>
      <c r="DL224" s="131"/>
      <c r="DM224" s="131"/>
      <c r="DN224" s="131"/>
      <c r="DO224" s="131"/>
      <c r="DP224" s="131"/>
      <c r="DQ224" s="131"/>
      <c r="DR224" s="131"/>
      <c r="DS224" s="131"/>
      <c r="DT224" s="131"/>
      <c r="DU224" s="131"/>
      <c r="DV224" s="131"/>
      <c r="DW224" s="131"/>
      <c r="DX224" s="131"/>
      <c r="DY224" s="131"/>
      <c r="DZ224" s="131"/>
      <c r="EA224" s="131"/>
      <c r="EB224" s="131"/>
      <c r="EC224" s="131"/>
      <c r="ED224" s="131"/>
      <c r="EE224" s="131"/>
      <c r="EF224" s="131"/>
      <c r="EG224" s="131"/>
      <c r="EH224" s="131"/>
      <c r="EI224" s="131"/>
      <c r="EJ224" s="131"/>
      <c r="EK224" s="131"/>
      <c r="EL224" s="131"/>
      <c r="EM224" s="131"/>
      <c r="EN224" s="131"/>
      <c r="EO224" s="131"/>
      <c r="EP224" s="131"/>
      <c r="EQ224" s="131"/>
      <c r="ER224" s="131"/>
      <c r="ES224" s="131"/>
      <c r="ET224" s="131"/>
      <c r="EU224" s="131"/>
      <c r="EV224" s="131"/>
      <c r="EW224" s="131"/>
      <c r="EX224" s="131"/>
      <c r="EY224" s="131"/>
      <c r="EZ224" s="131"/>
      <c r="FA224" s="131"/>
      <c r="FB224" s="131"/>
      <c r="FC224" s="131"/>
      <c r="FD224" s="131"/>
      <c r="FE224" s="131"/>
      <c r="FF224" s="131"/>
      <c r="FG224" s="131"/>
      <c r="FH224" s="131"/>
      <c r="FI224" s="131"/>
      <c r="FJ224" s="131"/>
      <c r="FK224" s="131"/>
      <c r="FL224" s="131"/>
      <c r="FM224" s="131"/>
      <c r="FN224" s="131"/>
      <c r="FO224" s="131"/>
      <c r="FP224" s="131"/>
      <c r="FQ224" s="131"/>
      <c r="FR224" s="131"/>
      <c r="FS224" s="131"/>
      <c r="FT224" s="131"/>
      <c r="FU224" s="131"/>
      <c r="FV224" s="131"/>
      <c r="FW224" s="131"/>
      <c r="FX224" s="131"/>
      <c r="FY224" s="131"/>
      <c r="FZ224" s="131"/>
      <c r="GA224" s="131"/>
      <c r="GB224" s="131"/>
      <c r="GC224" s="131"/>
      <c r="GD224" s="131"/>
      <c r="GE224" s="131"/>
      <c r="GF224" s="131"/>
      <c r="GG224" s="131"/>
      <c r="GH224" s="131"/>
      <c r="GI224" s="131"/>
      <c r="GJ224" s="131"/>
      <c r="GK224" s="131"/>
      <c r="GL224" s="131"/>
      <c r="GM224" s="131"/>
      <c r="GN224" s="131"/>
      <c r="GO224" s="131"/>
      <c r="GP224" s="131"/>
      <c r="GQ224" s="131"/>
      <c r="GR224" s="131"/>
      <c r="GS224" s="131"/>
      <c r="GT224" s="131"/>
      <c r="GU224" s="131"/>
      <c r="GV224" s="131"/>
      <c r="GW224" s="131"/>
      <c r="GX224" s="131"/>
      <c r="GY224" s="131"/>
      <c r="GZ224" s="131"/>
      <c r="HA224" s="131"/>
      <c r="HB224" s="131"/>
      <c r="HC224" s="131"/>
      <c r="HD224" s="131"/>
      <c r="HE224" s="131"/>
      <c r="HF224" s="131"/>
      <c r="HG224" s="131"/>
      <c r="HH224" s="131"/>
      <c r="HI224" s="131"/>
      <c r="HJ224" s="131"/>
      <c r="HK224" s="131"/>
      <c r="HL224" s="131"/>
      <c r="HM224" s="131"/>
      <c r="HN224" s="131"/>
      <c r="HO224" s="131"/>
      <c r="HP224" s="131"/>
      <c r="HQ224" s="131"/>
      <c r="HR224" s="131"/>
    </row>
    <row r="225" s="10" customFormat="1" ht="12" spans="1:30">
      <c r="A225" s="45" t="s">
        <v>42</v>
      </c>
      <c r="B225" s="46" t="s">
        <v>121</v>
      </c>
      <c r="C225" s="45" t="s">
        <v>57</v>
      </c>
      <c r="D225" s="45" t="s">
        <v>70</v>
      </c>
      <c r="E225" s="45" t="s">
        <v>71</v>
      </c>
      <c r="F225" s="43">
        <v>7</v>
      </c>
      <c r="G225" s="43">
        <v>1</v>
      </c>
      <c r="H225" s="43">
        <v>5</v>
      </c>
      <c r="I225" s="43">
        <v>7</v>
      </c>
      <c r="J225" s="43">
        <v>2018</v>
      </c>
      <c r="K225" s="43">
        <v>2018</v>
      </c>
      <c r="L225" s="52">
        <v>0</v>
      </c>
      <c r="M225" s="52">
        <v>0</v>
      </c>
      <c r="N225" s="52">
        <v>0</v>
      </c>
      <c r="O225" s="52">
        <v>0</v>
      </c>
      <c r="P225" s="52">
        <v>0</v>
      </c>
      <c r="Q225" s="45" t="s">
        <v>46</v>
      </c>
      <c r="R225" s="43">
        <v>5</v>
      </c>
      <c r="S225" s="43">
        <v>7</v>
      </c>
      <c r="T225" s="43">
        <v>5</v>
      </c>
      <c r="U225" s="43">
        <v>7</v>
      </c>
      <c r="V225" s="43">
        <v>0</v>
      </c>
      <c r="W225" s="43">
        <v>0</v>
      </c>
      <c r="X225" s="43">
        <v>0</v>
      </c>
      <c r="Y225" s="43">
        <v>0</v>
      </c>
      <c r="Z225" s="43">
        <v>5</v>
      </c>
      <c r="AA225" s="43">
        <v>7</v>
      </c>
      <c r="AB225" s="45" t="s">
        <v>117</v>
      </c>
      <c r="AC225" s="45" t="s">
        <v>118</v>
      </c>
      <c r="AD225" s="75"/>
    </row>
    <row r="226" s="10" customFormat="1" ht="14.25" spans="1:226">
      <c r="A226" s="45" t="s">
        <v>42</v>
      </c>
      <c r="B226" s="46" t="s">
        <v>121</v>
      </c>
      <c r="C226" s="45" t="s">
        <v>58</v>
      </c>
      <c r="D226" s="45" t="s">
        <v>70</v>
      </c>
      <c r="E226" s="45" t="s">
        <v>71</v>
      </c>
      <c r="F226" s="43">
        <v>30</v>
      </c>
      <c r="G226" s="43">
        <v>3</v>
      </c>
      <c r="H226" s="43">
        <v>30</v>
      </c>
      <c r="I226" s="43">
        <v>30</v>
      </c>
      <c r="J226" s="43">
        <v>2018</v>
      </c>
      <c r="K226" s="43">
        <v>2020</v>
      </c>
      <c r="L226" s="52">
        <v>0</v>
      </c>
      <c r="M226" s="52">
        <v>0</v>
      </c>
      <c r="N226" s="52">
        <v>0</v>
      </c>
      <c r="O226" s="52">
        <v>0</v>
      </c>
      <c r="P226" s="52">
        <v>0</v>
      </c>
      <c r="Q226" s="45" t="s">
        <v>46</v>
      </c>
      <c r="R226" s="43">
        <v>30</v>
      </c>
      <c r="S226" s="43">
        <v>30</v>
      </c>
      <c r="T226" s="43">
        <v>30</v>
      </c>
      <c r="U226" s="43">
        <v>30</v>
      </c>
      <c r="V226" s="43">
        <v>0</v>
      </c>
      <c r="W226" s="43">
        <v>0</v>
      </c>
      <c r="X226" s="43">
        <v>0</v>
      </c>
      <c r="Y226" s="43">
        <v>0</v>
      </c>
      <c r="Z226" s="43">
        <v>30</v>
      </c>
      <c r="AA226" s="43">
        <v>30</v>
      </c>
      <c r="AB226" s="45" t="s">
        <v>117</v>
      </c>
      <c r="AC226" s="45" t="s">
        <v>118</v>
      </c>
      <c r="AD226" s="74"/>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c r="CE226" s="21"/>
      <c r="CF226" s="21"/>
      <c r="CG226" s="21"/>
      <c r="CH226" s="21"/>
      <c r="CI226" s="21"/>
      <c r="CJ226" s="21"/>
      <c r="CK226" s="21"/>
      <c r="CL226" s="21"/>
      <c r="CM226" s="21"/>
      <c r="CN226" s="21"/>
      <c r="CO226" s="21"/>
      <c r="CP226" s="21"/>
      <c r="CQ226" s="21"/>
      <c r="CR226" s="21"/>
      <c r="CS226" s="21"/>
      <c r="CT226" s="21"/>
      <c r="CU226" s="21"/>
      <c r="CV226" s="21"/>
      <c r="CW226" s="21"/>
      <c r="CX226" s="21"/>
      <c r="CY226" s="21"/>
      <c r="CZ226" s="21"/>
      <c r="DA226" s="21"/>
      <c r="DB226" s="21"/>
      <c r="DC226" s="21"/>
      <c r="DD226" s="21"/>
      <c r="DE226" s="21"/>
      <c r="DF226" s="21"/>
      <c r="DG226" s="21"/>
      <c r="DH226" s="21"/>
      <c r="DI226" s="21"/>
      <c r="DJ226" s="21"/>
      <c r="DK226" s="21"/>
      <c r="DL226" s="21"/>
      <c r="DM226" s="21"/>
      <c r="DN226" s="21"/>
      <c r="DO226" s="21"/>
      <c r="DP226" s="21"/>
      <c r="DQ226" s="21"/>
      <c r="DR226" s="21"/>
      <c r="DS226" s="21"/>
      <c r="DT226" s="21"/>
      <c r="DU226" s="21"/>
      <c r="DV226" s="21"/>
      <c r="DW226" s="21"/>
      <c r="DX226" s="21"/>
      <c r="DY226" s="21"/>
      <c r="DZ226" s="21"/>
      <c r="EA226" s="21"/>
      <c r="EB226" s="21"/>
      <c r="EC226" s="21"/>
      <c r="ED226" s="21"/>
      <c r="EE226" s="21"/>
      <c r="EF226" s="21"/>
      <c r="EG226" s="21"/>
      <c r="EH226" s="21"/>
      <c r="EI226" s="21"/>
      <c r="EJ226" s="21"/>
      <c r="EK226" s="21"/>
      <c r="EL226" s="21"/>
      <c r="EM226" s="21"/>
      <c r="EN226" s="21"/>
      <c r="EO226" s="21"/>
      <c r="EP226" s="21"/>
      <c r="EQ226" s="21"/>
      <c r="ER226" s="21"/>
      <c r="ES226" s="21"/>
      <c r="ET226" s="21"/>
      <c r="EU226" s="21"/>
      <c r="EV226" s="21"/>
      <c r="EW226" s="21"/>
      <c r="EX226" s="21"/>
      <c r="EY226" s="21"/>
      <c r="EZ226" s="21"/>
      <c r="FA226" s="21"/>
      <c r="FB226" s="21"/>
      <c r="FC226" s="21"/>
      <c r="FD226" s="21"/>
      <c r="FE226" s="21"/>
      <c r="FF226" s="21"/>
      <c r="FG226" s="21"/>
      <c r="FH226" s="21"/>
      <c r="FI226" s="21"/>
      <c r="FJ226" s="21"/>
      <c r="FK226" s="21"/>
      <c r="FL226" s="21"/>
      <c r="FM226" s="21"/>
      <c r="FN226" s="21"/>
      <c r="FO226" s="21"/>
      <c r="FP226" s="21"/>
      <c r="FQ226" s="21"/>
      <c r="FR226" s="21"/>
      <c r="FS226" s="21"/>
      <c r="FT226" s="21"/>
      <c r="FU226" s="21"/>
      <c r="FV226" s="21"/>
      <c r="FW226" s="21"/>
      <c r="FX226" s="21"/>
      <c r="FY226" s="21"/>
      <c r="FZ226" s="21"/>
      <c r="GA226" s="21"/>
      <c r="GB226" s="21"/>
      <c r="GC226" s="21"/>
      <c r="GD226" s="21"/>
      <c r="GE226" s="21"/>
      <c r="GF226" s="21"/>
      <c r="GG226" s="21"/>
      <c r="GH226" s="21"/>
      <c r="GI226" s="21"/>
      <c r="GJ226" s="21"/>
      <c r="GK226" s="21"/>
      <c r="GL226" s="21"/>
      <c r="GM226" s="21"/>
      <c r="GN226" s="21"/>
      <c r="GO226" s="21"/>
      <c r="GP226" s="21"/>
      <c r="GQ226" s="21"/>
      <c r="GR226" s="21"/>
      <c r="GS226" s="21"/>
      <c r="GT226" s="21"/>
      <c r="GU226" s="21"/>
      <c r="GV226" s="21"/>
      <c r="GW226" s="21"/>
      <c r="GX226" s="21"/>
      <c r="GY226" s="21"/>
      <c r="GZ226" s="21"/>
      <c r="HA226" s="21"/>
      <c r="HB226" s="21"/>
      <c r="HC226" s="21"/>
      <c r="HD226" s="21"/>
      <c r="HE226" s="21"/>
      <c r="HF226" s="21"/>
      <c r="HG226" s="21"/>
      <c r="HH226" s="21"/>
      <c r="HI226" s="21"/>
      <c r="HJ226" s="21"/>
      <c r="HK226" s="21"/>
      <c r="HL226" s="21"/>
      <c r="HM226" s="21"/>
      <c r="HN226" s="21"/>
      <c r="HO226" s="21"/>
      <c r="HP226" s="21"/>
      <c r="HQ226" s="21"/>
      <c r="HR226" s="21"/>
    </row>
    <row r="227" s="143" customFormat="1" ht="12" spans="1:30">
      <c r="A227" s="43" t="s">
        <v>122</v>
      </c>
      <c r="B227" s="44" t="s">
        <v>123</v>
      </c>
      <c r="C227" s="43" t="s">
        <v>124</v>
      </c>
      <c r="D227" s="43"/>
      <c r="E227" s="43"/>
      <c r="F227" s="43">
        <v>398</v>
      </c>
      <c r="G227" s="43">
        <f>SUM(G228:G235)</f>
        <v>14</v>
      </c>
      <c r="H227" s="43">
        <v>344</v>
      </c>
      <c r="I227" s="43">
        <v>398</v>
      </c>
      <c r="J227" s="43"/>
      <c r="K227" s="43"/>
      <c r="L227" s="52">
        <v>0</v>
      </c>
      <c r="M227" s="52">
        <v>0</v>
      </c>
      <c r="N227" s="52">
        <v>0</v>
      </c>
      <c r="O227" s="52">
        <v>0</v>
      </c>
      <c r="P227" s="52">
        <v>0</v>
      </c>
      <c r="Q227" s="43"/>
      <c r="R227" s="43">
        <v>344</v>
      </c>
      <c r="S227" s="43">
        <v>398</v>
      </c>
      <c r="T227" s="43">
        <v>344</v>
      </c>
      <c r="U227" s="43">
        <v>398</v>
      </c>
      <c r="V227" s="43">
        <v>0</v>
      </c>
      <c r="W227" s="43">
        <v>0</v>
      </c>
      <c r="X227" s="43">
        <v>0</v>
      </c>
      <c r="Y227" s="43">
        <v>0</v>
      </c>
      <c r="Z227" s="43">
        <v>344</v>
      </c>
      <c r="AA227" s="43">
        <v>398</v>
      </c>
      <c r="AB227" s="43"/>
      <c r="AC227" s="43"/>
      <c r="AD227" s="77"/>
    </row>
    <row r="228" s="131" customFormat="1" ht="12" spans="1:30">
      <c r="A228" s="45" t="s">
        <v>42</v>
      </c>
      <c r="B228" s="46" t="s">
        <v>125</v>
      </c>
      <c r="C228" s="45" t="s">
        <v>51</v>
      </c>
      <c r="D228" s="45" t="s">
        <v>70</v>
      </c>
      <c r="E228" s="45" t="s">
        <v>71</v>
      </c>
      <c r="F228" s="43">
        <v>3</v>
      </c>
      <c r="G228" s="43">
        <v>1</v>
      </c>
      <c r="H228" s="43">
        <v>2</v>
      </c>
      <c r="I228" s="43">
        <v>3</v>
      </c>
      <c r="J228" s="43">
        <v>2018</v>
      </c>
      <c r="K228" s="43">
        <v>2018</v>
      </c>
      <c r="L228" s="52">
        <v>0</v>
      </c>
      <c r="M228" s="52">
        <v>0</v>
      </c>
      <c r="N228" s="52">
        <v>0</v>
      </c>
      <c r="O228" s="52">
        <v>0</v>
      </c>
      <c r="P228" s="52">
        <v>0</v>
      </c>
      <c r="Q228" s="45" t="s">
        <v>46</v>
      </c>
      <c r="R228" s="43">
        <v>2</v>
      </c>
      <c r="S228" s="43">
        <v>3</v>
      </c>
      <c r="T228" s="43">
        <v>2</v>
      </c>
      <c r="U228" s="43">
        <v>3</v>
      </c>
      <c r="V228" s="43">
        <v>0</v>
      </c>
      <c r="W228" s="43">
        <v>0</v>
      </c>
      <c r="X228" s="43">
        <v>0</v>
      </c>
      <c r="Y228" s="43">
        <v>0</v>
      </c>
      <c r="Z228" s="43">
        <v>2</v>
      </c>
      <c r="AA228" s="43">
        <v>3</v>
      </c>
      <c r="AB228" s="45" t="s">
        <v>117</v>
      </c>
      <c r="AC228" s="45" t="s">
        <v>118</v>
      </c>
      <c r="AD228" s="45"/>
    </row>
    <row r="229" s="22" customFormat="1" spans="1:226">
      <c r="A229" s="45" t="s">
        <v>42</v>
      </c>
      <c r="B229" s="46" t="s">
        <v>125</v>
      </c>
      <c r="C229" s="45" t="s">
        <v>52</v>
      </c>
      <c r="D229" s="45" t="s">
        <v>70</v>
      </c>
      <c r="E229" s="45" t="s">
        <v>71</v>
      </c>
      <c r="F229" s="43">
        <v>115</v>
      </c>
      <c r="G229" s="43">
        <v>3</v>
      </c>
      <c r="H229" s="43">
        <v>112</v>
      </c>
      <c r="I229" s="43">
        <v>115</v>
      </c>
      <c r="J229" s="43">
        <v>2018</v>
      </c>
      <c r="K229" s="43">
        <v>2020</v>
      </c>
      <c r="L229" s="52">
        <v>0</v>
      </c>
      <c r="M229" s="52">
        <v>0</v>
      </c>
      <c r="N229" s="52">
        <v>0</v>
      </c>
      <c r="O229" s="52">
        <v>0</v>
      </c>
      <c r="P229" s="52">
        <v>0</v>
      </c>
      <c r="Q229" s="45" t="s">
        <v>46</v>
      </c>
      <c r="R229" s="43">
        <v>112</v>
      </c>
      <c r="S229" s="43">
        <v>115</v>
      </c>
      <c r="T229" s="43">
        <v>112</v>
      </c>
      <c r="U229" s="43">
        <v>115</v>
      </c>
      <c r="V229" s="43">
        <v>0</v>
      </c>
      <c r="W229" s="43">
        <v>0</v>
      </c>
      <c r="X229" s="43">
        <v>0</v>
      </c>
      <c r="Y229" s="43">
        <v>0</v>
      </c>
      <c r="Z229" s="43">
        <v>112</v>
      </c>
      <c r="AA229" s="43">
        <v>115</v>
      </c>
      <c r="AB229" s="45" t="s">
        <v>117</v>
      </c>
      <c r="AC229" s="45" t="s">
        <v>118</v>
      </c>
      <c r="AD229" s="45"/>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c r="EM229" s="10"/>
      <c r="EN229" s="10"/>
      <c r="EO229" s="10"/>
      <c r="EP229" s="10"/>
      <c r="EQ229" s="10"/>
      <c r="ER229" s="10"/>
      <c r="ES229" s="10"/>
      <c r="ET229" s="10"/>
      <c r="EU229" s="10"/>
      <c r="EV229" s="10"/>
      <c r="EW229" s="10"/>
      <c r="EX229" s="10"/>
      <c r="EY229" s="10"/>
      <c r="EZ229" s="10"/>
      <c r="FA229" s="10"/>
      <c r="FB229" s="10"/>
      <c r="FC229" s="10"/>
      <c r="FD229" s="10"/>
      <c r="FE229" s="10"/>
      <c r="FF229" s="10"/>
      <c r="FG229" s="10"/>
      <c r="FH229" s="10"/>
      <c r="FI229" s="10"/>
      <c r="FJ229" s="10"/>
      <c r="FK229" s="10"/>
      <c r="FL229" s="10"/>
      <c r="FM229" s="10"/>
      <c r="FN229" s="10"/>
      <c r="FO229" s="10"/>
      <c r="FP229" s="10"/>
      <c r="FQ229" s="10"/>
      <c r="FR229" s="10"/>
      <c r="FS229" s="10"/>
      <c r="FT229" s="10"/>
      <c r="FU229" s="10"/>
      <c r="FV229" s="10"/>
      <c r="FW229" s="10"/>
      <c r="FX229" s="10"/>
      <c r="FY229" s="10"/>
      <c r="FZ229" s="10"/>
      <c r="GA229" s="10"/>
      <c r="GB229" s="10"/>
      <c r="GC229" s="10"/>
      <c r="GD229" s="10"/>
      <c r="GE229" s="10"/>
      <c r="GF229" s="10"/>
      <c r="GG229" s="10"/>
      <c r="GH229" s="10"/>
      <c r="GI229" s="10"/>
      <c r="GJ229" s="10"/>
      <c r="GK229" s="10"/>
      <c r="GL229" s="10"/>
      <c r="GM229" s="10"/>
      <c r="GN229" s="10"/>
      <c r="GO229" s="10"/>
      <c r="GP229" s="10"/>
      <c r="GQ229" s="10"/>
      <c r="GR229" s="10"/>
      <c r="GS229" s="10"/>
      <c r="GT229" s="10"/>
      <c r="GU229" s="10"/>
      <c r="GV229" s="10"/>
      <c r="GW229" s="10"/>
      <c r="GX229" s="10"/>
      <c r="GY229" s="10"/>
      <c r="GZ229" s="10"/>
      <c r="HA229" s="10"/>
      <c r="HB229" s="10"/>
      <c r="HC229" s="10"/>
      <c r="HD229" s="10"/>
      <c r="HE229" s="10"/>
      <c r="HF229" s="10"/>
      <c r="HG229" s="10"/>
      <c r="HH229" s="10"/>
      <c r="HI229" s="10"/>
      <c r="HJ229" s="10"/>
      <c r="HK229" s="10"/>
      <c r="HL229" s="10"/>
      <c r="HM229" s="10"/>
      <c r="HN229" s="10"/>
      <c r="HO229" s="10"/>
      <c r="HP229" s="10"/>
      <c r="HQ229" s="10"/>
      <c r="HR229" s="10"/>
    </row>
    <row r="230" s="22" customFormat="1" spans="1:226">
      <c r="A230" s="45" t="s">
        <v>42</v>
      </c>
      <c r="B230" s="46" t="s">
        <v>125</v>
      </c>
      <c r="C230" s="45" t="s">
        <v>53</v>
      </c>
      <c r="D230" s="45" t="s">
        <v>70</v>
      </c>
      <c r="E230" s="45" t="s">
        <v>71</v>
      </c>
      <c r="F230" s="43">
        <v>162</v>
      </c>
      <c r="G230" s="43">
        <v>1</v>
      </c>
      <c r="H230" s="43">
        <v>123</v>
      </c>
      <c r="I230" s="43">
        <v>162</v>
      </c>
      <c r="J230" s="43">
        <v>2018</v>
      </c>
      <c r="K230" s="43">
        <v>2020</v>
      </c>
      <c r="L230" s="52">
        <v>0</v>
      </c>
      <c r="M230" s="52">
        <v>0</v>
      </c>
      <c r="N230" s="52">
        <v>0</v>
      </c>
      <c r="O230" s="52">
        <v>0</v>
      </c>
      <c r="P230" s="52">
        <v>0</v>
      </c>
      <c r="Q230" s="45" t="s">
        <v>46</v>
      </c>
      <c r="R230" s="43">
        <v>123</v>
      </c>
      <c r="S230" s="43">
        <v>162</v>
      </c>
      <c r="T230" s="43">
        <v>123</v>
      </c>
      <c r="U230" s="43">
        <v>162</v>
      </c>
      <c r="V230" s="43">
        <v>0</v>
      </c>
      <c r="W230" s="43">
        <v>0</v>
      </c>
      <c r="X230" s="43">
        <v>0</v>
      </c>
      <c r="Y230" s="43">
        <v>0</v>
      </c>
      <c r="Z230" s="43">
        <v>123</v>
      </c>
      <c r="AA230" s="43">
        <v>162</v>
      </c>
      <c r="AB230" s="45" t="s">
        <v>117</v>
      </c>
      <c r="AC230" s="45" t="s">
        <v>118</v>
      </c>
      <c r="AD230" s="45"/>
      <c r="AE230" s="131"/>
      <c r="AF230" s="131"/>
      <c r="AG230" s="131"/>
      <c r="AH230" s="131"/>
      <c r="AI230" s="131"/>
      <c r="AJ230" s="131"/>
      <c r="AK230" s="131"/>
      <c r="AL230" s="131"/>
      <c r="AM230" s="131"/>
      <c r="AN230" s="131"/>
      <c r="AO230" s="131"/>
      <c r="AP230" s="131"/>
      <c r="AQ230" s="131"/>
      <c r="AR230" s="131"/>
      <c r="AS230" s="131"/>
      <c r="AT230" s="131"/>
      <c r="AU230" s="131"/>
      <c r="AV230" s="131"/>
      <c r="AW230" s="131"/>
      <c r="AX230" s="131"/>
      <c r="AY230" s="131"/>
      <c r="AZ230" s="131"/>
      <c r="BA230" s="131"/>
      <c r="BB230" s="131"/>
      <c r="BC230" s="131"/>
      <c r="BD230" s="131"/>
      <c r="BE230" s="131"/>
      <c r="BF230" s="131"/>
      <c r="BG230" s="131"/>
      <c r="BH230" s="131"/>
      <c r="BI230" s="131"/>
      <c r="BJ230" s="131"/>
      <c r="BK230" s="131"/>
      <c r="BL230" s="131"/>
      <c r="BM230" s="131"/>
      <c r="BN230" s="131"/>
      <c r="BO230" s="131"/>
      <c r="BP230" s="131"/>
      <c r="BQ230" s="131"/>
      <c r="BR230" s="131"/>
      <c r="BS230" s="131"/>
      <c r="BT230" s="131"/>
      <c r="BU230" s="131"/>
      <c r="BV230" s="131"/>
      <c r="BW230" s="131"/>
      <c r="BX230" s="131"/>
      <c r="BY230" s="131"/>
      <c r="BZ230" s="131"/>
      <c r="CA230" s="131"/>
      <c r="CB230" s="131"/>
      <c r="CC230" s="131"/>
      <c r="CD230" s="131"/>
      <c r="CE230" s="131"/>
      <c r="CF230" s="131"/>
      <c r="CG230" s="131"/>
      <c r="CH230" s="131"/>
      <c r="CI230" s="131"/>
      <c r="CJ230" s="131"/>
      <c r="CK230" s="131"/>
      <c r="CL230" s="131"/>
      <c r="CM230" s="131"/>
      <c r="CN230" s="131"/>
      <c r="CO230" s="131"/>
      <c r="CP230" s="131"/>
      <c r="CQ230" s="131"/>
      <c r="CR230" s="131"/>
      <c r="CS230" s="131"/>
      <c r="CT230" s="131"/>
      <c r="CU230" s="131"/>
      <c r="CV230" s="131"/>
      <c r="CW230" s="131"/>
      <c r="CX230" s="131"/>
      <c r="CY230" s="131"/>
      <c r="CZ230" s="131"/>
      <c r="DA230" s="131"/>
      <c r="DB230" s="131"/>
      <c r="DC230" s="131"/>
      <c r="DD230" s="131"/>
      <c r="DE230" s="131"/>
      <c r="DF230" s="131"/>
      <c r="DG230" s="131"/>
      <c r="DH230" s="131"/>
      <c r="DI230" s="131"/>
      <c r="DJ230" s="131"/>
      <c r="DK230" s="131"/>
      <c r="DL230" s="131"/>
      <c r="DM230" s="131"/>
      <c r="DN230" s="131"/>
      <c r="DO230" s="131"/>
      <c r="DP230" s="131"/>
      <c r="DQ230" s="131"/>
      <c r="DR230" s="131"/>
      <c r="DS230" s="131"/>
      <c r="DT230" s="131"/>
      <c r="DU230" s="131"/>
      <c r="DV230" s="131"/>
      <c r="DW230" s="131"/>
      <c r="DX230" s="131"/>
      <c r="DY230" s="131"/>
      <c r="DZ230" s="131"/>
      <c r="EA230" s="131"/>
      <c r="EB230" s="131"/>
      <c r="EC230" s="131"/>
      <c r="ED230" s="131"/>
      <c r="EE230" s="131"/>
      <c r="EF230" s="131"/>
      <c r="EG230" s="131"/>
      <c r="EH230" s="131"/>
      <c r="EI230" s="131"/>
      <c r="EJ230" s="131"/>
      <c r="EK230" s="131"/>
      <c r="EL230" s="131"/>
      <c r="EM230" s="131"/>
      <c r="EN230" s="131"/>
      <c r="EO230" s="131"/>
      <c r="EP230" s="131"/>
      <c r="EQ230" s="131"/>
      <c r="ER230" s="131"/>
      <c r="ES230" s="131"/>
      <c r="ET230" s="131"/>
      <c r="EU230" s="131"/>
      <c r="EV230" s="131"/>
      <c r="EW230" s="131"/>
      <c r="EX230" s="131"/>
      <c r="EY230" s="131"/>
      <c r="EZ230" s="131"/>
      <c r="FA230" s="131"/>
      <c r="FB230" s="131"/>
      <c r="FC230" s="131"/>
      <c r="FD230" s="131"/>
      <c r="FE230" s="131"/>
      <c r="FF230" s="131"/>
      <c r="FG230" s="131"/>
      <c r="FH230" s="131"/>
      <c r="FI230" s="131"/>
      <c r="FJ230" s="131"/>
      <c r="FK230" s="131"/>
      <c r="FL230" s="131"/>
      <c r="FM230" s="131"/>
      <c r="FN230" s="131"/>
      <c r="FO230" s="131"/>
      <c r="FP230" s="131"/>
      <c r="FQ230" s="131"/>
      <c r="FR230" s="131"/>
      <c r="FS230" s="131"/>
      <c r="FT230" s="131"/>
      <c r="FU230" s="131"/>
      <c r="FV230" s="131"/>
      <c r="FW230" s="131"/>
      <c r="FX230" s="131"/>
      <c r="FY230" s="131"/>
      <c r="FZ230" s="131"/>
      <c r="GA230" s="131"/>
      <c r="GB230" s="131"/>
      <c r="GC230" s="131"/>
      <c r="GD230" s="131"/>
      <c r="GE230" s="131"/>
      <c r="GF230" s="131"/>
      <c r="GG230" s="131"/>
      <c r="GH230" s="131"/>
      <c r="GI230" s="131"/>
      <c r="GJ230" s="131"/>
      <c r="GK230" s="131"/>
      <c r="GL230" s="131"/>
      <c r="GM230" s="131"/>
      <c r="GN230" s="131"/>
      <c r="GO230" s="131"/>
      <c r="GP230" s="131"/>
      <c r="GQ230" s="131"/>
      <c r="GR230" s="131"/>
      <c r="GS230" s="131"/>
      <c r="GT230" s="131"/>
      <c r="GU230" s="131"/>
      <c r="GV230" s="131"/>
      <c r="GW230" s="131"/>
      <c r="GX230" s="131"/>
      <c r="GY230" s="131"/>
      <c r="GZ230" s="131"/>
      <c r="HA230" s="131"/>
      <c r="HB230" s="131"/>
      <c r="HC230" s="131"/>
      <c r="HD230" s="131"/>
      <c r="HE230" s="131"/>
      <c r="HF230" s="131"/>
      <c r="HG230" s="131"/>
      <c r="HH230" s="131"/>
      <c r="HI230" s="131"/>
      <c r="HJ230" s="131"/>
      <c r="HK230" s="131"/>
      <c r="HL230" s="131"/>
      <c r="HM230" s="131"/>
      <c r="HN230" s="131"/>
      <c r="HO230" s="131"/>
      <c r="HP230" s="131"/>
      <c r="HQ230" s="131"/>
      <c r="HR230" s="131"/>
    </row>
    <row r="231" s="21" customFormat="1" ht="14.25" spans="1:30">
      <c r="A231" s="45" t="s">
        <v>42</v>
      </c>
      <c r="B231" s="46" t="s">
        <v>125</v>
      </c>
      <c r="C231" s="45" t="s">
        <v>54</v>
      </c>
      <c r="D231" s="45" t="s">
        <v>70</v>
      </c>
      <c r="E231" s="45" t="s">
        <v>71</v>
      </c>
      <c r="F231" s="43">
        <v>6</v>
      </c>
      <c r="G231" s="43">
        <v>1</v>
      </c>
      <c r="H231" s="43">
        <v>6</v>
      </c>
      <c r="I231" s="43">
        <v>6</v>
      </c>
      <c r="J231" s="43">
        <v>2018</v>
      </c>
      <c r="K231" s="43">
        <v>2018</v>
      </c>
      <c r="L231" s="52">
        <v>0</v>
      </c>
      <c r="M231" s="52">
        <v>0</v>
      </c>
      <c r="N231" s="52">
        <v>0</v>
      </c>
      <c r="O231" s="52">
        <v>0</v>
      </c>
      <c r="P231" s="52">
        <v>0</v>
      </c>
      <c r="Q231" s="45" t="s">
        <v>46</v>
      </c>
      <c r="R231" s="43">
        <v>6</v>
      </c>
      <c r="S231" s="43">
        <v>6</v>
      </c>
      <c r="T231" s="43">
        <v>6</v>
      </c>
      <c r="U231" s="43">
        <v>6</v>
      </c>
      <c r="V231" s="43">
        <v>0</v>
      </c>
      <c r="W231" s="43">
        <v>0</v>
      </c>
      <c r="X231" s="43">
        <v>0</v>
      </c>
      <c r="Y231" s="43">
        <v>0</v>
      </c>
      <c r="Z231" s="43">
        <v>6</v>
      </c>
      <c r="AA231" s="43">
        <v>6</v>
      </c>
      <c r="AB231" s="45" t="s">
        <v>117</v>
      </c>
      <c r="AC231" s="45" t="s">
        <v>118</v>
      </c>
      <c r="AD231" s="45"/>
    </row>
    <row r="232" s="10" customFormat="1" ht="12" spans="1:30">
      <c r="A232" s="45" t="s">
        <v>42</v>
      </c>
      <c r="B232" s="46" t="s">
        <v>125</v>
      </c>
      <c r="C232" s="45" t="s">
        <v>55</v>
      </c>
      <c r="D232" s="45" t="s">
        <v>70</v>
      </c>
      <c r="E232" s="45" t="s">
        <v>71</v>
      </c>
      <c r="F232" s="43">
        <v>50</v>
      </c>
      <c r="G232" s="43">
        <v>3</v>
      </c>
      <c r="H232" s="43">
        <v>44</v>
      </c>
      <c r="I232" s="43">
        <v>50</v>
      </c>
      <c r="J232" s="43">
        <v>2018</v>
      </c>
      <c r="K232" s="43">
        <v>2020</v>
      </c>
      <c r="L232" s="52">
        <v>0</v>
      </c>
      <c r="M232" s="52">
        <v>0</v>
      </c>
      <c r="N232" s="52">
        <v>0</v>
      </c>
      <c r="O232" s="52">
        <v>0</v>
      </c>
      <c r="P232" s="52">
        <v>0</v>
      </c>
      <c r="Q232" s="45" t="s">
        <v>46</v>
      </c>
      <c r="R232" s="43">
        <v>44</v>
      </c>
      <c r="S232" s="43">
        <v>50</v>
      </c>
      <c r="T232" s="43">
        <v>44</v>
      </c>
      <c r="U232" s="43">
        <v>50</v>
      </c>
      <c r="V232" s="43">
        <v>0</v>
      </c>
      <c r="W232" s="43">
        <v>0</v>
      </c>
      <c r="X232" s="43">
        <v>0</v>
      </c>
      <c r="Y232" s="43">
        <v>0</v>
      </c>
      <c r="Z232" s="43">
        <v>44</v>
      </c>
      <c r="AA232" s="43">
        <v>50</v>
      </c>
      <c r="AB232" s="45" t="s">
        <v>117</v>
      </c>
      <c r="AC232" s="45" t="s">
        <v>118</v>
      </c>
      <c r="AD232" s="45"/>
    </row>
    <row r="233" s="10" customFormat="1" ht="12" spans="1:226">
      <c r="A233" s="45" t="s">
        <v>42</v>
      </c>
      <c r="B233" s="46" t="s">
        <v>125</v>
      </c>
      <c r="C233" s="45" t="s">
        <v>56</v>
      </c>
      <c r="D233" s="45" t="s">
        <v>70</v>
      </c>
      <c r="E233" s="45" t="s">
        <v>71</v>
      </c>
      <c r="F233" s="43">
        <v>27</v>
      </c>
      <c r="G233" s="43">
        <v>1</v>
      </c>
      <c r="H233" s="43">
        <v>23</v>
      </c>
      <c r="I233" s="43">
        <v>27</v>
      </c>
      <c r="J233" s="43">
        <v>2018</v>
      </c>
      <c r="K233" s="43">
        <v>2018</v>
      </c>
      <c r="L233" s="52">
        <v>0</v>
      </c>
      <c r="M233" s="52">
        <v>0</v>
      </c>
      <c r="N233" s="52">
        <v>0</v>
      </c>
      <c r="O233" s="52">
        <v>0</v>
      </c>
      <c r="P233" s="52">
        <v>0</v>
      </c>
      <c r="Q233" s="45" t="s">
        <v>46</v>
      </c>
      <c r="R233" s="43">
        <v>23</v>
      </c>
      <c r="S233" s="43">
        <v>27</v>
      </c>
      <c r="T233" s="43">
        <v>23</v>
      </c>
      <c r="U233" s="43">
        <v>27</v>
      </c>
      <c r="V233" s="43">
        <v>0</v>
      </c>
      <c r="W233" s="43">
        <v>0</v>
      </c>
      <c r="X233" s="43">
        <v>0</v>
      </c>
      <c r="Y233" s="43">
        <v>0</v>
      </c>
      <c r="Z233" s="43">
        <v>23</v>
      </c>
      <c r="AA233" s="43">
        <v>27</v>
      </c>
      <c r="AB233" s="45" t="s">
        <v>117</v>
      </c>
      <c r="AC233" s="45" t="s">
        <v>118</v>
      </c>
      <c r="AD233" s="45"/>
      <c r="AE233" s="131"/>
      <c r="AF233" s="131"/>
      <c r="AG233" s="131"/>
      <c r="AH233" s="131"/>
      <c r="AI233" s="131"/>
      <c r="AJ233" s="131"/>
      <c r="AK233" s="131"/>
      <c r="AL233" s="131"/>
      <c r="AM233" s="131"/>
      <c r="AN233" s="131"/>
      <c r="AO233" s="131"/>
      <c r="AP233" s="131"/>
      <c r="AQ233" s="131"/>
      <c r="AR233" s="131"/>
      <c r="AS233" s="131"/>
      <c r="AT233" s="131"/>
      <c r="AU233" s="131"/>
      <c r="AV233" s="131"/>
      <c r="AW233" s="131"/>
      <c r="AX233" s="131"/>
      <c r="AY233" s="131"/>
      <c r="AZ233" s="131"/>
      <c r="BA233" s="131"/>
      <c r="BB233" s="131"/>
      <c r="BC233" s="131"/>
      <c r="BD233" s="131"/>
      <c r="BE233" s="131"/>
      <c r="BF233" s="131"/>
      <c r="BG233" s="131"/>
      <c r="BH233" s="131"/>
      <c r="BI233" s="131"/>
      <c r="BJ233" s="131"/>
      <c r="BK233" s="131"/>
      <c r="BL233" s="131"/>
      <c r="BM233" s="131"/>
      <c r="BN233" s="131"/>
      <c r="BO233" s="131"/>
      <c r="BP233" s="131"/>
      <c r="BQ233" s="131"/>
      <c r="BR233" s="131"/>
      <c r="BS233" s="131"/>
      <c r="BT233" s="131"/>
      <c r="BU233" s="131"/>
      <c r="BV233" s="131"/>
      <c r="BW233" s="131"/>
      <c r="BX233" s="131"/>
      <c r="BY233" s="131"/>
      <c r="BZ233" s="131"/>
      <c r="CA233" s="131"/>
      <c r="CB233" s="131"/>
      <c r="CC233" s="131"/>
      <c r="CD233" s="131"/>
      <c r="CE233" s="131"/>
      <c r="CF233" s="131"/>
      <c r="CG233" s="131"/>
      <c r="CH233" s="131"/>
      <c r="CI233" s="131"/>
      <c r="CJ233" s="131"/>
      <c r="CK233" s="131"/>
      <c r="CL233" s="131"/>
      <c r="CM233" s="131"/>
      <c r="CN233" s="131"/>
      <c r="CO233" s="131"/>
      <c r="CP233" s="131"/>
      <c r="CQ233" s="131"/>
      <c r="CR233" s="131"/>
      <c r="CS233" s="131"/>
      <c r="CT233" s="131"/>
      <c r="CU233" s="131"/>
      <c r="CV233" s="131"/>
      <c r="CW233" s="131"/>
      <c r="CX233" s="131"/>
      <c r="CY233" s="131"/>
      <c r="CZ233" s="131"/>
      <c r="DA233" s="131"/>
      <c r="DB233" s="131"/>
      <c r="DC233" s="131"/>
      <c r="DD233" s="131"/>
      <c r="DE233" s="131"/>
      <c r="DF233" s="131"/>
      <c r="DG233" s="131"/>
      <c r="DH233" s="131"/>
      <c r="DI233" s="131"/>
      <c r="DJ233" s="131"/>
      <c r="DK233" s="131"/>
      <c r="DL233" s="131"/>
      <c r="DM233" s="131"/>
      <c r="DN233" s="131"/>
      <c r="DO233" s="131"/>
      <c r="DP233" s="131"/>
      <c r="DQ233" s="131"/>
      <c r="DR233" s="131"/>
      <c r="DS233" s="131"/>
      <c r="DT233" s="131"/>
      <c r="DU233" s="131"/>
      <c r="DV233" s="131"/>
      <c r="DW233" s="131"/>
      <c r="DX233" s="131"/>
      <c r="DY233" s="131"/>
      <c r="DZ233" s="131"/>
      <c r="EA233" s="131"/>
      <c r="EB233" s="131"/>
      <c r="EC233" s="131"/>
      <c r="ED233" s="131"/>
      <c r="EE233" s="131"/>
      <c r="EF233" s="131"/>
      <c r="EG233" s="131"/>
      <c r="EH233" s="131"/>
      <c r="EI233" s="131"/>
      <c r="EJ233" s="131"/>
      <c r="EK233" s="131"/>
      <c r="EL233" s="131"/>
      <c r="EM233" s="131"/>
      <c r="EN233" s="131"/>
      <c r="EO233" s="131"/>
      <c r="EP233" s="131"/>
      <c r="EQ233" s="131"/>
      <c r="ER233" s="131"/>
      <c r="ES233" s="131"/>
      <c r="ET233" s="131"/>
      <c r="EU233" s="131"/>
      <c r="EV233" s="131"/>
      <c r="EW233" s="131"/>
      <c r="EX233" s="131"/>
      <c r="EY233" s="131"/>
      <c r="EZ233" s="131"/>
      <c r="FA233" s="131"/>
      <c r="FB233" s="131"/>
      <c r="FC233" s="131"/>
      <c r="FD233" s="131"/>
      <c r="FE233" s="131"/>
      <c r="FF233" s="131"/>
      <c r="FG233" s="131"/>
      <c r="FH233" s="131"/>
      <c r="FI233" s="131"/>
      <c r="FJ233" s="131"/>
      <c r="FK233" s="131"/>
      <c r="FL233" s="131"/>
      <c r="FM233" s="131"/>
      <c r="FN233" s="131"/>
      <c r="FO233" s="131"/>
      <c r="FP233" s="131"/>
      <c r="FQ233" s="131"/>
      <c r="FR233" s="131"/>
      <c r="FS233" s="131"/>
      <c r="FT233" s="131"/>
      <c r="FU233" s="131"/>
      <c r="FV233" s="131"/>
      <c r="FW233" s="131"/>
      <c r="FX233" s="131"/>
      <c r="FY233" s="131"/>
      <c r="FZ233" s="131"/>
      <c r="GA233" s="131"/>
      <c r="GB233" s="131"/>
      <c r="GC233" s="131"/>
      <c r="GD233" s="131"/>
      <c r="GE233" s="131"/>
      <c r="GF233" s="131"/>
      <c r="GG233" s="131"/>
      <c r="GH233" s="131"/>
      <c r="GI233" s="131"/>
      <c r="GJ233" s="131"/>
      <c r="GK233" s="131"/>
      <c r="GL233" s="131"/>
      <c r="GM233" s="131"/>
      <c r="GN233" s="131"/>
      <c r="GO233" s="131"/>
      <c r="GP233" s="131"/>
      <c r="GQ233" s="131"/>
      <c r="GR233" s="131"/>
      <c r="GS233" s="131"/>
      <c r="GT233" s="131"/>
      <c r="GU233" s="131"/>
      <c r="GV233" s="131"/>
      <c r="GW233" s="131"/>
      <c r="GX233" s="131"/>
      <c r="GY233" s="131"/>
      <c r="GZ233" s="131"/>
      <c r="HA233" s="131"/>
      <c r="HB233" s="131"/>
      <c r="HC233" s="131"/>
      <c r="HD233" s="131"/>
      <c r="HE233" s="131"/>
      <c r="HF233" s="131"/>
      <c r="HG233" s="131"/>
      <c r="HH233" s="131"/>
      <c r="HI233" s="131"/>
      <c r="HJ233" s="131"/>
      <c r="HK233" s="131"/>
      <c r="HL233" s="131"/>
      <c r="HM233" s="131"/>
      <c r="HN233" s="131"/>
      <c r="HO233" s="131"/>
      <c r="HP233" s="131"/>
      <c r="HQ233" s="131"/>
      <c r="HR233" s="131"/>
    </row>
    <row r="234" s="10" customFormat="1" ht="12" spans="1:30">
      <c r="A234" s="45" t="s">
        <v>42</v>
      </c>
      <c r="B234" s="46" t="s">
        <v>125</v>
      </c>
      <c r="C234" s="45" t="s">
        <v>57</v>
      </c>
      <c r="D234" s="45" t="s">
        <v>70</v>
      </c>
      <c r="E234" s="45" t="s">
        <v>71</v>
      </c>
      <c r="F234" s="43">
        <v>5</v>
      </c>
      <c r="G234" s="43">
        <v>1</v>
      </c>
      <c r="H234" s="43">
        <v>4</v>
      </c>
      <c r="I234" s="43">
        <v>5</v>
      </c>
      <c r="J234" s="43">
        <v>2018</v>
      </c>
      <c r="K234" s="43">
        <v>2018</v>
      </c>
      <c r="L234" s="52">
        <v>0</v>
      </c>
      <c r="M234" s="52">
        <v>0</v>
      </c>
      <c r="N234" s="52">
        <v>0</v>
      </c>
      <c r="O234" s="52">
        <v>0</v>
      </c>
      <c r="P234" s="52">
        <v>0</v>
      </c>
      <c r="Q234" s="45" t="s">
        <v>46</v>
      </c>
      <c r="R234" s="43">
        <v>4</v>
      </c>
      <c r="S234" s="43">
        <v>5</v>
      </c>
      <c r="T234" s="43">
        <v>4</v>
      </c>
      <c r="U234" s="43">
        <v>5</v>
      </c>
      <c r="V234" s="43">
        <v>0</v>
      </c>
      <c r="W234" s="43">
        <v>0</v>
      </c>
      <c r="X234" s="43">
        <v>0</v>
      </c>
      <c r="Y234" s="43">
        <v>0</v>
      </c>
      <c r="Z234" s="43">
        <v>4</v>
      </c>
      <c r="AA234" s="43">
        <v>5</v>
      </c>
      <c r="AB234" s="45" t="s">
        <v>117</v>
      </c>
      <c r="AC234" s="45" t="s">
        <v>118</v>
      </c>
      <c r="AD234" s="45"/>
    </row>
    <row r="235" s="10" customFormat="1" ht="14.25" spans="1:226">
      <c r="A235" s="45" t="s">
        <v>42</v>
      </c>
      <c r="B235" s="46" t="s">
        <v>125</v>
      </c>
      <c r="C235" s="45" t="s">
        <v>58</v>
      </c>
      <c r="D235" s="45" t="s">
        <v>70</v>
      </c>
      <c r="E235" s="45" t="s">
        <v>71</v>
      </c>
      <c r="F235" s="43">
        <v>30</v>
      </c>
      <c r="G235" s="43">
        <v>3</v>
      </c>
      <c r="H235" s="43">
        <v>30</v>
      </c>
      <c r="I235" s="43">
        <v>30</v>
      </c>
      <c r="J235" s="43">
        <v>2018</v>
      </c>
      <c r="K235" s="43">
        <v>2020</v>
      </c>
      <c r="L235" s="52">
        <v>0</v>
      </c>
      <c r="M235" s="52">
        <v>0</v>
      </c>
      <c r="N235" s="52">
        <v>0</v>
      </c>
      <c r="O235" s="52">
        <v>0</v>
      </c>
      <c r="P235" s="52">
        <v>0</v>
      </c>
      <c r="Q235" s="45" t="s">
        <v>46</v>
      </c>
      <c r="R235" s="43">
        <v>30</v>
      </c>
      <c r="S235" s="43">
        <v>30</v>
      </c>
      <c r="T235" s="43">
        <v>30</v>
      </c>
      <c r="U235" s="43">
        <v>30</v>
      </c>
      <c r="V235" s="43">
        <v>0</v>
      </c>
      <c r="W235" s="43">
        <v>0</v>
      </c>
      <c r="X235" s="43">
        <v>0</v>
      </c>
      <c r="Y235" s="43">
        <v>0</v>
      </c>
      <c r="Z235" s="43">
        <v>30</v>
      </c>
      <c r="AA235" s="43">
        <v>30</v>
      </c>
      <c r="AB235" s="45" t="s">
        <v>117</v>
      </c>
      <c r="AC235" s="45" t="s">
        <v>118</v>
      </c>
      <c r="AD235" s="45"/>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1"/>
      <c r="DI235" s="21"/>
      <c r="DJ235" s="21"/>
      <c r="DK235" s="21"/>
      <c r="DL235" s="21"/>
      <c r="DM235" s="21"/>
      <c r="DN235" s="21"/>
      <c r="DO235" s="21"/>
      <c r="DP235" s="21"/>
      <c r="DQ235" s="21"/>
      <c r="DR235" s="21"/>
      <c r="DS235" s="21"/>
      <c r="DT235" s="21"/>
      <c r="DU235" s="21"/>
      <c r="DV235" s="21"/>
      <c r="DW235" s="21"/>
      <c r="DX235" s="21"/>
      <c r="DY235" s="21"/>
      <c r="DZ235" s="21"/>
      <c r="EA235" s="21"/>
      <c r="EB235" s="21"/>
      <c r="EC235" s="21"/>
      <c r="ED235" s="21"/>
      <c r="EE235" s="21"/>
      <c r="EF235" s="21"/>
      <c r="EG235" s="21"/>
      <c r="EH235" s="21"/>
      <c r="EI235" s="21"/>
      <c r="EJ235" s="21"/>
      <c r="EK235" s="21"/>
      <c r="EL235" s="21"/>
      <c r="EM235" s="21"/>
      <c r="EN235" s="21"/>
      <c r="EO235" s="21"/>
      <c r="EP235" s="21"/>
      <c r="EQ235" s="21"/>
      <c r="ER235" s="21"/>
      <c r="ES235" s="21"/>
      <c r="ET235" s="21"/>
      <c r="EU235" s="21"/>
      <c r="EV235" s="21"/>
      <c r="EW235" s="21"/>
      <c r="EX235" s="21"/>
      <c r="EY235" s="21"/>
      <c r="EZ235" s="21"/>
      <c r="FA235" s="21"/>
      <c r="FB235" s="21"/>
      <c r="FC235" s="21"/>
      <c r="FD235" s="21"/>
      <c r="FE235" s="21"/>
      <c r="FF235" s="21"/>
      <c r="FG235" s="21"/>
      <c r="FH235" s="21"/>
      <c r="FI235" s="21"/>
      <c r="FJ235" s="21"/>
      <c r="FK235" s="21"/>
      <c r="FL235" s="21"/>
      <c r="FM235" s="21"/>
      <c r="FN235" s="21"/>
      <c r="FO235" s="21"/>
      <c r="FP235" s="21"/>
      <c r="FQ235" s="21"/>
      <c r="FR235" s="21"/>
      <c r="FS235" s="21"/>
      <c r="FT235" s="21"/>
      <c r="FU235" s="21"/>
      <c r="FV235" s="21"/>
      <c r="FW235" s="21"/>
      <c r="FX235" s="21"/>
      <c r="FY235" s="21"/>
      <c r="FZ235" s="21"/>
      <c r="GA235" s="21"/>
      <c r="GB235" s="21"/>
      <c r="GC235" s="21"/>
      <c r="GD235" s="21"/>
      <c r="GE235" s="21"/>
      <c r="GF235" s="21"/>
      <c r="GG235" s="21"/>
      <c r="GH235" s="21"/>
      <c r="GI235" s="21"/>
      <c r="GJ235" s="21"/>
      <c r="GK235" s="21"/>
      <c r="GL235" s="21"/>
      <c r="GM235" s="21"/>
      <c r="GN235" s="21"/>
      <c r="GO235" s="21"/>
      <c r="GP235" s="21"/>
      <c r="GQ235" s="21"/>
      <c r="GR235" s="21"/>
      <c r="GS235" s="21"/>
      <c r="GT235" s="21"/>
      <c r="GU235" s="21"/>
      <c r="GV235" s="21"/>
      <c r="GW235" s="21"/>
      <c r="GX235" s="21"/>
      <c r="GY235" s="21"/>
      <c r="GZ235" s="21"/>
      <c r="HA235" s="21"/>
      <c r="HB235" s="21"/>
      <c r="HC235" s="21"/>
      <c r="HD235" s="21"/>
      <c r="HE235" s="21"/>
      <c r="HF235" s="21"/>
      <c r="HG235" s="21"/>
      <c r="HH235" s="21"/>
      <c r="HI235" s="21"/>
      <c r="HJ235" s="21"/>
      <c r="HK235" s="21"/>
      <c r="HL235" s="21"/>
      <c r="HM235" s="21"/>
      <c r="HN235" s="21"/>
      <c r="HO235" s="21"/>
      <c r="HP235" s="21"/>
      <c r="HQ235" s="21"/>
      <c r="HR235" s="21"/>
    </row>
    <row r="236" s="143" customFormat="1" ht="12" spans="1:30">
      <c r="A236" s="43" t="s">
        <v>126</v>
      </c>
      <c r="B236" s="44" t="s">
        <v>127</v>
      </c>
      <c r="C236" s="43" t="s">
        <v>64</v>
      </c>
      <c r="D236" s="43"/>
      <c r="E236" s="43"/>
      <c r="F236" s="43">
        <v>64</v>
      </c>
      <c r="G236" s="43">
        <f>SUM(G237:G241)</f>
        <v>9</v>
      </c>
      <c r="H236" s="43">
        <v>57</v>
      </c>
      <c r="I236" s="43">
        <v>64</v>
      </c>
      <c r="J236" s="43"/>
      <c r="K236" s="43"/>
      <c r="L236" s="52">
        <v>0</v>
      </c>
      <c r="M236" s="52">
        <v>0</v>
      </c>
      <c r="N236" s="52">
        <v>0</v>
      </c>
      <c r="O236" s="52">
        <v>0</v>
      </c>
      <c r="P236" s="52">
        <v>0</v>
      </c>
      <c r="Q236" s="43"/>
      <c r="R236" s="43">
        <v>57</v>
      </c>
      <c r="S236" s="43">
        <v>64</v>
      </c>
      <c r="T236" s="43">
        <v>57</v>
      </c>
      <c r="U236" s="43">
        <v>64</v>
      </c>
      <c r="V236" s="43">
        <v>0</v>
      </c>
      <c r="W236" s="43">
        <v>0</v>
      </c>
      <c r="X236" s="43">
        <v>0</v>
      </c>
      <c r="Y236" s="43">
        <v>0</v>
      </c>
      <c r="Z236" s="43">
        <v>57</v>
      </c>
      <c r="AA236" s="43">
        <v>64</v>
      </c>
      <c r="AB236" s="43"/>
      <c r="AC236" s="43"/>
      <c r="AD236" s="77"/>
    </row>
    <row r="237" s="131" customFormat="1" ht="12" spans="1:30">
      <c r="A237" s="45" t="s">
        <v>42</v>
      </c>
      <c r="B237" s="46" t="s">
        <v>128</v>
      </c>
      <c r="C237" s="45" t="s">
        <v>51</v>
      </c>
      <c r="D237" s="45" t="s">
        <v>70</v>
      </c>
      <c r="E237" s="45" t="s">
        <v>71</v>
      </c>
      <c r="F237" s="43">
        <v>2</v>
      </c>
      <c r="G237" s="43">
        <v>1</v>
      </c>
      <c r="H237" s="43">
        <v>1</v>
      </c>
      <c r="I237" s="43">
        <v>2</v>
      </c>
      <c r="J237" s="43">
        <v>2018</v>
      </c>
      <c r="K237" s="43">
        <v>2018</v>
      </c>
      <c r="L237" s="52">
        <v>0</v>
      </c>
      <c r="M237" s="52">
        <v>0</v>
      </c>
      <c r="N237" s="52">
        <v>0</v>
      </c>
      <c r="O237" s="52">
        <v>0</v>
      </c>
      <c r="P237" s="52">
        <v>0</v>
      </c>
      <c r="Q237" s="45" t="s">
        <v>46</v>
      </c>
      <c r="R237" s="43">
        <v>1</v>
      </c>
      <c r="S237" s="43">
        <v>2</v>
      </c>
      <c r="T237" s="43">
        <v>1</v>
      </c>
      <c r="U237" s="43">
        <v>2</v>
      </c>
      <c r="V237" s="43">
        <v>0</v>
      </c>
      <c r="W237" s="43">
        <v>0</v>
      </c>
      <c r="X237" s="43">
        <v>0</v>
      </c>
      <c r="Y237" s="43">
        <v>0</v>
      </c>
      <c r="Z237" s="43">
        <v>1</v>
      </c>
      <c r="AA237" s="43">
        <v>2</v>
      </c>
      <c r="AB237" s="45" t="s">
        <v>117</v>
      </c>
      <c r="AC237" s="45" t="s">
        <v>118</v>
      </c>
      <c r="AD237" s="45"/>
    </row>
    <row r="238" s="22" customFormat="1" spans="1:226">
      <c r="A238" s="45" t="s">
        <v>42</v>
      </c>
      <c r="B238" s="46" t="s">
        <v>128</v>
      </c>
      <c r="C238" s="45" t="s">
        <v>53</v>
      </c>
      <c r="D238" s="45" t="s">
        <v>70</v>
      </c>
      <c r="E238" s="45" t="s">
        <v>71</v>
      </c>
      <c r="F238" s="43">
        <v>3</v>
      </c>
      <c r="G238" s="43">
        <v>3</v>
      </c>
      <c r="H238" s="43">
        <v>3</v>
      </c>
      <c r="I238" s="43">
        <v>3</v>
      </c>
      <c r="J238" s="43">
        <v>2018</v>
      </c>
      <c r="K238" s="43">
        <v>2020</v>
      </c>
      <c r="L238" s="52">
        <v>0</v>
      </c>
      <c r="M238" s="52">
        <v>0</v>
      </c>
      <c r="N238" s="52">
        <v>0</v>
      </c>
      <c r="O238" s="52">
        <v>0</v>
      </c>
      <c r="P238" s="52">
        <v>0</v>
      </c>
      <c r="Q238" s="45" t="s">
        <v>46</v>
      </c>
      <c r="R238" s="43">
        <v>3</v>
      </c>
      <c r="S238" s="43">
        <v>3</v>
      </c>
      <c r="T238" s="43">
        <v>3</v>
      </c>
      <c r="U238" s="43">
        <v>3</v>
      </c>
      <c r="V238" s="43">
        <v>0</v>
      </c>
      <c r="W238" s="43">
        <v>0</v>
      </c>
      <c r="X238" s="43">
        <v>0</v>
      </c>
      <c r="Y238" s="43">
        <v>0</v>
      </c>
      <c r="Z238" s="43">
        <v>3</v>
      </c>
      <c r="AA238" s="43">
        <v>3</v>
      </c>
      <c r="AB238" s="45" t="s">
        <v>117</v>
      </c>
      <c r="AC238" s="45" t="s">
        <v>118</v>
      </c>
      <c r="AD238" s="45"/>
      <c r="AE238" s="131"/>
      <c r="AF238" s="131"/>
      <c r="AG238" s="131"/>
      <c r="AH238" s="131"/>
      <c r="AI238" s="131"/>
      <c r="AJ238" s="131"/>
      <c r="AK238" s="131"/>
      <c r="AL238" s="131"/>
      <c r="AM238" s="131"/>
      <c r="AN238" s="131"/>
      <c r="AO238" s="131"/>
      <c r="AP238" s="131"/>
      <c r="AQ238" s="131"/>
      <c r="AR238" s="131"/>
      <c r="AS238" s="131"/>
      <c r="AT238" s="131"/>
      <c r="AU238" s="131"/>
      <c r="AV238" s="131"/>
      <c r="AW238" s="131"/>
      <c r="AX238" s="131"/>
      <c r="AY238" s="131"/>
      <c r="AZ238" s="131"/>
      <c r="BA238" s="131"/>
      <c r="BB238" s="131"/>
      <c r="BC238" s="131"/>
      <c r="BD238" s="131"/>
      <c r="BE238" s="131"/>
      <c r="BF238" s="131"/>
      <c r="BG238" s="131"/>
      <c r="BH238" s="131"/>
      <c r="BI238" s="131"/>
      <c r="BJ238" s="131"/>
      <c r="BK238" s="131"/>
      <c r="BL238" s="131"/>
      <c r="BM238" s="131"/>
      <c r="BN238" s="131"/>
      <c r="BO238" s="131"/>
      <c r="BP238" s="131"/>
      <c r="BQ238" s="131"/>
      <c r="BR238" s="131"/>
      <c r="BS238" s="131"/>
      <c r="BT238" s="131"/>
      <c r="BU238" s="131"/>
      <c r="BV238" s="131"/>
      <c r="BW238" s="131"/>
      <c r="BX238" s="131"/>
      <c r="BY238" s="131"/>
      <c r="BZ238" s="131"/>
      <c r="CA238" s="131"/>
      <c r="CB238" s="131"/>
      <c r="CC238" s="131"/>
      <c r="CD238" s="131"/>
      <c r="CE238" s="131"/>
      <c r="CF238" s="131"/>
      <c r="CG238" s="131"/>
      <c r="CH238" s="131"/>
      <c r="CI238" s="131"/>
      <c r="CJ238" s="131"/>
      <c r="CK238" s="131"/>
      <c r="CL238" s="131"/>
      <c r="CM238" s="131"/>
      <c r="CN238" s="131"/>
      <c r="CO238" s="131"/>
      <c r="CP238" s="131"/>
      <c r="CQ238" s="131"/>
      <c r="CR238" s="131"/>
      <c r="CS238" s="131"/>
      <c r="CT238" s="131"/>
      <c r="CU238" s="131"/>
      <c r="CV238" s="131"/>
      <c r="CW238" s="131"/>
      <c r="CX238" s="131"/>
      <c r="CY238" s="131"/>
      <c r="CZ238" s="131"/>
      <c r="DA238" s="131"/>
      <c r="DB238" s="131"/>
      <c r="DC238" s="131"/>
      <c r="DD238" s="131"/>
      <c r="DE238" s="131"/>
      <c r="DF238" s="131"/>
      <c r="DG238" s="131"/>
      <c r="DH238" s="131"/>
      <c r="DI238" s="131"/>
      <c r="DJ238" s="131"/>
      <c r="DK238" s="131"/>
      <c r="DL238" s="131"/>
      <c r="DM238" s="131"/>
      <c r="DN238" s="131"/>
      <c r="DO238" s="131"/>
      <c r="DP238" s="131"/>
      <c r="DQ238" s="131"/>
      <c r="DR238" s="131"/>
      <c r="DS238" s="131"/>
      <c r="DT238" s="131"/>
      <c r="DU238" s="131"/>
      <c r="DV238" s="131"/>
      <c r="DW238" s="131"/>
      <c r="DX238" s="131"/>
      <c r="DY238" s="131"/>
      <c r="DZ238" s="131"/>
      <c r="EA238" s="131"/>
      <c r="EB238" s="131"/>
      <c r="EC238" s="131"/>
      <c r="ED238" s="131"/>
      <c r="EE238" s="131"/>
      <c r="EF238" s="131"/>
      <c r="EG238" s="131"/>
      <c r="EH238" s="131"/>
      <c r="EI238" s="131"/>
      <c r="EJ238" s="131"/>
      <c r="EK238" s="131"/>
      <c r="EL238" s="131"/>
      <c r="EM238" s="131"/>
      <c r="EN238" s="131"/>
      <c r="EO238" s="131"/>
      <c r="EP238" s="131"/>
      <c r="EQ238" s="131"/>
      <c r="ER238" s="131"/>
      <c r="ES238" s="131"/>
      <c r="ET238" s="131"/>
      <c r="EU238" s="131"/>
      <c r="EV238" s="131"/>
      <c r="EW238" s="131"/>
      <c r="EX238" s="131"/>
      <c r="EY238" s="131"/>
      <c r="EZ238" s="131"/>
      <c r="FA238" s="131"/>
      <c r="FB238" s="131"/>
      <c r="FC238" s="131"/>
      <c r="FD238" s="131"/>
      <c r="FE238" s="131"/>
      <c r="FF238" s="131"/>
      <c r="FG238" s="131"/>
      <c r="FH238" s="131"/>
      <c r="FI238" s="131"/>
      <c r="FJ238" s="131"/>
      <c r="FK238" s="131"/>
      <c r="FL238" s="131"/>
      <c r="FM238" s="131"/>
      <c r="FN238" s="131"/>
      <c r="FO238" s="131"/>
      <c r="FP238" s="131"/>
      <c r="FQ238" s="131"/>
      <c r="FR238" s="131"/>
      <c r="FS238" s="131"/>
      <c r="FT238" s="131"/>
      <c r="FU238" s="131"/>
      <c r="FV238" s="131"/>
      <c r="FW238" s="131"/>
      <c r="FX238" s="131"/>
      <c r="FY238" s="131"/>
      <c r="FZ238" s="131"/>
      <c r="GA238" s="131"/>
      <c r="GB238" s="131"/>
      <c r="GC238" s="131"/>
      <c r="GD238" s="131"/>
      <c r="GE238" s="131"/>
      <c r="GF238" s="131"/>
      <c r="GG238" s="131"/>
      <c r="GH238" s="131"/>
      <c r="GI238" s="131"/>
      <c r="GJ238" s="131"/>
      <c r="GK238" s="131"/>
      <c r="GL238" s="131"/>
      <c r="GM238" s="131"/>
      <c r="GN238" s="131"/>
      <c r="GO238" s="131"/>
      <c r="GP238" s="131"/>
      <c r="GQ238" s="131"/>
      <c r="GR238" s="131"/>
      <c r="GS238" s="131"/>
      <c r="GT238" s="131"/>
      <c r="GU238" s="131"/>
      <c r="GV238" s="131"/>
      <c r="GW238" s="131"/>
      <c r="GX238" s="131"/>
      <c r="GY238" s="131"/>
      <c r="GZ238" s="131"/>
      <c r="HA238" s="131"/>
      <c r="HB238" s="131"/>
      <c r="HC238" s="131"/>
      <c r="HD238" s="131"/>
      <c r="HE238" s="131"/>
      <c r="HF238" s="131"/>
      <c r="HG238" s="131"/>
      <c r="HH238" s="131"/>
      <c r="HI238" s="131"/>
      <c r="HJ238" s="131"/>
      <c r="HK238" s="131"/>
      <c r="HL238" s="131"/>
      <c r="HM238" s="131"/>
      <c r="HN238" s="131"/>
      <c r="HO238" s="131"/>
      <c r="HP238" s="131"/>
      <c r="HQ238" s="131"/>
      <c r="HR238" s="131"/>
    </row>
    <row r="239" s="10" customFormat="1" ht="12" spans="1:30">
      <c r="A239" s="45" t="s">
        <v>42</v>
      </c>
      <c r="B239" s="46" t="s">
        <v>128</v>
      </c>
      <c r="C239" s="45" t="s">
        <v>55</v>
      </c>
      <c r="D239" s="45" t="s">
        <v>70</v>
      </c>
      <c r="E239" s="45" t="s">
        <v>71</v>
      </c>
      <c r="F239" s="43">
        <v>57</v>
      </c>
      <c r="G239" s="43">
        <v>3</v>
      </c>
      <c r="H239" s="43">
        <v>51</v>
      </c>
      <c r="I239" s="43">
        <v>57</v>
      </c>
      <c r="J239" s="43">
        <v>2018</v>
      </c>
      <c r="K239" s="43">
        <v>2020</v>
      </c>
      <c r="L239" s="52">
        <v>0</v>
      </c>
      <c r="M239" s="52">
        <v>0</v>
      </c>
      <c r="N239" s="52">
        <v>0</v>
      </c>
      <c r="O239" s="52">
        <v>0</v>
      </c>
      <c r="P239" s="52">
        <v>0</v>
      </c>
      <c r="Q239" s="45" t="s">
        <v>46</v>
      </c>
      <c r="R239" s="43">
        <v>51</v>
      </c>
      <c r="S239" s="43">
        <v>57</v>
      </c>
      <c r="T239" s="43">
        <v>51</v>
      </c>
      <c r="U239" s="43">
        <v>57</v>
      </c>
      <c r="V239" s="43">
        <v>0</v>
      </c>
      <c r="W239" s="43">
        <v>0</v>
      </c>
      <c r="X239" s="43">
        <v>0</v>
      </c>
      <c r="Y239" s="43">
        <v>0</v>
      </c>
      <c r="Z239" s="43">
        <v>51</v>
      </c>
      <c r="AA239" s="43">
        <v>57</v>
      </c>
      <c r="AB239" s="45" t="s">
        <v>117</v>
      </c>
      <c r="AC239" s="45" t="s">
        <v>118</v>
      </c>
      <c r="AD239" s="75"/>
    </row>
    <row r="240" s="10" customFormat="1" ht="12" spans="1:226">
      <c r="A240" s="45" t="s">
        <v>42</v>
      </c>
      <c r="B240" s="46" t="s">
        <v>128</v>
      </c>
      <c r="C240" s="45" t="s">
        <v>56</v>
      </c>
      <c r="D240" s="45" t="s">
        <v>70</v>
      </c>
      <c r="E240" s="45" t="s">
        <v>71</v>
      </c>
      <c r="F240" s="43">
        <v>1</v>
      </c>
      <c r="G240" s="43">
        <v>1</v>
      </c>
      <c r="H240" s="43">
        <v>1</v>
      </c>
      <c r="I240" s="43">
        <v>1</v>
      </c>
      <c r="J240" s="43">
        <v>2018</v>
      </c>
      <c r="K240" s="43">
        <v>2018</v>
      </c>
      <c r="L240" s="52">
        <v>0</v>
      </c>
      <c r="M240" s="52">
        <v>0</v>
      </c>
      <c r="N240" s="52">
        <v>0</v>
      </c>
      <c r="O240" s="52">
        <v>0</v>
      </c>
      <c r="P240" s="52">
        <v>0</v>
      </c>
      <c r="Q240" s="45" t="s">
        <v>46</v>
      </c>
      <c r="R240" s="43">
        <v>1</v>
      </c>
      <c r="S240" s="43">
        <v>1</v>
      </c>
      <c r="T240" s="43">
        <v>1</v>
      </c>
      <c r="U240" s="43">
        <v>1</v>
      </c>
      <c r="V240" s="43">
        <v>0</v>
      </c>
      <c r="W240" s="43">
        <v>0</v>
      </c>
      <c r="X240" s="43">
        <v>0</v>
      </c>
      <c r="Y240" s="43">
        <v>0</v>
      </c>
      <c r="Z240" s="43">
        <v>1</v>
      </c>
      <c r="AA240" s="43">
        <v>1</v>
      </c>
      <c r="AB240" s="45" t="s">
        <v>117</v>
      </c>
      <c r="AC240" s="45" t="s">
        <v>118</v>
      </c>
      <c r="AD240" s="45"/>
      <c r="AE240" s="131"/>
      <c r="AF240" s="131"/>
      <c r="AG240" s="131"/>
      <c r="AH240" s="131"/>
      <c r="AI240" s="131"/>
      <c r="AJ240" s="131"/>
      <c r="AK240" s="131"/>
      <c r="AL240" s="131"/>
      <c r="AM240" s="131"/>
      <c r="AN240" s="131"/>
      <c r="AO240" s="131"/>
      <c r="AP240" s="131"/>
      <c r="AQ240" s="131"/>
      <c r="AR240" s="131"/>
      <c r="AS240" s="131"/>
      <c r="AT240" s="131"/>
      <c r="AU240" s="131"/>
      <c r="AV240" s="131"/>
      <c r="AW240" s="131"/>
      <c r="AX240" s="131"/>
      <c r="AY240" s="131"/>
      <c r="AZ240" s="131"/>
      <c r="BA240" s="131"/>
      <c r="BB240" s="131"/>
      <c r="BC240" s="131"/>
      <c r="BD240" s="131"/>
      <c r="BE240" s="131"/>
      <c r="BF240" s="131"/>
      <c r="BG240" s="131"/>
      <c r="BH240" s="131"/>
      <c r="BI240" s="131"/>
      <c r="BJ240" s="131"/>
      <c r="BK240" s="131"/>
      <c r="BL240" s="131"/>
      <c r="BM240" s="131"/>
      <c r="BN240" s="131"/>
      <c r="BO240" s="131"/>
      <c r="BP240" s="131"/>
      <c r="BQ240" s="131"/>
      <c r="BR240" s="131"/>
      <c r="BS240" s="131"/>
      <c r="BT240" s="131"/>
      <c r="BU240" s="131"/>
      <c r="BV240" s="131"/>
      <c r="BW240" s="131"/>
      <c r="BX240" s="131"/>
      <c r="BY240" s="131"/>
      <c r="BZ240" s="131"/>
      <c r="CA240" s="131"/>
      <c r="CB240" s="131"/>
      <c r="CC240" s="131"/>
      <c r="CD240" s="131"/>
      <c r="CE240" s="131"/>
      <c r="CF240" s="131"/>
      <c r="CG240" s="131"/>
      <c r="CH240" s="131"/>
      <c r="CI240" s="131"/>
      <c r="CJ240" s="131"/>
      <c r="CK240" s="131"/>
      <c r="CL240" s="131"/>
      <c r="CM240" s="131"/>
      <c r="CN240" s="131"/>
      <c r="CO240" s="131"/>
      <c r="CP240" s="131"/>
      <c r="CQ240" s="131"/>
      <c r="CR240" s="131"/>
      <c r="CS240" s="131"/>
      <c r="CT240" s="131"/>
      <c r="CU240" s="131"/>
      <c r="CV240" s="131"/>
      <c r="CW240" s="131"/>
      <c r="CX240" s="131"/>
      <c r="CY240" s="131"/>
      <c r="CZ240" s="131"/>
      <c r="DA240" s="131"/>
      <c r="DB240" s="131"/>
      <c r="DC240" s="131"/>
      <c r="DD240" s="131"/>
      <c r="DE240" s="131"/>
      <c r="DF240" s="131"/>
      <c r="DG240" s="131"/>
      <c r="DH240" s="131"/>
      <c r="DI240" s="131"/>
      <c r="DJ240" s="131"/>
      <c r="DK240" s="131"/>
      <c r="DL240" s="131"/>
      <c r="DM240" s="131"/>
      <c r="DN240" s="131"/>
      <c r="DO240" s="131"/>
      <c r="DP240" s="131"/>
      <c r="DQ240" s="131"/>
      <c r="DR240" s="131"/>
      <c r="DS240" s="131"/>
      <c r="DT240" s="131"/>
      <c r="DU240" s="131"/>
      <c r="DV240" s="131"/>
      <c r="DW240" s="131"/>
      <c r="DX240" s="131"/>
      <c r="DY240" s="131"/>
      <c r="DZ240" s="131"/>
      <c r="EA240" s="131"/>
      <c r="EB240" s="131"/>
      <c r="EC240" s="131"/>
      <c r="ED240" s="131"/>
      <c r="EE240" s="131"/>
      <c r="EF240" s="131"/>
      <c r="EG240" s="131"/>
      <c r="EH240" s="131"/>
      <c r="EI240" s="131"/>
      <c r="EJ240" s="131"/>
      <c r="EK240" s="131"/>
      <c r="EL240" s="131"/>
      <c r="EM240" s="131"/>
      <c r="EN240" s="131"/>
      <c r="EO240" s="131"/>
      <c r="EP240" s="131"/>
      <c r="EQ240" s="131"/>
      <c r="ER240" s="131"/>
      <c r="ES240" s="131"/>
      <c r="ET240" s="131"/>
      <c r="EU240" s="131"/>
      <c r="EV240" s="131"/>
      <c r="EW240" s="131"/>
      <c r="EX240" s="131"/>
      <c r="EY240" s="131"/>
      <c r="EZ240" s="131"/>
      <c r="FA240" s="131"/>
      <c r="FB240" s="131"/>
      <c r="FC240" s="131"/>
      <c r="FD240" s="131"/>
      <c r="FE240" s="131"/>
      <c r="FF240" s="131"/>
      <c r="FG240" s="131"/>
      <c r="FH240" s="131"/>
      <c r="FI240" s="131"/>
      <c r="FJ240" s="131"/>
      <c r="FK240" s="131"/>
      <c r="FL240" s="131"/>
      <c r="FM240" s="131"/>
      <c r="FN240" s="131"/>
      <c r="FO240" s="131"/>
      <c r="FP240" s="131"/>
      <c r="FQ240" s="131"/>
      <c r="FR240" s="131"/>
      <c r="FS240" s="131"/>
      <c r="FT240" s="131"/>
      <c r="FU240" s="131"/>
      <c r="FV240" s="131"/>
      <c r="FW240" s="131"/>
      <c r="FX240" s="131"/>
      <c r="FY240" s="131"/>
      <c r="FZ240" s="131"/>
      <c r="GA240" s="131"/>
      <c r="GB240" s="131"/>
      <c r="GC240" s="131"/>
      <c r="GD240" s="131"/>
      <c r="GE240" s="131"/>
      <c r="GF240" s="131"/>
      <c r="GG240" s="131"/>
      <c r="GH240" s="131"/>
      <c r="GI240" s="131"/>
      <c r="GJ240" s="131"/>
      <c r="GK240" s="131"/>
      <c r="GL240" s="131"/>
      <c r="GM240" s="131"/>
      <c r="GN240" s="131"/>
      <c r="GO240" s="131"/>
      <c r="GP240" s="131"/>
      <c r="GQ240" s="131"/>
      <c r="GR240" s="131"/>
      <c r="GS240" s="131"/>
      <c r="GT240" s="131"/>
      <c r="GU240" s="131"/>
      <c r="GV240" s="131"/>
      <c r="GW240" s="131"/>
      <c r="GX240" s="131"/>
      <c r="GY240" s="131"/>
      <c r="GZ240" s="131"/>
      <c r="HA240" s="131"/>
      <c r="HB240" s="131"/>
      <c r="HC240" s="131"/>
      <c r="HD240" s="131"/>
      <c r="HE240" s="131"/>
      <c r="HF240" s="131"/>
      <c r="HG240" s="131"/>
      <c r="HH240" s="131"/>
      <c r="HI240" s="131"/>
      <c r="HJ240" s="131"/>
      <c r="HK240" s="131"/>
      <c r="HL240" s="131"/>
      <c r="HM240" s="131"/>
      <c r="HN240" s="131"/>
      <c r="HO240" s="131"/>
      <c r="HP240" s="131"/>
      <c r="HQ240" s="131"/>
      <c r="HR240" s="131"/>
    </row>
    <row r="241" s="10" customFormat="1" ht="12" spans="1:30">
      <c r="A241" s="45" t="s">
        <v>42</v>
      </c>
      <c r="B241" s="46" t="s">
        <v>128</v>
      </c>
      <c r="C241" s="45" t="s">
        <v>57</v>
      </c>
      <c r="D241" s="45" t="s">
        <v>70</v>
      </c>
      <c r="E241" s="45" t="s">
        <v>71</v>
      </c>
      <c r="F241" s="43">
        <v>1</v>
      </c>
      <c r="G241" s="43">
        <v>1</v>
      </c>
      <c r="H241" s="43">
        <v>1</v>
      </c>
      <c r="I241" s="43">
        <v>1</v>
      </c>
      <c r="J241" s="43">
        <v>2018</v>
      </c>
      <c r="K241" s="43">
        <v>2018</v>
      </c>
      <c r="L241" s="52">
        <v>0</v>
      </c>
      <c r="M241" s="52">
        <v>0</v>
      </c>
      <c r="N241" s="52">
        <v>0</v>
      </c>
      <c r="O241" s="52">
        <v>0</v>
      </c>
      <c r="P241" s="52">
        <v>0</v>
      </c>
      <c r="Q241" s="45" t="s">
        <v>46</v>
      </c>
      <c r="R241" s="43">
        <v>1</v>
      </c>
      <c r="S241" s="43">
        <v>1</v>
      </c>
      <c r="T241" s="43">
        <v>1</v>
      </c>
      <c r="U241" s="43">
        <v>1</v>
      </c>
      <c r="V241" s="43">
        <v>0</v>
      </c>
      <c r="W241" s="43">
        <v>0</v>
      </c>
      <c r="X241" s="43">
        <v>0</v>
      </c>
      <c r="Y241" s="43">
        <v>0</v>
      </c>
      <c r="Z241" s="43">
        <v>1</v>
      </c>
      <c r="AA241" s="43">
        <v>1</v>
      </c>
      <c r="AB241" s="45" t="s">
        <v>117</v>
      </c>
      <c r="AC241" s="45" t="s">
        <v>118</v>
      </c>
      <c r="AD241" s="75"/>
    </row>
    <row r="242" s="143" customFormat="1" ht="12" spans="1:30">
      <c r="A242" s="43">
        <v>4.2</v>
      </c>
      <c r="B242" s="44" t="s">
        <v>129</v>
      </c>
      <c r="C242" s="43" t="s">
        <v>115</v>
      </c>
      <c r="D242" s="43"/>
      <c r="E242" s="43"/>
      <c r="F242" s="43">
        <f>SUM(F243:F251)</f>
        <v>4357</v>
      </c>
      <c r="G242" s="43">
        <f>SUM(G243:G251)</f>
        <v>17</v>
      </c>
      <c r="H242" s="43">
        <f>SUM(H243:H251)</f>
        <v>3394</v>
      </c>
      <c r="I242" s="43">
        <f>SUM(I243:I251)</f>
        <v>4357</v>
      </c>
      <c r="J242" s="43"/>
      <c r="K242" s="43"/>
      <c r="L242" s="52">
        <f>SUM(L243:L251)</f>
        <v>1060.1076</v>
      </c>
      <c r="M242" s="52">
        <f>SUM(M243:M251)</f>
        <v>25.68</v>
      </c>
      <c r="N242" s="52">
        <f>SUM(N243:N251)</f>
        <v>461.29</v>
      </c>
      <c r="O242" s="52">
        <f>SUM(O243:O251)</f>
        <v>263.2076</v>
      </c>
      <c r="P242" s="52">
        <f t="shared" ref="P242:AA242" si="18">SUM(P243:P251)</f>
        <v>309.93</v>
      </c>
      <c r="Q242" s="43"/>
      <c r="R242" s="43">
        <f t="shared" si="18"/>
        <v>3394</v>
      </c>
      <c r="S242" s="43">
        <f t="shared" si="18"/>
        <v>4357</v>
      </c>
      <c r="T242" s="43">
        <f t="shared" si="18"/>
        <v>3394</v>
      </c>
      <c r="U242" s="43">
        <f t="shared" si="18"/>
        <v>4357</v>
      </c>
      <c r="V242" s="43">
        <f t="shared" si="18"/>
        <v>0</v>
      </c>
      <c r="W242" s="43">
        <f t="shared" si="18"/>
        <v>0</v>
      </c>
      <c r="X242" s="43">
        <f t="shared" si="18"/>
        <v>0</v>
      </c>
      <c r="Y242" s="43">
        <f t="shared" si="18"/>
        <v>0</v>
      </c>
      <c r="Z242" s="43">
        <f t="shared" si="18"/>
        <v>3394</v>
      </c>
      <c r="AA242" s="43">
        <f t="shared" si="18"/>
        <v>4357</v>
      </c>
      <c r="AB242" s="43"/>
      <c r="AC242" s="43"/>
      <c r="AD242" s="77"/>
    </row>
    <row r="243" s="131" customFormat="1" ht="12" spans="1:226">
      <c r="A243" s="45" t="s">
        <v>42</v>
      </c>
      <c r="B243" s="46" t="s">
        <v>130</v>
      </c>
      <c r="C243" s="45" t="s">
        <v>49</v>
      </c>
      <c r="D243" s="45" t="s">
        <v>70</v>
      </c>
      <c r="E243" s="45" t="s">
        <v>71</v>
      </c>
      <c r="F243" s="43">
        <v>27</v>
      </c>
      <c r="G243" s="43">
        <v>1</v>
      </c>
      <c r="H243" s="43">
        <v>25</v>
      </c>
      <c r="I243" s="43">
        <v>27</v>
      </c>
      <c r="J243" s="43">
        <v>2019</v>
      </c>
      <c r="K243" s="43">
        <v>2019</v>
      </c>
      <c r="L243" s="52">
        <v>39.36</v>
      </c>
      <c r="M243" s="52">
        <v>0</v>
      </c>
      <c r="N243" s="52">
        <v>0</v>
      </c>
      <c r="O243" s="52">
        <v>3.36</v>
      </c>
      <c r="P243" s="52">
        <v>36</v>
      </c>
      <c r="Q243" s="45" t="s">
        <v>46</v>
      </c>
      <c r="R243" s="43">
        <v>25</v>
      </c>
      <c r="S243" s="43">
        <v>27</v>
      </c>
      <c r="T243" s="43">
        <v>25</v>
      </c>
      <c r="U243" s="43">
        <v>27</v>
      </c>
      <c r="V243" s="43">
        <v>0</v>
      </c>
      <c r="W243" s="43">
        <v>0</v>
      </c>
      <c r="X243" s="43">
        <v>0</v>
      </c>
      <c r="Y243" s="43">
        <v>0</v>
      </c>
      <c r="Z243" s="43">
        <v>25</v>
      </c>
      <c r="AA243" s="43">
        <v>27</v>
      </c>
      <c r="AB243" s="45" t="s">
        <v>117</v>
      </c>
      <c r="AC243" s="45" t="s">
        <v>118</v>
      </c>
      <c r="AD243" s="75"/>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c r="DY243" s="10"/>
      <c r="DZ243" s="10"/>
      <c r="EA243" s="10"/>
      <c r="EB243" s="10"/>
      <c r="EC243" s="10"/>
      <c r="ED243" s="10"/>
      <c r="EE243" s="10"/>
      <c r="EF243" s="10"/>
      <c r="EG243" s="10"/>
      <c r="EH243" s="10"/>
      <c r="EI243" s="10"/>
      <c r="EJ243" s="10"/>
      <c r="EK243" s="10"/>
      <c r="EL243" s="10"/>
      <c r="EM243" s="10"/>
      <c r="EN243" s="10"/>
      <c r="EO243" s="10"/>
      <c r="EP243" s="10"/>
      <c r="EQ243" s="10"/>
      <c r="ER243" s="10"/>
      <c r="ES243" s="10"/>
      <c r="ET243" s="10"/>
      <c r="EU243" s="10"/>
      <c r="EV243" s="10"/>
      <c r="EW243" s="10"/>
      <c r="EX243" s="10"/>
      <c r="EY243" s="10"/>
      <c r="EZ243" s="10"/>
      <c r="FA243" s="10"/>
      <c r="FB243" s="10"/>
      <c r="FC243" s="10"/>
      <c r="FD243" s="10"/>
      <c r="FE243" s="10"/>
      <c r="FF243" s="10"/>
      <c r="FG243" s="10"/>
      <c r="FH243" s="10"/>
      <c r="FI243" s="10"/>
      <c r="FJ243" s="10"/>
      <c r="FK243" s="10"/>
      <c r="FL243" s="10"/>
      <c r="FM243" s="10"/>
      <c r="FN243" s="10"/>
      <c r="FO243" s="10"/>
      <c r="FP243" s="10"/>
      <c r="FQ243" s="10"/>
      <c r="FR243" s="10"/>
      <c r="FS243" s="10"/>
      <c r="FT243" s="10"/>
      <c r="FU243" s="10"/>
      <c r="FV243" s="10"/>
      <c r="FW243" s="10"/>
      <c r="FX243" s="10"/>
      <c r="FY243" s="10"/>
      <c r="FZ243" s="10"/>
      <c r="GA243" s="10"/>
      <c r="GB243" s="10"/>
      <c r="GC243" s="10"/>
      <c r="GD243" s="10"/>
      <c r="GE243" s="10"/>
      <c r="GF243" s="10"/>
      <c r="GG243" s="10"/>
      <c r="GH243" s="10"/>
      <c r="GI243" s="10"/>
      <c r="GJ243" s="10"/>
      <c r="GK243" s="10"/>
      <c r="GL243" s="10"/>
      <c r="GM243" s="10"/>
      <c r="GN243" s="10"/>
      <c r="GO243" s="10"/>
      <c r="GP243" s="10"/>
      <c r="GQ243" s="10"/>
      <c r="GR243" s="10"/>
      <c r="GS243" s="10"/>
      <c r="GT243" s="10"/>
      <c r="GU243" s="10"/>
      <c r="GV243" s="10"/>
      <c r="GW243" s="10"/>
      <c r="GX243" s="10"/>
      <c r="GY243" s="10"/>
      <c r="GZ243" s="10"/>
      <c r="HA243" s="10"/>
      <c r="HB243" s="10"/>
      <c r="HC243" s="10"/>
      <c r="HD243" s="10"/>
      <c r="HE243" s="10"/>
      <c r="HF243" s="10"/>
      <c r="HG243" s="10"/>
      <c r="HH243" s="10"/>
      <c r="HI243" s="10"/>
      <c r="HJ243" s="10"/>
      <c r="HK243" s="10"/>
      <c r="HL243" s="10"/>
      <c r="HM243" s="10"/>
      <c r="HN243" s="10"/>
      <c r="HO243" s="10"/>
      <c r="HP243" s="10"/>
      <c r="HQ243" s="10"/>
      <c r="HR243" s="10"/>
    </row>
    <row r="244" s="131" customFormat="1" ht="14.25" spans="1:226">
      <c r="A244" s="45" t="s">
        <v>42</v>
      </c>
      <c r="B244" s="46" t="s">
        <v>130</v>
      </c>
      <c r="C244" s="45" t="s">
        <v>50</v>
      </c>
      <c r="D244" s="45" t="s">
        <v>70</v>
      </c>
      <c r="E244" s="45" t="s">
        <v>71</v>
      </c>
      <c r="F244" s="43">
        <v>237</v>
      </c>
      <c r="G244" s="43">
        <v>2</v>
      </c>
      <c r="H244" s="43">
        <v>127</v>
      </c>
      <c r="I244" s="43">
        <v>237</v>
      </c>
      <c r="J244" s="43">
        <v>2018</v>
      </c>
      <c r="K244" s="43">
        <v>2019</v>
      </c>
      <c r="L244" s="52">
        <v>50.14</v>
      </c>
      <c r="M244" s="52">
        <v>0</v>
      </c>
      <c r="N244" s="52">
        <v>7.56</v>
      </c>
      <c r="O244" s="52">
        <v>28.78</v>
      </c>
      <c r="P244" s="52">
        <v>13.8</v>
      </c>
      <c r="Q244" s="45" t="s">
        <v>46</v>
      </c>
      <c r="R244" s="43">
        <v>127</v>
      </c>
      <c r="S244" s="43">
        <v>237</v>
      </c>
      <c r="T244" s="43">
        <v>127</v>
      </c>
      <c r="U244" s="43">
        <v>237</v>
      </c>
      <c r="V244" s="43">
        <v>0</v>
      </c>
      <c r="W244" s="43">
        <v>0</v>
      </c>
      <c r="X244" s="43">
        <v>0</v>
      </c>
      <c r="Y244" s="43">
        <v>0</v>
      </c>
      <c r="Z244" s="43">
        <v>127</v>
      </c>
      <c r="AA244" s="43">
        <v>237</v>
      </c>
      <c r="AB244" s="45" t="s">
        <v>117</v>
      </c>
      <c r="AC244" s="45" t="s">
        <v>118</v>
      </c>
      <c r="AD244" s="74"/>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CG244" s="21"/>
      <c r="CH244" s="21"/>
      <c r="CI244" s="21"/>
      <c r="CJ244" s="21"/>
      <c r="CK244" s="21"/>
      <c r="CL244" s="21"/>
      <c r="CM244" s="21"/>
      <c r="CN244" s="21"/>
      <c r="CO244" s="21"/>
      <c r="CP244" s="21"/>
      <c r="CQ244" s="21"/>
      <c r="CR244" s="21"/>
      <c r="CS244" s="21"/>
      <c r="CT244" s="21"/>
      <c r="CU244" s="21"/>
      <c r="CV244" s="21"/>
      <c r="CW244" s="21"/>
      <c r="CX244" s="21"/>
      <c r="CY244" s="21"/>
      <c r="CZ244" s="21"/>
      <c r="DA244" s="21"/>
      <c r="DB244" s="21"/>
      <c r="DC244" s="21"/>
      <c r="DD244" s="21"/>
      <c r="DE244" s="21"/>
      <c r="DF244" s="21"/>
      <c r="DG244" s="21"/>
      <c r="DH244" s="21"/>
      <c r="DI244" s="21"/>
      <c r="DJ244" s="21"/>
      <c r="DK244" s="21"/>
      <c r="DL244" s="21"/>
      <c r="DM244" s="21"/>
      <c r="DN244" s="21"/>
      <c r="DO244" s="21"/>
      <c r="DP244" s="21"/>
      <c r="DQ244" s="21"/>
      <c r="DR244" s="21"/>
      <c r="DS244" s="21"/>
      <c r="DT244" s="21"/>
      <c r="DU244" s="21"/>
      <c r="DV244" s="21"/>
      <c r="DW244" s="21"/>
      <c r="DX244" s="21"/>
      <c r="DY244" s="21"/>
      <c r="DZ244" s="21"/>
      <c r="EA244" s="21"/>
      <c r="EB244" s="21"/>
      <c r="EC244" s="21"/>
      <c r="ED244" s="21"/>
      <c r="EE244" s="21"/>
      <c r="EF244" s="21"/>
      <c r="EG244" s="21"/>
      <c r="EH244" s="21"/>
      <c r="EI244" s="21"/>
      <c r="EJ244" s="21"/>
      <c r="EK244" s="21"/>
      <c r="EL244" s="21"/>
      <c r="EM244" s="21"/>
      <c r="EN244" s="21"/>
      <c r="EO244" s="21"/>
      <c r="EP244" s="21"/>
      <c r="EQ244" s="21"/>
      <c r="ER244" s="21"/>
      <c r="ES244" s="21"/>
      <c r="ET244" s="21"/>
      <c r="EU244" s="21"/>
      <c r="EV244" s="21"/>
      <c r="EW244" s="21"/>
      <c r="EX244" s="21"/>
      <c r="EY244" s="21"/>
      <c r="EZ244" s="21"/>
      <c r="FA244" s="21"/>
      <c r="FB244" s="21"/>
      <c r="FC244" s="21"/>
      <c r="FD244" s="21"/>
      <c r="FE244" s="21"/>
      <c r="FF244" s="21"/>
      <c r="FG244" s="21"/>
      <c r="FH244" s="21"/>
      <c r="FI244" s="21"/>
      <c r="FJ244" s="21"/>
      <c r="FK244" s="21"/>
      <c r="FL244" s="21"/>
      <c r="FM244" s="21"/>
      <c r="FN244" s="21"/>
      <c r="FO244" s="21"/>
      <c r="FP244" s="21"/>
      <c r="FQ244" s="21"/>
      <c r="FR244" s="21"/>
      <c r="FS244" s="21"/>
      <c r="FT244" s="21"/>
      <c r="FU244" s="21"/>
      <c r="FV244" s="21"/>
      <c r="FW244" s="21"/>
      <c r="FX244" s="21"/>
      <c r="FY244" s="21"/>
      <c r="FZ244" s="21"/>
      <c r="GA244" s="21"/>
      <c r="GB244" s="21"/>
      <c r="GC244" s="21"/>
      <c r="GD244" s="21"/>
      <c r="GE244" s="21"/>
      <c r="GF244" s="21"/>
      <c r="GG244" s="21"/>
      <c r="GH244" s="21"/>
      <c r="GI244" s="21"/>
      <c r="GJ244" s="21"/>
      <c r="GK244" s="21"/>
      <c r="GL244" s="21"/>
      <c r="GM244" s="21"/>
      <c r="GN244" s="21"/>
      <c r="GO244" s="21"/>
      <c r="GP244" s="21"/>
      <c r="GQ244" s="21"/>
      <c r="GR244" s="21"/>
      <c r="GS244" s="21"/>
      <c r="GT244" s="21"/>
      <c r="GU244" s="21"/>
      <c r="GV244" s="21"/>
      <c r="GW244" s="21"/>
      <c r="GX244" s="21"/>
      <c r="GY244" s="21"/>
      <c r="GZ244" s="21"/>
      <c r="HA244" s="21"/>
      <c r="HB244" s="21"/>
      <c r="HC244" s="21"/>
      <c r="HD244" s="21"/>
      <c r="HE244" s="21"/>
      <c r="HF244" s="21"/>
      <c r="HG244" s="21"/>
      <c r="HH244" s="21"/>
      <c r="HI244" s="21"/>
      <c r="HJ244" s="21"/>
      <c r="HK244" s="21"/>
      <c r="HL244" s="21"/>
      <c r="HM244" s="21"/>
      <c r="HN244" s="21"/>
      <c r="HO244" s="21"/>
      <c r="HP244" s="21"/>
      <c r="HQ244" s="21"/>
      <c r="HR244" s="21"/>
    </row>
    <row r="245" s="131" customFormat="1" ht="12" spans="1:30">
      <c r="A245" s="45" t="s">
        <v>42</v>
      </c>
      <c r="B245" s="46" t="s">
        <v>130</v>
      </c>
      <c r="C245" s="45" t="s">
        <v>51</v>
      </c>
      <c r="D245" s="45" t="s">
        <v>70</v>
      </c>
      <c r="E245" s="45" t="s">
        <v>71</v>
      </c>
      <c r="F245" s="43">
        <v>5</v>
      </c>
      <c r="G245" s="43">
        <v>1</v>
      </c>
      <c r="H245" s="43">
        <v>5</v>
      </c>
      <c r="I245" s="43">
        <v>5</v>
      </c>
      <c r="J245" s="43">
        <v>2018</v>
      </c>
      <c r="K245" s="43">
        <v>2018</v>
      </c>
      <c r="L245" s="52">
        <v>0.4476</v>
      </c>
      <c r="M245" s="52">
        <v>0</v>
      </c>
      <c r="N245" s="52">
        <v>0</v>
      </c>
      <c r="O245" s="52">
        <v>0.4476</v>
      </c>
      <c r="P245" s="52">
        <v>0</v>
      </c>
      <c r="Q245" s="45" t="s">
        <v>46</v>
      </c>
      <c r="R245" s="43">
        <v>5</v>
      </c>
      <c r="S245" s="43">
        <v>5</v>
      </c>
      <c r="T245" s="43">
        <v>5</v>
      </c>
      <c r="U245" s="43">
        <v>5</v>
      </c>
      <c r="V245" s="43">
        <v>0</v>
      </c>
      <c r="W245" s="43">
        <v>0</v>
      </c>
      <c r="X245" s="43">
        <v>0</v>
      </c>
      <c r="Y245" s="43">
        <v>0</v>
      </c>
      <c r="Z245" s="43">
        <v>5</v>
      </c>
      <c r="AA245" s="43">
        <v>5</v>
      </c>
      <c r="AB245" s="45" t="s">
        <v>117</v>
      </c>
      <c r="AC245" s="45" t="s">
        <v>118</v>
      </c>
      <c r="AD245" s="45"/>
    </row>
    <row r="246" s="22" customFormat="1" spans="1:226">
      <c r="A246" s="45" t="s">
        <v>42</v>
      </c>
      <c r="B246" s="46" t="s">
        <v>130</v>
      </c>
      <c r="C246" s="45" t="s">
        <v>52</v>
      </c>
      <c r="D246" s="45" t="s">
        <v>70</v>
      </c>
      <c r="E246" s="45" t="s">
        <v>71</v>
      </c>
      <c r="F246" s="43">
        <v>930</v>
      </c>
      <c r="G246" s="43">
        <v>3</v>
      </c>
      <c r="H246" s="43">
        <v>798</v>
      </c>
      <c r="I246" s="43">
        <v>930</v>
      </c>
      <c r="J246" s="43">
        <v>2018</v>
      </c>
      <c r="K246" s="43">
        <v>2020</v>
      </c>
      <c r="L246" s="52">
        <v>225.54</v>
      </c>
      <c r="M246" s="52">
        <v>25.68</v>
      </c>
      <c r="N246" s="52">
        <v>120.97</v>
      </c>
      <c r="O246" s="52">
        <v>39.62</v>
      </c>
      <c r="P246" s="52">
        <v>39.27</v>
      </c>
      <c r="Q246" s="45" t="s">
        <v>46</v>
      </c>
      <c r="R246" s="43">
        <v>798</v>
      </c>
      <c r="S246" s="43">
        <v>930</v>
      </c>
      <c r="T246" s="43">
        <v>798</v>
      </c>
      <c r="U246" s="43">
        <v>930</v>
      </c>
      <c r="V246" s="43">
        <v>0</v>
      </c>
      <c r="W246" s="43">
        <v>0</v>
      </c>
      <c r="X246" s="43">
        <v>0</v>
      </c>
      <c r="Y246" s="43">
        <v>0</v>
      </c>
      <c r="Z246" s="43">
        <v>798</v>
      </c>
      <c r="AA246" s="43">
        <v>930</v>
      </c>
      <c r="AB246" s="45" t="s">
        <v>117</v>
      </c>
      <c r="AC246" s="45" t="s">
        <v>118</v>
      </c>
      <c r="AD246" s="75"/>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c r="DY246" s="10"/>
      <c r="DZ246" s="10"/>
      <c r="EA246" s="10"/>
      <c r="EB246" s="10"/>
      <c r="EC246" s="10"/>
      <c r="ED246" s="10"/>
      <c r="EE246" s="10"/>
      <c r="EF246" s="10"/>
      <c r="EG246" s="10"/>
      <c r="EH246" s="10"/>
      <c r="EI246" s="10"/>
      <c r="EJ246" s="10"/>
      <c r="EK246" s="10"/>
      <c r="EL246" s="10"/>
      <c r="EM246" s="10"/>
      <c r="EN246" s="10"/>
      <c r="EO246" s="10"/>
      <c r="EP246" s="10"/>
      <c r="EQ246" s="10"/>
      <c r="ER246" s="10"/>
      <c r="ES246" s="10"/>
      <c r="ET246" s="10"/>
      <c r="EU246" s="10"/>
      <c r="EV246" s="10"/>
      <c r="EW246" s="10"/>
      <c r="EX246" s="10"/>
      <c r="EY246" s="10"/>
      <c r="EZ246" s="10"/>
      <c r="FA246" s="10"/>
      <c r="FB246" s="10"/>
      <c r="FC246" s="10"/>
      <c r="FD246" s="10"/>
      <c r="FE246" s="10"/>
      <c r="FF246" s="10"/>
      <c r="FG246" s="10"/>
      <c r="FH246" s="10"/>
      <c r="FI246" s="10"/>
      <c r="FJ246" s="10"/>
      <c r="FK246" s="10"/>
      <c r="FL246" s="10"/>
      <c r="FM246" s="10"/>
      <c r="FN246" s="10"/>
      <c r="FO246" s="10"/>
      <c r="FP246" s="10"/>
      <c r="FQ246" s="10"/>
      <c r="FR246" s="10"/>
      <c r="FS246" s="10"/>
      <c r="FT246" s="10"/>
      <c r="FU246" s="10"/>
      <c r="FV246" s="10"/>
      <c r="FW246" s="10"/>
      <c r="FX246" s="10"/>
      <c r="FY246" s="10"/>
      <c r="FZ246" s="10"/>
      <c r="GA246" s="10"/>
      <c r="GB246" s="10"/>
      <c r="GC246" s="10"/>
      <c r="GD246" s="10"/>
      <c r="GE246" s="10"/>
      <c r="GF246" s="10"/>
      <c r="GG246" s="10"/>
      <c r="GH246" s="10"/>
      <c r="GI246" s="10"/>
      <c r="GJ246" s="10"/>
      <c r="GK246" s="10"/>
      <c r="GL246" s="10"/>
      <c r="GM246" s="10"/>
      <c r="GN246" s="10"/>
      <c r="GO246" s="10"/>
      <c r="GP246" s="10"/>
      <c r="GQ246" s="10"/>
      <c r="GR246" s="10"/>
      <c r="GS246" s="10"/>
      <c r="GT246" s="10"/>
      <c r="GU246" s="10"/>
      <c r="GV246" s="10"/>
      <c r="GW246" s="10"/>
      <c r="GX246" s="10"/>
      <c r="GY246" s="10"/>
      <c r="GZ246" s="10"/>
      <c r="HA246" s="10"/>
      <c r="HB246" s="10"/>
      <c r="HC246" s="10"/>
      <c r="HD246" s="10"/>
      <c r="HE246" s="10"/>
      <c r="HF246" s="10"/>
      <c r="HG246" s="10"/>
      <c r="HH246" s="10"/>
      <c r="HI246" s="10"/>
      <c r="HJ246" s="10"/>
      <c r="HK246" s="10"/>
      <c r="HL246" s="10"/>
      <c r="HM246" s="10"/>
      <c r="HN246" s="10"/>
      <c r="HO246" s="10"/>
      <c r="HP246" s="10"/>
      <c r="HQ246" s="10"/>
      <c r="HR246" s="10"/>
    </row>
    <row r="247" s="22" customFormat="1" spans="1:226">
      <c r="A247" s="45" t="s">
        <v>42</v>
      </c>
      <c r="B247" s="46" t="s">
        <v>130</v>
      </c>
      <c r="C247" s="45" t="s">
        <v>53</v>
      </c>
      <c r="D247" s="45" t="s">
        <v>70</v>
      </c>
      <c r="E247" s="45" t="s">
        <v>71</v>
      </c>
      <c r="F247" s="43">
        <v>81</v>
      </c>
      <c r="G247" s="43">
        <v>1</v>
      </c>
      <c r="H247" s="43">
        <v>67</v>
      </c>
      <c r="I247" s="43">
        <v>81</v>
      </c>
      <c r="J247" s="43">
        <v>2018</v>
      </c>
      <c r="K247" s="43">
        <v>2018</v>
      </c>
      <c r="L247" s="52">
        <v>8.33</v>
      </c>
      <c r="M247" s="52">
        <v>0</v>
      </c>
      <c r="N247" s="52">
        <v>2.66</v>
      </c>
      <c r="O247" s="52">
        <v>5.67</v>
      </c>
      <c r="P247" s="52">
        <v>0</v>
      </c>
      <c r="Q247" s="45" t="s">
        <v>46</v>
      </c>
      <c r="R247" s="43">
        <v>67</v>
      </c>
      <c r="S247" s="43">
        <v>81</v>
      </c>
      <c r="T247" s="43">
        <v>67</v>
      </c>
      <c r="U247" s="43">
        <v>81</v>
      </c>
      <c r="V247" s="43">
        <v>0</v>
      </c>
      <c r="W247" s="43">
        <v>0</v>
      </c>
      <c r="X247" s="43">
        <v>0</v>
      </c>
      <c r="Y247" s="43">
        <v>0</v>
      </c>
      <c r="Z247" s="43">
        <v>67</v>
      </c>
      <c r="AA247" s="43">
        <v>81</v>
      </c>
      <c r="AB247" s="45" t="s">
        <v>117</v>
      </c>
      <c r="AC247" s="45" t="s">
        <v>118</v>
      </c>
      <c r="AD247" s="45"/>
      <c r="AE247" s="131"/>
      <c r="AF247" s="131"/>
      <c r="AG247" s="131"/>
      <c r="AH247" s="131"/>
      <c r="AI247" s="131"/>
      <c r="AJ247" s="131"/>
      <c r="AK247" s="131"/>
      <c r="AL247" s="131"/>
      <c r="AM247" s="131"/>
      <c r="AN247" s="131"/>
      <c r="AO247" s="131"/>
      <c r="AP247" s="131"/>
      <c r="AQ247" s="131"/>
      <c r="AR247" s="131"/>
      <c r="AS247" s="131"/>
      <c r="AT247" s="131"/>
      <c r="AU247" s="131"/>
      <c r="AV247" s="131"/>
      <c r="AW247" s="131"/>
      <c r="AX247" s="131"/>
      <c r="AY247" s="131"/>
      <c r="AZ247" s="131"/>
      <c r="BA247" s="131"/>
      <c r="BB247" s="131"/>
      <c r="BC247" s="131"/>
      <c r="BD247" s="131"/>
      <c r="BE247" s="131"/>
      <c r="BF247" s="131"/>
      <c r="BG247" s="131"/>
      <c r="BH247" s="131"/>
      <c r="BI247" s="131"/>
      <c r="BJ247" s="131"/>
      <c r="BK247" s="131"/>
      <c r="BL247" s="131"/>
      <c r="BM247" s="131"/>
      <c r="BN247" s="131"/>
      <c r="BO247" s="131"/>
      <c r="BP247" s="131"/>
      <c r="BQ247" s="131"/>
      <c r="BR247" s="131"/>
      <c r="BS247" s="131"/>
      <c r="BT247" s="131"/>
      <c r="BU247" s="131"/>
      <c r="BV247" s="131"/>
      <c r="BW247" s="131"/>
      <c r="BX247" s="131"/>
      <c r="BY247" s="131"/>
      <c r="BZ247" s="131"/>
      <c r="CA247" s="131"/>
      <c r="CB247" s="131"/>
      <c r="CC247" s="131"/>
      <c r="CD247" s="131"/>
      <c r="CE247" s="131"/>
      <c r="CF247" s="131"/>
      <c r="CG247" s="131"/>
      <c r="CH247" s="131"/>
      <c r="CI247" s="131"/>
      <c r="CJ247" s="131"/>
      <c r="CK247" s="131"/>
      <c r="CL247" s="131"/>
      <c r="CM247" s="131"/>
      <c r="CN247" s="131"/>
      <c r="CO247" s="131"/>
      <c r="CP247" s="131"/>
      <c r="CQ247" s="131"/>
      <c r="CR247" s="131"/>
      <c r="CS247" s="131"/>
      <c r="CT247" s="131"/>
      <c r="CU247" s="131"/>
      <c r="CV247" s="131"/>
      <c r="CW247" s="131"/>
      <c r="CX247" s="131"/>
      <c r="CY247" s="131"/>
      <c r="CZ247" s="131"/>
      <c r="DA247" s="131"/>
      <c r="DB247" s="131"/>
      <c r="DC247" s="131"/>
      <c r="DD247" s="131"/>
      <c r="DE247" s="131"/>
      <c r="DF247" s="131"/>
      <c r="DG247" s="131"/>
      <c r="DH247" s="131"/>
      <c r="DI247" s="131"/>
      <c r="DJ247" s="131"/>
      <c r="DK247" s="131"/>
      <c r="DL247" s="131"/>
      <c r="DM247" s="131"/>
      <c r="DN247" s="131"/>
      <c r="DO247" s="131"/>
      <c r="DP247" s="131"/>
      <c r="DQ247" s="131"/>
      <c r="DR247" s="131"/>
      <c r="DS247" s="131"/>
      <c r="DT247" s="131"/>
      <c r="DU247" s="131"/>
      <c r="DV247" s="131"/>
      <c r="DW247" s="131"/>
      <c r="DX247" s="131"/>
      <c r="DY247" s="131"/>
      <c r="DZ247" s="131"/>
      <c r="EA247" s="131"/>
      <c r="EB247" s="131"/>
      <c r="EC247" s="131"/>
      <c r="ED247" s="131"/>
      <c r="EE247" s="131"/>
      <c r="EF247" s="131"/>
      <c r="EG247" s="131"/>
      <c r="EH247" s="131"/>
      <c r="EI247" s="131"/>
      <c r="EJ247" s="131"/>
      <c r="EK247" s="131"/>
      <c r="EL247" s="131"/>
      <c r="EM247" s="131"/>
      <c r="EN247" s="131"/>
      <c r="EO247" s="131"/>
      <c r="EP247" s="131"/>
      <c r="EQ247" s="131"/>
      <c r="ER247" s="131"/>
      <c r="ES247" s="131"/>
      <c r="ET247" s="131"/>
      <c r="EU247" s="131"/>
      <c r="EV247" s="131"/>
      <c r="EW247" s="131"/>
      <c r="EX247" s="131"/>
      <c r="EY247" s="131"/>
      <c r="EZ247" s="131"/>
      <c r="FA247" s="131"/>
      <c r="FB247" s="131"/>
      <c r="FC247" s="131"/>
      <c r="FD247" s="131"/>
      <c r="FE247" s="131"/>
      <c r="FF247" s="131"/>
      <c r="FG247" s="131"/>
      <c r="FH247" s="131"/>
      <c r="FI247" s="131"/>
      <c r="FJ247" s="131"/>
      <c r="FK247" s="131"/>
      <c r="FL247" s="131"/>
      <c r="FM247" s="131"/>
      <c r="FN247" s="131"/>
      <c r="FO247" s="131"/>
      <c r="FP247" s="131"/>
      <c r="FQ247" s="131"/>
      <c r="FR247" s="131"/>
      <c r="FS247" s="131"/>
      <c r="FT247" s="131"/>
      <c r="FU247" s="131"/>
      <c r="FV247" s="131"/>
      <c r="FW247" s="131"/>
      <c r="FX247" s="131"/>
      <c r="FY247" s="131"/>
      <c r="FZ247" s="131"/>
      <c r="GA247" s="131"/>
      <c r="GB247" s="131"/>
      <c r="GC247" s="131"/>
      <c r="GD247" s="131"/>
      <c r="GE247" s="131"/>
      <c r="GF247" s="131"/>
      <c r="GG247" s="131"/>
      <c r="GH247" s="131"/>
      <c r="GI247" s="131"/>
      <c r="GJ247" s="131"/>
      <c r="GK247" s="131"/>
      <c r="GL247" s="131"/>
      <c r="GM247" s="131"/>
      <c r="GN247" s="131"/>
      <c r="GO247" s="131"/>
      <c r="GP247" s="131"/>
      <c r="GQ247" s="131"/>
      <c r="GR247" s="131"/>
      <c r="GS247" s="131"/>
      <c r="GT247" s="131"/>
      <c r="GU247" s="131"/>
      <c r="GV247" s="131"/>
      <c r="GW247" s="131"/>
      <c r="GX247" s="131"/>
      <c r="GY247" s="131"/>
      <c r="GZ247" s="131"/>
      <c r="HA247" s="131"/>
      <c r="HB247" s="131"/>
      <c r="HC247" s="131"/>
      <c r="HD247" s="131"/>
      <c r="HE247" s="131"/>
      <c r="HF247" s="131"/>
      <c r="HG247" s="131"/>
      <c r="HH247" s="131"/>
      <c r="HI247" s="131"/>
      <c r="HJ247" s="131"/>
      <c r="HK247" s="131"/>
      <c r="HL247" s="131"/>
      <c r="HM247" s="131"/>
      <c r="HN247" s="131"/>
      <c r="HO247" s="131"/>
      <c r="HP247" s="131"/>
      <c r="HQ247" s="131"/>
      <c r="HR247" s="131"/>
    </row>
    <row r="248" s="21" customFormat="1" ht="14.25" spans="1:30">
      <c r="A248" s="45" t="s">
        <v>42</v>
      </c>
      <c r="B248" s="46" t="s">
        <v>130</v>
      </c>
      <c r="C248" s="45" t="s">
        <v>54</v>
      </c>
      <c r="D248" s="45" t="s">
        <v>70</v>
      </c>
      <c r="E248" s="45" t="s">
        <v>71</v>
      </c>
      <c r="F248" s="43">
        <v>1118</v>
      </c>
      <c r="G248" s="43">
        <v>2</v>
      </c>
      <c r="H248" s="43">
        <v>885</v>
      </c>
      <c r="I248" s="43">
        <v>1118</v>
      </c>
      <c r="J248" s="43">
        <v>2018</v>
      </c>
      <c r="K248" s="43">
        <v>2019</v>
      </c>
      <c r="L248" s="52">
        <v>145.89</v>
      </c>
      <c r="M248" s="52">
        <v>0</v>
      </c>
      <c r="N248" s="52">
        <v>58.52</v>
      </c>
      <c r="O248" s="52">
        <v>72.77</v>
      </c>
      <c r="P248" s="52">
        <v>14.6</v>
      </c>
      <c r="Q248" s="45" t="s">
        <v>46</v>
      </c>
      <c r="R248" s="43">
        <v>885</v>
      </c>
      <c r="S248" s="43">
        <v>1118</v>
      </c>
      <c r="T248" s="43">
        <v>885</v>
      </c>
      <c r="U248" s="43">
        <v>1118</v>
      </c>
      <c r="V248" s="43">
        <v>0</v>
      </c>
      <c r="W248" s="43">
        <v>0</v>
      </c>
      <c r="X248" s="43">
        <v>0</v>
      </c>
      <c r="Y248" s="43">
        <v>0</v>
      </c>
      <c r="Z248" s="43">
        <v>885</v>
      </c>
      <c r="AA248" s="43">
        <v>1118</v>
      </c>
      <c r="AB248" s="45" t="s">
        <v>117</v>
      </c>
      <c r="AC248" s="45" t="s">
        <v>118</v>
      </c>
      <c r="AD248" s="74"/>
    </row>
    <row r="249" s="10" customFormat="1" ht="12" spans="1:30">
      <c r="A249" s="45" t="s">
        <v>42</v>
      </c>
      <c r="B249" s="46" t="s">
        <v>130</v>
      </c>
      <c r="C249" s="45" t="s">
        <v>55</v>
      </c>
      <c r="D249" s="45" t="s">
        <v>70</v>
      </c>
      <c r="E249" s="45" t="s">
        <v>71</v>
      </c>
      <c r="F249" s="43">
        <v>598</v>
      </c>
      <c r="G249" s="43">
        <v>2</v>
      </c>
      <c r="H249" s="43">
        <v>523</v>
      </c>
      <c r="I249" s="43">
        <v>598</v>
      </c>
      <c r="J249" s="43">
        <v>2018</v>
      </c>
      <c r="K249" s="43">
        <v>2019</v>
      </c>
      <c r="L249" s="52">
        <v>136.54</v>
      </c>
      <c r="M249" s="52">
        <v>0</v>
      </c>
      <c r="N249" s="52">
        <v>105.3</v>
      </c>
      <c r="O249" s="52">
        <v>11.45</v>
      </c>
      <c r="P249" s="52">
        <v>19.79</v>
      </c>
      <c r="Q249" s="45" t="s">
        <v>46</v>
      </c>
      <c r="R249" s="43">
        <v>523</v>
      </c>
      <c r="S249" s="43">
        <v>598</v>
      </c>
      <c r="T249" s="43">
        <v>523</v>
      </c>
      <c r="U249" s="43">
        <v>598</v>
      </c>
      <c r="V249" s="43">
        <v>0</v>
      </c>
      <c r="W249" s="43">
        <v>0</v>
      </c>
      <c r="X249" s="43">
        <v>0</v>
      </c>
      <c r="Y249" s="43">
        <v>0</v>
      </c>
      <c r="Z249" s="43">
        <v>523</v>
      </c>
      <c r="AA249" s="43">
        <v>598</v>
      </c>
      <c r="AB249" s="45" t="s">
        <v>117</v>
      </c>
      <c r="AC249" s="45" t="s">
        <v>118</v>
      </c>
      <c r="AD249" s="75"/>
    </row>
    <row r="250" s="10" customFormat="1" ht="12" spans="1:226">
      <c r="A250" s="45" t="s">
        <v>42</v>
      </c>
      <c r="B250" s="46" t="s">
        <v>130</v>
      </c>
      <c r="C250" s="45" t="s">
        <v>56</v>
      </c>
      <c r="D250" s="45" t="s">
        <v>70</v>
      </c>
      <c r="E250" s="45" t="s">
        <v>71</v>
      </c>
      <c r="F250" s="43">
        <v>460</v>
      </c>
      <c r="G250" s="43">
        <v>2</v>
      </c>
      <c r="H250" s="43">
        <v>391</v>
      </c>
      <c r="I250" s="43">
        <v>460</v>
      </c>
      <c r="J250" s="43">
        <v>2018</v>
      </c>
      <c r="K250" s="43">
        <v>2019</v>
      </c>
      <c r="L250" s="52">
        <v>107.12</v>
      </c>
      <c r="M250" s="52">
        <v>0</v>
      </c>
      <c r="N250" s="52">
        <v>1.61</v>
      </c>
      <c r="O250" s="52">
        <v>34.35</v>
      </c>
      <c r="P250" s="52">
        <v>71.16</v>
      </c>
      <c r="Q250" s="45" t="s">
        <v>46</v>
      </c>
      <c r="R250" s="43">
        <v>391</v>
      </c>
      <c r="S250" s="43">
        <v>460</v>
      </c>
      <c r="T250" s="43">
        <v>391</v>
      </c>
      <c r="U250" s="43">
        <v>460</v>
      </c>
      <c r="V250" s="43">
        <v>0</v>
      </c>
      <c r="W250" s="43">
        <v>0</v>
      </c>
      <c r="X250" s="43">
        <v>0</v>
      </c>
      <c r="Y250" s="43">
        <v>0</v>
      </c>
      <c r="Z250" s="43">
        <v>391</v>
      </c>
      <c r="AA250" s="43">
        <v>460</v>
      </c>
      <c r="AB250" s="45" t="s">
        <v>117</v>
      </c>
      <c r="AC250" s="45" t="s">
        <v>118</v>
      </c>
      <c r="AD250" s="45"/>
      <c r="AE250" s="131"/>
      <c r="AF250" s="131"/>
      <c r="AG250" s="131"/>
      <c r="AH250" s="131"/>
      <c r="AI250" s="131"/>
      <c r="AJ250" s="131"/>
      <c r="AK250" s="131"/>
      <c r="AL250" s="131"/>
      <c r="AM250" s="131"/>
      <c r="AN250" s="131"/>
      <c r="AO250" s="131"/>
      <c r="AP250" s="131"/>
      <c r="AQ250" s="131"/>
      <c r="AR250" s="131"/>
      <c r="AS250" s="131"/>
      <c r="AT250" s="131"/>
      <c r="AU250" s="131"/>
      <c r="AV250" s="131"/>
      <c r="AW250" s="131"/>
      <c r="AX250" s="131"/>
      <c r="AY250" s="131"/>
      <c r="AZ250" s="131"/>
      <c r="BA250" s="131"/>
      <c r="BB250" s="131"/>
      <c r="BC250" s="131"/>
      <c r="BD250" s="131"/>
      <c r="BE250" s="131"/>
      <c r="BF250" s="131"/>
      <c r="BG250" s="131"/>
      <c r="BH250" s="131"/>
      <c r="BI250" s="131"/>
      <c r="BJ250" s="131"/>
      <c r="BK250" s="131"/>
      <c r="BL250" s="131"/>
      <c r="BM250" s="131"/>
      <c r="BN250" s="131"/>
      <c r="BO250" s="131"/>
      <c r="BP250" s="131"/>
      <c r="BQ250" s="131"/>
      <c r="BR250" s="131"/>
      <c r="BS250" s="131"/>
      <c r="BT250" s="131"/>
      <c r="BU250" s="131"/>
      <c r="BV250" s="131"/>
      <c r="BW250" s="131"/>
      <c r="BX250" s="131"/>
      <c r="BY250" s="131"/>
      <c r="BZ250" s="131"/>
      <c r="CA250" s="131"/>
      <c r="CB250" s="131"/>
      <c r="CC250" s="131"/>
      <c r="CD250" s="131"/>
      <c r="CE250" s="131"/>
      <c r="CF250" s="131"/>
      <c r="CG250" s="131"/>
      <c r="CH250" s="131"/>
      <c r="CI250" s="131"/>
      <c r="CJ250" s="131"/>
      <c r="CK250" s="131"/>
      <c r="CL250" s="131"/>
      <c r="CM250" s="131"/>
      <c r="CN250" s="131"/>
      <c r="CO250" s="131"/>
      <c r="CP250" s="131"/>
      <c r="CQ250" s="131"/>
      <c r="CR250" s="131"/>
      <c r="CS250" s="131"/>
      <c r="CT250" s="131"/>
      <c r="CU250" s="131"/>
      <c r="CV250" s="131"/>
      <c r="CW250" s="131"/>
      <c r="CX250" s="131"/>
      <c r="CY250" s="131"/>
      <c r="CZ250" s="131"/>
      <c r="DA250" s="131"/>
      <c r="DB250" s="131"/>
      <c r="DC250" s="131"/>
      <c r="DD250" s="131"/>
      <c r="DE250" s="131"/>
      <c r="DF250" s="131"/>
      <c r="DG250" s="131"/>
      <c r="DH250" s="131"/>
      <c r="DI250" s="131"/>
      <c r="DJ250" s="131"/>
      <c r="DK250" s="131"/>
      <c r="DL250" s="131"/>
      <c r="DM250" s="131"/>
      <c r="DN250" s="131"/>
      <c r="DO250" s="131"/>
      <c r="DP250" s="131"/>
      <c r="DQ250" s="131"/>
      <c r="DR250" s="131"/>
      <c r="DS250" s="131"/>
      <c r="DT250" s="131"/>
      <c r="DU250" s="131"/>
      <c r="DV250" s="131"/>
      <c r="DW250" s="131"/>
      <c r="DX250" s="131"/>
      <c r="DY250" s="131"/>
      <c r="DZ250" s="131"/>
      <c r="EA250" s="131"/>
      <c r="EB250" s="131"/>
      <c r="EC250" s="131"/>
      <c r="ED250" s="131"/>
      <c r="EE250" s="131"/>
      <c r="EF250" s="131"/>
      <c r="EG250" s="131"/>
      <c r="EH250" s="131"/>
      <c r="EI250" s="131"/>
      <c r="EJ250" s="131"/>
      <c r="EK250" s="131"/>
      <c r="EL250" s="131"/>
      <c r="EM250" s="131"/>
      <c r="EN250" s="131"/>
      <c r="EO250" s="131"/>
      <c r="EP250" s="131"/>
      <c r="EQ250" s="131"/>
      <c r="ER250" s="131"/>
      <c r="ES250" s="131"/>
      <c r="ET250" s="131"/>
      <c r="EU250" s="131"/>
      <c r="EV250" s="131"/>
      <c r="EW250" s="131"/>
      <c r="EX250" s="131"/>
      <c r="EY250" s="131"/>
      <c r="EZ250" s="131"/>
      <c r="FA250" s="131"/>
      <c r="FB250" s="131"/>
      <c r="FC250" s="131"/>
      <c r="FD250" s="131"/>
      <c r="FE250" s="131"/>
      <c r="FF250" s="131"/>
      <c r="FG250" s="131"/>
      <c r="FH250" s="131"/>
      <c r="FI250" s="131"/>
      <c r="FJ250" s="131"/>
      <c r="FK250" s="131"/>
      <c r="FL250" s="131"/>
      <c r="FM250" s="131"/>
      <c r="FN250" s="131"/>
      <c r="FO250" s="131"/>
      <c r="FP250" s="131"/>
      <c r="FQ250" s="131"/>
      <c r="FR250" s="131"/>
      <c r="FS250" s="131"/>
      <c r="FT250" s="131"/>
      <c r="FU250" s="131"/>
      <c r="FV250" s="131"/>
      <c r="FW250" s="131"/>
      <c r="FX250" s="131"/>
      <c r="FY250" s="131"/>
      <c r="FZ250" s="131"/>
      <c r="GA250" s="131"/>
      <c r="GB250" s="131"/>
      <c r="GC250" s="131"/>
      <c r="GD250" s="131"/>
      <c r="GE250" s="131"/>
      <c r="GF250" s="131"/>
      <c r="GG250" s="131"/>
      <c r="GH250" s="131"/>
      <c r="GI250" s="131"/>
      <c r="GJ250" s="131"/>
      <c r="GK250" s="131"/>
      <c r="GL250" s="131"/>
      <c r="GM250" s="131"/>
      <c r="GN250" s="131"/>
      <c r="GO250" s="131"/>
      <c r="GP250" s="131"/>
      <c r="GQ250" s="131"/>
      <c r="GR250" s="131"/>
      <c r="GS250" s="131"/>
      <c r="GT250" s="131"/>
      <c r="GU250" s="131"/>
      <c r="GV250" s="131"/>
      <c r="GW250" s="131"/>
      <c r="GX250" s="131"/>
      <c r="GY250" s="131"/>
      <c r="GZ250" s="131"/>
      <c r="HA250" s="131"/>
      <c r="HB250" s="131"/>
      <c r="HC250" s="131"/>
      <c r="HD250" s="131"/>
      <c r="HE250" s="131"/>
      <c r="HF250" s="131"/>
      <c r="HG250" s="131"/>
      <c r="HH250" s="131"/>
      <c r="HI250" s="131"/>
      <c r="HJ250" s="131"/>
      <c r="HK250" s="131"/>
      <c r="HL250" s="131"/>
      <c r="HM250" s="131"/>
      <c r="HN250" s="131"/>
      <c r="HO250" s="131"/>
      <c r="HP250" s="131"/>
      <c r="HQ250" s="131"/>
      <c r="HR250" s="131"/>
    </row>
    <row r="251" s="10" customFormat="1" ht="14.25" spans="1:226">
      <c r="A251" s="45" t="s">
        <v>42</v>
      </c>
      <c r="B251" s="46" t="s">
        <v>130</v>
      </c>
      <c r="C251" s="45" t="s">
        <v>58</v>
      </c>
      <c r="D251" s="45" t="s">
        <v>70</v>
      </c>
      <c r="E251" s="45" t="s">
        <v>71</v>
      </c>
      <c r="F251" s="43">
        <v>901</v>
      </c>
      <c r="G251" s="43">
        <v>3</v>
      </c>
      <c r="H251" s="43">
        <v>573</v>
      </c>
      <c r="I251" s="43">
        <v>901</v>
      </c>
      <c r="J251" s="43">
        <v>2018</v>
      </c>
      <c r="K251" s="43">
        <v>2020</v>
      </c>
      <c r="L251" s="52">
        <v>346.74</v>
      </c>
      <c r="M251" s="52">
        <v>0</v>
      </c>
      <c r="N251" s="52">
        <v>164.67</v>
      </c>
      <c r="O251" s="52">
        <v>66.76</v>
      </c>
      <c r="P251" s="52">
        <v>115.31</v>
      </c>
      <c r="Q251" s="45" t="s">
        <v>46</v>
      </c>
      <c r="R251" s="43">
        <v>573</v>
      </c>
      <c r="S251" s="43">
        <v>901</v>
      </c>
      <c r="T251" s="43">
        <v>573</v>
      </c>
      <c r="U251" s="43">
        <v>901</v>
      </c>
      <c r="V251" s="43">
        <v>0</v>
      </c>
      <c r="W251" s="43">
        <v>0</v>
      </c>
      <c r="X251" s="43">
        <v>0</v>
      </c>
      <c r="Y251" s="43">
        <v>0</v>
      </c>
      <c r="Z251" s="43">
        <v>573</v>
      </c>
      <c r="AA251" s="43">
        <v>901</v>
      </c>
      <c r="AB251" s="45" t="s">
        <v>117</v>
      </c>
      <c r="AC251" s="45" t="s">
        <v>118</v>
      </c>
      <c r="AD251" s="74"/>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CG251" s="21"/>
      <c r="CH251" s="21"/>
      <c r="CI251" s="21"/>
      <c r="CJ251" s="21"/>
      <c r="CK251" s="21"/>
      <c r="CL251" s="21"/>
      <c r="CM251" s="21"/>
      <c r="CN251" s="21"/>
      <c r="CO251" s="21"/>
      <c r="CP251" s="21"/>
      <c r="CQ251" s="21"/>
      <c r="CR251" s="21"/>
      <c r="CS251" s="21"/>
      <c r="CT251" s="21"/>
      <c r="CU251" s="21"/>
      <c r="CV251" s="21"/>
      <c r="CW251" s="21"/>
      <c r="CX251" s="21"/>
      <c r="CY251" s="21"/>
      <c r="CZ251" s="21"/>
      <c r="DA251" s="21"/>
      <c r="DB251" s="21"/>
      <c r="DC251" s="21"/>
      <c r="DD251" s="21"/>
      <c r="DE251" s="21"/>
      <c r="DF251" s="21"/>
      <c r="DG251" s="21"/>
      <c r="DH251" s="21"/>
      <c r="DI251" s="21"/>
      <c r="DJ251" s="21"/>
      <c r="DK251" s="21"/>
      <c r="DL251" s="21"/>
      <c r="DM251" s="21"/>
      <c r="DN251" s="21"/>
      <c r="DO251" s="21"/>
      <c r="DP251" s="21"/>
      <c r="DQ251" s="21"/>
      <c r="DR251" s="21"/>
      <c r="DS251" s="21"/>
      <c r="DT251" s="21"/>
      <c r="DU251" s="21"/>
      <c r="DV251" s="21"/>
      <c r="DW251" s="21"/>
      <c r="DX251" s="21"/>
      <c r="DY251" s="21"/>
      <c r="DZ251" s="21"/>
      <c r="EA251" s="21"/>
      <c r="EB251" s="21"/>
      <c r="EC251" s="21"/>
      <c r="ED251" s="21"/>
      <c r="EE251" s="21"/>
      <c r="EF251" s="21"/>
      <c r="EG251" s="21"/>
      <c r="EH251" s="21"/>
      <c r="EI251" s="21"/>
      <c r="EJ251" s="21"/>
      <c r="EK251" s="21"/>
      <c r="EL251" s="21"/>
      <c r="EM251" s="21"/>
      <c r="EN251" s="21"/>
      <c r="EO251" s="21"/>
      <c r="EP251" s="21"/>
      <c r="EQ251" s="21"/>
      <c r="ER251" s="21"/>
      <c r="ES251" s="21"/>
      <c r="ET251" s="21"/>
      <c r="EU251" s="21"/>
      <c r="EV251" s="21"/>
      <c r="EW251" s="21"/>
      <c r="EX251" s="21"/>
      <c r="EY251" s="21"/>
      <c r="EZ251" s="21"/>
      <c r="FA251" s="21"/>
      <c r="FB251" s="21"/>
      <c r="FC251" s="21"/>
      <c r="FD251" s="21"/>
      <c r="FE251" s="21"/>
      <c r="FF251" s="21"/>
      <c r="FG251" s="21"/>
      <c r="FH251" s="21"/>
      <c r="FI251" s="21"/>
      <c r="FJ251" s="21"/>
      <c r="FK251" s="21"/>
      <c r="FL251" s="21"/>
      <c r="FM251" s="21"/>
      <c r="FN251" s="21"/>
      <c r="FO251" s="21"/>
      <c r="FP251" s="21"/>
      <c r="FQ251" s="21"/>
      <c r="FR251" s="21"/>
      <c r="FS251" s="21"/>
      <c r="FT251" s="21"/>
      <c r="FU251" s="21"/>
      <c r="FV251" s="21"/>
      <c r="FW251" s="21"/>
      <c r="FX251" s="21"/>
      <c r="FY251" s="21"/>
      <c r="FZ251" s="21"/>
      <c r="GA251" s="21"/>
      <c r="GB251" s="21"/>
      <c r="GC251" s="21"/>
      <c r="GD251" s="21"/>
      <c r="GE251" s="21"/>
      <c r="GF251" s="21"/>
      <c r="GG251" s="21"/>
      <c r="GH251" s="21"/>
      <c r="GI251" s="21"/>
      <c r="GJ251" s="21"/>
      <c r="GK251" s="21"/>
      <c r="GL251" s="21"/>
      <c r="GM251" s="21"/>
      <c r="GN251" s="21"/>
      <c r="GO251" s="21"/>
      <c r="GP251" s="21"/>
      <c r="GQ251" s="21"/>
      <c r="GR251" s="21"/>
      <c r="GS251" s="21"/>
      <c r="GT251" s="21"/>
      <c r="GU251" s="21"/>
      <c r="GV251" s="21"/>
      <c r="GW251" s="21"/>
      <c r="GX251" s="21"/>
      <c r="GY251" s="21"/>
      <c r="GZ251" s="21"/>
      <c r="HA251" s="21"/>
      <c r="HB251" s="21"/>
      <c r="HC251" s="21"/>
      <c r="HD251" s="21"/>
      <c r="HE251" s="21"/>
      <c r="HF251" s="21"/>
      <c r="HG251" s="21"/>
      <c r="HH251" s="21"/>
      <c r="HI251" s="21"/>
      <c r="HJ251" s="21"/>
      <c r="HK251" s="21"/>
      <c r="HL251" s="21"/>
      <c r="HM251" s="21"/>
      <c r="HN251" s="21"/>
      <c r="HO251" s="21"/>
      <c r="HP251" s="21"/>
      <c r="HQ251" s="21"/>
      <c r="HR251" s="21"/>
    </row>
    <row r="252" s="143" customFormat="1" ht="12" spans="1:30">
      <c r="A252" s="43">
        <v>4.3</v>
      </c>
      <c r="B252" s="44" t="s">
        <v>131</v>
      </c>
      <c r="C252" s="43" t="s">
        <v>36</v>
      </c>
      <c r="D252" s="43"/>
      <c r="E252" s="43"/>
      <c r="F252" s="43">
        <f>SUM(F253,F256,F268,F278,F285,F296,F305,F307,F310,F314,F318,F324,F330)</f>
        <v>1492</v>
      </c>
      <c r="G252" s="43">
        <f>SUM(G253,G256,G268,G278,G285,G296,G305,G307,G310,G314,G318,G324,G330)</f>
        <v>154</v>
      </c>
      <c r="H252" s="43">
        <f>SUM(H253,H256,H268,H278,H285,H296,H305,H307,H310,H314,H318,H324,H330)</f>
        <v>1503</v>
      </c>
      <c r="I252" s="43">
        <f>SUM(I253,I256,I268,I278,I285,I296,I305,I307,I310,I314,I318,I324,I330)</f>
        <v>1477</v>
      </c>
      <c r="J252" s="43"/>
      <c r="K252" s="43"/>
      <c r="L252" s="52">
        <f>SUM(L253,L256,L268,L278,L285,L296,L305,L307,L310,L314,L318,L324,L330)</f>
        <v>1212.928098</v>
      </c>
      <c r="M252" s="52">
        <f>SUM(M253,M256,M268,M278,M285,M296,M305,M307,M310,M314,M318,M324,M330)</f>
        <v>0</v>
      </c>
      <c r="N252" s="52">
        <f>SUM(N253,N256,N268,N278,N285,N296,N305,N307,N310,N314,N318,N324,N330)</f>
        <v>8.76</v>
      </c>
      <c r="O252" s="52">
        <f>SUM(O253,O256,O268,O278,O285,O296,O305,O307,O310,O314,O318,O324,O330)</f>
        <v>2.22</v>
      </c>
      <c r="P252" s="52">
        <f>SUM(P253,P256,P268,P278,P285,P296,P305,P307,P310,P314,P318,P324,P330)</f>
        <v>1201.948098</v>
      </c>
      <c r="Q252" s="43"/>
      <c r="R252" s="43">
        <f t="shared" ref="P252:AA252" si="19">SUM(R253,R256,R268,R278,R285,R296,R305,R307,R310,R314,R318,R324,R330)</f>
        <v>1907</v>
      </c>
      <c r="S252" s="43">
        <f t="shared" si="19"/>
        <v>3099</v>
      </c>
      <c r="T252" s="43">
        <f t="shared" si="19"/>
        <v>1503</v>
      </c>
      <c r="U252" s="43">
        <f t="shared" si="19"/>
        <v>1477</v>
      </c>
      <c r="V252" s="43">
        <f t="shared" si="19"/>
        <v>0</v>
      </c>
      <c r="W252" s="43">
        <f t="shared" si="19"/>
        <v>0</v>
      </c>
      <c r="X252" s="43">
        <f t="shared" si="19"/>
        <v>0</v>
      </c>
      <c r="Y252" s="43">
        <f t="shared" si="19"/>
        <v>0</v>
      </c>
      <c r="Z252" s="43">
        <f t="shared" si="19"/>
        <v>1503</v>
      </c>
      <c r="AA252" s="43">
        <f t="shared" si="19"/>
        <v>1477</v>
      </c>
      <c r="AB252" s="43"/>
      <c r="AC252" s="43"/>
      <c r="AD252" s="77"/>
    </row>
    <row r="253" s="143" customFormat="1" ht="12" spans="1:30">
      <c r="A253" s="43" t="s">
        <v>132</v>
      </c>
      <c r="B253" s="44" t="s">
        <v>133</v>
      </c>
      <c r="C253" s="43" t="s">
        <v>134</v>
      </c>
      <c r="D253" s="43"/>
      <c r="E253" s="43"/>
      <c r="F253" s="43">
        <f t="shared" ref="F253:I253" si="20">SUM(F254:F255)</f>
        <v>8</v>
      </c>
      <c r="G253" s="43">
        <f t="shared" si="20"/>
        <v>4</v>
      </c>
      <c r="H253" s="43">
        <f t="shared" si="20"/>
        <v>8</v>
      </c>
      <c r="I253" s="43">
        <f t="shared" si="20"/>
        <v>8</v>
      </c>
      <c r="J253" s="43"/>
      <c r="K253" s="43"/>
      <c r="L253" s="52">
        <f>SUM(L254:L255)</f>
        <v>5.28</v>
      </c>
      <c r="M253" s="52">
        <f>SUM(M254:M255)</f>
        <v>0</v>
      </c>
      <c r="N253" s="52">
        <f>SUM(N254:N255)</f>
        <v>0</v>
      </c>
      <c r="O253" s="52">
        <f>SUM(O254:O255)</f>
        <v>0</v>
      </c>
      <c r="P253" s="52">
        <f t="shared" ref="P253:AA253" si="21">SUM(P254:P255)</f>
        <v>5.28</v>
      </c>
      <c r="Q253" s="43"/>
      <c r="R253" s="43">
        <f t="shared" si="21"/>
        <v>8</v>
      </c>
      <c r="S253" s="43">
        <f t="shared" si="21"/>
        <v>8</v>
      </c>
      <c r="T253" s="43">
        <f t="shared" si="21"/>
        <v>8</v>
      </c>
      <c r="U253" s="43">
        <f t="shared" si="21"/>
        <v>8</v>
      </c>
      <c r="V253" s="43">
        <f t="shared" si="21"/>
        <v>0</v>
      </c>
      <c r="W253" s="43">
        <f t="shared" si="21"/>
        <v>0</v>
      </c>
      <c r="X253" s="43">
        <f t="shared" si="21"/>
        <v>0</v>
      </c>
      <c r="Y253" s="43">
        <f t="shared" si="21"/>
        <v>0</v>
      </c>
      <c r="Z253" s="43">
        <f t="shared" si="21"/>
        <v>8</v>
      </c>
      <c r="AA253" s="43">
        <f t="shared" si="21"/>
        <v>8</v>
      </c>
      <c r="AB253" s="43"/>
      <c r="AC253" s="43"/>
      <c r="AD253" s="77"/>
    </row>
    <row r="254" s="10" customFormat="1" ht="12" spans="1:30">
      <c r="A254" s="45" t="s">
        <v>42</v>
      </c>
      <c r="B254" s="46" t="s">
        <v>135</v>
      </c>
      <c r="C254" s="45" t="s">
        <v>55</v>
      </c>
      <c r="D254" s="45" t="s">
        <v>70</v>
      </c>
      <c r="E254" s="45" t="s">
        <v>71</v>
      </c>
      <c r="F254" s="43">
        <v>2</v>
      </c>
      <c r="G254" s="43">
        <v>1</v>
      </c>
      <c r="H254" s="43">
        <v>2</v>
      </c>
      <c r="I254" s="43">
        <v>2</v>
      </c>
      <c r="J254" s="43">
        <v>2018</v>
      </c>
      <c r="K254" s="43">
        <v>2018</v>
      </c>
      <c r="L254" s="52">
        <v>0.96</v>
      </c>
      <c r="M254" s="52">
        <v>0</v>
      </c>
      <c r="N254" s="52">
        <v>0</v>
      </c>
      <c r="O254" s="52">
        <v>0</v>
      </c>
      <c r="P254" s="52">
        <v>0.96</v>
      </c>
      <c r="Q254" s="45" t="s">
        <v>46</v>
      </c>
      <c r="R254" s="43">
        <v>2</v>
      </c>
      <c r="S254" s="43">
        <v>2</v>
      </c>
      <c r="T254" s="43">
        <v>2</v>
      </c>
      <c r="U254" s="43">
        <v>2</v>
      </c>
      <c r="V254" s="43">
        <v>0</v>
      </c>
      <c r="W254" s="43">
        <v>0</v>
      </c>
      <c r="X254" s="43">
        <v>0</v>
      </c>
      <c r="Y254" s="43">
        <v>0</v>
      </c>
      <c r="Z254" s="43">
        <v>2</v>
      </c>
      <c r="AA254" s="43">
        <v>2</v>
      </c>
      <c r="AB254" s="45" t="s">
        <v>117</v>
      </c>
      <c r="AC254" s="45" t="s">
        <v>118</v>
      </c>
      <c r="AD254" s="75"/>
    </row>
    <row r="255" s="10" customFormat="1" ht="14.25" spans="1:226">
      <c r="A255" s="45" t="s">
        <v>42</v>
      </c>
      <c r="B255" s="46" t="s">
        <v>135</v>
      </c>
      <c r="C255" s="45" t="s">
        <v>58</v>
      </c>
      <c r="D255" s="45" t="s">
        <v>70</v>
      </c>
      <c r="E255" s="45" t="s">
        <v>71</v>
      </c>
      <c r="F255" s="43">
        <v>6</v>
      </c>
      <c r="G255" s="43">
        <v>3</v>
      </c>
      <c r="H255" s="43">
        <v>6</v>
      </c>
      <c r="I255" s="43">
        <v>6</v>
      </c>
      <c r="J255" s="43">
        <v>2018</v>
      </c>
      <c r="K255" s="43">
        <v>2020</v>
      </c>
      <c r="L255" s="52">
        <v>4.32</v>
      </c>
      <c r="M255" s="52">
        <v>0</v>
      </c>
      <c r="N255" s="52">
        <v>0</v>
      </c>
      <c r="O255" s="52">
        <v>0</v>
      </c>
      <c r="P255" s="52">
        <v>4.32</v>
      </c>
      <c r="Q255" s="45" t="s">
        <v>46</v>
      </c>
      <c r="R255" s="43">
        <v>6</v>
      </c>
      <c r="S255" s="43">
        <v>6</v>
      </c>
      <c r="T255" s="43">
        <v>6</v>
      </c>
      <c r="U255" s="43">
        <v>6</v>
      </c>
      <c r="V255" s="43">
        <v>0</v>
      </c>
      <c r="W255" s="43">
        <v>0</v>
      </c>
      <c r="X255" s="43">
        <v>0</v>
      </c>
      <c r="Y255" s="43">
        <v>0</v>
      </c>
      <c r="Z255" s="43">
        <v>6</v>
      </c>
      <c r="AA255" s="43">
        <v>6</v>
      </c>
      <c r="AB255" s="45" t="s">
        <v>117</v>
      </c>
      <c r="AC255" s="45" t="s">
        <v>118</v>
      </c>
      <c r="AD255" s="74"/>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CG255" s="21"/>
      <c r="CH255" s="21"/>
      <c r="CI255" s="21"/>
      <c r="CJ255" s="21"/>
      <c r="CK255" s="21"/>
      <c r="CL255" s="21"/>
      <c r="CM255" s="21"/>
      <c r="CN255" s="21"/>
      <c r="CO255" s="21"/>
      <c r="CP255" s="21"/>
      <c r="CQ255" s="21"/>
      <c r="CR255" s="21"/>
      <c r="CS255" s="21"/>
      <c r="CT255" s="21"/>
      <c r="CU255" s="21"/>
      <c r="CV255" s="21"/>
      <c r="CW255" s="21"/>
      <c r="CX255" s="21"/>
      <c r="CY255" s="21"/>
      <c r="CZ255" s="21"/>
      <c r="DA255" s="21"/>
      <c r="DB255" s="21"/>
      <c r="DC255" s="21"/>
      <c r="DD255" s="21"/>
      <c r="DE255" s="21"/>
      <c r="DF255" s="21"/>
      <c r="DG255" s="21"/>
      <c r="DH255" s="21"/>
      <c r="DI255" s="21"/>
      <c r="DJ255" s="21"/>
      <c r="DK255" s="21"/>
      <c r="DL255" s="21"/>
      <c r="DM255" s="21"/>
      <c r="DN255" s="21"/>
      <c r="DO255" s="21"/>
      <c r="DP255" s="21"/>
      <c r="DQ255" s="21"/>
      <c r="DR255" s="21"/>
      <c r="DS255" s="21"/>
      <c r="DT255" s="21"/>
      <c r="DU255" s="21"/>
      <c r="DV255" s="21"/>
      <c r="DW255" s="21"/>
      <c r="DX255" s="21"/>
      <c r="DY255" s="21"/>
      <c r="DZ255" s="21"/>
      <c r="EA255" s="21"/>
      <c r="EB255" s="21"/>
      <c r="EC255" s="21"/>
      <c r="ED255" s="21"/>
      <c r="EE255" s="21"/>
      <c r="EF255" s="21"/>
      <c r="EG255" s="21"/>
      <c r="EH255" s="21"/>
      <c r="EI255" s="21"/>
      <c r="EJ255" s="21"/>
      <c r="EK255" s="21"/>
      <c r="EL255" s="21"/>
      <c r="EM255" s="21"/>
      <c r="EN255" s="21"/>
      <c r="EO255" s="21"/>
      <c r="EP255" s="21"/>
      <c r="EQ255" s="21"/>
      <c r="ER255" s="21"/>
      <c r="ES255" s="21"/>
      <c r="ET255" s="21"/>
      <c r="EU255" s="21"/>
      <c r="EV255" s="21"/>
      <c r="EW255" s="21"/>
      <c r="EX255" s="21"/>
      <c r="EY255" s="21"/>
      <c r="EZ255" s="21"/>
      <c r="FA255" s="21"/>
      <c r="FB255" s="21"/>
      <c r="FC255" s="21"/>
      <c r="FD255" s="21"/>
      <c r="FE255" s="21"/>
      <c r="FF255" s="21"/>
      <c r="FG255" s="21"/>
      <c r="FH255" s="21"/>
      <c r="FI255" s="21"/>
      <c r="FJ255" s="21"/>
      <c r="FK255" s="21"/>
      <c r="FL255" s="21"/>
      <c r="FM255" s="21"/>
      <c r="FN255" s="21"/>
      <c r="FO255" s="21"/>
      <c r="FP255" s="21"/>
      <c r="FQ255" s="21"/>
      <c r="FR255" s="21"/>
      <c r="FS255" s="21"/>
      <c r="FT255" s="21"/>
      <c r="FU255" s="21"/>
      <c r="FV255" s="21"/>
      <c r="FW255" s="21"/>
      <c r="FX255" s="21"/>
      <c r="FY255" s="21"/>
      <c r="FZ255" s="21"/>
      <c r="GA255" s="21"/>
      <c r="GB255" s="21"/>
      <c r="GC255" s="21"/>
      <c r="GD255" s="21"/>
      <c r="GE255" s="21"/>
      <c r="GF255" s="21"/>
      <c r="GG255" s="21"/>
      <c r="GH255" s="21"/>
      <c r="GI255" s="21"/>
      <c r="GJ255" s="21"/>
      <c r="GK255" s="21"/>
      <c r="GL255" s="21"/>
      <c r="GM255" s="21"/>
      <c r="GN255" s="21"/>
      <c r="GO255" s="21"/>
      <c r="GP255" s="21"/>
      <c r="GQ255" s="21"/>
      <c r="GR255" s="21"/>
      <c r="GS255" s="21"/>
      <c r="GT255" s="21"/>
      <c r="GU255" s="21"/>
      <c r="GV255" s="21"/>
      <c r="GW255" s="21"/>
      <c r="GX255" s="21"/>
      <c r="GY255" s="21"/>
      <c r="GZ255" s="21"/>
      <c r="HA255" s="21"/>
      <c r="HB255" s="21"/>
      <c r="HC255" s="21"/>
      <c r="HD255" s="21"/>
      <c r="HE255" s="21"/>
      <c r="HF255" s="21"/>
      <c r="HG255" s="21"/>
      <c r="HH255" s="21"/>
      <c r="HI255" s="21"/>
      <c r="HJ255" s="21"/>
      <c r="HK255" s="21"/>
      <c r="HL255" s="21"/>
      <c r="HM255" s="21"/>
      <c r="HN255" s="21"/>
      <c r="HO255" s="21"/>
      <c r="HP255" s="21"/>
      <c r="HQ255" s="21"/>
      <c r="HR255" s="21"/>
    </row>
    <row r="256" s="143" customFormat="1" ht="12" spans="1:30">
      <c r="A256" s="43" t="s">
        <v>136</v>
      </c>
      <c r="B256" s="44" t="s">
        <v>137</v>
      </c>
      <c r="C256" s="43" t="s">
        <v>36</v>
      </c>
      <c r="D256" s="43"/>
      <c r="E256" s="43"/>
      <c r="F256" s="43">
        <f t="shared" ref="F256:I256" si="22">SUM(F257:F267)</f>
        <v>520</v>
      </c>
      <c r="G256" s="43">
        <f t="shared" si="22"/>
        <v>28</v>
      </c>
      <c r="H256" s="43">
        <f t="shared" si="22"/>
        <v>548</v>
      </c>
      <c r="I256" s="43">
        <f t="shared" si="22"/>
        <v>520</v>
      </c>
      <c r="J256" s="43"/>
      <c r="K256" s="43"/>
      <c r="L256" s="52">
        <f>SUM(L257:L267)</f>
        <v>451.367</v>
      </c>
      <c r="M256" s="52">
        <f>SUM(M257:M267)</f>
        <v>0</v>
      </c>
      <c r="N256" s="52">
        <f>SUM(N257:N267)</f>
        <v>0</v>
      </c>
      <c r="O256" s="52">
        <f>SUM(O257:O267)</f>
        <v>0.96</v>
      </c>
      <c r="P256" s="52">
        <f t="shared" ref="P256:AA256" si="23">SUM(P257:P267)</f>
        <v>450.407</v>
      </c>
      <c r="Q256" s="43"/>
      <c r="R256" s="43">
        <f t="shared" si="23"/>
        <v>548</v>
      </c>
      <c r="S256" s="43">
        <f t="shared" si="23"/>
        <v>520</v>
      </c>
      <c r="T256" s="43">
        <f t="shared" si="23"/>
        <v>548</v>
      </c>
      <c r="U256" s="43">
        <f t="shared" si="23"/>
        <v>520</v>
      </c>
      <c r="V256" s="43">
        <f t="shared" si="23"/>
        <v>0</v>
      </c>
      <c r="W256" s="43">
        <f t="shared" si="23"/>
        <v>0</v>
      </c>
      <c r="X256" s="43">
        <f t="shared" si="23"/>
        <v>0</v>
      </c>
      <c r="Y256" s="43">
        <f t="shared" si="23"/>
        <v>0</v>
      </c>
      <c r="Z256" s="43">
        <f t="shared" si="23"/>
        <v>548</v>
      </c>
      <c r="AA256" s="43">
        <f t="shared" si="23"/>
        <v>520</v>
      </c>
      <c r="AB256" s="43"/>
      <c r="AC256" s="43"/>
      <c r="AD256" s="77"/>
    </row>
    <row r="257" s="131" customFormat="1" ht="12" spans="1:226">
      <c r="A257" s="45" t="s">
        <v>42</v>
      </c>
      <c r="B257" s="46" t="s">
        <v>138</v>
      </c>
      <c r="C257" s="45" t="s">
        <v>44</v>
      </c>
      <c r="D257" s="45" t="s">
        <v>70</v>
      </c>
      <c r="E257" s="45" t="s">
        <v>71</v>
      </c>
      <c r="F257" s="43">
        <v>20</v>
      </c>
      <c r="G257" s="43">
        <v>2</v>
      </c>
      <c r="H257" s="43">
        <v>48</v>
      </c>
      <c r="I257" s="43">
        <v>20</v>
      </c>
      <c r="J257" s="43">
        <v>2019</v>
      </c>
      <c r="K257" s="43">
        <v>2020</v>
      </c>
      <c r="L257" s="52">
        <v>54.72</v>
      </c>
      <c r="M257" s="52">
        <v>0</v>
      </c>
      <c r="N257" s="52">
        <v>0</v>
      </c>
      <c r="O257" s="52">
        <v>0</v>
      </c>
      <c r="P257" s="52">
        <v>54.72</v>
      </c>
      <c r="Q257" s="45" t="s">
        <v>46</v>
      </c>
      <c r="R257" s="43">
        <v>48</v>
      </c>
      <c r="S257" s="43">
        <v>20</v>
      </c>
      <c r="T257" s="43">
        <v>48</v>
      </c>
      <c r="U257" s="43">
        <v>20</v>
      </c>
      <c r="V257" s="43">
        <v>0</v>
      </c>
      <c r="W257" s="43">
        <v>0</v>
      </c>
      <c r="X257" s="43">
        <v>0</v>
      </c>
      <c r="Y257" s="43">
        <v>0</v>
      </c>
      <c r="Z257" s="43">
        <v>48</v>
      </c>
      <c r="AA257" s="43">
        <v>20</v>
      </c>
      <c r="AB257" s="45" t="s">
        <v>117</v>
      </c>
      <c r="AC257" s="45" t="s">
        <v>118</v>
      </c>
      <c r="AD257" s="75"/>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c r="DW257" s="10"/>
      <c r="DX257" s="10"/>
      <c r="DY257" s="10"/>
      <c r="DZ257" s="10"/>
      <c r="EA257" s="10"/>
      <c r="EB257" s="10"/>
      <c r="EC257" s="10"/>
      <c r="ED257" s="10"/>
      <c r="EE257" s="10"/>
      <c r="EF257" s="10"/>
      <c r="EG257" s="10"/>
      <c r="EH257" s="10"/>
      <c r="EI257" s="10"/>
      <c r="EJ257" s="10"/>
      <c r="EK257" s="10"/>
      <c r="EL257" s="10"/>
      <c r="EM257" s="10"/>
      <c r="EN257" s="10"/>
      <c r="EO257" s="10"/>
      <c r="EP257" s="10"/>
      <c r="EQ257" s="10"/>
      <c r="ER257" s="10"/>
      <c r="ES257" s="10"/>
      <c r="ET257" s="10"/>
      <c r="EU257" s="10"/>
      <c r="EV257" s="10"/>
      <c r="EW257" s="10"/>
      <c r="EX257" s="10"/>
      <c r="EY257" s="10"/>
      <c r="EZ257" s="10"/>
      <c r="FA257" s="10"/>
      <c r="FB257" s="10"/>
      <c r="FC257" s="10"/>
      <c r="FD257" s="10"/>
      <c r="FE257" s="10"/>
      <c r="FF257" s="10"/>
      <c r="FG257" s="10"/>
      <c r="FH257" s="10"/>
      <c r="FI257" s="10"/>
      <c r="FJ257" s="10"/>
      <c r="FK257" s="10"/>
      <c r="FL257" s="10"/>
      <c r="FM257" s="10"/>
      <c r="FN257" s="10"/>
      <c r="FO257" s="10"/>
      <c r="FP257" s="10"/>
      <c r="FQ257" s="10"/>
      <c r="FR257" s="10"/>
      <c r="FS257" s="10"/>
      <c r="FT257" s="10"/>
      <c r="FU257" s="10"/>
      <c r="FV257" s="10"/>
      <c r="FW257" s="10"/>
      <c r="FX257" s="10"/>
      <c r="FY257" s="10"/>
      <c r="FZ257" s="10"/>
      <c r="GA257" s="10"/>
      <c r="GB257" s="10"/>
      <c r="GC257" s="10"/>
      <c r="GD257" s="10"/>
      <c r="GE257" s="10"/>
      <c r="GF257" s="10"/>
      <c r="GG257" s="10"/>
      <c r="GH257" s="10"/>
      <c r="GI257" s="10"/>
      <c r="GJ257" s="10"/>
      <c r="GK257" s="10"/>
      <c r="GL257" s="10"/>
      <c r="GM257" s="10"/>
      <c r="GN257" s="10"/>
      <c r="GO257" s="10"/>
      <c r="GP257" s="10"/>
      <c r="GQ257" s="10"/>
      <c r="GR257" s="10"/>
      <c r="GS257" s="10"/>
      <c r="GT257" s="10"/>
      <c r="GU257" s="10"/>
      <c r="GV257" s="10"/>
      <c r="GW257" s="10"/>
      <c r="GX257" s="10"/>
      <c r="GY257" s="10"/>
      <c r="GZ257" s="10"/>
      <c r="HA257" s="10"/>
      <c r="HB257" s="10"/>
      <c r="HC257" s="10"/>
      <c r="HD257" s="10"/>
      <c r="HE257" s="10"/>
      <c r="HF257" s="10"/>
      <c r="HG257" s="10"/>
      <c r="HH257" s="10"/>
      <c r="HI257" s="10"/>
      <c r="HJ257" s="10"/>
      <c r="HK257" s="10"/>
      <c r="HL257" s="10"/>
      <c r="HM257" s="10"/>
      <c r="HN257" s="10"/>
      <c r="HO257" s="10"/>
      <c r="HP257" s="10"/>
      <c r="HQ257" s="10"/>
      <c r="HR257" s="10"/>
    </row>
    <row r="258" s="10" customFormat="1" ht="12" spans="1:30">
      <c r="A258" s="45" t="s">
        <v>42</v>
      </c>
      <c r="B258" s="46" t="s">
        <v>138</v>
      </c>
      <c r="C258" s="45" t="s">
        <v>49</v>
      </c>
      <c r="D258" s="45" t="s">
        <v>70</v>
      </c>
      <c r="E258" s="45" t="s">
        <v>71</v>
      </c>
      <c r="F258" s="43">
        <v>48</v>
      </c>
      <c r="G258" s="43">
        <v>3</v>
      </c>
      <c r="H258" s="43">
        <v>48</v>
      </c>
      <c r="I258" s="43">
        <v>48</v>
      </c>
      <c r="J258" s="43">
        <v>2018</v>
      </c>
      <c r="K258" s="43">
        <v>2020</v>
      </c>
      <c r="L258" s="52">
        <v>46.08</v>
      </c>
      <c r="M258" s="52">
        <v>0</v>
      </c>
      <c r="N258" s="52">
        <v>0</v>
      </c>
      <c r="O258" s="52">
        <v>0</v>
      </c>
      <c r="P258" s="52">
        <v>46.08</v>
      </c>
      <c r="Q258" s="45" t="s">
        <v>46</v>
      </c>
      <c r="R258" s="43">
        <v>48</v>
      </c>
      <c r="S258" s="43">
        <v>48</v>
      </c>
      <c r="T258" s="43">
        <v>48</v>
      </c>
      <c r="U258" s="43">
        <v>48</v>
      </c>
      <c r="V258" s="43">
        <v>0</v>
      </c>
      <c r="W258" s="43">
        <v>0</v>
      </c>
      <c r="X258" s="43">
        <v>0</v>
      </c>
      <c r="Y258" s="43">
        <v>0</v>
      </c>
      <c r="Z258" s="43">
        <v>48</v>
      </c>
      <c r="AA258" s="43">
        <v>48</v>
      </c>
      <c r="AB258" s="45" t="s">
        <v>117</v>
      </c>
      <c r="AC258" s="45" t="s">
        <v>118</v>
      </c>
      <c r="AD258" s="75"/>
    </row>
    <row r="259" s="131" customFormat="1" ht="14.25" spans="1:226">
      <c r="A259" s="45" t="s">
        <v>42</v>
      </c>
      <c r="B259" s="46" t="s">
        <v>138</v>
      </c>
      <c r="C259" s="45" t="s">
        <v>50</v>
      </c>
      <c r="D259" s="45" t="s">
        <v>70</v>
      </c>
      <c r="E259" s="45" t="s">
        <v>71</v>
      </c>
      <c r="F259" s="43">
        <v>48</v>
      </c>
      <c r="G259" s="43">
        <v>3</v>
      </c>
      <c r="H259" s="43">
        <v>48</v>
      </c>
      <c r="I259" s="43">
        <v>48</v>
      </c>
      <c r="J259" s="43">
        <v>2018</v>
      </c>
      <c r="K259" s="43">
        <v>2020</v>
      </c>
      <c r="L259" s="52">
        <v>32.832</v>
      </c>
      <c r="M259" s="52">
        <v>0</v>
      </c>
      <c r="N259" s="52">
        <v>0</v>
      </c>
      <c r="O259" s="52">
        <v>0</v>
      </c>
      <c r="P259" s="52">
        <v>32.832</v>
      </c>
      <c r="Q259" s="45" t="s">
        <v>46</v>
      </c>
      <c r="R259" s="43">
        <v>48</v>
      </c>
      <c r="S259" s="43">
        <v>48</v>
      </c>
      <c r="T259" s="43">
        <v>48</v>
      </c>
      <c r="U259" s="43">
        <v>48</v>
      </c>
      <c r="V259" s="43">
        <v>0</v>
      </c>
      <c r="W259" s="43">
        <v>0</v>
      </c>
      <c r="X259" s="43">
        <v>0</v>
      </c>
      <c r="Y259" s="43">
        <v>0</v>
      </c>
      <c r="Z259" s="43">
        <v>48</v>
      </c>
      <c r="AA259" s="43">
        <v>48</v>
      </c>
      <c r="AB259" s="45" t="s">
        <v>117</v>
      </c>
      <c r="AC259" s="45" t="s">
        <v>118</v>
      </c>
      <c r="AD259" s="74"/>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21"/>
      <c r="CC259" s="21"/>
      <c r="CD259" s="21"/>
      <c r="CE259" s="21"/>
      <c r="CF259" s="21"/>
      <c r="CG259" s="21"/>
      <c r="CH259" s="21"/>
      <c r="CI259" s="21"/>
      <c r="CJ259" s="21"/>
      <c r="CK259" s="21"/>
      <c r="CL259" s="21"/>
      <c r="CM259" s="21"/>
      <c r="CN259" s="21"/>
      <c r="CO259" s="21"/>
      <c r="CP259" s="21"/>
      <c r="CQ259" s="21"/>
      <c r="CR259" s="21"/>
      <c r="CS259" s="21"/>
      <c r="CT259" s="21"/>
      <c r="CU259" s="21"/>
      <c r="CV259" s="21"/>
      <c r="CW259" s="21"/>
      <c r="CX259" s="21"/>
      <c r="CY259" s="21"/>
      <c r="CZ259" s="21"/>
      <c r="DA259" s="21"/>
      <c r="DB259" s="21"/>
      <c r="DC259" s="21"/>
      <c r="DD259" s="21"/>
      <c r="DE259" s="21"/>
      <c r="DF259" s="21"/>
      <c r="DG259" s="21"/>
      <c r="DH259" s="21"/>
      <c r="DI259" s="21"/>
      <c r="DJ259" s="21"/>
      <c r="DK259" s="21"/>
      <c r="DL259" s="21"/>
      <c r="DM259" s="21"/>
      <c r="DN259" s="21"/>
      <c r="DO259" s="21"/>
      <c r="DP259" s="21"/>
      <c r="DQ259" s="21"/>
      <c r="DR259" s="21"/>
      <c r="DS259" s="21"/>
      <c r="DT259" s="21"/>
      <c r="DU259" s="21"/>
      <c r="DV259" s="21"/>
      <c r="DW259" s="21"/>
      <c r="DX259" s="21"/>
      <c r="DY259" s="21"/>
      <c r="DZ259" s="21"/>
      <c r="EA259" s="21"/>
      <c r="EB259" s="21"/>
      <c r="EC259" s="21"/>
      <c r="ED259" s="21"/>
      <c r="EE259" s="21"/>
      <c r="EF259" s="21"/>
      <c r="EG259" s="21"/>
      <c r="EH259" s="21"/>
      <c r="EI259" s="21"/>
      <c r="EJ259" s="21"/>
      <c r="EK259" s="21"/>
      <c r="EL259" s="21"/>
      <c r="EM259" s="21"/>
      <c r="EN259" s="21"/>
      <c r="EO259" s="21"/>
      <c r="EP259" s="21"/>
      <c r="EQ259" s="21"/>
      <c r="ER259" s="21"/>
      <c r="ES259" s="21"/>
      <c r="ET259" s="21"/>
      <c r="EU259" s="21"/>
      <c r="EV259" s="21"/>
      <c r="EW259" s="21"/>
      <c r="EX259" s="21"/>
      <c r="EY259" s="21"/>
      <c r="EZ259" s="21"/>
      <c r="FA259" s="21"/>
      <c r="FB259" s="21"/>
      <c r="FC259" s="21"/>
      <c r="FD259" s="21"/>
      <c r="FE259" s="21"/>
      <c r="FF259" s="21"/>
      <c r="FG259" s="21"/>
      <c r="FH259" s="21"/>
      <c r="FI259" s="21"/>
      <c r="FJ259" s="21"/>
      <c r="FK259" s="21"/>
      <c r="FL259" s="21"/>
      <c r="FM259" s="21"/>
      <c r="FN259" s="21"/>
      <c r="FO259" s="21"/>
      <c r="FP259" s="21"/>
      <c r="FQ259" s="21"/>
      <c r="FR259" s="21"/>
      <c r="FS259" s="21"/>
      <c r="FT259" s="21"/>
      <c r="FU259" s="21"/>
      <c r="FV259" s="21"/>
      <c r="FW259" s="21"/>
      <c r="FX259" s="21"/>
      <c r="FY259" s="21"/>
      <c r="FZ259" s="21"/>
      <c r="GA259" s="21"/>
      <c r="GB259" s="21"/>
      <c r="GC259" s="21"/>
      <c r="GD259" s="21"/>
      <c r="GE259" s="21"/>
      <c r="GF259" s="21"/>
      <c r="GG259" s="21"/>
      <c r="GH259" s="21"/>
      <c r="GI259" s="21"/>
      <c r="GJ259" s="21"/>
      <c r="GK259" s="21"/>
      <c r="GL259" s="21"/>
      <c r="GM259" s="21"/>
      <c r="GN259" s="21"/>
      <c r="GO259" s="21"/>
      <c r="GP259" s="21"/>
      <c r="GQ259" s="21"/>
      <c r="GR259" s="21"/>
      <c r="GS259" s="21"/>
      <c r="GT259" s="21"/>
      <c r="GU259" s="21"/>
      <c r="GV259" s="21"/>
      <c r="GW259" s="21"/>
      <c r="GX259" s="21"/>
      <c r="GY259" s="21"/>
      <c r="GZ259" s="21"/>
      <c r="HA259" s="21"/>
      <c r="HB259" s="21"/>
      <c r="HC259" s="21"/>
      <c r="HD259" s="21"/>
      <c r="HE259" s="21"/>
      <c r="HF259" s="21"/>
      <c r="HG259" s="21"/>
      <c r="HH259" s="21"/>
      <c r="HI259" s="21"/>
      <c r="HJ259" s="21"/>
      <c r="HK259" s="21"/>
      <c r="HL259" s="21"/>
      <c r="HM259" s="21"/>
      <c r="HN259" s="21"/>
      <c r="HO259" s="21"/>
      <c r="HP259" s="21"/>
      <c r="HQ259" s="21"/>
      <c r="HR259" s="21"/>
    </row>
    <row r="260" s="131" customFormat="1" ht="12" spans="1:30">
      <c r="A260" s="45" t="s">
        <v>42</v>
      </c>
      <c r="B260" s="46" t="s">
        <v>138</v>
      </c>
      <c r="C260" s="45" t="s">
        <v>51</v>
      </c>
      <c r="D260" s="45" t="s">
        <v>70</v>
      </c>
      <c r="E260" s="45" t="s">
        <v>71</v>
      </c>
      <c r="F260" s="43">
        <v>5</v>
      </c>
      <c r="G260" s="43">
        <v>3</v>
      </c>
      <c r="H260" s="43">
        <v>5</v>
      </c>
      <c r="I260" s="43">
        <v>5</v>
      </c>
      <c r="J260" s="43">
        <v>2018</v>
      </c>
      <c r="K260" s="43">
        <v>2020</v>
      </c>
      <c r="L260" s="52">
        <v>4.8</v>
      </c>
      <c r="M260" s="52">
        <v>0</v>
      </c>
      <c r="N260" s="52">
        <v>0</v>
      </c>
      <c r="O260" s="52">
        <v>0.96</v>
      </c>
      <c r="P260" s="52">
        <v>3.84</v>
      </c>
      <c r="Q260" s="45" t="s">
        <v>46</v>
      </c>
      <c r="R260" s="43">
        <v>5</v>
      </c>
      <c r="S260" s="43">
        <v>5</v>
      </c>
      <c r="T260" s="43">
        <v>5</v>
      </c>
      <c r="U260" s="43">
        <v>5</v>
      </c>
      <c r="V260" s="43">
        <v>0</v>
      </c>
      <c r="W260" s="43">
        <v>0</v>
      </c>
      <c r="X260" s="43">
        <v>0</v>
      </c>
      <c r="Y260" s="43">
        <v>0</v>
      </c>
      <c r="Z260" s="43">
        <v>5</v>
      </c>
      <c r="AA260" s="43">
        <v>5</v>
      </c>
      <c r="AB260" s="45" t="s">
        <v>117</v>
      </c>
      <c r="AC260" s="45" t="s">
        <v>118</v>
      </c>
      <c r="AD260" s="45"/>
    </row>
    <row r="261" s="22" customFormat="1" spans="1:226">
      <c r="A261" s="45" t="s">
        <v>42</v>
      </c>
      <c r="B261" s="46" t="s">
        <v>138</v>
      </c>
      <c r="C261" s="45" t="s">
        <v>52</v>
      </c>
      <c r="D261" s="45" t="s">
        <v>70</v>
      </c>
      <c r="E261" s="45" t="s">
        <v>71</v>
      </c>
      <c r="F261" s="43">
        <v>39</v>
      </c>
      <c r="G261" s="43">
        <v>3</v>
      </c>
      <c r="H261" s="43">
        <v>39</v>
      </c>
      <c r="I261" s="43">
        <v>39</v>
      </c>
      <c r="J261" s="43">
        <v>2018</v>
      </c>
      <c r="K261" s="43">
        <v>2020</v>
      </c>
      <c r="L261" s="52">
        <v>31.623</v>
      </c>
      <c r="M261" s="52">
        <v>0</v>
      </c>
      <c r="N261" s="52">
        <v>0</v>
      </c>
      <c r="O261" s="52">
        <v>0</v>
      </c>
      <c r="P261" s="52">
        <v>31.623</v>
      </c>
      <c r="Q261" s="45" t="s">
        <v>46</v>
      </c>
      <c r="R261" s="43">
        <v>39</v>
      </c>
      <c r="S261" s="43">
        <v>39</v>
      </c>
      <c r="T261" s="43">
        <v>39</v>
      </c>
      <c r="U261" s="43">
        <v>39</v>
      </c>
      <c r="V261" s="43">
        <v>0</v>
      </c>
      <c r="W261" s="43">
        <v>0</v>
      </c>
      <c r="X261" s="43">
        <v>0</v>
      </c>
      <c r="Y261" s="43">
        <v>0</v>
      </c>
      <c r="Z261" s="43">
        <v>39</v>
      </c>
      <c r="AA261" s="43">
        <v>39</v>
      </c>
      <c r="AB261" s="45" t="s">
        <v>117</v>
      </c>
      <c r="AC261" s="45" t="s">
        <v>118</v>
      </c>
      <c r="AD261" s="75"/>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0"/>
      <c r="ED261" s="10"/>
      <c r="EE261" s="10"/>
      <c r="EF261" s="10"/>
      <c r="EG261" s="10"/>
      <c r="EH261" s="10"/>
      <c r="EI261" s="10"/>
      <c r="EJ261" s="10"/>
      <c r="EK261" s="10"/>
      <c r="EL261" s="10"/>
      <c r="EM261" s="10"/>
      <c r="EN261" s="10"/>
      <c r="EO261" s="10"/>
      <c r="EP261" s="10"/>
      <c r="EQ261" s="10"/>
      <c r="ER261" s="10"/>
      <c r="ES261" s="10"/>
      <c r="ET261" s="10"/>
      <c r="EU261" s="10"/>
      <c r="EV261" s="10"/>
      <c r="EW261" s="10"/>
      <c r="EX261" s="10"/>
      <c r="EY261" s="10"/>
      <c r="EZ261" s="10"/>
      <c r="FA261" s="10"/>
      <c r="FB261" s="10"/>
      <c r="FC261" s="10"/>
      <c r="FD261" s="10"/>
      <c r="FE261" s="10"/>
      <c r="FF261" s="10"/>
      <c r="FG261" s="10"/>
      <c r="FH261" s="10"/>
      <c r="FI261" s="10"/>
      <c r="FJ261" s="10"/>
      <c r="FK261" s="10"/>
      <c r="FL261" s="10"/>
      <c r="FM261" s="10"/>
      <c r="FN261" s="10"/>
      <c r="FO261" s="10"/>
      <c r="FP261" s="10"/>
      <c r="FQ261" s="10"/>
      <c r="FR261" s="10"/>
      <c r="FS261" s="10"/>
      <c r="FT261" s="10"/>
      <c r="FU261" s="10"/>
      <c r="FV261" s="10"/>
      <c r="FW261" s="10"/>
      <c r="FX261" s="10"/>
      <c r="FY261" s="10"/>
      <c r="FZ261" s="10"/>
      <c r="GA261" s="10"/>
      <c r="GB261" s="10"/>
      <c r="GC261" s="10"/>
      <c r="GD261" s="10"/>
      <c r="GE261" s="10"/>
      <c r="GF261" s="10"/>
      <c r="GG261" s="10"/>
      <c r="GH261" s="10"/>
      <c r="GI261" s="10"/>
      <c r="GJ261" s="10"/>
      <c r="GK261" s="10"/>
      <c r="GL261" s="10"/>
      <c r="GM261" s="10"/>
      <c r="GN261" s="10"/>
      <c r="GO261" s="10"/>
      <c r="GP261" s="10"/>
      <c r="GQ261" s="10"/>
      <c r="GR261" s="10"/>
      <c r="GS261" s="10"/>
      <c r="GT261" s="10"/>
      <c r="GU261" s="10"/>
      <c r="GV261" s="10"/>
      <c r="GW261" s="10"/>
      <c r="GX261" s="10"/>
      <c r="GY261" s="10"/>
      <c r="GZ261" s="10"/>
      <c r="HA261" s="10"/>
      <c r="HB261" s="10"/>
      <c r="HC261" s="10"/>
      <c r="HD261" s="10"/>
      <c r="HE261" s="10"/>
      <c r="HF261" s="10"/>
      <c r="HG261" s="10"/>
      <c r="HH261" s="10"/>
      <c r="HI261" s="10"/>
      <c r="HJ261" s="10"/>
      <c r="HK261" s="10"/>
      <c r="HL261" s="10"/>
      <c r="HM261" s="10"/>
      <c r="HN261" s="10"/>
      <c r="HO261" s="10"/>
      <c r="HP261" s="10"/>
      <c r="HQ261" s="10"/>
      <c r="HR261" s="10"/>
    </row>
    <row r="262" s="22" customFormat="1" spans="1:226">
      <c r="A262" s="45" t="s">
        <v>42</v>
      </c>
      <c r="B262" s="46" t="s">
        <v>138</v>
      </c>
      <c r="C262" s="45" t="s">
        <v>53</v>
      </c>
      <c r="D262" s="45" t="s">
        <v>70</v>
      </c>
      <c r="E262" s="45" t="s">
        <v>71</v>
      </c>
      <c r="F262" s="43">
        <v>45</v>
      </c>
      <c r="G262" s="43">
        <v>3</v>
      </c>
      <c r="H262" s="43">
        <v>45</v>
      </c>
      <c r="I262" s="43">
        <v>45</v>
      </c>
      <c r="J262" s="43">
        <v>2018</v>
      </c>
      <c r="K262" s="43">
        <v>2020</v>
      </c>
      <c r="L262" s="52">
        <v>27</v>
      </c>
      <c r="M262" s="52">
        <v>0</v>
      </c>
      <c r="N262" s="52">
        <v>0</v>
      </c>
      <c r="O262" s="52">
        <v>0</v>
      </c>
      <c r="P262" s="52">
        <v>27</v>
      </c>
      <c r="Q262" s="45" t="s">
        <v>46</v>
      </c>
      <c r="R262" s="43">
        <v>45</v>
      </c>
      <c r="S262" s="43">
        <v>45</v>
      </c>
      <c r="T262" s="43">
        <v>45</v>
      </c>
      <c r="U262" s="43">
        <v>45</v>
      </c>
      <c r="V262" s="43">
        <v>0</v>
      </c>
      <c r="W262" s="43">
        <v>0</v>
      </c>
      <c r="X262" s="43">
        <v>0</v>
      </c>
      <c r="Y262" s="43">
        <v>0</v>
      </c>
      <c r="Z262" s="43">
        <v>45</v>
      </c>
      <c r="AA262" s="43">
        <v>45</v>
      </c>
      <c r="AB262" s="45" t="s">
        <v>117</v>
      </c>
      <c r="AC262" s="45" t="s">
        <v>118</v>
      </c>
      <c r="AD262" s="45"/>
      <c r="AE262" s="131"/>
      <c r="AF262" s="131"/>
      <c r="AG262" s="131"/>
      <c r="AH262" s="131"/>
      <c r="AI262" s="131"/>
      <c r="AJ262" s="131"/>
      <c r="AK262" s="131"/>
      <c r="AL262" s="131"/>
      <c r="AM262" s="131"/>
      <c r="AN262" s="131"/>
      <c r="AO262" s="131"/>
      <c r="AP262" s="131"/>
      <c r="AQ262" s="131"/>
      <c r="AR262" s="131"/>
      <c r="AS262" s="131"/>
      <c r="AT262" s="131"/>
      <c r="AU262" s="131"/>
      <c r="AV262" s="131"/>
      <c r="AW262" s="131"/>
      <c r="AX262" s="131"/>
      <c r="AY262" s="131"/>
      <c r="AZ262" s="131"/>
      <c r="BA262" s="131"/>
      <c r="BB262" s="131"/>
      <c r="BC262" s="131"/>
      <c r="BD262" s="131"/>
      <c r="BE262" s="131"/>
      <c r="BF262" s="131"/>
      <c r="BG262" s="131"/>
      <c r="BH262" s="131"/>
      <c r="BI262" s="131"/>
      <c r="BJ262" s="131"/>
      <c r="BK262" s="131"/>
      <c r="BL262" s="131"/>
      <c r="BM262" s="131"/>
      <c r="BN262" s="131"/>
      <c r="BO262" s="131"/>
      <c r="BP262" s="131"/>
      <c r="BQ262" s="131"/>
      <c r="BR262" s="131"/>
      <c r="BS262" s="131"/>
      <c r="BT262" s="131"/>
      <c r="BU262" s="131"/>
      <c r="BV262" s="131"/>
      <c r="BW262" s="131"/>
      <c r="BX262" s="131"/>
      <c r="BY262" s="131"/>
      <c r="BZ262" s="131"/>
      <c r="CA262" s="131"/>
      <c r="CB262" s="131"/>
      <c r="CC262" s="131"/>
      <c r="CD262" s="131"/>
      <c r="CE262" s="131"/>
      <c r="CF262" s="131"/>
      <c r="CG262" s="131"/>
      <c r="CH262" s="131"/>
      <c r="CI262" s="131"/>
      <c r="CJ262" s="131"/>
      <c r="CK262" s="131"/>
      <c r="CL262" s="131"/>
      <c r="CM262" s="131"/>
      <c r="CN262" s="131"/>
      <c r="CO262" s="131"/>
      <c r="CP262" s="131"/>
      <c r="CQ262" s="131"/>
      <c r="CR262" s="131"/>
      <c r="CS262" s="131"/>
      <c r="CT262" s="131"/>
      <c r="CU262" s="131"/>
      <c r="CV262" s="131"/>
      <c r="CW262" s="131"/>
      <c r="CX262" s="131"/>
      <c r="CY262" s="131"/>
      <c r="CZ262" s="131"/>
      <c r="DA262" s="131"/>
      <c r="DB262" s="131"/>
      <c r="DC262" s="131"/>
      <c r="DD262" s="131"/>
      <c r="DE262" s="131"/>
      <c r="DF262" s="131"/>
      <c r="DG262" s="131"/>
      <c r="DH262" s="131"/>
      <c r="DI262" s="131"/>
      <c r="DJ262" s="131"/>
      <c r="DK262" s="131"/>
      <c r="DL262" s="131"/>
      <c r="DM262" s="131"/>
      <c r="DN262" s="131"/>
      <c r="DO262" s="131"/>
      <c r="DP262" s="131"/>
      <c r="DQ262" s="131"/>
      <c r="DR262" s="131"/>
      <c r="DS262" s="131"/>
      <c r="DT262" s="131"/>
      <c r="DU262" s="131"/>
      <c r="DV262" s="131"/>
      <c r="DW262" s="131"/>
      <c r="DX262" s="131"/>
      <c r="DY262" s="131"/>
      <c r="DZ262" s="131"/>
      <c r="EA262" s="131"/>
      <c r="EB262" s="131"/>
      <c r="EC262" s="131"/>
      <c r="ED262" s="131"/>
      <c r="EE262" s="131"/>
      <c r="EF262" s="131"/>
      <c r="EG262" s="131"/>
      <c r="EH262" s="131"/>
      <c r="EI262" s="131"/>
      <c r="EJ262" s="131"/>
      <c r="EK262" s="131"/>
      <c r="EL262" s="131"/>
      <c r="EM262" s="131"/>
      <c r="EN262" s="131"/>
      <c r="EO262" s="131"/>
      <c r="EP262" s="131"/>
      <c r="EQ262" s="131"/>
      <c r="ER262" s="131"/>
      <c r="ES262" s="131"/>
      <c r="ET262" s="131"/>
      <c r="EU262" s="131"/>
      <c r="EV262" s="131"/>
      <c r="EW262" s="131"/>
      <c r="EX262" s="131"/>
      <c r="EY262" s="131"/>
      <c r="EZ262" s="131"/>
      <c r="FA262" s="131"/>
      <c r="FB262" s="131"/>
      <c r="FC262" s="131"/>
      <c r="FD262" s="131"/>
      <c r="FE262" s="131"/>
      <c r="FF262" s="131"/>
      <c r="FG262" s="131"/>
      <c r="FH262" s="131"/>
      <c r="FI262" s="131"/>
      <c r="FJ262" s="131"/>
      <c r="FK262" s="131"/>
      <c r="FL262" s="131"/>
      <c r="FM262" s="131"/>
      <c r="FN262" s="131"/>
      <c r="FO262" s="131"/>
      <c r="FP262" s="131"/>
      <c r="FQ262" s="131"/>
      <c r="FR262" s="131"/>
      <c r="FS262" s="131"/>
      <c r="FT262" s="131"/>
      <c r="FU262" s="131"/>
      <c r="FV262" s="131"/>
      <c r="FW262" s="131"/>
      <c r="FX262" s="131"/>
      <c r="FY262" s="131"/>
      <c r="FZ262" s="131"/>
      <c r="GA262" s="131"/>
      <c r="GB262" s="131"/>
      <c r="GC262" s="131"/>
      <c r="GD262" s="131"/>
      <c r="GE262" s="131"/>
      <c r="GF262" s="131"/>
      <c r="GG262" s="131"/>
      <c r="GH262" s="131"/>
      <c r="GI262" s="131"/>
      <c r="GJ262" s="131"/>
      <c r="GK262" s="131"/>
      <c r="GL262" s="131"/>
      <c r="GM262" s="131"/>
      <c r="GN262" s="131"/>
      <c r="GO262" s="131"/>
      <c r="GP262" s="131"/>
      <c r="GQ262" s="131"/>
      <c r="GR262" s="131"/>
      <c r="GS262" s="131"/>
      <c r="GT262" s="131"/>
      <c r="GU262" s="131"/>
      <c r="GV262" s="131"/>
      <c r="GW262" s="131"/>
      <c r="GX262" s="131"/>
      <c r="GY262" s="131"/>
      <c r="GZ262" s="131"/>
      <c r="HA262" s="131"/>
      <c r="HB262" s="131"/>
      <c r="HC262" s="131"/>
      <c r="HD262" s="131"/>
      <c r="HE262" s="131"/>
      <c r="HF262" s="131"/>
      <c r="HG262" s="131"/>
      <c r="HH262" s="131"/>
      <c r="HI262" s="131"/>
      <c r="HJ262" s="131"/>
      <c r="HK262" s="131"/>
      <c r="HL262" s="131"/>
      <c r="HM262" s="131"/>
      <c r="HN262" s="131"/>
      <c r="HO262" s="131"/>
      <c r="HP262" s="131"/>
      <c r="HQ262" s="131"/>
      <c r="HR262" s="131"/>
    </row>
    <row r="263" s="22" customFormat="1" spans="1:30">
      <c r="A263" s="45" t="s">
        <v>42</v>
      </c>
      <c r="B263" s="46" t="s">
        <v>138</v>
      </c>
      <c r="C263" s="45" t="s">
        <v>54</v>
      </c>
      <c r="D263" s="45" t="s">
        <v>70</v>
      </c>
      <c r="E263" s="45" t="s">
        <v>71</v>
      </c>
      <c r="F263" s="43">
        <v>18</v>
      </c>
      <c r="G263" s="43">
        <v>1</v>
      </c>
      <c r="H263" s="43">
        <v>18</v>
      </c>
      <c r="I263" s="43">
        <v>18</v>
      </c>
      <c r="J263" s="43">
        <v>2018</v>
      </c>
      <c r="K263" s="43">
        <v>2018</v>
      </c>
      <c r="L263" s="52">
        <v>12.96</v>
      </c>
      <c r="M263" s="52">
        <v>0</v>
      </c>
      <c r="N263" s="52">
        <v>0</v>
      </c>
      <c r="O263" s="52">
        <v>0</v>
      </c>
      <c r="P263" s="52">
        <v>12.96</v>
      </c>
      <c r="Q263" s="45" t="s">
        <v>46</v>
      </c>
      <c r="R263" s="43">
        <v>18</v>
      </c>
      <c r="S263" s="43">
        <v>18</v>
      </c>
      <c r="T263" s="43">
        <v>18</v>
      </c>
      <c r="U263" s="43">
        <v>18</v>
      </c>
      <c r="V263" s="43">
        <v>0</v>
      </c>
      <c r="W263" s="43">
        <v>0</v>
      </c>
      <c r="X263" s="43">
        <v>0</v>
      </c>
      <c r="Y263" s="43">
        <v>0</v>
      </c>
      <c r="Z263" s="43">
        <v>18</v>
      </c>
      <c r="AA263" s="43">
        <v>18</v>
      </c>
      <c r="AB263" s="45" t="s">
        <v>117</v>
      </c>
      <c r="AC263" s="45" t="s">
        <v>118</v>
      </c>
      <c r="AD263" s="73"/>
    </row>
    <row r="264" s="10" customFormat="1" ht="12" spans="1:30">
      <c r="A264" s="45" t="s">
        <v>42</v>
      </c>
      <c r="B264" s="46" t="s">
        <v>138</v>
      </c>
      <c r="C264" s="45" t="s">
        <v>55</v>
      </c>
      <c r="D264" s="45" t="s">
        <v>70</v>
      </c>
      <c r="E264" s="45" t="s">
        <v>71</v>
      </c>
      <c r="F264" s="43">
        <v>259</v>
      </c>
      <c r="G264" s="43">
        <v>3</v>
      </c>
      <c r="H264" s="43">
        <v>259</v>
      </c>
      <c r="I264" s="43">
        <v>259</v>
      </c>
      <c r="J264" s="43">
        <v>2018</v>
      </c>
      <c r="K264" s="43">
        <v>2020</v>
      </c>
      <c r="L264" s="52">
        <v>215.84</v>
      </c>
      <c r="M264" s="52">
        <v>0</v>
      </c>
      <c r="N264" s="52">
        <v>0</v>
      </c>
      <c r="O264" s="52">
        <v>0</v>
      </c>
      <c r="P264" s="52">
        <v>215.84</v>
      </c>
      <c r="Q264" s="45" t="s">
        <v>46</v>
      </c>
      <c r="R264" s="43">
        <v>259</v>
      </c>
      <c r="S264" s="43">
        <v>259</v>
      </c>
      <c r="T264" s="43">
        <v>259</v>
      </c>
      <c r="U264" s="43">
        <v>259</v>
      </c>
      <c r="V264" s="43">
        <v>0</v>
      </c>
      <c r="W264" s="43">
        <v>0</v>
      </c>
      <c r="X264" s="43">
        <v>0</v>
      </c>
      <c r="Y264" s="43">
        <v>0</v>
      </c>
      <c r="Z264" s="43">
        <v>259</v>
      </c>
      <c r="AA264" s="43">
        <v>259</v>
      </c>
      <c r="AB264" s="45" t="s">
        <v>117</v>
      </c>
      <c r="AC264" s="45" t="s">
        <v>118</v>
      </c>
      <c r="AD264" s="75"/>
    </row>
    <row r="265" s="10" customFormat="1" ht="12" spans="1:226">
      <c r="A265" s="45" t="s">
        <v>42</v>
      </c>
      <c r="B265" s="46" t="s">
        <v>138</v>
      </c>
      <c r="C265" s="45" t="s">
        <v>56</v>
      </c>
      <c r="D265" s="45" t="s">
        <v>70</v>
      </c>
      <c r="E265" s="45" t="s">
        <v>71</v>
      </c>
      <c r="F265" s="43">
        <v>5</v>
      </c>
      <c r="G265" s="43">
        <v>1</v>
      </c>
      <c r="H265" s="43">
        <v>5</v>
      </c>
      <c r="I265" s="43">
        <v>5</v>
      </c>
      <c r="J265" s="43">
        <v>2018</v>
      </c>
      <c r="K265" s="43">
        <v>2018</v>
      </c>
      <c r="L265" s="52">
        <v>2.4</v>
      </c>
      <c r="M265" s="52">
        <v>0</v>
      </c>
      <c r="N265" s="52">
        <v>0</v>
      </c>
      <c r="O265" s="52">
        <v>0</v>
      </c>
      <c r="P265" s="52">
        <v>2.4</v>
      </c>
      <c r="Q265" s="45" t="s">
        <v>46</v>
      </c>
      <c r="R265" s="43">
        <v>5</v>
      </c>
      <c r="S265" s="43">
        <v>5</v>
      </c>
      <c r="T265" s="43">
        <v>5</v>
      </c>
      <c r="U265" s="43">
        <v>5</v>
      </c>
      <c r="V265" s="43">
        <v>0</v>
      </c>
      <c r="W265" s="43">
        <v>0</v>
      </c>
      <c r="X265" s="43">
        <v>0</v>
      </c>
      <c r="Y265" s="43">
        <v>0</v>
      </c>
      <c r="Z265" s="43">
        <v>5</v>
      </c>
      <c r="AA265" s="43">
        <v>5</v>
      </c>
      <c r="AB265" s="45" t="s">
        <v>117</v>
      </c>
      <c r="AC265" s="45" t="s">
        <v>118</v>
      </c>
      <c r="AD265" s="45"/>
      <c r="AE265" s="131"/>
      <c r="AF265" s="131"/>
      <c r="AG265" s="131"/>
      <c r="AH265" s="131"/>
      <c r="AI265" s="131"/>
      <c r="AJ265" s="131"/>
      <c r="AK265" s="131"/>
      <c r="AL265" s="131"/>
      <c r="AM265" s="131"/>
      <c r="AN265" s="131"/>
      <c r="AO265" s="131"/>
      <c r="AP265" s="131"/>
      <c r="AQ265" s="131"/>
      <c r="AR265" s="131"/>
      <c r="AS265" s="131"/>
      <c r="AT265" s="131"/>
      <c r="AU265" s="131"/>
      <c r="AV265" s="131"/>
      <c r="AW265" s="131"/>
      <c r="AX265" s="131"/>
      <c r="AY265" s="131"/>
      <c r="AZ265" s="131"/>
      <c r="BA265" s="131"/>
      <c r="BB265" s="131"/>
      <c r="BC265" s="131"/>
      <c r="BD265" s="131"/>
      <c r="BE265" s="131"/>
      <c r="BF265" s="131"/>
      <c r="BG265" s="131"/>
      <c r="BH265" s="131"/>
      <c r="BI265" s="131"/>
      <c r="BJ265" s="131"/>
      <c r="BK265" s="131"/>
      <c r="BL265" s="131"/>
      <c r="BM265" s="131"/>
      <c r="BN265" s="131"/>
      <c r="BO265" s="131"/>
      <c r="BP265" s="131"/>
      <c r="BQ265" s="131"/>
      <c r="BR265" s="131"/>
      <c r="BS265" s="131"/>
      <c r="BT265" s="131"/>
      <c r="BU265" s="131"/>
      <c r="BV265" s="131"/>
      <c r="BW265" s="131"/>
      <c r="BX265" s="131"/>
      <c r="BY265" s="131"/>
      <c r="BZ265" s="131"/>
      <c r="CA265" s="131"/>
      <c r="CB265" s="131"/>
      <c r="CC265" s="131"/>
      <c r="CD265" s="131"/>
      <c r="CE265" s="131"/>
      <c r="CF265" s="131"/>
      <c r="CG265" s="131"/>
      <c r="CH265" s="131"/>
      <c r="CI265" s="131"/>
      <c r="CJ265" s="131"/>
      <c r="CK265" s="131"/>
      <c r="CL265" s="131"/>
      <c r="CM265" s="131"/>
      <c r="CN265" s="131"/>
      <c r="CO265" s="131"/>
      <c r="CP265" s="131"/>
      <c r="CQ265" s="131"/>
      <c r="CR265" s="131"/>
      <c r="CS265" s="131"/>
      <c r="CT265" s="131"/>
      <c r="CU265" s="131"/>
      <c r="CV265" s="131"/>
      <c r="CW265" s="131"/>
      <c r="CX265" s="131"/>
      <c r="CY265" s="131"/>
      <c r="CZ265" s="131"/>
      <c r="DA265" s="131"/>
      <c r="DB265" s="131"/>
      <c r="DC265" s="131"/>
      <c r="DD265" s="131"/>
      <c r="DE265" s="131"/>
      <c r="DF265" s="131"/>
      <c r="DG265" s="131"/>
      <c r="DH265" s="131"/>
      <c r="DI265" s="131"/>
      <c r="DJ265" s="131"/>
      <c r="DK265" s="131"/>
      <c r="DL265" s="131"/>
      <c r="DM265" s="131"/>
      <c r="DN265" s="131"/>
      <c r="DO265" s="131"/>
      <c r="DP265" s="131"/>
      <c r="DQ265" s="131"/>
      <c r="DR265" s="131"/>
      <c r="DS265" s="131"/>
      <c r="DT265" s="131"/>
      <c r="DU265" s="131"/>
      <c r="DV265" s="131"/>
      <c r="DW265" s="131"/>
      <c r="DX265" s="131"/>
      <c r="DY265" s="131"/>
      <c r="DZ265" s="131"/>
      <c r="EA265" s="131"/>
      <c r="EB265" s="131"/>
      <c r="EC265" s="131"/>
      <c r="ED265" s="131"/>
      <c r="EE265" s="131"/>
      <c r="EF265" s="131"/>
      <c r="EG265" s="131"/>
      <c r="EH265" s="131"/>
      <c r="EI265" s="131"/>
      <c r="EJ265" s="131"/>
      <c r="EK265" s="131"/>
      <c r="EL265" s="131"/>
      <c r="EM265" s="131"/>
      <c r="EN265" s="131"/>
      <c r="EO265" s="131"/>
      <c r="EP265" s="131"/>
      <c r="EQ265" s="131"/>
      <c r="ER265" s="131"/>
      <c r="ES265" s="131"/>
      <c r="ET265" s="131"/>
      <c r="EU265" s="131"/>
      <c r="EV265" s="131"/>
      <c r="EW265" s="131"/>
      <c r="EX265" s="131"/>
      <c r="EY265" s="131"/>
      <c r="EZ265" s="131"/>
      <c r="FA265" s="131"/>
      <c r="FB265" s="131"/>
      <c r="FC265" s="131"/>
      <c r="FD265" s="131"/>
      <c r="FE265" s="131"/>
      <c r="FF265" s="131"/>
      <c r="FG265" s="131"/>
      <c r="FH265" s="131"/>
      <c r="FI265" s="131"/>
      <c r="FJ265" s="131"/>
      <c r="FK265" s="131"/>
      <c r="FL265" s="131"/>
      <c r="FM265" s="131"/>
      <c r="FN265" s="131"/>
      <c r="FO265" s="131"/>
      <c r="FP265" s="131"/>
      <c r="FQ265" s="131"/>
      <c r="FR265" s="131"/>
      <c r="FS265" s="131"/>
      <c r="FT265" s="131"/>
      <c r="FU265" s="131"/>
      <c r="FV265" s="131"/>
      <c r="FW265" s="131"/>
      <c r="FX265" s="131"/>
      <c r="FY265" s="131"/>
      <c r="FZ265" s="131"/>
      <c r="GA265" s="131"/>
      <c r="GB265" s="131"/>
      <c r="GC265" s="131"/>
      <c r="GD265" s="131"/>
      <c r="GE265" s="131"/>
      <c r="GF265" s="131"/>
      <c r="GG265" s="131"/>
      <c r="GH265" s="131"/>
      <c r="GI265" s="131"/>
      <c r="GJ265" s="131"/>
      <c r="GK265" s="131"/>
      <c r="GL265" s="131"/>
      <c r="GM265" s="131"/>
      <c r="GN265" s="131"/>
      <c r="GO265" s="131"/>
      <c r="GP265" s="131"/>
      <c r="GQ265" s="131"/>
      <c r="GR265" s="131"/>
      <c r="GS265" s="131"/>
      <c r="GT265" s="131"/>
      <c r="GU265" s="131"/>
      <c r="GV265" s="131"/>
      <c r="GW265" s="131"/>
      <c r="GX265" s="131"/>
      <c r="GY265" s="131"/>
      <c r="GZ265" s="131"/>
      <c r="HA265" s="131"/>
      <c r="HB265" s="131"/>
      <c r="HC265" s="131"/>
      <c r="HD265" s="131"/>
      <c r="HE265" s="131"/>
      <c r="HF265" s="131"/>
      <c r="HG265" s="131"/>
      <c r="HH265" s="131"/>
      <c r="HI265" s="131"/>
      <c r="HJ265" s="131"/>
      <c r="HK265" s="131"/>
      <c r="HL265" s="131"/>
      <c r="HM265" s="131"/>
      <c r="HN265" s="131"/>
      <c r="HO265" s="131"/>
      <c r="HP265" s="131"/>
      <c r="HQ265" s="131"/>
      <c r="HR265" s="131"/>
    </row>
    <row r="266" s="10" customFormat="1" ht="12" spans="1:30">
      <c r="A266" s="45" t="s">
        <v>42</v>
      </c>
      <c r="B266" s="46" t="s">
        <v>138</v>
      </c>
      <c r="C266" s="45" t="s">
        <v>57</v>
      </c>
      <c r="D266" s="45" t="s">
        <v>70</v>
      </c>
      <c r="E266" s="45" t="s">
        <v>71</v>
      </c>
      <c r="F266" s="43">
        <v>27</v>
      </c>
      <c r="G266" s="43">
        <v>3</v>
      </c>
      <c r="H266" s="43">
        <v>27</v>
      </c>
      <c r="I266" s="43">
        <v>27</v>
      </c>
      <c r="J266" s="43">
        <v>2018</v>
      </c>
      <c r="K266" s="43">
        <v>2020</v>
      </c>
      <c r="L266" s="52">
        <v>18.792</v>
      </c>
      <c r="M266" s="52">
        <v>0</v>
      </c>
      <c r="N266" s="52">
        <v>0</v>
      </c>
      <c r="O266" s="52">
        <v>0</v>
      </c>
      <c r="P266" s="52">
        <v>18.792</v>
      </c>
      <c r="Q266" s="45" t="s">
        <v>46</v>
      </c>
      <c r="R266" s="43">
        <v>27</v>
      </c>
      <c r="S266" s="43">
        <v>27</v>
      </c>
      <c r="T266" s="43">
        <v>27</v>
      </c>
      <c r="U266" s="43">
        <v>27</v>
      </c>
      <c r="V266" s="43">
        <v>0</v>
      </c>
      <c r="W266" s="43">
        <v>0</v>
      </c>
      <c r="X266" s="43">
        <v>0</v>
      </c>
      <c r="Y266" s="43">
        <v>0</v>
      </c>
      <c r="Z266" s="43">
        <v>27</v>
      </c>
      <c r="AA266" s="43">
        <v>27</v>
      </c>
      <c r="AB266" s="45" t="s">
        <v>117</v>
      </c>
      <c r="AC266" s="45" t="s">
        <v>118</v>
      </c>
      <c r="AD266" s="75"/>
    </row>
    <row r="267" s="10" customFormat="1" ht="14.25" spans="1:226">
      <c r="A267" s="45" t="s">
        <v>42</v>
      </c>
      <c r="B267" s="46" t="s">
        <v>138</v>
      </c>
      <c r="C267" s="45" t="s">
        <v>58</v>
      </c>
      <c r="D267" s="45" t="s">
        <v>70</v>
      </c>
      <c r="E267" s="45" t="s">
        <v>71</v>
      </c>
      <c r="F267" s="43">
        <v>6</v>
      </c>
      <c r="G267" s="43">
        <v>3</v>
      </c>
      <c r="H267" s="43">
        <v>6</v>
      </c>
      <c r="I267" s="43">
        <v>6</v>
      </c>
      <c r="J267" s="43">
        <v>2018</v>
      </c>
      <c r="K267" s="43">
        <v>2020</v>
      </c>
      <c r="L267" s="52">
        <v>4.32</v>
      </c>
      <c r="M267" s="52">
        <v>0</v>
      </c>
      <c r="N267" s="52">
        <v>0</v>
      </c>
      <c r="O267" s="52">
        <v>0</v>
      </c>
      <c r="P267" s="52">
        <v>4.32</v>
      </c>
      <c r="Q267" s="45" t="s">
        <v>46</v>
      </c>
      <c r="R267" s="43">
        <v>6</v>
      </c>
      <c r="S267" s="43">
        <v>6</v>
      </c>
      <c r="T267" s="43">
        <v>6</v>
      </c>
      <c r="U267" s="43">
        <v>6</v>
      </c>
      <c r="V267" s="43">
        <v>0</v>
      </c>
      <c r="W267" s="43">
        <v>0</v>
      </c>
      <c r="X267" s="43">
        <v>0</v>
      </c>
      <c r="Y267" s="43">
        <v>0</v>
      </c>
      <c r="Z267" s="43">
        <v>6</v>
      </c>
      <c r="AA267" s="43">
        <v>6</v>
      </c>
      <c r="AB267" s="45" t="s">
        <v>117</v>
      </c>
      <c r="AC267" s="45" t="s">
        <v>118</v>
      </c>
      <c r="AD267" s="74"/>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21"/>
      <c r="CC267" s="21"/>
      <c r="CD267" s="21"/>
      <c r="CE267" s="21"/>
      <c r="CF267" s="21"/>
      <c r="CG267" s="21"/>
      <c r="CH267" s="21"/>
      <c r="CI267" s="21"/>
      <c r="CJ267" s="21"/>
      <c r="CK267" s="21"/>
      <c r="CL267" s="21"/>
      <c r="CM267" s="21"/>
      <c r="CN267" s="21"/>
      <c r="CO267" s="21"/>
      <c r="CP267" s="21"/>
      <c r="CQ267" s="21"/>
      <c r="CR267" s="21"/>
      <c r="CS267" s="21"/>
      <c r="CT267" s="21"/>
      <c r="CU267" s="21"/>
      <c r="CV267" s="21"/>
      <c r="CW267" s="21"/>
      <c r="CX267" s="21"/>
      <c r="CY267" s="21"/>
      <c r="CZ267" s="21"/>
      <c r="DA267" s="21"/>
      <c r="DB267" s="21"/>
      <c r="DC267" s="21"/>
      <c r="DD267" s="21"/>
      <c r="DE267" s="21"/>
      <c r="DF267" s="21"/>
      <c r="DG267" s="21"/>
      <c r="DH267" s="21"/>
      <c r="DI267" s="21"/>
      <c r="DJ267" s="21"/>
      <c r="DK267" s="21"/>
      <c r="DL267" s="21"/>
      <c r="DM267" s="21"/>
      <c r="DN267" s="21"/>
      <c r="DO267" s="21"/>
      <c r="DP267" s="21"/>
      <c r="DQ267" s="21"/>
      <c r="DR267" s="21"/>
      <c r="DS267" s="21"/>
      <c r="DT267" s="21"/>
      <c r="DU267" s="21"/>
      <c r="DV267" s="21"/>
      <c r="DW267" s="21"/>
      <c r="DX267" s="21"/>
      <c r="DY267" s="21"/>
      <c r="DZ267" s="21"/>
      <c r="EA267" s="21"/>
      <c r="EB267" s="21"/>
      <c r="EC267" s="21"/>
      <c r="ED267" s="21"/>
      <c r="EE267" s="21"/>
      <c r="EF267" s="21"/>
      <c r="EG267" s="21"/>
      <c r="EH267" s="21"/>
      <c r="EI267" s="21"/>
      <c r="EJ267" s="21"/>
      <c r="EK267" s="21"/>
      <c r="EL267" s="21"/>
      <c r="EM267" s="21"/>
      <c r="EN267" s="21"/>
      <c r="EO267" s="21"/>
      <c r="EP267" s="21"/>
      <c r="EQ267" s="21"/>
      <c r="ER267" s="21"/>
      <c r="ES267" s="21"/>
      <c r="ET267" s="21"/>
      <c r="EU267" s="21"/>
      <c r="EV267" s="21"/>
      <c r="EW267" s="21"/>
      <c r="EX267" s="21"/>
      <c r="EY267" s="21"/>
      <c r="EZ267" s="21"/>
      <c r="FA267" s="21"/>
      <c r="FB267" s="21"/>
      <c r="FC267" s="21"/>
      <c r="FD267" s="21"/>
      <c r="FE267" s="21"/>
      <c r="FF267" s="21"/>
      <c r="FG267" s="21"/>
      <c r="FH267" s="21"/>
      <c r="FI267" s="21"/>
      <c r="FJ267" s="21"/>
      <c r="FK267" s="21"/>
      <c r="FL267" s="21"/>
      <c r="FM267" s="21"/>
      <c r="FN267" s="21"/>
      <c r="FO267" s="21"/>
      <c r="FP267" s="21"/>
      <c r="FQ267" s="21"/>
      <c r="FR267" s="21"/>
      <c r="FS267" s="21"/>
      <c r="FT267" s="21"/>
      <c r="FU267" s="21"/>
      <c r="FV267" s="21"/>
      <c r="FW267" s="21"/>
      <c r="FX267" s="21"/>
      <c r="FY267" s="21"/>
      <c r="FZ267" s="21"/>
      <c r="GA267" s="21"/>
      <c r="GB267" s="21"/>
      <c r="GC267" s="21"/>
      <c r="GD267" s="21"/>
      <c r="GE267" s="21"/>
      <c r="GF267" s="21"/>
      <c r="GG267" s="21"/>
      <c r="GH267" s="21"/>
      <c r="GI267" s="21"/>
      <c r="GJ267" s="21"/>
      <c r="GK267" s="21"/>
      <c r="GL267" s="21"/>
      <c r="GM267" s="21"/>
      <c r="GN267" s="21"/>
      <c r="GO267" s="21"/>
      <c r="GP267" s="21"/>
      <c r="GQ267" s="21"/>
      <c r="GR267" s="21"/>
      <c r="GS267" s="21"/>
      <c r="GT267" s="21"/>
      <c r="GU267" s="21"/>
      <c r="GV267" s="21"/>
      <c r="GW267" s="21"/>
      <c r="GX267" s="21"/>
      <c r="GY267" s="21"/>
      <c r="GZ267" s="21"/>
      <c r="HA267" s="21"/>
      <c r="HB267" s="21"/>
      <c r="HC267" s="21"/>
      <c r="HD267" s="21"/>
      <c r="HE267" s="21"/>
      <c r="HF267" s="21"/>
      <c r="HG267" s="21"/>
      <c r="HH267" s="21"/>
      <c r="HI267" s="21"/>
      <c r="HJ267" s="21"/>
      <c r="HK267" s="21"/>
      <c r="HL267" s="21"/>
      <c r="HM267" s="21"/>
      <c r="HN267" s="21"/>
      <c r="HO267" s="21"/>
      <c r="HP267" s="21"/>
      <c r="HQ267" s="21"/>
      <c r="HR267" s="21"/>
    </row>
    <row r="268" s="143" customFormat="1" ht="12" spans="1:30">
      <c r="A268" s="43" t="s">
        <v>139</v>
      </c>
      <c r="B268" s="44" t="s">
        <v>140</v>
      </c>
      <c r="C268" s="43" t="s">
        <v>115</v>
      </c>
      <c r="D268" s="43"/>
      <c r="E268" s="43"/>
      <c r="F268" s="43">
        <f t="shared" ref="F268:I268" si="24">SUM(F269:F277)</f>
        <v>459</v>
      </c>
      <c r="G268" s="43">
        <f t="shared" si="24"/>
        <v>22</v>
      </c>
      <c r="H268" s="43">
        <f t="shared" si="24"/>
        <v>428</v>
      </c>
      <c r="I268" s="43">
        <f t="shared" si="24"/>
        <v>428</v>
      </c>
      <c r="J268" s="43"/>
      <c r="K268" s="43"/>
      <c r="L268" s="52">
        <f>SUM(L269:L277)</f>
        <v>399.164</v>
      </c>
      <c r="M268" s="52">
        <f>SUM(M269:M277)</f>
        <v>0</v>
      </c>
      <c r="N268" s="52">
        <f>SUM(N269:N277)</f>
        <v>0</v>
      </c>
      <c r="O268" s="52">
        <f>SUM(O269:O277)</f>
        <v>0</v>
      </c>
      <c r="P268" s="52">
        <f t="shared" ref="P268:AA268" si="25">SUM(P269:P277)</f>
        <v>399.164</v>
      </c>
      <c r="Q268" s="43"/>
      <c r="R268" s="43">
        <f t="shared" si="25"/>
        <v>464</v>
      </c>
      <c r="S268" s="43">
        <f t="shared" si="25"/>
        <v>464</v>
      </c>
      <c r="T268" s="43">
        <f t="shared" si="25"/>
        <v>428</v>
      </c>
      <c r="U268" s="43">
        <f t="shared" si="25"/>
        <v>428</v>
      </c>
      <c r="V268" s="43">
        <f t="shared" si="25"/>
        <v>0</v>
      </c>
      <c r="W268" s="43">
        <f t="shared" si="25"/>
        <v>0</v>
      </c>
      <c r="X268" s="43">
        <f t="shared" si="25"/>
        <v>0</v>
      </c>
      <c r="Y268" s="43">
        <f t="shared" si="25"/>
        <v>0</v>
      </c>
      <c r="Z268" s="43">
        <f t="shared" si="25"/>
        <v>428</v>
      </c>
      <c r="AA268" s="43">
        <f t="shared" si="25"/>
        <v>428</v>
      </c>
      <c r="AB268" s="43"/>
      <c r="AC268" s="43"/>
      <c r="AD268" s="77"/>
    </row>
    <row r="269" s="131" customFormat="1" ht="12" spans="1:226">
      <c r="A269" s="45" t="s">
        <v>42</v>
      </c>
      <c r="B269" s="46" t="s">
        <v>141</v>
      </c>
      <c r="C269" s="45" t="s">
        <v>44</v>
      </c>
      <c r="D269" s="45" t="s">
        <v>70</v>
      </c>
      <c r="E269" s="45" t="s">
        <v>71</v>
      </c>
      <c r="F269" s="43">
        <v>7</v>
      </c>
      <c r="G269" s="43">
        <v>2</v>
      </c>
      <c r="H269" s="43">
        <v>7</v>
      </c>
      <c r="I269" s="43">
        <v>7</v>
      </c>
      <c r="J269" s="43">
        <v>2018</v>
      </c>
      <c r="K269" s="43">
        <v>2020</v>
      </c>
      <c r="L269" s="52">
        <v>48.96</v>
      </c>
      <c r="M269" s="52">
        <v>0</v>
      </c>
      <c r="N269" s="52">
        <v>0</v>
      </c>
      <c r="O269" s="52">
        <v>0</v>
      </c>
      <c r="P269" s="52">
        <v>48.96</v>
      </c>
      <c r="Q269" s="45" t="s">
        <v>46</v>
      </c>
      <c r="R269" s="43">
        <v>7</v>
      </c>
      <c r="S269" s="43">
        <v>7</v>
      </c>
      <c r="T269" s="43">
        <v>7</v>
      </c>
      <c r="U269" s="43">
        <v>7</v>
      </c>
      <c r="V269" s="43">
        <v>0</v>
      </c>
      <c r="W269" s="43">
        <v>0</v>
      </c>
      <c r="X269" s="43">
        <v>0</v>
      </c>
      <c r="Y269" s="43">
        <v>0</v>
      </c>
      <c r="Z269" s="43">
        <v>7</v>
      </c>
      <c r="AA269" s="43">
        <v>7</v>
      </c>
      <c r="AB269" s="45" t="s">
        <v>117</v>
      </c>
      <c r="AC269" s="45" t="s">
        <v>118</v>
      </c>
      <c r="AD269" s="75"/>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0"/>
      <c r="EI269" s="10"/>
      <c r="EJ269" s="10"/>
      <c r="EK269" s="10"/>
      <c r="EL269" s="10"/>
      <c r="EM269" s="10"/>
      <c r="EN269" s="10"/>
      <c r="EO269" s="10"/>
      <c r="EP269" s="10"/>
      <c r="EQ269" s="10"/>
      <c r="ER269" s="10"/>
      <c r="ES269" s="10"/>
      <c r="ET269" s="10"/>
      <c r="EU269" s="10"/>
      <c r="EV269" s="10"/>
      <c r="EW269" s="10"/>
      <c r="EX269" s="10"/>
      <c r="EY269" s="10"/>
      <c r="EZ269" s="10"/>
      <c r="FA269" s="10"/>
      <c r="FB269" s="10"/>
      <c r="FC269" s="10"/>
      <c r="FD269" s="10"/>
      <c r="FE269" s="10"/>
      <c r="FF269" s="10"/>
      <c r="FG269" s="10"/>
      <c r="FH269" s="10"/>
      <c r="FI269" s="10"/>
      <c r="FJ269" s="10"/>
      <c r="FK269" s="10"/>
      <c r="FL269" s="10"/>
      <c r="FM269" s="10"/>
      <c r="FN269" s="10"/>
      <c r="FO269" s="10"/>
      <c r="FP269" s="10"/>
      <c r="FQ269" s="10"/>
      <c r="FR269" s="10"/>
      <c r="FS269" s="10"/>
      <c r="FT269" s="10"/>
      <c r="FU269" s="10"/>
      <c r="FV269" s="10"/>
      <c r="FW269" s="10"/>
      <c r="FX269" s="10"/>
      <c r="FY269" s="10"/>
      <c r="FZ269" s="10"/>
      <c r="GA269" s="10"/>
      <c r="GB269" s="10"/>
      <c r="GC269" s="10"/>
      <c r="GD269" s="10"/>
      <c r="GE269" s="10"/>
      <c r="GF269" s="10"/>
      <c r="GG269" s="10"/>
      <c r="GH269" s="10"/>
      <c r="GI269" s="10"/>
      <c r="GJ269" s="10"/>
      <c r="GK269" s="10"/>
      <c r="GL269" s="10"/>
      <c r="GM269" s="10"/>
      <c r="GN269" s="10"/>
      <c r="GO269" s="10"/>
      <c r="GP269" s="10"/>
      <c r="GQ269" s="10"/>
      <c r="GR269" s="10"/>
      <c r="GS269" s="10"/>
      <c r="GT269" s="10"/>
      <c r="GU269" s="10"/>
      <c r="GV269" s="10"/>
      <c r="GW269" s="10"/>
      <c r="GX269" s="10"/>
      <c r="GY269" s="10"/>
      <c r="GZ269" s="10"/>
      <c r="HA269" s="10"/>
      <c r="HB269" s="10"/>
      <c r="HC269" s="10"/>
      <c r="HD269" s="10"/>
      <c r="HE269" s="10"/>
      <c r="HF269" s="10"/>
      <c r="HG269" s="10"/>
      <c r="HH269" s="10"/>
      <c r="HI269" s="10"/>
      <c r="HJ269" s="10"/>
      <c r="HK269" s="10"/>
      <c r="HL269" s="10"/>
      <c r="HM269" s="10"/>
      <c r="HN269" s="10"/>
      <c r="HO269" s="10"/>
      <c r="HP269" s="10"/>
      <c r="HQ269" s="10"/>
      <c r="HR269" s="10"/>
    </row>
    <row r="270" s="10" customFormat="1" ht="12" spans="1:30">
      <c r="A270" s="45" t="s">
        <v>42</v>
      </c>
      <c r="B270" s="46" t="s">
        <v>141</v>
      </c>
      <c r="C270" s="45" t="s">
        <v>49</v>
      </c>
      <c r="D270" s="45" t="s">
        <v>70</v>
      </c>
      <c r="E270" s="45" t="s">
        <v>71</v>
      </c>
      <c r="F270" s="43">
        <v>36</v>
      </c>
      <c r="G270" s="43">
        <v>3</v>
      </c>
      <c r="H270" s="43">
        <v>36</v>
      </c>
      <c r="I270" s="43">
        <v>36</v>
      </c>
      <c r="J270" s="43">
        <v>2018</v>
      </c>
      <c r="K270" s="43">
        <v>2020</v>
      </c>
      <c r="L270" s="52">
        <v>43.2</v>
      </c>
      <c r="M270" s="52">
        <v>0</v>
      </c>
      <c r="N270" s="52">
        <v>0</v>
      </c>
      <c r="O270" s="52">
        <v>0</v>
      </c>
      <c r="P270" s="52">
        <v>43.2</v>
      </c>
      <c r="Q270" s="45" t="s">
        <v>46</v>
      </c>
      <c r="R270" s="43">
        <v>36</v>
      </c>
      <c r="S270" s="43">
        <v>36</v>
      </c>
      <c r="T270" s="43">
        <v>36</v>
      </c>
      <c r="U270" s="43">
        <v>36</v>
      </c>
      <c r="V270" s="43">
        <v>0</v>
      </c>
      <c r="W270" s="43">
        <v>0</v>
      </c>
      <c r="X270" s="43">
        <v>0</v>
      </c>
      <c r="Y270" s="43">
        <v>0</v>
      </c>
      <c r="Z270" s="43">
        <v>36</v>
      </c>
      <c r="AA270" s="43">
        <v>36</v>
      </c>
      <c r="AB270" s="45" t="s">
        <v>117</v>
      </c>
      <c r="AC270" s="45" t="s">
        <v>118</v>
      </c>
      <c r="AD270" s="75"/>
    </row>
    <row r="271" s="22" customFormat="1" spans="1:226">
      <c r="A271" s="45" t="s">
        <v>42</v>
      </c>
      <c r="B271" s="46" t="s">
        <v>141</v>
      </c>
      <c r="C271" s="45" t="s">
        <v>52</v>
      </c>
      <c r="D271" s="45" t="s">
        <v>70</v>
      </c>
      <c r="E271" s="45" t="s">
        <v>71</v>
      </c>
      <c r="F271" s="43">
        <v>142</v>
      </c>
      <c r="G271" s="43">
        <v>3</v>
      </c>
      <c r="H271" s="43">
        <v>106</v>
      </c>
      <c r="I271" s="43">
        <v>106</v>
      </c>
      <c r="J271" s="43">
        <v>2018</v>
      </c>
      <c r="K271" s="43">
        <v>2020</v>
      </c>
      <c r="L271" s="52">
        <v>112.156</v>
      </c>
      <c r="M271" s="52">
        <v>0</v>
      </c>
      <c r="N271" s="52">
        <v>0</v>
      </c>
      <c r="O271" s="52">
        <v>0</v>
      </c>
      <c r="P271" s="52">
        <v>112.156</v>
      </c>
      <c r="Q271" s="45" t="s">
        <v>46</v>
      </c>
      <c r="R271" s="43">
        <v>142</v>
      </c>
      <c r="S271" s="43">
        <v>142</v>
      </c>
      <c r="T271" s="43">
        <v>106</v>
      </c>
      <c r="U271" s="43">
        <v>106</v>
      </c>
      <c r="V271" s="43">
        <v>0</v>
      </c>
      <c r="W271" s="43">
        <v>0</v>
      </c>
      <c r="X271" s="43">
        <v>0</v>
      </c>
      <c r="Y271" s="43">
        <v>0</v>
      </c>
      <c r="Z271" s="43">
        <v>106</v>
      </c>
      <c r="AA271" s="43">
        <v>106</v>
      </c>
      <c r="AB271" s="45" t="s">
        <v>117</v>
      </c>
      <c r="AC271" s="45" t="s">
        <v>118</v>
      </c>
      <c r="AD271" s="75"/>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0"/>
      <c r="EI271" s="10"/>
      <c r="EJ271" s="10"/>
      <c r="EK271" s="10"/>
      <c r="EL271" s="10"/>
      <c r="EM271" s="10"/>
      <c r="EN271" s="10"/>
      <c r="EO271" s="10"/>
      <c r="EP271" s="10"/>
      <c r="EQ271" s="10"/>
      <c r="ER271" s="10"/>
      <c r="ES271" s="10"/>
      <c r="ET271" s="10"/>
      <c r="EU271" s="10"/>
      <c r="EV271" s="10"/>
      <c r="EW271" s="10"/>
      <c r="EX271" s="10"/>
      <c r="EY271" s="10"/>
      <c r="EZ271" s="10"/>
      <c r="FA271" s="10"/>
      <c r="FB271" s="10"/>
      <c r="FC271" s="10"/>
      <c r="FD271" s="10"/>
      <c r="FE271" s="10"/>
      <c r="FF271" s="10"/>
      <c r="FG271" s="10"/>
      <c r="FH271" s="10"/>
      <c r="FI271" s="10"/>
      <c r="FJ271" s="10"/>
      <c r="FK271" s="10"/>
      <c r="FL271" s="10"/>
      <c r="FM271" s="10"/>
      <c r="FN271" s="10"/>
      <c r="FO271" s="10"/>
      <c r="FP271" s="10"/>
      <c r="FQ271" s="10"/>
      <c r="FR271" s="10"/>
      <c r="FS271" s="10"/>
      <c r="FT271" s="10"/>
      <c r="FU271" s="10"/>
      <c r="FV271" s="10"/>
      <c r="FW271" s="10"/>
      <c r="FX271" s="10"/>
      <c r="FY271" s="10"/>
      <c r="FZ271" s="10"/>
      <c r="GA271" s="10"/>
      <c r="GB271" s="10"/>
      <c r="GC271" s="10"/>
      <c r="GD271" s="10"/>
      <c r="GE271" s="10"/>
      <c r="GF271" s="10"/>
      <c r="GG271" s="10"/>
      <c r="GH271" s="10"/>
      <c r="GI271" s="10"/>
      <c r="GJ271" s="10"/>
      <c r="GK271" s="10"/>
      <c r="GL271" s="10"/>
      <c r="GM271" s="10"/>
      <c r="GN271" s="10"/>
      <c r="GO271" s="10"/>
      <c r="GP271" s="10"/>
      <c r="GQ271" s="10"/>
      <c r="GR271" s="10"/>
      <c r="GS271" s="10"/>
      <c r="GT271" s="10"/>
      <c r="GU271" s="10"/>
      <c r="GV271" s="10"/>
      <c r="GW271" s="10"/>
      <c r="GX271" s="10"/>
      <c r="GY271" s="10"/>
      <c r="GZ271" s="10"/>
      <c r="HA271" s="10"/>
      <c r="HB271" s="10"/>
      <c r="HC271" s="10"/>
      <c r="HD271" s="10"/>
      <c r="HE271" s="10"/>
      <c r="HF271" s="10"/>
      <c r="HG271" s="10"/>
      <c r="HH271" s="10"/>
      <c r="HI271" s="10"/>
      <c r="HJ271" s="10"/>
      <c r="HK271" s="10"/>
      <c r="HL271" s="10"/>
      <c r="HM271" s="10"/>
      <c r="HN271" s="10"/>
      <c r="HO271" s="10"/>
      <c r="HP271" s="10"/>
      <c r="HQ271" s="10"/>
      <c r="HR271" s="10"/>
    </row>
    <row r="272" s="22" customFormat="1" spans="1:226">
      <c r="A272" s="45" t="s">
        <v>42</v>
      </c>
      <c r="B272" s="46" t="s">
        <v>141</v>
      </c>
      <c r="C272" s="45" t="s">
        <v>53</v>
      </c>
      <c r="D272" s="45" t="s">
        <v>70</v>
      </c>
      <c r="E272" s="45" t="s">
        <v>71</v>
      </c>
      <c r="F272" s="43">
        <v>102</v>
      </c>
      <c r="G272" s="43">
        <v>3</v>
      </c>
      <c r="H272" s="43">
        <v>102</v>
      </c>
      <c r="I272" s="43">
        <v>102</v>
      </c>
      <c r="J272" s="43">
        <v>2018</v>
      </c>
      <c r="K272" s="43">
        <v>2020</v>
      </c>
      <c r="L272" s="52">
        <v>61.2</v>
      </c>
      <c r="M272" s="52">
        <v>0</v>
      </c>
      <c r="N272" s="52">
        <v>0</v>
      </c>
      <c r="O272" s="52">
        <v>0</v>
      </c>
      <c r="P272" s="52">
        <v>61.2</v>
      </c>
      <c r="Q272" s="45" t="s">
        <v>46</v>
      </c>
      <c r="R272" s="43">
        <v>102</v>
      </c>
      <c r="S272" s="43">
        <v>102</v>
      </c>
      <c r="T272" s="43">
        <v>102</v>
      </c>
      <c r="U272" s="43">
        <v>102</v>
      </c>
      <c r="V272" s="43">
        <v>0</v>
      </c>
      <c r="W272" s="43">
        <v>0</v>
      </c>
      <c r="X272" s="43">
        <v>0</v>
      </c>
      <c r="Y272" s="43">
        <v>0</v>
      </c>
      <c r="Z272" s="43">
        <v>102</v>
      </c>
      <c r="AA272" s="43">
        <v>102</v>
      </c>
      <c r="AB272" s="45" t="s">
        <v>117</v>
      </c>
      <c r="AC272" s="45" t="s">
        <v>118</v>
      </c>
      <c r="AD272" s="45"/>
      <c r="AE272" s="131"/>
      <c r="AF272" s="131"/>
      <c r="AG272" s="131"/>
      <c r="AH272" s="131"/>
      <c r="AI272" s="131"/>
      <c r="AJ272" s="131"/>
      <c r="AK272" s="131"/>
      <c r="AL272" s="131"/>
      <c r="AM272" s="131"/>
      <c r="AN272" s="131"/>
      <c r="AO272" s="131"/>
      <c r="AP272" s="131"/>
      <c r="AQ272" s="131"/>
      <c r="AR272" s="131"/>
      <c r="AS272" s="131"/>
      <c r="AT272" s="131"/>
      <c r="AU272" s="131"/>
      <c r="AV272" s="131"/>
      <c r="AW272" s="131"/>
      <c r="AX272" s="131"/>
      <c r="AY272" s="131"/>
      <c r="AZ272" s="131"/>
      <c r="BA272" s="131"/>
      <c r="BB272" s="131"/>
      <c r="BC272" s="131"/>
      <c r="BD272" s="131"/>
      <c r="BE272" s="131"/>
      <c r="BF272" s="131"/>
      <c r="BG272" s="131"/>
      <c r="BH272" s="131"/>
      <c r="BI272" s="131"/>
      <c r="BJ272" s="131"/>
      <c r="BK272" s="131"/>
      <c r="BL272" s="131"/>
      <c r="BM272" s="131"/>
      <c r="BN272" s="131"/>
      <c r="BO272" s="131"/>
      <c r="BP272" s="131"/>
      <c r="BQ272" s="131"/>
      <c r="BR272" s="131"/>
      <c r="BS272" s="131"/>
      <c r="BT272" s="131"/>
      <c r="BU272" s="131"/>
      <c r="BV272" s="131"/>
      <c r="BW272" s="131"/>
      <c r="BX272" s="131"/>
      <c r="BY272" s="131"/>
      <c r="BZ272" s="131"/>
      <c r="CA272" s="131"/>
      <c r="CB272" s="131"/>
      <c r="CC272" s="131"/>
      <c r="CD272" s="131"/>
      <c r="CE272" s="131"/>
      <c r="CF272" s="131"/>
      <c r="CG272" s="131"/>
      <c r="CH272" s="131"/>
      <c r="CI272" s="131"/>
      <c r="CJ272" s="131"/>
      <c r="CK272" s="131"/>
      <c r="CL272" s="131"/>
      <c r="CM272" s="131"/>
      <c r="CN272" s="131"/>
      <c r="CO272" s="131"/>
      <c r="CP272" s="131"/>
      <c r="CQ272" s="131"/>
      <c r="CR272" s="131"/>
      <c r="CS272" s="131"/>
      <c r="CT272" s="131"/>
      <c r="CU272" s="131"/>
      <c r="CV272" s="131"/>
      <c r="CW272" s="131"/>
      <c r="CX272" s="131"/>
      <c r="CY272" s="131"/>
      <c r="CZ272" s="131"/>
      <c r="DA272" s="131"/>
      <c r="DB272" s="131"/>
      <c r="DC272" s="131"/>
      <c r="DD272" s="131"/>
      <c r="DE272" s="131"/>
      <c r="DF272" s="131"/>
      <c r="DG272" s="131"/>
      <c r="DH272" s="131"/>
      <c r="DI272" s="131"/>
      <c r="DJ272" s="131"/>
      <c r="DK272" s="131"/>
      <c r="DL272" s="131"/>
      <c r="DM272" s="131"/>
      <c r="DN272" s="131"/>
      <c r="DO272" s="131"/>
      <c r="DP272" s="131"/>
      <c r="DQ272" s="131"/>
      <c r="DR272" s="131"/>
      <c r="DS272" s="131"/>
      <c r="DT272" s="131"/>
      <c r="DU272" s="131"/>
      <c r="DV272" s="131"/>
      <c r="DW272" s="131"/>
      <c r="DX272" s="131"/>
      <c r="DY272" s="131"/>
      <c r="DZ272" s="131"/>
      <c r="EA272" s="131"/>
      <c r="EB272" s="131"/>
      <c r="EC272" s="131"/>
      <c r="ED272" s="131"/>
      <c r="EE272" s="131"/>
      <c r="EF272" s="131"/>
      <c r="EG272" s="131"/>
      <c r="EH272" s="131"/>
      <c r="EI272" s="131"/>
      <c r="EJ272" s="131"/>
      <c r="EK272" s="131"/>
      <c r="EL272" s="131"/>
      <c r="EM272" s="131"/>
      <c r="EN272" s="131"/>
      <c r="EO272" s="131"/>
      <c r="EP272" s="131"/>
      <c r="EQ272" s="131"/>
      <c r="ER272" s="131"/>
      <c r="ES272" s="131"/>
      <c r="ET272" s="131"/>
      <c r="EU272" s="131"/>
      <c r="EV272" s="131"/>
      <c r="EW272" s="131"/>
      <c r="EX272" s="131"/>
      <c r="EY272" s="131"/>
      <c r="EZ272" s="131"/>
      <c r="FA272" s="131"/>
      <c r="FB272" s="131"/>
      <c r="FC272" s="131"/>
      <c r="FD272" s="131"/>
      <c r="FE272" s="131"/>
      <c r="FF272" s="131"/>
      <c r="FG272" s="131"/>
      <c r="FH272" s="131"/>
      <c r="FI272" s="131"/>
      <c r="FJ272" s="131"/>
      <c r="FK272" s="131"/>
      <c r="FL272" s="131"/>
      <c r="FM272" s="131"/>
      <c r="FN272" s="131"/>
      <c r="FO272" s="131"/>
      <c r="FP272" s="131"/>
      <c r="FQ272" s="131"/>
      <c r="FR272" s="131"/>
      <c r="FS272" s="131"/>
      <c r="FT272" s="131"/>
      <c r="FU272" s="131"/>
      <c r="FV272" s="131"/>
      <c r="FW272" s="131"/>
      <c r="FX272" s="131"/>
      <c r="FY272" s="131"/>
      <c r="FZ272" s="131"/>
      <c r="GA272" s="131"/>
      <c r="GB272" s="131"/>
      <c r="GC272" s="131"/>
      <c r="GD272" s="131"/>
      <c r="GE272" s="131"/>
      <c r="GF272" s="131"/>
      <c r="GG272" s="131"/>
      <c r="GH272" s="131"/>
      <c r="GI272" s="131"/>
      <c r="GJ272" s="131"/>
      <c r="GK272" s="131"/>
      <c r="GL272" s="131"/>
      <c r="GM272" s="131"/>
      <c r="GN272" s="131"/>
      <c r="GO272" s="131"/>
      <c r="GP272" s="131"/>
      <c r="GQ272" s="131"/>
      <c r="GR272" s="131"/>
      <c r="GS272" s="131"/>
      <c r="GT272" s="131"/>
      <c r="GU272" s="131"/>
      <c r="GV272" s="131"/>
      <c r="GW272" s="131"/>
      <c r="GX272" s="131"/>
      <c r="GY272" s="131"/>
      <c r="GZ272" s="131"/>
      <c r="HA272" s="131"/>
      <c r="HB272" s="131"/>
      <c r="HC272" s="131"/>
      <c r="HD272" s="131"/>
      <c r="HE272" s="131"/>
      <c r="HF272" s="131"/>
      <c r="HG272" s="131"/>
      <c r="HH272" s="131"/>
      <c r="HI272" s="131"/>
      <c r="HJ272" s="131"/>
      <c r="HK272" s="131"/>
      <c r="HL272" s="131"/>
      <c r="HM272" s="131"/>
      <c r="HN272" s="131"/>
      <c r="HO272" s="131"/>
      <c r="HP272" s="131"/>
      <c r="HQ272" s="131"/>
      <c r="HR272" s="131"/>
    </row>
    <row r="273" s="22" customFormat="1" spans="1:30">
      <c r="A273" s="45" t="s">
        <v>42</v>
      </c>
      <c r="B273" s="46" t="s">
        <v>141</v>
      </c>
      <c r="C273" s="45" t="s">
        <v>54</v>
      </c>
      <c r="D273" s="45" t="s">
        <v>70</v>
      </c>
      <c r="E273" s="45" t="s">
        <v>71</v>
      </c>
      <c r="F273" s="43">
        <v>22</v>
      </c>
      <c r="G273" s="43">
        <v>1</v>
      </c>
      <c r="H273" s="43">
        <v>22</v>
      </c>
      <c r="I273" s="43">
        <v>22</v>
      </c>
      <c r="J273" s="43">
        <v>2018</v>
      </c>
      <c r="K273" s="43">
        <v>2018</v>
      </c>
      <c r="L273" s="52">
        <v>15.84</v>
      </c>
      <c r="M273" s="52">
        <v>0</v>
      </c>
      <c r="N273" s="52">
        <v>0</v>
      </c>
      <c r="O273" s="52">
        <v>0</v>
      </c>
      <c r="P273" s="52">
        <v>15.84</v>
      </c>
      <c r="Q273" s="45" t="s">
        <v>46</v>
      </c>
      <c r="R273" s="43">
        <v>22</v>
      </c>
      <c r="S273" s="43">
        <v>22</v>
      </c>
      <c r="T273" s="43">
        <v>22</v>
      </c>
      <c r="U273" s="43">
        <v>22</v>
      </c>
      <c r="V273" s="43">
        <v>0</v>
      </c>
      <c r="W273" s="43">
        <v>0</v>
      </c>
      <c r="X273" s="43">
        <v>0</v>
      </c>
      <c r="Y273" s="43">
        <v>0</v>
      </c>
      <c r="Z273" s="43">
        <v>22</v>
      </c>
      <c r="AA273" s="43">
        <v>22</v>
      </c>
      <c r="AB273" s="45" t="s">
        <v>117</v>
      </c>
      <c r="AC273" s="45" t="s">
        <v>118</v>
      </c>
      <c r="AD273" s="73"/>
    </row>
    <row r="274" s="10" customFormat="1" ht="12" spans="1:30">
      <c r="A274" s="45" t="s">
        <v>42</v>
      </c>
      <c r="B274" s="46" t="s">
        <v>141</v>
      </c>
      <c r="C274" s="45" t="s">
        <v>55</v>
      </c>
      <c r="D274" s="45" t="s">
        <v>70</v>
      </c>
      <c r="E274" s="45" t="s">
        <v>71</v>
      </c>
      <c r="F274" s="43">
        <v>84</v>
      </c>
      <c r="G274" s="43">
        <v>3</v>
      </c>
      <c r="H274" s="43">
        <v>84</v>
      </c>
      <c r="I274" s="43">
        <v>84</v>
      </c>
      <c r="J274" s="43">
        <v>2018</v>
      </c>
      <c r="K274" s="43">
        <v>2020</v>
      </c>
      <c r="L274" s="52">
        <v>70.48</v>
      </c>
      <c r="M274" s="52">
        <v>0</v>
      </c>
      <c r="N274" s="52">
        <v>0</v>
      </c>
      <c r="O274" s="52">
        <v>0</v>
      </c>
      <c r="P274" s="52">
        <v>70.48</v>
      </c>
      <c r="Q274" s="45" t="s">
        <v>46</v>
      </c>
      <c r="R274" s="43">
        <v>84</v>
      </c>
      <c r="S274" s="43">
        <v>84</v>
      </c>
      <c r="T274" s="43">
        <v>84</v>
      </c>
      <c r="U274" s="43">
        <v>84</v>
      </c>
      <c r="V274" s="43">
        <v>0</v>
      </c>
      <c r="W274" s="43">
        <v>0</v>
      </c>
      <c r="X274" s="43">
        <v>0</v>
      </c>
      <c r="Y274" s="43">
        <v>0</v>
      </c>
      <c r="Z274" s="43">
        <v>84</v>
      </c>
      <c r="AA274" s="43">
        <v>84</v>
      </c>
      <c r="AB274" s="45" t="s">
        <v>117</v>
      </c>
      <c r="AC274" s="45" t="s">
        <v>118</v>
      </c>
      <c r="AD274" s="75"/>
    </row>
    <row r="275" s="10" customFormat="1" ht="12" spans="1:226">
      <c r="A275" s="45" t="s">
        <v>42</v>
      </c>
      <c r="B275" s="46" t="s">
        <v>141</v>
      </c>
      <c r="C275" s="45" t="s">
        <v>56</v>
      </c>
      <c r="D275" s="45" t="s">
        <v>70</v>
      </c>
      <c r="E275" s="45" t="s">
        <v>71</v>
      </c>
      <c r="F275" s="43">
        <v>14</v>
      </c>
      <c r="G275" s="43">
        <v>1</v>
      </c>
      <c r="H275" s="43">
        <v>14</v>
      </c>
      <c r="I275" s="43">
        <v>14</v>
      </c>
      <c r="J275" s="43">
        <v>2018</v>
      </c>
      <c r="K275" s="43">
        <v>2018</v>
      </c>
      <c r="L275" s="52">
        <v>6.72</v>
      </c>
      <c r="M275" s="52">
        <v>0</v>
      </c>
      <c r="N275" s="52">
        <v>0</v>
      </c>
      <c r="O275" s="52">
        <v>0</v>
      </c>
      <c r="P275" s="52">
        <v>6.72</v>
      </c>
      <c r="Q275" s="45" t="s">
        <v>46</v>
      </c>
      <c r="R275" s="43">
        <v>14</v>
      </c>
      <c r="S275" s="43">
        <v>14</v>
      </c>
      <c r="T275" s="43">
        <v>14</v>
      </c>
      <c r="U275" s="43">
        <v>14</v>
      </c>
      <c r="V275" s="43">
        <v>0</v>
      </c>
      <c r="W275" s="43">
        <v>0</v>
      </c>
      <c r="X275" s="43">
        <v>0</v>
      </c>
      <c r="Y275" s="43">
        <v>0</v>
      </c>
      <c r="Z275" s="43">
        <v>14</v>
      </c>
      <c r="AA275" s="43">
        <v>14</v>
      </c>
      <c r="AB275" s="45" t="s">
        <v>117</v>
      </c>
      <c r="AC275" s="45" t="s">
        <v>118</v>
      </c>
      <c r="AD275" s="45"/>
      <c r="AE275" s="131"/>
      <c r="AF275" s="131"/>
      <c r="AG275" s="131"/>
      <c r="AH275" s="131"/>
      <c r="AI275" s="131"/>
      <c r="AJ275" s="131"/>
      <c r="AK275" s="131"/>
      <c r="AL275" s="131"/>
      <c r="AM275" s="131"/>
      <c r="AN275" s="131"/>
      <c r="AO275" s="131"/>
      <c r="AP275" s="131"/>
      <c r="AQ275" s="131"/>
      <c r="AR275" s="131"/>
      <c r="AS275" s="131"/>
      <c r="AT275" s="131"/>
      <c r="AU275" s="131"/>
      <c r="AV275" s="131"/>
      <c r="AW275" s="131"/>
      <c r="AX275" s="131"/>
      <c r="AY275" s="131"/>
      <c r="AZ275" s="131"/>
      <c r="BA275" s="131"/>
      <c r="BB275" s="131"/>
      <c r="BC275" s="131"/>
      <c r="BD275" s="131"/>
      <c r="BE275" s="131"/>
      <c r="BF275" s="131"/>
      <c r="BG275" s="131"/>
      <c r="BH275" s="131"/>
      <c r="BI275" s="131"/>
      <c r="BJ275" s="131"/>
      <c r="BK275" s="131"/>
      <c r="BL275" s="131"/>
      <c r="BM275" s="131"/>
      <c r="BN275" s="131"/>
      <c r="BO275" s="131"/>
      <c r="BP275" s="131"/>
      <c r="BQ275" s="131"/>
      <c r="BR275" s="131"/>
      <c r="BS275" s="131"/>
      <c r="BT275" s="131"/>
      <c r="BU275" s="131"/>
      <c r="BV275" s="131"/>
      <c r="BW275" s="131"/>
      <c r="BX275" s="131"/>
      <c r="BY275" s="131"/>
      <c r="BZ275" s="131"/>
      <c r="CA275" s="131"/>
      <c r="CB275" s="131"/>
      <c r="CC275" s="131"/>
      <c r="CD275" s="131"/>
      <c r="CE275" s="131"/>
      <c r="CF275" s="131"/>
      <c r="CG275" s="131"/>
      <c r="CH275" s="131"/>
      <c r="CI275" s="131"/>
      <c r="CJ275" s="131"/>
      <c r="CK275" s="131"/>
      <c r="CL275" s="131"/>
      <c r="CM275" s="131"/>
      <c r="CN275" s="131"/>
      <c r="CO275" s="131"/>
      <c r="CP275" s="131"/>
      <c r="CQ275" s="131"/>
      <c r="CR275" s="131"/>
      <c r="CS275" s="131"/>
      <c r="CT275" s="131"/>
      <c r="CU275" s="131"/>
      <c r="CV275" s="131"/>
      <c r="CW275" s="131"/>
      <c r="CX275" s="131"/>
      <c r="CY275" s="131"/>
      <c r="CZ275" s="131"/>
      <c r="DA275" s="131"/>
      <c r="DB275" s="131"/>
      <c r="DC275" s="131"/>
      <c r="DD275" s="131"/>
      <c r="DE275" s="131"/>
      <c r="DF275" s="131"/>
      <c r="DG275" s="131"/>
      <c r="DH275" s="131"/>
      <c r="DI275" s="131"/>
      <c r="DJ275" s="131"/>
      <c r="DK275" s="131"/>
      <c r="DL275" s="131"/>
      <c r="DM275" s="131"/>
      <c r="DN275" s="131"/>
      <c r="DO275" s="131"/>
      <c r="DP275" s="131"/>
      <c r="DQ275" s="131"/>
      <c r="DR275" s="131"/>
      <c r="DS275" s="131"/>
      <c r="DT275" s="131"/>
      <c r="DU275" s="131"/>
      <c r="DV275" s="131"/>
      <c r="DW275" s="131"/>
      <c r="DX275" s="131"/>
      <c r="DY275" s="131"/>
      <c r="DZ275" s="131"/>
      <c r="EA275" s="131"/>
      <c r="EB275" s="131"/>
      <c r="EC275" s="131"/>
      <c r="ED275" s="131"/>
      <c r="EE275" s="131"/>
      <c r="EF275" s="131"/>
      <c r="EG275" s="131"/>
      <c r="EH275" s="131"/>
      <c r="EI275" s="131"/>
      <c r="EJ275" s="131"/>
      <c r="EK275" s="131"/>
      <c r="EL275" s="131"/>
      <c r="EM275" s="131"/>
      <c r="EN275" s="131"/>
      <c r="EO275" s="131"/>
      <c r="EP275" s="131"/>
      <c r="EQ275" s="131"/>
      <c r="ER275" s="131"/>
      <c r="ES275" s="131"/>
      <c r="ET275" s="131"/>
      <c r="EU275" s="131"/>
      <c r="EV275" s="131"/>
      <c r="EW275" s="131"/>
      <c r="EX275" s="131"/>
      <c r="EY275" s="131"/>
      <c r="EZ275" s="131"/>
      <c r="FA275" s="131"/>
      <c r="FB275" s="131"/>
      <c r="FC275" s="131"/>
      <c r="FD275" s="131"/>
      <c r="FE275" s="131"/>
      <c r="FF275" s="131"/>
      <c r="FG275" s="131"/>
      <c r="FH275" s="131"/>
      <c r="FI275" s="131"/>
      <c r="FJ275" s="131"/>
      <c r="FK275" s="131"/>
      <c r="FL275" s="131"/>
      <c r="FM275" s="131"/>
      <c r="FN275" s="131"/>
      <c r="FO275" s="131"/>
      <c r="FP275" s="131"/>
      <c r="FQ275" s="131"/>
      <c r="FR275" s="131"/>
      <c r="FS275" s="131"/>
      <c r="FT275" s="131"/>
      <c r="FU275" s="131"/>
      <c r="FV275" s="131"/>
      <c r="FW275" s="131"/>
      <c r="FX275" s="131"/>
      <c r="FY275" s="131"/>
      <c r="FZ275" s="131"/>
      <c r="GA275" s="131"/>
      <c r="GB275" s="131"/>
      <c r="GC275" s="131"/>
      <c r="GD275" s="131"/>
      <c r="GE275" s="131"/>
      <c r="GF275" s="131"/>
      <c r="GG275" s="131"/>
      <c r="GH275" s="131"/>
      <c r="GI275" s="131"/>
      <c r="GJ275" s="131"/>
      <c r="GK275" s="131"/>
      <c r="GL275" s="131"/>
      <c r="GM275" s="131"/>
      <c r="GN275" s="131"/>
      <c r="GO275" s="131"/>
      <c r="GP275" s="131"/>
      <c r="GQ275" s="131"/>
      <c r="GR275" s="131"/>
      <c r="GS275" s="131"/>
      <c r="GT275" s="131"/>
      <c r="GU275" s="131"/>
      <c r="GV275" s="131"/>
      <c r="GW275" s="131"/>
      <c r="GX275" s="131"/>
      <c r="GY275" s="131"/>
      <c r="GZ275" s="131"/>
      <c r="HA275" s="131"/>
      <c r="HB275" s="131"/>
      <c r="HC275" s="131"/>
      <c r="HD275" s="131"/>
      <c r="HE275" s="131"/>
      <c r="HF275" s="131"/>
      <c r="HG275" s="131"/>
      <c r="HH275" s="131"/>
      <c r="HI275" s="131"/>
      <c r="HJ275" s="131"/>
      <c r="HK275" s="131"/>
      <c r="HL275" s="131"/>
      <c r="HM275" s="131"/>
      <c r="HN275" s="131"/>
      <c r="HO275" s="131"/>
      <c r="HP275" s="131"/>
      <c r="HQ275" s="131"/>
      <c r="HR275" s="131"/>
    </row>
    <row r="276" s="10" customFormat="1" ht="12" spans="1:30">
      <c r="A276" s="45" t="s">
        <v>42</v>
      </c>
      <c r="B276" s="46" t="s">
        <v>141</v>
      </c>
      <c r="C276" s="45" t="s">
        <v>57</v>
      </c>
      <c r="D276" s="45" t="s">
        <v>70</v>
      </c>
      <c r="E276" s="45" t="s">
        <v>71</v>
      </c>
      <c r="F276" s="43">
        <v>13</v>
      </c>
      <c r="G276" s="43">
        <v>3</v>
      </c>
      <c r="H276" s="43">
        <v>18</v>
      </c>
      <c r="I276" s="43">
        <v>18</v>
      </c>
      <c r="J276" s="43">
        <v>2018</v>
      </c>
      <c r="K276" s="43">
        <v>2020</v>
      </c>
      <c r="L276" s="52">
        <v>12.528</v>
      </c>
      <c r="M276" s="52">
        <v>0</v>
      </c>
      <c r="N276" s="52">
        <v>0</v>
      </c>
      <c r="O276" s="52">
        <v>0</v>
      </c>
      <c r="P276" s="52">
        <v>12.528</v>
      </c>
      <c r="Q276" s="45" t="s">
        <v>46</v>
      </c>
      <c r="R276" s="43">
        <v>18</v>
      </c>
      <c r="S276" s="43">
        <v>18</v>
      </c>
      <c r="T276" s="43">
        <v>18</v>
      </c>
      <c r="U276" s="43">
        <v>18</v>
      </c>
      <c r="V276" s="43">
        <v>0</v>
      </c>
      <c r="W276" s="43">
        <v>0</v>
      </c>
      <c r="X276" s="43">
        <v>0</v>
      </c>
      <c r="Y276" s="43">
        <v>0</v>
      </c>
      <c r="Z276" s="43">
        <v>18</v>
      </c>
      <c r="AA276" s="43">
        <v>18</v>
      </c>
      <c r="AB276" s="45" t="s">
        <v>117</v>
      </c>
      <c r="AC276" s="45" t="s">
        <v>118</v>
      </c>
      <c r="AD276" s="75"/>
    </row>
    <row r="277" s="10" customFormat="1" ht="14.25" spans="1:226">
      <c r="A277" s="45" t="s">
        <v>42</v>
      </c>
      <c r="B277" s="46" t="s">
        <v>141</v>
      </c>
      <c r="C277" s="45" t="s">
        <v>58</v>
      </c>
      <c r="D277" s="45" t="s">
        <v>70</v>
      </c>
      <c r="E277" s="45" t="s">
        <v>71</v>
      </c>
      <c r="F277" s="43">
        <v>39</v>
      </c>
      <c r="G277" s="43">
        <v>3</v>
      </c>
      <c r="H277" s="43">
        <v>39</v>
      </c>
      <c r="I277" s="43">
        <v>39</v>
      </c>
      <c r="J277" s="43">
        <v>2018</v>
      </c>
      <c r="K277" s="43">
        <v>2020</v>
      </c>
      <c r="L277" s="52">
        <v>28.08</v>
      </c>
      <c r="M277" s="52">
        <v>0</v>
      </c>
      <c r="N277" s="52">
        <v>0</v>
      </c>
      <c r="O277" s="52">
        <v>0</v>
      </c>
      <c r="P277" s="52">
        <v>28.08</v>
      </c>
      <c r="Q277" s="45" t="s">
        <v>46</v>
      </c>
      <c r="R277" s="43">
        <v>39</v>
      </c>
      <c r="S277" s="43">
        <v>39</v>
      </c>
      <c r="T277" s="43">
        <v>39</v>
      </c>
      <c r="U277" s="43">
        <v>39</v>
      </c>
      <c r="V277" s="43">
        <v>0</v>
      </c>
      <c r="W277" s="43">
        <v>0</v>
      </c>
      <c r="X277" s="43">
        <v>0</v>
      </c>
      <c r="Y277" s="43">
        <v>0</v>
      </c>
      <c r="Z277" s="43">
        <v>39</v>
      </c>
      <c r="AA277" s="43">
        <v>39</v>
      </c>
      <c r="AB277" s="45" t="s">
        <v>117</v>
      </c>
      <c r="AC277" s="45" t="s">
        <v>118</v>
      </c>
      <c r="AD277" s="74"/>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1"/>
      <c r="DB277" s="21"/>
      <c r="DC277" s="21"/>
      <c r="DD277" s="21"/>
      <c r="DE277" s="21"/>
      <c r="DF277" s="21"/>
      <c r="DG277" s="21"/>
      <c r="DH277" s="21"/>
      <c r="DI277" s="21"/>
      <c r="DJ277" s="21"/>
      <c r="DK277" s="21"/>
      <c r="DL277" s="21"/>
      <c r="DM277" s="21"/>
      <c r="DN277" s="21"/>
      <c r="DO277" s="21"/>
      <c r="DP277" s="21"/>
      <c r="DQ277" s="21"/>
      <c r="DR277" s="21"/>
      <c r="DS277" s="21"/>
      <c r="DT277" s="21"/>
      <c r="DU277" s="21"/>
      <c r="DV277" s="21"/>
      <c r="DW277" s="21"/>
      <c r="DX277" s="21"/>
      <c r="DY277" s="21"/>
      <c r="DZ277" s="21"/>
      <c r="EA277" s="21"/>
      <c r="EB277" s="21"/>
      <c r="EC277" s="21"/>
      <c r="ED277" s="21"/>
      <c r="EE277" s="21"/>
      <c r="EF277" s="21"/>
      <c r="EG277" s="21"/>
      <c r="EH277" s="21"/>
      <c r="EI277" s="21"/>
      <c r="EJ277" s="21"/>
      <c r="EK277" s="21"/>
      <c r="EL277" s="21"/>
      <c r="EM277" s="21"/>
      <c r="EN277" s="21"/>
      <c r="EO277" s="21"/>
      <c r="EP277" s="21"/>
      <c r="EQ277" s="21"/>
      <c r="ER277" s="21"/>
      <c r="ES277" s="21"/>
      <c r="ET277" s="21"/>
      <c r="EU277" s="21"/>
      <c r="EV277" s="21"/>
      <c r="EW277" s="21"/>
      <c r="EX277" s="21"/>
      <c r="EY277" s="21"/>
      <c r="EZ277" s="21"/>
      <c r="FA277" s="21"/>
      <c r="FB277" s="21"/>
      <c r="FC277" s="21"/>
      <c r="FD277" s="21"/>
      <c r="FE277" s="21"/>
      <c r="FF277" s="21"/>
      <c r="FG277" s="21"/>
      <c r="FH277" s="21"/>
      <c r="FI277" s="21"/>
      <c r="FJ277" s="21"/>
      <c r="FK277" s="21"/>
      <c r="FL277" s="21"/>
      <c r="FM277" s="21"/>
      <c r="FN277" s="21"/>
      <c r="FO277" s="21"/>
      <c r="FP277" s="21"/>
      <c r="FQ277" s="21"/>
      <c r="FR277" s="21"/>
      <c r="FS277" s="21"/>
      <c r="FT277" s="21"/>
      <c r="FU277" s="21"/>
      <c r="FV277" s="21"/>
      <c r="FW277" s="21"/>
      <c r="FX277" s="21"/>
      <c r="FY277" s="21"/>
      <c r="FZ277" s="21"/>
      <c r="GA277" s="21"/>
      <c r="GB277" s="21"/>
      <c r="GC277" s="21"/>
      <c r="GD277" s="21"/>
      <c r="GE277" s="21"/>
      <c r="GF277" s="21"/>
      <c r="GG277" s="21"/>
      <c r="GH277" s="21"/>
      <c r="GI277" s="21"/>
      <c r="GJ277" s="21"/>
      <c r="GK277" s="21"/>
      <c r="GL277" s="21"/>
      <c r="GM277" s="21"/>
      <c r="GN277" s="21"/>
      <c r="GO277" s="21"/>
      <c r="GP277" s="21"/>
      <c r="GQ277" s="21"/>
      <c r="GR277" s="21"/>
      <c r="GS277" s="21"/>
      <c r="GT277" s="21"/>
      <c r="GU277" s="21"/>
      <c r="GV277" s="21"/>
      <c r="GW277" s="21"/>
      <c r="GX277" s="21"/>
      <c r="GY277" s="21"/>
      <c r="GZ277" s="21"/>
      <c r="HA277" s="21"/>
      <c r="HB277" s="21"/>
      <c r="HC277" s="21"/>
      <c r="HD277" s="21"/>
      <c r="HE277" s="21"/>
      <c r="HF277" s="21"/>
      <c r="HG277" s="21"/>
      <c r="HH277" s="21"/>
      <c r="HI277" s="21"/>
      <c r="HJ277" s="21"/>
      <c r="HK277" s="21"/>
      <c r="HL277" s="21"/>
      <c r="HM277" s="21"/>
      <c r="HN277" s="21"/>
      <c r="HO277" s="21"/>
      <c r="HP277" s="21"/>
      <c r="HQ277" s="21"/>
      <c r="HR277" s="21"/>
    </row>
    <row r="278" s="143" customFormat="1" ht="12" spans="1:30">
      <c r="A278" s="43" t="s">
        <v>142</v>
      </c>
      <c r="B278" s="44" t="s">
        <v>143</v>
      </c>
      <c r="C278" s="43" t="s">
        <v>144</v>
      </c>
      <c r="D278" s="43"/>
      <c r="E278" s="43"/>
      <c r="F278" s="43">
        <f t="shared" ref="F278:I278" si="26">SUM(F279:F284)</f>
        <v>63</v>
      </c>
      <c r="G278" s="43">
        <f t="shared" si="26"/>
        <v>14</v>
      </c>
      <c r="H278" s="43">
        <f t="shared" si="26"/>
        <v>63</v>
      </c>
      <c r="I278" s="43">
        <f t="shared" si="26"/>
        <v>63</v>
      </c>
      <c r="J278" s="43"/>
      <c r="K278" s="43"/>
      <c r="L278" s="52">
        <f>SUM(L279:L284)</f>
        <v>41.28</v>
      </c>
      <c r="M278" s="52">
        <f>SUM(M279:M284)</f>
        <v>0</v>
      </c>
      <c r="N278" s="52">
        <f>SUM(N279:N284)</f>
        <v>0</v>
      </c>
      <c r="O278" s="52">
        <f>SUM(O279:O284)</f>
        <v>0</v>
      </c>
      <c r="P278" s="52">
        <f t="shared" ref="P278:AA278" si="27">SUM(P279:P284)</f>
        <v>41.28</v>
      </c>
      <c r="Q278" s="43"/>
      <c r="R278" s="43">
        <f t="shared" si="27"/>
        <v>63</v>
      </c>
      <c r="S278" s="43">
        <f t="shared" si="27"/>
        <v>63</v>
      </c>
      <c r="T278" s="43">
        <f t="shared" si="27"/>
        <v>63</v>
      </c>
      <c r="U278" s="43">
        <f t="shared" si="27"/>
        <v>63</v>
      </c>
      <c r="V278" s="43">
        <f t="shared" si="27"/>
        <v>0</v>
      </c>
      <c r="W278" s="43">
        <f t="shared" si="27"/>
        <v>0</v>
      </c>
      <c r="X278" s="43">
        <f t="shared" si="27"/>
        <v>0</v>
      </c>
      <c r="Y278" s="43">
        <f t="shared" si="27"/>
        <v>0</v>
      </c>
      <c r="Z278" s="43">
        <f t="shared" si="27"/>
        <v>63</v>
      </c>
      <c r="AA278" s="43">
        <f t="shared" si="27"/>
        <v>63</v>
      </c>
      <c r="AB278" s="43"/>
      <c r="AC278" s="43"/>
      <c r="AD278" s="77"/>
    </row>
    <row r="279" s="10" customFormat="1" ht="12" spans="1:30">
      <c r="A279" s="45" t="s">
        <v>42</v>
      </c>
      <c r="B279" s="46" t="s">
        <v>145</v>
      </c>
      <c r="C279" s="45" t="s">
        <v>49</v>
      </c>
      <c r="D279" s="45" t="s">
        <v>70</v>
      </c>
      <c r="E279" s="45" t="s">
        <v>71</v>
      </c>
      <c r="F279" s="43">
        <v>9</v>
      </c>
      <c r="G279" s="43">
        <v>3</v>
      </c>
      <c r="H279" s="43">
        <v>9</v>
      </c>
      <c r="I279" s="43">
        <v>9</v>
      </c>
      <c r="J279" s="43">
        <v>2018</v>
      </c>
      <c r="K279" s="43">
        <v>2020</v>
      </c>
      <c r="L279" s="52">
        <v>8.64</v>
      </c>
      <c r="M279" s="52">
        <v>0</v>
      </c>
      <c r="N279" s="52">
        <v>0</v>
      </c>
      <c r="O279" s="52">
        <v>0</v>
      </c>
      <c r="P279" s="52">
        <v>8.64</v>
      </c>
      <c r="Q279" s="45" t="s">
        <v>46</v>
      </c>
      <c r="R279" s="43">
        <v>9</v>
      </c>
      <c r="S279" s="43">
        <v>9</v>
      </c>
      <c r="T279" s="43">
        <v>9</v>
      </c>
      <c r="U279" s="43">
        <v>9</v>
      </c>
      <c r="V279" s="43">
        <v>0</v>
      </c>
      <c r="W279" s="43">
        <v>0</v>
      </c>
      <c r="X279" s="43">
        <v>0</v>
      </c>
      <c r="Y279" s="43">
        <v>0</v>
      </c>
      <c r="Z279" s="43">
        <v>9</v>
      </c>
      <c r="AA279" s="43">
        <v>9</v>
      </c>
      <c r="AB279" s="45" t="s">
        <v>117</v>
      </c>
      <c r="AC279" s="45" t="s">
        <v>118</v>
      </c>
      <c r="AD279" s="75"/>
    </row>
    <row r="280" s="22" customFormat="1" spans="1:226">
      <c r="A280" s="45" t="s">
        <v>42</v>
      </c>
      <c r="B280" s="46" t="s">
        <v>145</v>
      </c>
      <c r="C280" s="45" t="s">
        <v>53</v>
      </c>
      <c r="D280" s="45" t="s">
        <v>70</v>
      </c>
      <c r="E280" s="45" t="s">
        <v>71</v>
      </c>
      <c r="F280" s="43">
        <v>24</v>
      </c>
      <c r="G280" s="43">
        <v>3</v>
      </c>
      <c r="H280" s="43">
        <v>24</v>
      </c>
      <c r="I280" s="43">
        <v>24</v>
      </c>
      <c r="J280" s="43">
        <v>2018</v>
      </c>
      <c r="K280" s="43">
        <v>2020</v>
      </c>
      <c r="L280" s="52">
        <v>14.4</v>
      </c>
      <c r="M280" s="52">
        <v>0</v>
      </c>
      <c r="N280" s="52">
        <v>0</v>
      </c>
      <c r="O280" s="52">
        <v>0</v>
      </c>
      <c r="P280" s="52">
        <v>14.4</v>
      </c>
      <c r="Q280" s="45" t="s">
        <v>46</v>
      </c>
      <c r="R280" s="43">
        <v>24</v>
      </c>
      <c r="S280" s="43">
        <v>24</v>
      </c>
      <c r="T280" s="43">
        <v>24</v>
      </c>
      <c r="U280" s="43">
        <v>24</v>
      </c>
      <c r="V280" s="43">
        <v>0</v>
      </c>
      <c r="W280" s="43">
        <v>0</v>
      </c>
      <c r="X280" s="43">
        <v>0</v>
      </c>
      <c r="Y280" s="43">
        <v>0</v>
      </c>
      <c r="Z280" s="43">
        <v>24</v>
      </c>
      <c r="AA280" s="43">
        <v>24</v>
      </c>
      <c r="AB280" s="45" t="s">
        <v>117</v>
      </c>
      <c r="AC280" s="45" t="s">
        <v>118</v>
      </c>
      <c r="AD280" s="45"/>
      <c r="AE280" s="131"/>
      <c r="AF280" s="131"/>
      <c r="AG280" s="131"/>
      <c r="AH280" s="131"/>
      <c r="AI280" s="131"/>
      <c r="AJ280" s="131"/>
      <c r="AK280" s="131"/>
      <c r="AL280" s="131"/>
      <c r="AM280" s="131"/>
      <c r="AN280" s="131"/>
      <c r="AO280" s="131"/>
      <c r="AP280" s="131"/>
      <c r="AQ280" s="131"/>
      <c r="AR280" s="131"/>
      <c r="AS280" s="131"/>
      <c r="AT280" s="131"/>
      <c r="AU280" s="131"/>
      <c r="AV280" s="131"/>
      <c r="AW280" s="131"/>
      <c r="AX280" s="131"/>
      <c r="AY280" s="131"/>
      <c r="AZ280" s="131"/>
      <c r="BA280" s="131"/>
      <c r="BB280" s="131"/>
      <c r="BC280" s="131"/>
      <c r="BD280" s="131"/>
      <c r="BE280" s="131"/>
      <c r="BF280" s="131"/>
      <c r="BG280" s="131"/>
      <c r="BH280" s="131"/>
      <c r="BI280" s="131"/>
      <c r="BJ280" s="131"/>
      <c r="BK280" s="131"/>
      <c r="BL280" s="131"/>
      <c r="BM280" s="131"/>
      <c r="BN280" s="131"/>
      <c r="BO280" s="131"/>
      <c r="BP280" s="131"/>
      <c r="BQ280" s="131"/>
      <c r="BR280" s="131"/>
      <c r="BS280" s="131"/>
      <c r="BT280" s="131"/>
      <c r="BU280" s="131"/>
      <c r="BV280" s="131"/>
      <c r="BW280" s="131"/>
      <c r="BX280" s="131"/>
      <c r="BY280" s="131"/>
      <c r="BZ280" s="131"/>
      <c r="CA280" s="131"/>
      <c r="CB280" s="131"/>
      <c r="CC280" s="131"/>
      <c r="CD280" s="131"/>
      <c r="CE280" s="131"/>
      <c r="CF280" s="131"/>
      <c r="CG280" s="131"/>
      <c r="CH280" s="131"/>
      <c r="CI280" s="131"/>
      <c r="CJ280" s="131"/>
      <c r="CK280" s="131"/>
      <c r="CL280" s="131"/>
      <c r="CM280" s="131"/>
      <c r="CN280" s="131"/>
      <c r="CO280" s="131"/>
      <c r="CP280" s="131"/>
      <c r="CQ280" s="131"/>
      <c r="CR280" s="131"/>
      <c r="CS280" s="131"/>
      <c r="CT280" s="131"/>
      <c r="CU280" s="131"/>
      <c r="CV280" s="131"/>
      <c r="CW280" s="131"/>
      <c r="CX280" s="131"/>
      <c r="CY280" s="131"/>
      <c r="CZ280" s="131"/>
      <c r="DA280" s="131"/>
      <c r="DB280" s="131"/>
      <c r="DC280" s="131"/>
      <c r="DD280" s="131"/>
      <c r="DE280" s="131"/>
      <c r="DF280" s="131"/>
      <c r="DG280" s="131"/>
      <c r="DH280" s="131"/>
      <c r="DI280" s="131"/>
      <c r="DJ280" s="131"/>
      <c r="DK280" s="131"/>
      <c r="DL280" s="131"/>
      <c r="DM280" s="131"/>
      <c r="DN280" s="131"/>
      <c r="DO280" s="131"/>
      <c r="DP280" s="131"/>
      <c r="DQ280" s="131"/>
      <c r="DR280" s="131"/>
      <c r="DS280" s="131"/>
      <c r="DT280" s="131"/>
      <c r="DU280" s="131"/>
      <c r="DV280" s="131"/>
      <c r="DW280" s="131"/>
      <c r="DX280" s="131"/>
      <c r="DY280" s="131"/>
      <c r="DZ280" s="131"/>
      <c r="EA280" s="131"/>
      <c r="EB280" s="131"/>
      <c r="EC280" s="131"/>
      <c r="ED280" s="131"/>
      <c r="EE280" s="131"/>
      <c r="EF280" s="131"/>
      <c r="EG280" s="131"/>
      <c r="EH280" s="131"/>
      <c r="EI280" s="131"/>
      <c r="EJ280" s="131"/>
      <c r="EK280" s="131"/>
      <c r="EL280" s="131"/>
      <c r="EM280" s="131"/>
      <c r="EN280" s="131"/>
      <c r="EO280" s="131"/>
      <c r="EP280" s="131"/>
      <c r="EQ280" s="131"/>
      <c r="ER280" s="131"/>
      <c r="ES280" s="131"/>
      <c r="ET280" s="131"/>
      <c r="EU280" s="131"/>
      <c r="EV280" s="131"/>
      <c r="EW280" s="131"/>
      <c r="EX280" s="131"/>
      <c r="EY280" s="131"/>
      <c r="EZ280" s="131"/>
      <c r="FA280" s="131"/>
      <c r="FB280" s="131"/>
      <c r="FC280" s="131"/>
      <c r="FD280" s="131"/>
      <c r="FE280" s="131"/>
      <c r="FF280" s="131"/>
      <c r="FG280" s="131"/>
      <c r="FH280" s="131"/>
      <c r="FI280" s="131"/>
      <c r="FJ280" s="131"/>
      <c r="FK280" s="131"/>
      <c r="FL280" s="131"/>
      <c r="FM280" s="131"/>
      <c r="FN280" s="131"/>
      <c r="FO280" s="131"/>
      <c r="FP280" s="131"/>
      <c r="FQ280" s="131"/>
      <c r="FR280" s="131"/>
      <c r="FS280" s="131"/>
      <c r="FT280" s="131"/>
      <c r="FU280" s="131"/>
      <c r="FV280" s="131"/>
      <c r="FW280" s="131"/>
      <c r="FX280" s="131"/>
      <c r="FY280" s="131"/>
      <c r="FZ280" s="131"/>
      <c r="GA280" s="131"/>
      <c r="GB280" s="131"/>
      <c r="GC280" s="131"/>
      <c r="GD280" s="131"/>
      <c r="GE280" s="131"/>
      <c r="GF280" s="131"/>
      <c r="GG280" s="131"/>
      <c r="GH280" s="131"/>
      <c r="GI280" s="131"/>
      <c r="GJ280" s="131"/>
      <c r="GK280" s="131"/>
      <c r="GL280" s="131"/>
      <c r="GM280" s="131"/>
      <c r="GN280" s="131"/>
      <c r="GO280" s="131"/>
      <c r="GP280" s="131"/>
      <c r="GQ280" s="131"/>
      <c r="GR280" s="131"/>
      <c r="GS280" s="131"/>
      <c r="GT280" s="131"/>
      <c r="GU280" s="131"/>
      <c r="GV280" s="131"/>
      <c r="GW280" s="131"/>
      <c r="GX280" s="131"/>
      <c r="GY280" s="131"/>
      <c r="GZ280" s="131"/>
      <c r="HA280" s="131"/>
      <c r="HB280" s="131"/>
      <c r="HC280" s="131"/>
      <c r="HD280" s="131"/>
      <c r="HE280" s="131"/>
      <c r="HF280" s="131"/>
      <c r="HG280" s="131"/>
      <c r="HH280" s="131"/>
      <c r="HI280" s="131"/>
      <c r="HJ280" s="131"/>
      <c r="HK280" s="131"/>
      <c r="HL280" s="131"/>
      <c r="HM280" s="131"/>
      <c r="HN280" s="131"/>
      <c r="HO280" s="131"/>
      <c r="HP280" s="131"/>
      <c r="HQ280" s="131"/>
      <c r="HR280" s="131"/>
    </row>
    <row r="281" s="22" customFormat="1" spans="1:30">
      <c r="A281" s="45" t="s">
        <v>42</v>
      </c>
      <c r="B281" s="46" t="s">
        <v>145</v>
      </c>
      <c r="C281" s="45" t="s">
        <v>54</v>
      </c>
      <c r="D281" s="45" t="s">
        <v>70</v>
      </c>
      <c r="E281" s="45" t="s">
        <v>71</v>
      </c>
      <c r="F281" s="43">
        <v>3</v>
      </c>
      <c r="G281" s="43">
        <v>1</v>
      </c>
      <c r="H281" s="43">
        <v>3</v>
      </c>
      <c r="I281" s="43">
        <v>3</v>
      </c>
      <c r="J281" s="43">
        <v>2018</v>
      </c>
      <c r="K281" s="43">
        <v>2018</v>
      </c>
      <c r="L281" s="52">
        <v>2.16</v>
      </c>
      <c r="M281" s="52">
        <v>0</v>
      </c>
      <c r="N281" s="52">
        <v>0</v>
      </c>
      <c r="O281" s="52">
        <v>0</v>
      </c>
      <c r="P281" s="52">
        <v>2.16</v>
      </c>
      <c r="Q281" s="45" t="s">
        <v>46</v>
      </c>
      <c r="R281" s="43">
        <v>3</v>
      </c>
      <c r="S281" s="43">
        <v>3</v>
      </c>
      <c r="T281" s="43">
        <v>3</v>
      </c>
      <c r="U281" s="43">
        <v>3</v>
      </c>
      <c r="V281" s="43">
        <v>0</v>
      </c>
      <c r="W281" s="43">
        <v>0</v>
      </c>
      <c r="X281" s="43">
        <v>0</v>
      </c>
      <c r="Y281" s="43">
        <v>0</v>
      </c>
      <c r="Z281" s="43">
        <v>3</v>
      </c>
      <c r="AA281" s="43">
        <v>3</v>
      </c>
      <c r="AB281" s="45" t="s">
        <v>117</v>
      </c>
      <c r="AC281" s="45" t="s">
        <v>118</v>
      </c>
      <c r="AD281" s="73"/>
    </row>
    <row r="282" s="10" customFormat="1" ht="12" spans="1:30">
      <c r="A282" s="45" t="s">
        <v>42</v>
      </c>
      <c r="B282" s="46" t="s">
        <v>145</v>
      </c>
      <c r="C282" s="45" t="s">
        <v>55</v>
      </c>
      <c r="D282" s="45" t="s">
        <v>70</v>
      </c>
      <c r="E282" s="45" t="s">
        <v>71</v>
      </c>
      <c r="F282" s="43">
        <v>9</v>
      </c>
      <c r="G282" s="43">
        <v>3</v>
      </c>
      <c r="H282" s="43">
        <v>9</v>
      </c>
      <c r="I282" s="43">
        <v>9</v>
      </c>
      <c r="J282" s="43">
        <v>2018</v>
      </c>
      <c r="K282" s="43">
        <v>2020</v>
      </c>
      <c r="L282" s="52">
        <v>7.44</v>
      </c>
      <c r="M282" s="52">
        <v>0</v>
      </c>
      <c r="N282" s="52">
        <v>0</v>
      </c>
      <c r="O282" s="52">
        <v>0</v>
      </c>
      <c r="P282" s="52">
        <v>7.44</v>
      </c>
      <c r="Q282" s="45" t="s">
        <v>46</v>
      </c>
      <c r="R282" s="43">
        <v>9</v>
      </c>
      <c r="S282" s="43">
        <v>9</v>
      </c>
      <c r="T282" s="43">
        <v>9</v>
      </c>
      <c r="U282" s="43">
        <v>9</v>
      </c>
      <c r="V282" s="43">
        <v>0</v>
      </c>
      <c r="W282" s="43">
        <v>0</v>
      </c>
      <c r="X282" s="43">
        <v>0</v>
      </c>
      <c r="Y282" s="43">
        <v>0</v>
      </c>
      <c r="Z282" s="43">
        <v>9</v>
      </c>
      <c r="AA282" s="43">
        <v>9</v>
      </c>
      <c r="AB282" s="45" t="s">
        <v>117</v>
      </c>
      <c r="AC282" s="45" t="s">
        <v>118</v>
      </c>
      <c r="AD282" s="75"/>
    </row>
    <row r="283" s="10" customFormat="1" ht="12" spans="1:226">
      <c r="A283" s="45" t="s">
        <v>42</v>
      </c>
      <c r="B283" s="46" t="s">
        <v>145</v>
      </c>
      <c r="C283" s="45" t="s">
        <v>56</v>
      </c>
      <c r="D283" s="45" t="s">
        <v>70</v>
      </c>
      <c r="E283" s="45" t="s">
        <v>71</v>
      </c>
      <c r="F283" s="43">
        <v>6</v>
      </c>
      <c r="G283" s="43">
        <v>1</v>
      </c>
      <c r="H283" s="43">
        <v>6</v>
      </c>
      <c r="I283" s="43">
        <v>6</v>
      </c>
      <c r="J283" s="43">
        <v>2018</v>
      </c>
      <c r="K283" s="43">
        <v>2018</v>
      </c>
      <c r="L283" s="52">
        <v>2.88</v>
      </c>
      <c r="M283" s="52">
        <v>0</v>
      </c>
      <c r="N283" s="52">
        <v>0</v>
      </c>
      <c r="O283" s="52">
        <v>0</v>
      </c>
      <c r="P283" s="52">
        <v>2.88</v>
      </c>
      <c r="Q283" s="45" t="s">
        <v>46</v>
      </c>
      <c r="R283" s="43">
        <v>6</v>
      </c>
      <c r="S283" s="43">
        <v>6</v>
      </c>
      <c r="T283" s="43">
        <v>6</v>
      </c>
      <c r="U283" s="43">
        <v>6</v>
      </c>
      <c r="V283" s="43">
        <v>0</v>
      </c>
      <c r="W283" s="43">
        <v>0</v>
      </c>
      <c r="X283" s="43">
        <v>0</v>
      </c>
      <c r="Y283" s="43">
        <v>0</v>
      </c>
      <c r="Z283" s="43">
        <v>6</v>
      </c>
      <c r="AA283" s="43">
        <v>6</v>
      </c>
      <c r="AB283" s="45" t="s">
        <v>117</v>
      </c>
      <c r="AC283" s="45" t="s">
        <v>118</v>
      </c>
      <c r="AD283" s="45"/>
      <c r="AE283" s="131"/>
      <c r="AF283" s="131"/>
      <c r="AG283" s="131"/>
      <c r="AH283" s="131"/>
      <c r="AI283" s="131"/>
      <c r="AJ283" s="131"/>
      <c r="AK283" s="131"/>
      <c r="AL283" s="131"/>
      <c r="AM283" s="131"/>
      <c r="AN283" s="131"/>
      <c r="AO283" s="131"/>
      <c r="AP283" s="131"/>
      <c r="AQ283" s="131"/>
      <c r="AR283" s="131"/>
      <c r="AS283" s="131"/>
      <c r="AT283" s="131"/>
      <c r="AU283" s="131"/>
      <c r="AV283" s="131"/>
      <c r="AW283" s="131"/>
      <c r="AX283" s="131"/>
      <c r="AY283" s="131"/>
      <c r="AZ283" s="131"/>
      <c r="BA283" s="131"/>
      <c r="BB283" s="131"/>
      <c r="BC283" s="131"/>
      <c r="BD283" s="131"/>
      <c r="BE283" s="131"/>
      <c r="BF283" s="131"/>
      <c r="BG283" s="131"/>
      <c r="BH283" s="131"/>
      <c r="BI283" s="131"/>
      <c r="BJ283" s="131"/>
      <c r="BK283" s="131"/>
      <c r="BL283" s="131"/>
      <c r="BM283" s="131"/>
      <c r="BN283" s="131"/>
      <c r="BO283" s="131"/>
      <c r="BP283" s="131"/>
      <c r="BQ283" s="131"/>
      <c r="BR283" s="131"/>
      <c r="BS283" s="131"/>
      <c r="BT283" s="131"/>
      <c r="BU283" s="131"/>
      <c r="BV283" s="131"/>
      <c r="BW283" s="131"/>
      <c r="BX283" s="131"/>
      <c r="BY283" s="131"/>
      <c r="BZ283" s="131"/>
      <c r="CA283" s="131"/>
      <c r="CB283" s="131"/>
      <c r="CC283" s="131"/>
      <c r="CD283" s="131"/>
      <c r="CE283" s="131"/>
      <c r="CF283" s="131"/>
      <c r="CG283" s="131"/>
      <c r="CH283" s="131"/>
      <c r="CI283" s="131"/>
      <c r="CJ283" s="131"/>
      <c r="CK283" s="131"/>
      <c r="CL283" s="131"/>
      <c r="CM283" s="131"/>
      <c r="CN283" s="131"/>
      <c r="CO283" s="131"/>
      <c r="CP283" s="131"/>
      <c r="CQ283" s="131"/>
      <c r="CR283" s="131"/>
      <c r="CS283" s="131"/>
      <c r="CT283" s="131"/>
      <c r="CU283" s="131"/>
      <c r="CV283" s="131"/>
      <c r="CW283" s="131"/>
      <c r="CX283" s="131"/>
      <c r="CY283" s="131"/>
      <c r="CZ283" s="131"/>
      <c r="DA283" s="131"/>
      <c r="DB283" s="131"/>
      <c r="DC283" s="131"/>
      <c r="DD283" s="131"/>
      <c r="DE283" s="131"/>
      <c r="DF283" s="131"/>
      <c r="DG283" s="131"/>
      <c r="DH283" s="131"/>
      <c r="DI283" s="131"/>
      <c r="DJ283" s="131"/>
      <c r="DK283" s="131"/>
      <c r="DL283" s="131"/>
      <c r="DM283" s="131"/>
      <c r="DN283" s="131"/>
      <c r="DO283" s="131"/>
      <c r="DP283" s="131"/>
      <c r="DQ283" s="131"/>
      <c r="DR283" s="131"/>
      <c r="DS283" s="131"/>
      <c r="DT283" s="131"/>
      <c r="DU283" s="131"/>
      <c r="DV283" s="131"/>
      <c r="DW283" s="131"/>
      <c r="DX283" s="131"/>
      <c r="DY283" s="131"/>
      <c r="DZ283" s="131"/>
      <c r="EA283" s="131"/>
      <c r="EB283" s="131"/>
      <c r="EC283" s="131"/>
      <c r="ED283" s="131"/>
      <c r="EE283" s="131"/>
      <c r="EF283" s="131"/>
      <c r="EG283" s="131"/>
      <c r="EH283" s="131"/>
      <c r="EI283" s="131"/>
      <c r="EJ283" s="131"/>
      <c r="EK283" s="131"/>
      <c r="EL283" s="131"/>
      <c r="EM283" s="131"/>
      <c r="EN283" s="131"/>
      <c r="EO283" s="131"/>
      <c r="EP283" s="131"/>
      <c r="EQ283" s="131"/>
      <c r="ER283" s="131"/>
      <c r="ES283" s="131"/>
      <c r="ET283" s="131"/>
      <c r="EU283" s="131"/>
      <c r="EV283" s="131"/>
      <c r="EW283" s="131"/>
      <c r="EX283" s="131"/>
      <c r="EY283" s="131"/>
      <c r="EZ283" s="131"/>
      <c r="FA283" s="131"/>
      <c r="FB283" s="131"/>
      <c r="FC283" s="131"/>
      <c r="FD283" s="131"/>
      <c r="FE283" s="131"/>
      <c r="FF283" s="131"/>
      <c r="FG283" s="131"/>
      <c r="FH283" s="131"/>
      <c r="FI283" s="131"/>
      <c r="FJ283" s="131"/>
      <c r="FK283" s="131"/>
      <c r="FL283" s="131"/>
      <c r="FM283" s="131"/>
      <c r="FN283" s="131"/>
      <c r="FO283" s="131"/>
      <c r="FP283" s="131"/>
      <c r="FQ283" s="131"/>
      <c r="FR283" s="131"/>
      <c r="FS283" s="131"/>
      <c r="FT283" s="131"/>
      <c r="FU283" s="131"/>
      <c r="FV283" s="131"/>
      <c r="FW283" s="131"/>
      <c r="FX283" s="131"/>
      <c r="FY283" s="131"/>
      <c r="FZ283" s="131"/>
      <c r="GA283" s="131"/>
      <c r="GB283" s="131"/>
      <c r="GC283" s="131"/>
      <c r="GD283" s="131"/>
      <c r="GE283" s="131"/>
      <c r="GF283" s="131"/>
      <c r="GG283" s="131"/>
      <c r="GH283" s="131"/>
      <c r="GI283" s="131"/>
      <c r="GJ283" s="131"/>
      <c r="GK283" s="131"/>
      <c r="GL283" s="131"/>
      <c r="GM283" s="131"/>
      <c r="GN283" s="131"/>
      <c r="GO283" s="131"/>
      <c r="GP283" s="131"/>
      <c r="GQ283" s="131"/>
      <c r="GR283" s="131"/>
      <c r="GS283" s="131"/>
      <c r="GT283" s="131"/>
      <c r="GU283" s="131"/>
      <c r="GV283" s="131"/>
      <c r="GW283" s="131"/>
      <c r="GX283" s="131"/>
      <c r="GY283" s="131"/>
      <c r="GZ283" s="131"/>
      <c r="HA283" s="131"/>
      <c r="HB283" s="131"/>
      <c r="HC283" s="131"/>
      <c r="HD283" s="131"/>
      <c r="HE283" s="131"/>
      <c r="HF283" s="131"/>
      <c r="HG283" s="131"/>
      <c r="HH283" s="131"/>
      <c r="HI283" s="131"/>
      <c r="HJ283" s="131"/>
      <c r="HK283" s="131"/>
      <c r="HL283" s="131"/>
      <c r="HM283" s="131"/>
      <c r="HN283" s="131"/>
      <c r="HO283" s="131"/>
      <c r="HP283" s="131"/>
      <c r="HQ283" s="131"/>
      <c r="HR283" s="131"/>
    </row>
    <row r="284" s="10" customFormat="1" ht="12" spans="1:30">
      <c r="A284" s="45" t="s">
        <v>42</v>
      </c>
      <c r="B284" s="46" t="s">
        <v>145</v>
      </c>
      <c r="C284" s="45" t="s">
        <v>57</v>
      </c>
      <c r="D284" s="45" t="s">
        <v>70</v>
      </c>
      <c r="E284" s="45" t="s">
        <v>71</v>
      </c>
      <c r="F284" s="43">
        <v>12</v>
      </c>
      <c r="G284" s="43">
        <v>3</v>
      </c>
      <c r="H284" s="43">
        <v>12</v>
      </c>
      <c r="I284" s="43">
        <v>12</v>
      </c>
      <c r="J284" s="43">
        <v>2018</v>
      </c>
      <c r="K284" s="43">
        <v>2020</v>
      </c>
      <c r="L284" s="52">
        <v>5.76</v>
      </c>
      <c r="M284" s="52">
        <v>0</v>
      </c>
      <c r="N284" s="52">
        <v>0</v>
      </c>
      <c r="O284" s="52">
        <v>0</v>
      </c>
      <c r="P284" s="52">
        <v>5.76</v>
      </c>
      <c r="Q284" s="45" t="s">
        <v>46</v>
      </c>
      <c r="R284" s="43">
        <v>12</v>
      </c>
      <c r="S284" s="43">
        <v>12</v>
      </c>
      <c r="T284" s="43">
        <v>12</v>
      </c>
      <c r="U284" s="43">
        <v>12</v>
      </c>
      <c r="V284" s="43">
        <v>0</v>
      </c>
      <c r="W284" s="43">
        <v>0</v>
      </c>
      <c r="X284" s="43">
        <v>0</v>
      </c>
      <c r="Y284" s="43">
        <v>0</v>
      </c>
      <c r="Z284" s="43">
        <v>12</v>
      </c>
      <c r="AA284" s="43">
        <v>12</v>
      </c>
      <c r="AB284" s="45" t="s">
        <v>117</v>
      </c>
      <c r="AC284" s="45" t="s">
        <v>118</v>
      </c>
      <c r="AD284" s="75"/>
    </row>
    <row r="285" s="143" customFormat="1" ht="12" spans="1:30">
      <c r="A285" s="43" t="s">
        <v>146</v>
      </c>
      <c r="B285" s="44" t="s">
        <v>147</v>
      </c>
      <c r="C285" s="43" t="s">
        <v>148</v>
      </c>
      <c r="D285" s="43"/>
      <c r="E285" s="43"/>
      <c r="F285" s="43">
        <f t="shared" ref="F285:I285" si="28">SUM(F286:F295)</f>
        <v>189</v>
      </c>
      <c r="G285" s="43">
        <f t="shared" si="28"/>
        <v>25</v>
      </c>
      <c r="H285" s="43">
        <f t="shared" si="28"/>
        <v>189</v>
      </c>
      <c r="I285" s="43">
        <f t="shared" si="28"/>
        <v>189</v>
      </c>
      <c r="J285" s="43"/>
      <c r="K285" s="43"/>
      <c r="L285" s="52">
        <f>SUM(L286:L295)</f>
        <v>48.78</v>
      </c>
      <c r="M285" s="52">
        <f>SUM(M286:M295)</f>
        <v>0</v>
      </c>
      <c r="N285" s="52">
        <f>SUM(N286:N295)</f>
        <v>8.76</v>
      </c>
      <c r="O285" s="52">
        <f>SUM(O286:O295)</f>
        <v>0.3</v>
      </c>
      <c r="P285" s="52">
        <f t="shared" ref="P285:AB285" si="29">SUM(P286:P295)</f>
        <v>39.72</v>
      </c>
      <c r="Q285" s="43"/>
      <c r="R285" s="43">
        <f t="shared" si="29"/>
        <v>189</v>
      </c>
      <c r="S285" s="43">
        <f t="shared" si="29"/>
        <v>189</v>
      </c>
      <c r="T285" s="43">
        <f t="shared" si="29"/>
        <v>189</v>
      </c>
      <c r="U285" s="43">
        <f t="shared" si="29"/>
        <v>189</v>
      </c>
      <c r="V285" s="43">
        <f t="shared" si="29"/>
        <v>0</v>
      </c>
      <c r="W285" s="43">
        <f t="shared" si="29"/>
        <v>0</v>
      </c>
      <c r="X285" s="43">
        <f t="shared" si="29"/>
        <v>0</v>
      </c>
      <c r="Y285" s="43">
        <f t="shared" si="29"/>
        <v>0</v>
      </c>
      <c r="Z285" s="43">
        <f t="shared" si="29"/>
        <v>189</v>
      </c>
      <c r="AA285" s="43">
        <f t="shared" si="29"/>
        <v>189</v>
      </c>
      <c r="AB285" s="43"/>
      <c r="AC285" s="43"/>
      <c r="AD285" s="77"/>
    </row>
    <row r="286" s="10" customFormat="1" ht="12" spans="1:30">
      <c r="A286" s="45" t="s">
        <v>42</v>
      </c>
      <c r="B286" s="46" t="s">
        <v>149</v>
      </c>
      <c r="C286" s="45" t="s">
        <v>49</v>
      </c>
      <c r="D286" s="45" t="s">
        <v>70</v>
      </c>
      <c r="E286" s="45" t="s">
        <v>71</v>
      </c>
      <c r="F286" s="43">
        <v>3</v>
      </c>
      <c r="G286" s="43">
        <v>3</v>
      </c>
      <c r="H286" s="43">
        <v>3</v>
      </c>
      <c r="I286" s="43">
        <v>3</v>
      </c>
      <c r="J286" s="43">
        <v>2018</v>
      </c>
      <c r="K286" s="43">
        <v>2020</v>
      </c>
      <c r="L286" s="52">
        <v>10.71</v>
      </c>
      <c r="M286" s="52">
        <v>0</v>
      </c>
      <c r="N286" s="52">
        <v>0</v>
      </c>
      <c r="O286" s="52">
        <v>0</v>
      </c>
      <c r="P286" s="52">
        <v>10.71</v>
      </c>
      <c r="Q286" s="45" t="s">
        <v>46</v>
      </c>
      <c r="R286" s="43">
        <v>3</v>
      </c>
      <c r="S286" s="43">
        <v>3</v>
      </c>
      <c r="T286" s="43">
        <v>3</v>
      </c>
      <c r="U286" s="43">
        <v>3</v>
      </c>
      <c r="V286" s="43">
        <v>0</v>
      </c>
      <c r="W286" s="43">
        <v>0</v>
      </c>
      <c r="X286" s="43">
        <v>0</v>
      </c>
      <c r="Y286" s="43">
        <v>0</v>
      </c>
      <c r="Z286" s="43">
        <v>3</v>
      </c>
      <c r="AA286" s="43">
        <v>3</v>
      </c>
      <c r="AB286" s="45" t="s">
        <v>117</v>
      </c>
      <c r="AC286" s="45" t="s">
        <v>118</v>
      </c>
      <c r="AD286" s="75"/>
    </row>
    <row r="287" s="131" customFormat="1" ht="14.25" spans="1:226">
      <c r="A287" s="45" t="s">
        <v>42</v>
      </c>
      <c r="B287" s="46" t="s">
        <v>149</v>
      </c>
      <c r="C287" s="45" t="s">
        <v>50</v>
      </c>
      <c r="D287" s="45" t="s">
        <v>70</v>
      </c>
      <c r="E287" s="45" t="s">
        <v>71</v>
      </c>
      <c r="F287" s="43">
        <v>15</v>
      </c>
      <c r="G287" s="43">
        <v>3</v>
      </c>
      <c r="H287" s="43">
        <v>15</v>
      </c>
      <c r="I287" s="43">
        <v>15</v>
      </c>
      <c r="J287" s="43">
        <v>2018</v>
      </c>
      <c r="K287" s="43">
        <v>2020</v>
      </c>
      <c r="L287" s="52">
        <v>10.26</v>
      </c>
      <c r="M287" s="52">
        <v>0</v>
      </c>
      <c r="N287" s="52">
        <v>0</v>
      </c>
      <c r="O287" s="52">
        <v>0</v>
      </c>
      <c r="P287" s="52">
        <v>10.26</v>
      </c>
      <c r="Q287" s="45" t="s">
        <v>46</v>
      </c>
      <c r="R287" s="43">
        <v>15</v>
      </c>
      <c r="S287" s="43">
        <v>15</v>
      </c>
      <c r="T287" s="43">
        <v>15</v>
      </c>
      <c r="U287" s="43">
        <v>15</v>
      </c>
      <c r="V287" s="43">
        <v>0</v>
      </c>
      <c r="W287" s="43">
        <v>0</v>
      </c>
      <c r="X287" s="43">
        <v>0</v>
      </c>
      <c r="Y287" s="43">
        <v>0</v>
      </c>
      <c r="Z287" s="43">
        <v>15</v>
      </c>
      <c r="AA287" s="43">
        <v>15</v>
      </c>
      <c r="AB287" s="45" t="s">
        <v>117</v>
      </c>
      <c r="AC287" s="45" t="s">
        <v>118</v>
      </c>
      <c r="AD287" s="74"/>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21"/>
      <c r="CC287" s="21"/>
      <c r="CD287" s="21"/>
      <c r="CE287" s="21"/>
      <c r="CF287" s="21"/>
      <c r="CG287" s="21"/>
      <c r="CH287" s="21"/>
      <c r="CI287" s="21"/>
      <c r="CJ287" s="21"/>
      <c r="CK287" s="21"/>
      <c r="CL287" s="21"/>
      <c r="CM287" s="21"/>
      <c r="CN287" s="21"/>
      <c r="CO287" s="21"/>
      <c r="CP287" s="21"/>
      <c r="CQ287" s="21"/>
      <c r="CR287" s="21"/>
      <c r="CS287" s="21"/>
      <c r="CT287" s="21"/>
      <c r="CU287" s="21"/>
      <c r="CV287" s="21"/>
      <c r="CW287" s="21"/>
      <c r="CX287" s="21"/>
      <c r="CY287" s="21"/>
      <c r="CZ287" s="21"/>
      <c r="DA287" s="21"/>
      <c r="DB287" s="21"/>
      <c r="DC287" s="21"/>
      <c r="DD287" s="21"/>
      <c r="DE287" s="21"/>
      <c r="DF287" s="21"/>
      <c r="DG287" s="21"/>
      <c r="DH287" s="21"/>
      <c r="DI287" s="21"/>
      <c r="DJ287" s="21"/>
      <c r="DK287" s="21"/>
      <c r="DL287" s="21"/>
      <c r="DM287" s="21"/>
      <c r="DN287" s="21"/>
      <c r="DO287" s="21"/>
      <c r="DP287" s="21"/>
      <c r="DQ287" s="21"/>
      <c r="DR287" s="21"/>
      <c r="DS287" s="21"/>
      <c r="DT287" s="21"/>
      <c r="DU287" s="21"/>
      <c r="DV287" s="21"/>
      <c r="DW287" s="21"/>
      <c r="DX287" s="21"/>
      <c r="DY287" s="21"/>
      <c r="DZ287" s="21"/>
      <c r="EA287" s="21"/>
      <c r="EB287" s="21"/>
      <c r="EC287" s="21"/>
      <c r="ED287" s="21"/>
      <c r="EE287" s="21"/>
      <c r="EF287" s="21"/>
      <c r="EG287" s="21"/>
      <c r="EH287" s="21"/>
      <c r="EI287" s="21"/>
      <c r="EJ287" s="21"/>
      <c r="EK287" s="21"/>
      <c r="EL287" s="21"/>
      <c r="EM287" s="21"/>
      <c r="EN287" s="21"/>
      <c r="EO287" s="21"/>
      <c r="EP287" s="21"/>
      <c r="EQ287" s="21"/>
      <c r="ER287" s="21"/>
      <c r="ES287" s="21"/>
      <c r="ET287" s="21"/>
      <c r="EU287" s="21"/>
      <c r="EV287" s="21"/>
      <c r="EW287" s="21"/>
      <c r="EX287" s="21"/>
      <c r="EY287" s="21"/>
      <c r="EZ287" s="21"/>
      <c r="FA287" s="21"/>
      <c r="FB287" s="21"/>
      <c r="FC287" s="21"/>
      <c r="FD287" s="21"/>
      <c r="FE287" s="21"/>
      <c r="FF287" s="21"/>
      <c r="FG287" s="21"/>
      <c r="FH287" s="21"/>
      <c r="FI287" s="21"/>
      <c r="FJ287" s="21"/>
      <c r="FK287" s="21"/>
      <c r="FL287" s="21"/>
      <c r="FM287" s="21"/>
      <c r="FN287" s="21"/>
      <c r="FO287" s="21"/>
      <c r="FP287" s="21"/>
      <c r="FQ287" s="21"/>
      <c r="FR287" s="21"/>
      <c r="FS287" s="21"/>
      <c r="FT287" s="21"/>
      <c r="FU287" s="21"/>
      <c r="FV287" s="21"/>
      <c r="FW287" s="21"/>
      <c r="FX287" s="21"/>
      <c r="FY287" s="21"/>
      <c r="FZ287" s="21"/>
      <c r="GA287" s="21"/>
      <c r="GB287" s="21"/>
      <c r="GC287" s="21"/>
      <c r="GD287" s="21"/>
      <c r="GE287" s="21"/>
      <c r="GF287" s="21"/>
      <c r="GG287" s="21"/>
      <c r="GH287" s="21"/>
      <c r="GI287" s="21"/>
      <c r="GJ287" s="21"/>
      <c r="GK287" s="21"/>
      <c r="GL287" s="21"/>
      <c r="GM287" s="21"/>
      <c r="GN287" s="21"/>
      <c r="GO287" s="21"/>
      <c r="GP287" s="21"/>
      <c r="GQ287" s="21"/>
      <c r="GR287" s="21"/>
      <c r="GS287" s="21"/>
      <c r="GT287" s="21"/>
      <c r="GU287" s="21"/>
      <c r="GV287" s="21"/>
      <c r="GW287" s="21"/>
      <c r="GX287" s="21"/>
      <c r="GY287" s="21"/>
      <c r="GZ287" s="21"/>
      <c r="HA287" s="21"/>
      <c r="HB287" s="21"/>
      <c r="HC287" s="21"/>
      <c r="HD287" s="21"/>
      <c r="HE287" s="21"/>
      <c r="HF287" s="21"/>
      <c r="HG287" s="21"/>
      <c r="HH287" s="21"/>
      <c r="HI287" s="21"/>
      <c r="HJ287" s="21"/>
      <c r="HK287" s="21"/>
      <c r="HL287" s="21"/>
      <c r="HM287" s="21"/>
      <c r="HN287" s="21"/>
      <c r="HO287" s="21"/>
      <c r="HP287" s="21"/>
      <c r="HQ287" s="21"/>
      <c r="HR287" s="21"/>
    </row>
    <row r="288" s="131" customFormat="1" ht="12" spans="1:30">
      <c r="A288" s="45" t="s">
        <v>42</v>
      </c>
      <c r="B288" s="46" t="s">
        <v>149</v>
      </c>
      <c r="C288" s="45" t="s">
        <v>51</v>
      </c>
      <c r="D288" s="45" t="s">
        <v>70</v>
      </c>
      <c r="E288" s="45" t="s">
        <v>71</v>
      </c>
      <c r="F288" s="43">
        <v>4</v>
      </c>
      <c r="G288" s="43">
        <v>2</v>
      </c>
      <c r="H288" s="43">
        <v>4</v>
      </c>
      <c r="I288" s="43">
        <v>4</v>
      </c>
      <c r="J288" s="43">
        <v>2018</v>
      </c>
      <c r="K288" s="43">
        <v>2019</v>
      </c>
      <c r="L288" s="52">
        <v>0.6</v>
      </c>
      <c r="M288" s="52">
        <v>0</v>
      </c>
      <c r="N288" s="52">
        <v>0</v>
      </c>
      <c r="O288" s="52">
        <v>0.3</v>
      </c>
      <c r="P288" s="52">
        <v>0.3</v>
      </c>
      <c r="Q288" s="45" t="s">
        <v>46</v>
      </c>
      <c r="R288" s="43">
        <v>4</v>
      </c>
      <c r="S288" s="43">
        <v>4</v>
      </c>
      <c r="T288" s="43">
        <v>4</v>
      </c>
      <c r="U288" s="43">
        <v>4</v>
      </c>
      <c r="V288" s="43">
        <v>0</v>
      </c>
      <c r="W288" s="43">
        <v>0</v>
      </c>
      <c r="X288" s="43">
        <v>0</v>
      </c>
      <c r="Y288" s="43">
        <v>0</v>
      </c>
      <c r="Z288" s="43">
        <v>4</v>
      </c>
      <c r="AA288" s="43">
        <v>4</v>
      </c>
      <c r="AB288" s="45" t="s">
        <v>117</v>
      </c>
      <c r="AC288" s="45" t="s">
        <v>118</v>
      </c>
      <c r="AD288" s="45"/>
    </row>
    <row r="289" s="22" customFormat="1" spans="1:226">
      <c r="A289" s="45" t="s">
        <v>42</v>
      </c>
      <c r="B289" s="46" t="s">
        <v>149</v>
      </c>
      <c r="C289" s="45" t="s">
        <v>52</v>
      </c>
      <c r="D289" s="45" t="s">
        <v>70</v>
      </c>
      <c r="E289" s="45" t="s">
        <v>71</v>
      </c>
      <c r="F289" s="43">
        <v>18</v>
      </c>
      <c r="G289" s="43">
        <v>3</v>
      </c>
      <c r="H289" s="43">
        <v>18</v>
      </c>
      <c r="I289" s="43">
        <v>18</v>
      </c>
      <c r="J289" s="43">
        <v>2018</v>
      </c>
      <c r="K289" s="43">
        <v>2020</v>
      </c>
      <c r="L289" s="52">
        <v>2.7</v>
      </c>
      <c r="M289" s="52">
        <v>0</v>
      </c>
      <c r="N289" s="52">
        <v>0</v>
      </c>
      <c r="O289" s="52">
        <v>0</v>
      </c>
      <c r="P289" s="52">
        <v>2.7</v>
      </c>
      <c r="Q289" s="45" t="s">
        <v>46</v>
      </c>
      <c r="R289" s="43">
        <v>18</v>
      </c>
      <c r="S289" s="43">
        <v>18</v>
      </c>
      <c r="T289" s="43">
        <v>18</v>
      </c>
      <c r="U289" s="43">
        <v>18</v>
      </c>
      <c r="V289" s="43">
        <v>0</v>
      </c>
      <c r="W289" s="43">
        <v>0</v>
      </c>
      <c r="X289" s="43">
        <v>0</v>
      </c>
      <c r="Y289" s="43">
        <v>0</v>
      </c>
      <c r="Z289" s="43">
        <v>18</v>
      </c>
      <c r="AA289" s="43">
        <v>18</v>
      </c>
      <c r="AB289" s="45" t="s">
        <v>117</v>
      </c>
      <c r="AC289" s="45" t="s">
        <v>118</v>
      </c>
      <c r="AD289" s="75"/>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0"/>
      <c r="EI289" s="10"/>
      <c r="EJ289" s="10"/>
      <c r="EK289" s="10"/>
      <c r="EL289" s="10"/>
      <c r="EM289" s="10"/>
      <c r="EN289" s="10"/>
      <c r="EO289" s="10"/>
      <c r="EP289" s="10"/>
      <c r="EQ289" s="10"/>
      <c r="ER289" s="10"/>
      <c r="ES289" s="10"/>
      <c r="ET289" s="10"/>
      <c r="EU289" s="10"/>
      <c r="EV289" s="10"/>
      <c r="EW289" s="10"/>
      <c r="EX289" s="10"/>
      <c r="EY289" s="10"/>
      <c r="EZ289" s="10"/>
      <c r="FA289" s="10"/>
      <c r="FB289" s="10"/>
      <c r="FC289" s="10"/>
      <c r="FD289" s="10"/>
      <c r="FE289" s="10"/>
      <c r="FF289" s="10"/>
      <c r="FG289" s="10"/>
      <c r="FH289" s="10"/>
      <c r="FI289" s="10"/>
      <c r="FJ289" s="10"/>
      <c r="FK289" s="10"/>
      <c r="FL289" s="10"/>
      <c r="FM289" s="10"/>
      <c r="FN289" s="10"/>
      <c r="FO289" s="10"/>
      <c r="FP289" s="10"/>
      <c r="FQ289" s="10"/>
      <c r="FR289" s="10"/>
      <c r="FS289" s="10"/>
      <c r="FT289" s="10"/>
      <c r="FU289" s="10"/>
      <c r="FV289" s="10"/>
      <c r="FW289" s="10"/>
      <c r="FX289" s="10"/>
      <c r="FY289" s="10"/>
      <c r="FZ289" s="10"/>
      <c r="GA289" s="10"/>
      <c r="GB289" s="10"/>
      <c r="GC289" s="10"/>
      <c r="GD289" s="10"/>
      <c r="GE289" s="10"/>
      <c r="GF289" s="10"/>
      <c r="GG289" s="10"/>
      <c r="GH289" s="10"/>
      <c r="GI289" s="10"/>
      <c r="GJ289" s="10"/>
      <c r="GK289" s="10"/>
      <c r="GL289" s="10"/>
      <c r="GM289" s="10"/>
      <c r="GN289" s="10"/>
      <c r="GO289" s="10"/>
      <c r="GP289" s="10"/>
      <c r="GQ289" s="10"/>
      <c r="GR289" s="10"/>
      <c r="GS289" s="10"/>
      <c r="GT289" s="10"/>
      <c r="GU289" s="10"/>
      <c r="GV289" s="10"/>
      <c r="GW289" s="10"/>
      <c r="GX289" s="10"/>
      <c r="GY289" s="10"/>
      <c r="GZ289" s="10"/>
      <c r="HA289" s="10"/>
      <c r="HB289" s="10"/>
      <c r="HC289" s="10"/>
      <c r="HD289" s="10"/>
      <c r="HE289" s="10"/>
      <c r="HF289" s="10"/>
      <c r="HG289" s="10"/>
      <c r="HH289" s="10"/>
      <c r="HI289" s="10"/>
      <c r="HJ289" s="10"/>
      <c r="HK289" s="10"/>
      <c r="HL289" s="10"/>
      <c r="HM289" s="10"/>
      <c r="HN289" s="10"/>
      <c r="HO289" s="10"/>
      <c r="HP289" s="10"/>
      <c r="HQ289" s="10"/>
      <c r="HR289" s="10"/>
    </row>
    <row r="290" s="22" customFormat="1" spans="1:226">
      <c r="A290" s="45" t="s">
        <v>42</v>
      </c>
      <c r="B290" s="46" t="s">
        <v>149</v>
      </c>
      <c r="C290" s="45" t="s">
        <v>53</v>
      </c>
      <c r="D290" s="45" t="s">
        <v>70</v>
      </c>
      <c r="E290" s="45" t="s">
        <v>71</v>
      </c>
      <c r="F290" s="43">
        <v>5</v>
      </c>
      <c r="G290" s="43">
        <v>1</v>
      </c>
      <c r="H290" s="43">
        <v>5</v>
      </c>
      <c r="I290" s="43">
        <v>5</v>
      </c>
      <c r="J290" s="43">
        <v>2018</v>
      </c>
      <c r="K290" s="43">
        <v>2018</v>
      </c>
      <c r="L290" s="52">
        <v>0.75</v>
      </c>
      <c r="M290" s="52">
        <v>0</v>
      </c>
      <c r="N290" s="52">
        <v>0</v>
      </c>
      <c r="O290" s="52">
        <v>0</v>
      </c>
      <c r="P290" s="52">
        <v>0.75</v>
      </c>
      <c r="Q290" s="45" t="s">
        <v>46</v>
      </c>
      <c r="R290" s="43">
        <v>5</v>
      </c>
      <c r="S290" s="43">
        <v>5</v>
      </c>
      <c r="T290" s="43">
        <v>5</v>
      </c>
      <c r="U290" s="43">
        <v>5</v>
      </c>
      <c r="V290" s="43">
        <v>0</v>
      </c>
      <c r="W290" s="43">
        <v>0</v>
      </c>
      <c r="X290" s="43">
        <v>0</v>
      </c>
      <c r="Y290" s="43">
        <v>0</v>
      </c>
      <c r="Z290" s="43">
        <v>5</v>
      </c>
      <c r="AA290" s="43">
        <v>5</v>
      </c>
      <c r="AB290" s="45" t="s">
        <v>117</v>
      </c>
      <c r="AC290" s="45" t="s">
        <v>118</v>
      </c>
      <c r="AD290" s="45"/>
      <c r="AE290" s="131"/>
      <c r="AF290" s="131"/>
      <c r="AG290" s="131"/>
      <c r="AH290" s="131"/>
      <c r="AI290" s="131"/>
      <c r="AJ290" s="131"/>
      <c r="AK290" s="131"/>
      <c r="AL290" s="131"/>
      <c r="AM290" s="131"/>
      <c r="AN290" s="131"/>
      <c r="AO290" s="131"/>
      <c r="AP290" s="131"/>
      <c r="AQ290" s="131"/>
      <c r="AR290" s="131"/>
      <c r="AS290" s="131"/>
      <c r="AT290" s="131"/>
      <c r="AU290" s="131"/>
      <c r="AV290" s="131"/>
      <c r="AW290" s="131"/>
      <c r="AX290" s="131"/>
      <c r="AY290" s="131"/>
      <c r="AZ290" s="131"/>
      <c r="BA290" s="131"/>
      <c r="BB290" s="131"/>
      <c r="BC290" s="131"/>
      <c r="BD290" s="131"/>
      <c r="BE290" s="131"/>
      <c r="BF290" s="131"/>
      <c r="BG290" s="131"/>
      <c r="BH290" s="131"/>
      <c r="BI290" s="131"/>
      <c r="BJ290" s="131"/>
      <c r="BK290" s="131"/>
      <c r="BL290" s="131"/>
      <c r="BM290" s="131"/>
      <c r="BN290" s="131"/>
      <c r="BO290" s="131"/>
      <c r="BP290" s="131"/>
      <c r="BQ290" s="131"/>
      <c r="BR290" s="131"/>
      <c r="BS290" s="131"/>
      <c r="BT290" s="131"/>
      <c r="BU290" s="131"/>
      <c r="BV290" s="131"/>
      <c r="BW290" s="131"/>
      <c r="BX290" s="131"/>
      <c r="BY290" s="131"/>
      <c r="BZ290" s="131"/>
      <c r="CA290" s="131"/>
      <c r="CB290" s="131"/>
      <c r="CC290" s="131"/>
      <c r="CD290" s="131"/>
      <c r="CE290" s="131"/>
      <c r="CF290" s="131"/>
      <c r="CG290" s="131"/>
      <c r="CH290" s="131"/>
      <c r="CI290" s="131"/>
      <c r="CJ290" s="131"/>
      <c r="CK290" s="131"/>
      <c r="CL290" s="131"/>
      <c r="CM290" s="131"/>
      <c r="CN290" s="131"/>
      <c r="CO290" s="131"/>
      <c r="CP290" s="131"/>
      <c r="CQ290" s="131"/>
      <c r="CR290" s="131"/>
      <c r="CS290" s="131"/>
      <c r="CT290" s="131"/>
      <c r="CU290" s="131"/>
      <c r="CV290" s="131"/>
      <c r="CW290" s="131"/>
      <c r="CX290" s="131"/>
      <c r="CY290" s="131"/>
      <c r="CZ290" s="131"/>
      <c r="DA290" s="131"/>
      <c r="DB290" s="131"/>
      <c r="DC290" s="131"/>
      <c r="DD290" s="131"/>
      <c r="DE290" s="131"/>
      <c r="DF290" s="131"/>
      <c r="DG290" s="131"/>
      <c r="DH290" s="131"/>
      <c r="DI290" s="131"/>
      <c r="DJ290" s="131"/>
      <c r="DK290" s="131"/>
      <c r="DL290" s="131"/>
      <c r="DM290" s="131"/>
      <c r="DN290" s="131"/>
      <c r="DO290" s="131"/>
      <c r="DP290" s="131"/>
      <c r="DQ290" s="131"/>
      <c r="DR290" s="131"/>
      <c r="DS290" s="131"/>
      <c r="DT290" s="131"/>
      <c r="DU290" s="131"/>
      <c r="DV290" s="131"/>
      <c r="DW290" s="131"/>
      <c r="DX290" s="131"/>
      <c r="DY290" s="131"/>
      <c r="DZ290" s="131"/>
      <c r="EA290" s="131"/>
      <c r="EB290" s="131"/>
      <c r="EC290" s="131"/>
      <c r="ED290" s="131"/>
      <c r="EE290" s="131"/>
      <c r="EF290" s="131"/>
      <c r="EG290" s="131"/>
      <c r="EH290" s="131"/>
      <c r="EI290" s="131"/>
      <c r="EJ290" s="131"/>
      <c r="EK290" s="131"/>
      <c r="EL290" s="131"/>
      <c r="EM290" s="131"/>
      <c r="EN290" s="131"/>
      <c r="EO290" s="131"/>
      <c r="EP290" s="131"/>
      <c r="EQ290" s="131"/>
      <c r="ER290" s="131"/>
      <c r="ES290" s="131"/>
      <c r="ET290" s="131"/>
      <c r="EU290" s="131"/>
      <c r="EV290" s="131"/>
      <c r="EW290" s="131"/>
      <c r="EX290" s="131"/>
      <c r="EY290" s="131"/>
      <c r="EZ290" s="131"/>
      <c r="FA290" s="131"/>
      <c r="FB290" s="131"/>
      <c r="FC290" s="131"/>
      <c r="FD290" s="131"/>
      <c r="FE290" s="131"/>
      <c r="FF290" s="131"/>
      <c r="FG290" s="131"/>
      <c r="FH290" s="131"/>
      <c r="FI290" s="131"/>
      <c r="FJ290" s="131"/>
      <c r="FK290" s="131"/>
      <c r="FL290" s="131"/>
      <c r="FM290" s="131"/>
      <c r="FN290" s="131"/>
      <c r="FO290" s="131"/>
      <c r="FP290" s="131"/>
      <c r="FQ290" s="131"/>
      <c r="FR290" s="131"/>
      <c r="FS290" s="131"/>
      <c r="FT290" s="131"/>
      <c r="FU290" s="131"/>
      <c r="FV290" s="131"/>
      <c r="FW290" s="131"/>
      <c r="FX290" s="131"/>
      <c r="FY290" s="131"/>
      <c r="FZ290" s="131"/>
      <c r="GA290" s="131"/>
      <c r="GB290" s="131"/>
      <c r="GC290" s="131"/>
      <c r="GD290" s="131"/>
      <c r="GE290" s="131"/>
      <c r="GF290" s="131"/>
      <c r="GG290" s="131"/>
      <c r="GH290" s="131"/>
      <c r="GI290" s="131"/>
      <c r="GJ290" s="131"/>
      <c r="GK290" s="131"/>
      <c r="GL290" s="131"/>
      <c r="GM290" s="131"/>
      <c r="GN290" s="131"/>
      <c r="GO290" s="131"/>
      <c r="GP290" s="131"/>
      <c r="GQ290" s="131"/>
      <c r="GR290" s="131"/>
      <c r="GS290" s="131"/>
      <c r="GT290" s="131"/>
      <c r="GU290" s="131"/>
      <c r="GV290" s="131"/>
      <c r="GW290" s="131"/>
      <c r="GX290" s="131"/>
      <c r="GY290" s="131"/>
      <c r="GZ290" s="131"/>
      <c r="HA290" s="131"/>
      <c r="HB290" s="131"/>
      <c r="HC290" s="131"/>
      <c r="HD290" s="131"/>
      <c r="HE290" s="131"/>
      <c r="HF290" s="131"/>
      <c r="HG290" s="131"/>
      <c r="HH290" s="131"/>
      <c r="HI290" s="131"/>
      <c r="HJ290" s="131"/>
      <c r="HK290" s="131"/>
      <c r="HL290" s="131"/>
      <c r="HM290" s="131"/>
      <c r="HN290" s="131"/>
      <c r="HO290" s="131"/>
      <c r="HP290" s="131"/>
      <c r="HQ290" s="131"/>
      <c r="HR290" s="131"/>
    </row>
    <row r="291" s="22" customFormat="1" spans="1:30">
      <c r="A291" s="45" t="s">
        <v>42</v>
      </c>
      <c r="B291" s="46" t="s">
        <v>149</v>
      </c>
      <c r="C291" s="45" t="s">
        <v>54</v>
      </c>
      <c r="D291" s="45" t="s">
        <v>70</v>
      </c>
      <c r="E291" s="45" t="s">
        <v>71</v>
      </c>
      <c r="F291" s="43">
        <v>7</v>
      </c>
      <c r="G291" s="43">
        <v>2</v>
      </c>
      <c r="H291" s="43">
        <v>7</v>
      </c>
      <c r="I291" s="43">
        <v>7</v>
      </c>
      <c r="J291" s="43">
        <v>2018</v>
      </c>
      <c r="K291" s="43">
        <v>2019</v>
      </c>
      <c r="L291" s="52">
        <v>1.5</v>
      </c>
      <c r="M291" s="52">
        <v>0</v>
      </c>
      <c r="N291" s="52">
        <v>0</v>
      </c>
      <c r="O291" s="52">
        <v>0</v>
      </c>
      <c r="P291" s="52">
        <v>1.5</v>
      </c>
      <c r="Q291" s="45" t="s">
        <v>46</v>
      </c>
      <c r="R291" s="43">
        <v>7</v>
      </c>
      <c r="S291" s="43">
        <v>7</v>
      </c>
      <c r="T291" s="43">
        <v>7</v>
      </c>
      <c r="U291" s="43">
        <v>7</v>
      </c>
      <c r="V291" s="43">
        <v>0</v>
      </c>
      <c r="W291" s="43">
        <v>0</v>
      </c>
      <c r="X291" s="43">
        <v>0</v>
      </c>
      <c r="Y291" s="43">
        <v>0</v>
      </c>
      <c r="Z291" s="43">
        <v>7</v>
      </c>
      <c r="AA291" s="43">
        <v>7</v>
      </c>
      <c r="AB291" s="45" t="s">
        <v>117</v>
      </c>
      <c r="AC291" s="45" t="s">
        <v>118</v>
      </c>
      <c r="AD291" s="73"/>
    </row>
    <row r="292" s="10" customFormat="1" ht="12" spans="1:30">
      <c r="A292" s="45" t="s">
        <v>42</v>
      </c>
      <c r="B292" s="46" t="s">
        <v>149</v>
      </c>
      <c r="C292" s="45" t="s">
        <v>55</v>
      </c>
      <c r="D292" s="45" t="s">
        <v>70</v>
      </c>
      <c r="E292" s="45" t="s">
        <v>71</v>
      </c>
      <c r="F292" s="43">
        <v>105</v>
      </c>
      <c r="G292" s="43">
        <v>3</v>
      </c>
      <c r="H292" s="43">
        <v>105</v>
      </c>
      <c r="I292" s="43">
        <v>105</v>
      </c>
      <c r="J292" s="43">
        <v>2018</v>
      </c>
      <c r="K292" s="43">
        <v>2020</v>
      </c>
      <c r="L292" s="52">
        <v>16.56</v>
      </c>
      <c r="M292" s="52">
        <v>0</v>
      </c>
      <c r="N292" s="52">
        <v>8.76</v>
      </c>
      <c r="O292" s="52">
        <v>0</v>
      </c>
      <c r="P292" s="52">
        <v>7.8</v>
      </c>
      <c r="Q292" s="45" t="s">
        <v>46</v>
      </c>
      <c r="R292" s="43">
        <v>105</v>
      </c>
      <c r="S292" s="43">
        <v>105</v>
      </c>
      <c r="T292" s="43">
        <v>105</v>
      </c>
      <c r="U292" s="43">
        <v>105</v>
      </c>
      <c r="V292" s="43">
        <v>0</v>
      </c>
      <c r="W292" s="43">
        <v>0</v>
      </c>
      <c r="X292" s="43">
        <v>0</v>
      </c>
      <c r="Y292" s="43">
        <v>0</v>
      </c>
      <c r="Z292" s="43">
        <v>105</v>
      </c>
      <c r="AA292" s="43">
        <v>105</v>
      </c>
      <c r="AB292" s="45" t="s">
        <v>117</v>
      </c>
      <c r="AC292" s="45" t="s">
        <v>118</v>
      </c>
      <c r="AD292" s="75"/>
    </row>
    <row r="293" s="10" customFormat="1" ht="12" spans="1:226">
      <c r="A293" s="45" t="s">
        <v>42</v>
      </c>
      <c r="B293" s="46" t="s">
        <v>149</v>
      </c>
      <c r="C293" s="45" t="s">
        <v>56</v>
      </c>
      <c r="D293" s="45" t="s">
        <v>70</v>
      </c>
      <c r="E293" s="45" t="s">
        <v>71</v>
      </c>
      <c r="F293" s="43">
        <v>3</v>
      </c>
      <c r="G293" s="43">
        <v>3</v>
      </c>
      <c r="H293" s="43">
        <v>3</v>
      </c>
      <c r="I293" s="43">
        <v>3</v>
      </c>
      <c r="J293" s="43">
        <v>2018</v>
      </c>
      <c r="K293" s="43">
        <v>2020</v>
      </c>
      <c r="L293" s="52">
        <v>0.78</v>
      </c>
      <c r="M293" s="52">
        <v>0</v>
      </c>
      <c r="N293" s="52">
        <v>0</v>
      </c>
      <c r="O293" s="52">
        <v>0</v>
      </c>
      <c r="P293" s="52">
        <v>0.78</v>
      </c>
      <c r="Q293" s="45" t="s">
        <v>46</v>
      </c>
      <c r="R293" s="43">
        <v>3</v>
      </c>
      <c r="S293" s="43">
        <v>3</v>
      </c>
      <c r="T293" s="43">
        <v>3</v>
      </c>
      <c r="U293" s="43">
        <v>3</v>
      </c>
      <c r="V293" s="43">
        <v>0</v>
      </c>
      <c r="W293" s="43">
        <v>0</v>
      </c>
      <c r="X293" s="43">
        <v>0</v>
      </c>
      <c r="Y293" s="43">
        <v>0</v>
      </c>
      <c r="Z293" s="43">
        <v>3</v>
      </c>
      <c r="AA293" s="43">
        <v>3</v>
      </c>
      <c r="AB293" s="45" t="s">
        <v>117</v>
      </c>
      <c r="AC293" s="45" t="s">
        <v>118</v>
      </c>
      <c r="AD293" s="45"/>
      <c r="AE293" s="131"/>
      <c r="AF293" s="131"/>
      <c r="AG293" s="131"/>
      <c r="AH293" s="131"/>
      <c r="AI293" s="131"/>
      <c r="AJ293" s="131"/>
      <c r="AK293" s="131"/>
      <c r="AL293" s="131"/>
      <c r="AM293" s="131"/>
      <c r="AN293" s="131"/>
      <c r="AO293" s="131"/>
      <c r="AP293" s="131"/>
      <c r="AQ293" s="131"/>
      <c r="AR293" s="131"/>
      <c r="AS293" s="131"/>
      <c r="AT293" s="131"/>
      <c r="AU293" s="131"/>
      <c r="AV293" s="131"/>
      <c r="AW293" s="131"/>
      <c r="AX293" s="131"/>
      <c r="AY293" s="131"/>
      <c r="AZ293" s="131"/>
      <c r="BA293" s="131"/>
      <c r="BB293" s="131"/>
      <c r="BC293" s="131"/>
      <c r="BD293" s="131"/>
      <c r="BE293" s="131"/>
      <c r="BF293" s="131"/>
      <c r="BG293" s="131"/>
      <c r="BH293" s="131"/>
      <c r="BI293" s="131"/>
      <c r="BJ293" s="131"/>
      <c r="BK293" s="131"/>
      <c r="BL293" s="131"/>
      <c r="BM293" s="131"/>
      <c r="BN293" s="131"/>
      <c r="BO293" s="131"/>
      <c r="BP293" s="131"/>
      <c r="BQ293" s="131"/>
      <c r="BR293" s="131"/>
      <c r="BS293" s="131"/>
      <c r="BT293" s="131"/>
      <c r="BU293" s="131"/>
      <c r="BV293" s="131"/>
      <c r="BW293" s="131"/>
      <c r="BX293" s="131"/>
      <c r="BY293" s="131"/>
      <c r="BZ293" s="131"/>
      <c r="CA293" s="131"/>
      <c r="CB293" s="131"/>
      <c r="CC293" s="131"/>
      <c r="CD293" s="131"/>
      <c r="CE293" s="131"/>
      <c r="CF293" s="131"/>
      <c r="CG293" s="131"/>
      <c r="CH293" s="131"/>
      <c r="CI293" s="131"/>
      <c r="CJ293" s="131"/>
      <c r="CK293" s="131"/>
      <c r="CL293" s="131"/>
      <c r="CM293" s="131"/>
      <c r="CN293" s="131"/>
      <c r="CO293" s="131"/>
      <c r="CP293" s="131"/>
      <c r="CQ293" s="131"/>
      <c r="CR293" s="131"/>
      <c r="CS293" s="131"/>
      <c r="CT293" s="131"/>
      <c r="CU293" s="131"/>
      <c r="CV293" s="131"/>
      <c r="CW293" s="131"/>
      <c r="CX293" s="131"/>
      <c r="CY293" s="131"/>
      <c r="CZ293" s="131"/>
      <c r="DA293" s="131"/>
      <c r="DB293" s="131"/>
      <c r="DC293" s="131"/>
      <c r="DD293" s="131"/>
      <c r="DE293" s="131"/>
      <c r="DF293" s="131"/>
      <c r="DG293" s="131"/>
      <c r="DH293" s="131"/>
      <c r="DI293" s="131"/>
      <c r="DJ293" s="131"/>
      <c r="DK293" s="131"/>
      <c r="DL293" s="131"/>
      <c r="DM293" s="131"/>
      <c r="DN293" s="131"/>
      <c r="DO293" s="131"/>
      <c r="DP293" s="131"/>
      <c r="DQ293" s="131"/>
      <c r="DR293" s="131"/>
      <c r="DS293" s="131"/>
      <c r="DT293" s="131"/>
      <c r="DU293" s="131"/>
      <c r="DV293" s="131"/>
      <c r="DW293" s="131"/>
      <c r="DX293" s="131"/>
      <c r="DY293" s="131"/>
      <c r="DZ293" s="131"/>
      <c r="EA293" s="131"/>
      <c r="EB293" s="131"/>
      <c r="EC293" s="131"/>
      <c r="ED293" s="131"/>
      <c r="EE293" s="131"/>
      <c r="EF293" s="131"/>
      <c r="EG293" s="131"/>
      <c r="EH293" s="131"/>
      <c r="EI293" s="131"/>
      <c r="EJ293" s="131"/>
      <c r="EK293" s="131"/>
      <c r="EL293" s="131"/>
      <c r="EM293" s="131"/>
      <c r="EN293" s="131"/>
      <c r="EO293" s="131"/>
      <c r="EP293" s="131"/>
      <c r="EQ293" s="131"/>
      <c r="ER293" s="131"/>
      <c r="ES293" s="131"/>
      <c r="ET293" s="131"/>
      <c r="EU293" s="131"/>
      <c r="EV293" s="131"/>
      <c r="EW293" s="131"/>
      <c r="EX293" s="131"/>
      <c r="EY293" s="131"/>
      <c r="EZ293" s="131"/>
      <c r="FA293" s="131"/>
      <c r="FB293" s="131"/>
      <c r="FC293" s="131"/>
      <c r="FD293" s="131"/>
      <c r="FE293" s="131"/>
      <c r="FF293" s="131"/>
      <c r="FG293" s="131"/>
      <c r="FH293" s="131"/>
      <c r="FI293" s="131"/>
      <c r="FJ293" s="131"/>
      <c r="FK293" s="131"/>
      <c r="FL293" s="131"/>
      <c r="FM293" s="131"/>
      <c r="FN293" s="131"/>
      <c r="FO293" s="131"/>
      <c r="FP293" s="131"/>
      <c r="FQ293" s="131"/>
      <c r="FR293" s="131"/>
      <c r="FS293" s="131"/>
      <c r="FT293" s="131"/>
      <c r="FU293" s="131"/>
      <c r="FV293" s="131"/>
      <c r="FW293" s="131"/>
      <c r="FX293" s="131"/>
      <c r="FY293" s="131"/>
      <c r="FZ293" s="131"/>
      <c r="GA293" s="131"/>
      <c r="GB293" s="131"/>
      <c r="GC293" s="131"/>
      <c r="GD293" s="131"/>
      <c r="GE293" s="131"/>
      <c r="GF293" s="131"/>
      <c r="GG293" s="131"/>
      <c r="GH293" s="131"/>
      <c r="GI293" s="131"/>
      <c r="GJ293" s="131"/>
      <c r="GK293" s="131"/>
      <c r="GL293" s="131"/>
      <c r="GM293" s="131"/>
      <c r="GN293" s="131"/>
      <c r="GO293" s="131"/>
      <c r="GP293" s="131"/>
      <c r="GQ293" s="131"/>
      <c r="GR293" s="131"/>
      <c r="GS293" s="131"/>
      <c r="GT293" s="131"/>
      <c r="GU293" s="131"/>
      <c r="GV293" s="131"/>
      <c r="GW293" s="131"/>
      <c r="GX293" s="131"/>
      <c r="GY293" s="131"/>
      <c r="GZ293" s="131"/>
      <c r="HA293" s="131"/>
      <c r="HB293" s="131"/>
      <c r="HC293" s="131"/>
      <c r="HD293" s="131"/>
      <c r="HE293" s="131"/>
      <c r="HF293" s="131"/>
      <c r="HG293" s="131"/>
      <c r="HH293" s="131"/>
      <c r="HI293" s="131"/>
      <c r="HJ293" s="131"/>
      <c r="HK293" s="131"/>
      <c r="HL293" s="131"/>
      <c r="HM293" s="131"/>
      <c r="HN293" s="131"/>
      <c r="HO293" s="131"/>
      <c r="HP293" s="131"/>
      <c r="HQ293" s="131"/>
      <c r="HR293" s="131"/>
    </row>
    <row r="294" s="10" customFormat="1" ht="12" spans="1:30">
      <c r="A294" s="45" t="s">
        <v>42</v>
      </c>
      <c r="B294" s="46" t="s">
        <v>149</v>
      </c>
      <c r="C294" s="45" t="s">
        <v>57</v>
      </c>
      <c r="D294" s="45" t="s">
        <v>70</v>
      </c>
      <c r="E294" s="45" t="s">
        <v>71</v>
      </c>
      <c r="F294" s="43">
        <v>6</v>
      </c>
      <c r="G294" s="43">
        <v>2</v>
      </c>
      <c r="H294" s="43">
        <v>6</v>
      </c>
      <c r="I294" s="43">
        <v>6</v>
      </c>
      <c r="J294" s="43">
        <v>2018</v>
      </c>
      <c r="K294" s="43">
        <v>2019</v>
      </c>
      <c r="L294" s="52">
        <v>0.9</v>
      </c>
      <c r="M294" s="52">
        <v>0</v>
      </c>
      <c r="N294" s="52">
        <v>0</v>
      </c>
      <c r="O294" s="52">
        <v>0</v>
      </c>
      <c r="P294" s="52">
        <v>0.9</v>
      </c>
      <c r="Q294" s="45" t="s">
        <v>46</v>
      </c>
      <c r="R294" s="43">
        <v>6</v>
      </c>
      <c r="S294" s="43">
        <v>6</v>
      </c>
      <c r="T294" s="43">
        <v>6</v>
      </c>
      <c r="U294" s="43">
        <v>6</v>
      </c>
      <c r="V294" s="43">
        <v>0</v>
      </c>
      <c r="W294" s="43">
        <v>0</v>
      </c>
      <c r="X294" s="43">
        <v>0</v>
      </c>
      <c r="Y294" s="43">
        <v>0</v>
      </c>
      <c r="Z294" s="43">
        <v>6</v>
      </c>
      <c r="AA294" s="43">
        <v>6</v>
      </c>
      <c r="AB294" s="45" t="s">
        <v>117</v>
      </c>
      <c r="AC294" s="45" t="s">
        <v>118</v>
      </c>
      <c r="AD294" s="75"/>
    </row>
    <row r="295" s="10" customFormat="1" ht="14.25" spans="1:226">
      <c r="A295" s="45" t="s">
        <v>42</v>
      </c>
      <c r="B295" s="46" t="s">
        <v>149</v>
      </c>
      <c r="C295" s="45" t="s">
        <v>58</v>
      </c>
      <c r="D295" s="45" t="s">
        <v>70</v>
      </c>
      <c r="E295" s="45" t="s">
        <v>71</v>
      </c>
      <c r="F295" s="43">
        <v>23</v>
      </c>
      <c r="G295" s="43">
        <v>3</v>
      </c>
      <c r="H295" s="43">
        <v>23</v>
      </c>
      <c r="I295" s="43">
        <v>23</v>
      </c>
      <c r="J295" s="43">
        <v>2018</v>
      </c>
      <c r="K295" s="43">
        <v>2020</v>
      </c>
      <c r="L295" s="52">
        <v>4.02</v>
      </c>
      <c r="M295" s="52">
        <v>0</v>
      </c>
      <c r="N295" s="52">
        <v>0</v>
      </c>
      <c r="O295" s="52">
        <v>0</v>
      </c>
      <c r="P295" s="52">
        <v>4.02</v>
      </c>
      <c r="Q295" s="45" t="s">
        <v>46</v>
      </c>
      <c r="R295" s="43">
        <v>23</v>
      </c>
      <c r="S295" s="43">
        <v>23</v>
      </c>
      <c r="T295" s="43">
        <v>23</v>
      </c>
      <c r="U295" s="43">
        <v>23</v>
      </c>
      <c r="V295" s="43">
        <v>0</v>
      </c>
      <c r="W295" s="43">
        <v>0</v>
      </c>
      <c r="X295" s="43">
        <v>0</v>
      </c>
      <c r="Y295" s="43">
        <v>0</v>
      </c>
      <c r="Z295" s="43">
        <v>23</v>
      </c>
      <c r="AA295" s="43">
        <v>23</v>
      </c>
      <c r="AB295" s="45" t="s">
        <v>117</v>
      </c>
      <c r="AC295" s="45" t="s">
        <v>118</v>
      </c>
      <c r="AD295" s="74"/>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CG295" s="21"/>
      <c r="CH295" s="21"/>
      <c r="CI295" s="21"/>
      <c r="CJ295" s="21"/>
      <c r="CK295" s="21"/>
      <c r="CL295" s="21"/>
      <c r="CM295" s="21"/>
      <c r="CN295" s="21"/>
      <c r="CO295" s="21"/>
      <c r="CP295" s="21"/>
      <c r="CQ295" s="21"/>
      <c r="CR295" s="21"/>
      <c r="CS295" s="21"/>
      <c r="CT295" s="21"/>
      <c r="CU295" s="21"/>
      <c r="CV295" s="21"/>
      <c r="CW295" s="21"/>
      <c r="CX295" s="21"/>
      <c r="CY295" s="21"/>
      <c r="CZ295" s="21"/>
      <c r="DA295" s="21"/>
      <c r="DB295" s="21"/>
      <c r="DC295" s="21"/>
      <c r="DD295" s="21"/>
      <c r="DE295" s="21"/>
      <c r="DF295" s="21"/>
      <c r="DG295" s="21"/>
      <c r="DH295" s="21"/>
      <c r="DI295" s="21"/>
      <c r="DJ295" s="21"/>
      <c r="DK295" s="21"/>
      <c r="DL295" s="21"/>
      <c r="DM295" s="21"/>
      <c r="DN295" s="21"/>
      <c r="DO295" s="21"/>
      <c r="DP295" s="21"/>
      <c r="DQ295" s="21"/>
      <c r="DR295" s="21"/>
      <c r="DS295" s="21"/>
      <c r="DT295" s="21"/>
      <c r="DU295" s="21"/>
      <c r="DV295" s="21"/>
      <c r="DW295" s="21"/>
      <c r="DX295" s="21"/>
      <c r="DY295" s="21"/>
      <c r="DZ295" s="21"/>
      <c r="EA295" s="21"/>
      <c r="EB295" s="21"/>
      <c r="EC295" s="21"/>
      <c r="ED295" s="21"/>
      <c r="EE295" s="21"/>
      <c r="EF295" s="21"/>
      <c r="EG295" s="21"/>
      <c r="EH295" s="21"/>
      <c r="EI295" s="21"/>
      <c r="EJ295" s="21"/>
      <c r="EK295" s="21"/>
      <c r="EL295" s="21"/>
      <c r="EM295" s="21"/>
      <c r="EN295" s="21"/>
      <c r="EO295" s="21"/>
      <c r="EP295" s="21"/>
      <c r="EQ295" s="21"/>
      <c r="ER295" s="21"/>
      <c r="ES295" s="21"/>
      <c r="ET295" s="21"/>
      <c r="EU295" s="21"/>
      <c r="EV295" s="21"/>
      <c r="EW295" s="21"/>
      <c r="EX295" s="21"/>
      <c r="EY295" s="21"/>
      <c r="EZ295" s="21"/>
      <c r="FA295" s="21"/>
      <c r="FB295" s="21"/>
      <c r="FC295" s="21"/>
      <c r="FD295" s="21"/>
      <c r="FE295" s="21"/>
      <c r="FF295" s="21"/>
      <c r="FG295" s="21"/>
      <c r="FH295" s="21"/>
      <c r="FI295" s="21"/>
      <c r="FJ295" s="21"/>
      <c r="FK295" s="21"/>
      <c r="FL295" s="21"/>
      <c r="FM295" s="21"/>
      <c r="FN295" s="21"/>
      <c r="FO295" s="21"/>
      <c r="FP295" s="21"/>
      <c r="FQ295" s="21"/>
      <c r="FR295" s="21"/>
      <c r="FS295" s="21"/>
      <c r="FT295" s="21"/>
      <c r="FU295" s="21"/>
      <c r="FV295" s="21"/>
      <c r="FW295" s="21"/>
      <c r="FX295" s="21"/>
      <c r="FY295" s="21"/>
      <c r="FZ295" s="21"/>
      <c r="GA295" s="21"/>
      <c r="GB295" s="21"/>
      <c r="GC295" s="21"/>
      <c r="GD295" s="21"/>
      <c r="GE295" s="21"/>
      <c r="GF295" s="21"/>
      <c r="GG295" s="21"/>
      <c r="GH295" s="21"/>
      <c r="GI295" s="21"/>
      <c r="GJ295" s="21"/>
      <c r="GK295" s="21"/>
      <c r="GL295" s="21"/>
      <c r="GM295" s="21"/>
      <c r="GN295" s="21"/>
      <c r="GO295" s="21"/>
      <c r="GP295" s="21"/>
      <c r="GQ295" s="21"/>
      <c r="GR295" s="21"/>
      <c r="GS295" s="21"/>
      <c r="GT295" s="21"/>
      <c r="GU295" s="21"/>
      <c r="GV295" s="21"/>
      <c r="GW295" s="21"/>
      <c r="GX295" s="21"/>
      <c r="GY295" s="21"/>
      <c r="GZ295" s="21"/>
      <c r="HA295" s="21"/>
      <c r="HB295" s="21"/>
      <c r="HC295" s="21"/>
      <c r="HD295" s="21"/>
      <c r="HE295" s="21"/>
      <c r="HF295" s="21"/>
      <c r="HG295" s="21"/>
      <c r="HH295" s="21"/>
      <c r="HI295" s="21"/>
      <c r="HJ295" s="21"/>
      <c r="HK295" s="21"/>
      <c r="HL295" s="21"/>
      <c r="HM295" s="21"/>
      <c r="HN295" s="21"/>
      <c r="HO295" s="21"/>
      <c r="HP295" s="21"/>
      <c r="HQ295" s="21"/>
      <c r="HR295" s="21"/>
    </row>
    <row r="296" s="143" customFormat="1" ht="12" spans="1:30">
      <c r="A296" s="43" t="s">
        <v>150</v>
      </c>
      <c r="B296" s="44" t="s">
        <v>151</v>
      </c>
      <c r="C296" s="43" t="s">
        <v>124</v>
      </c>
      <c r="D296" s="43"/>
      <c r="E296" s="43"/>
      <c r="F296" s="43">
        <f t="shared" ref="F296:I296" si="30">SUM(F297:F304)</f>
        <v>37</v>
      </c>
      <c r="G296" s="43">
        <f t="shared" si="30"/>
        <v>18</v>
      </c>
      <c r="H296" s="43">
        <f t="shared" si="30"/>
        <v>35</v>
      </c>
      <c r="I296" s="43">
        <f t="shared" si="30"/>
        <v>37</v>
      </c>
      <c r="J296" s="43"/>
      <c r="K296" s="43"/>
      <c r="L296" s="52">
        <f>SUM(L297:L304)</f>
        <v>27.848</v>
      </c>
      <c r="M296" s="52">
        <f>SUM(M297:M304)</f>
        <v>0</v>
      </c>
      <c r="N296" s="52">
        <f>SUM(N297:N304)</f>
        <v>0</v>
      </c>
      <c r="O296" s="52">
        <f>SUM(O297:O304)</f>
        <v>0.96</v>
      </c>
      <c r="P296" s="52">
        <f t="shared" ref="P296:AA296" si="31">SUM(P297:P304)</f>
        <v>26.888</v>
      </c>
      <c r="Q296" s="43"/>
      <c r="R296" s="43">
        <f t="shared" si="31"/>
        <v>35</v>
      </c>
      <c r="S296" s="43">
        <f t="shared" si="31"/>
        <v>37</v>
      </c>
      <c r="T296" s="43">
        <f t="shared" si="31"/>
        <v>35</v>
      </c>
      <c r="U296" s="43">
        <f t="shared" si="31"/>
        <v>37</v>
      </c>
      <c r="V296" s="43">
        <f t="shared" si="31"/>
        <v>0</v>
      </c>
      <c r="W296" s="43">
        <f t="shared" si="31"/>
        <v>0</v>
      </c>
      <c r="X296" s="43">
        <f t="shared" si="31"/>
        <v>0</v>
      </c>
      <c r="Y296" s="43">
        <f t="shared" si="31"/>
        <v>0</v>
      </c>
      <c r="Z296" s="43">
        <f t="shared" si="31"/>
        <v>35</v>
      </c>
      <c r="AA296" s="43">
        <f t="shared" si="31"/>
        <v>37</v>
      </c>
      <c r="AB296" s="43"/>
      <c r="AC296" s="43"/>
      <c r="AD296" s="77"/>
    </row>
    <row r="297" s="10" customFormat="1" ht="12" spans="1:30">
      <c r="A297" s="45" t="s">
        <v>42</v>
      </c>
      <c r="B297" s="46" t="s">
        <v>152</v>
      </c>
      <c r="C297" s="45" t="s">
        <v>49</v>
      </c>
      <c r="D297" s="45" t="s">
        <v>70</v>
      </c>
      <c r="E297" s="45" t="s">
        <v>71</v>
      </c>
      <c r="F297" s="43">
        <v>4</v>
      </c>
      <c r="G297" s="43">
        <v>2</v>
      </c>
      <c r="H297" s="43">
        <v>2</v>
      </c>
      <c r="I297" s="43">
        <v>4</v>
      </c>
      <c r="J297" s="43">
        <v>2018</v>
      </c>
      <c r="K297" s="43">
        <v>2020</v>
      </c>
      <c r="L297" s="52">
        <v>3.84</v>
      </c>
      <c r="M297" s="52">
        <v>0</v>
      </c>
      <c r="N297" s="52">
        <v>0</v>
      </c>
      <c r="O297" s="52">
        <v>0</v>
      </c>
      <c r="P297" s="52">
        <v>3.84</v>
      </c>
      <c r="Q297" s="45" t="s">
        <v>46</v>
      </c>
      <c r="R297" s="43">
        <v>2</v>
      </c>
      <c r="S297" s="43">
        <v>4</v>
      </c>
      <c r="T297" s="43">
        <v>2</v>
      </c>
      <c r="U297" s="43">
        <v>4</v>
      </c>
      <c r="V297" s="43">
        <v>0</v>
      </c>
      <c r="W297" s="43">
        <v>0</v>
      </c>
      <c r="X297" s="43">
        <v>0</v>
      </c>
      <c r="Y297" s="43">
        <v>0</v>
      </c>
      <c r="Z297" s="43">
        <v>2</v>
      </c>
      <c r="AA297" s="43">
        <v>4</v>
      </c>
      <c r="AB297" s="45" t="s">
        <v>117</v>
      </c>
      <c r="AC297" s="45" t="s">
        <v>118</v>
      </c>
      <c r="AD297" s="45"/>
    </row>
    <row r="298" s="131" customFormat="1" ht="14.25" spans="1:226">
      <c r="A298" s="45" t="s">
        <v>42</v>
      </c>
      <c r="B298" s="46" t="s">
        <v>152</v>
      </c>
      <c r="C298" s="45" t="s">
        <v>50</v>
      </c>
      <c r="D298" s="45" t="s">
        <v>70</v>
      </c>
      <c r="E298" s="45" t="s">
        <v>71</v>
      </c>
      <c r="F298" s="43">
        <v>6</v>
      </c>
      <c r="G298" s="43">
        <v>3</v>
      </c>
      <c r="H298" s="43">
        <v>6</v>
      </c>
      <c r="I298" s="43">
        <v>6</v>
      </c>
      <c r="J298" s="43">
        <v>2018</v>
      </c>
      <c r="K298" s="43">
        <v>2020</v>
      </c>
      <c r="L298" s="52">
        <v>4.104</v>
      </c>
      <c r="M298" s="52">
        <v>0</v>
      </c>
      <c r="N298" s="52">
        <v>0</v>
      </c>
      <c r="O298" s="52">
        <v>0</v>
      </c>
      <c r="P298" s="52">
        <v>4.104</v>
      </c>
      <c r="Q298" s="45" t="s">
        <v>46</v>
      </c>
      <c r="R298" s="43">
        <v>6</v>
      </c>
      <c r="S298" s="43">
        <v>6</v>
      </c>
      <c r="T298" s="43">
        <v>6</v>
      </c>
      <c r="U298" s="43">
        <v>6</v>
      </c>
      <c r="V298" s="43">
        <v>0</v>
      </c>
      <c r="W298" s="43">
        <v>0</v>
      </c>
      <c r="X298" s="43">
        <v>0</v>
      </c>
      <c r="Y298" s="43">
        <v>0</v>
      </c>
      <c r="Z298" s="43">
        <v>6</v>
      </c>
      <c r="AA298" s="43">
        <v>6</v>
      </c>
      <c r="AB298" s="45" t="s">
        <v>117</v>
      </c>
      <c r="AC298" s="45" t="s">
        <v>118</v>
      </c>
      <c r="AD298" s="45"/>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1"/>
      <c r="CM298" s="21"/>
      <c r="CN298" s="21"/>
      <c r="CO298" s="21"/>
      <c r="CP298" s="21"/>
      <c r="CQ298" s="21"/>
      <c r="CR298" s="21"/>
      <c r="CS298" s="21"/>
      <c r="CT298" s="21"/>
      <c r="CU298" s="21"/>
      <c r="CV298" s="21"/>
      <c r="CW298" s="21"/>
      <c r="CX298" s="21"/>
      <c r="CY298" s="21"/>
      <c r="CZ298" s="21"/>
      <c r="DA298" s="21"/>
      <c r="DB298" s="21"/>
      <c r="DC298" s="21"/>
      <c r="DD298" s="21"/>
      <c r="DE298" s="21"/>
      <c r="DF298" s="21"/>
      <c r="DG298" s="21"/>
      <c r="DH298" s="21"/>
      <c r="DI298" s="21"/>
      <c r="DJ298" s="21"/>
      <c r="DK298" s="21"/>
      <c r="DL298" s="21"/>
      <c r="DM298" s="21"/>
      <c r="DN298" s="21"/>
      <c r="DO298" s="21"/>
      <c r="DP298" s="21"/>
      <c r="DQ298" s="21"/>
      <c r="DR298" s="21"/>
      <c r="DS298" s="21"/>
      <c r="DT298" s="21"/>
      <c r="DU298" s="21"/>
      <c r="DV298" s="21"/>
      <c r="DW298" s="21"/>
      <c r="DX298" s="21"/>
      <c r="DY298" s="21"/>
      <c r="DZ298" s="21"/>
      <c r="EA298" s="21"/>
      <c r="EB298" s="21"/>
      <c r="EC298" s="21"/>
      <c r="ED298" s="21"/>
      <c r="EE298" s="21"/>
      <c r="EF298" s="21"/>
      <c r="EG298" s="21"/>
      <c r="EH298" s="21"/>
      <c r="EI298" s="21"/>
      <c r="EJ298" s="21"/>
      <c r="EK298" s="21"/>
      <c r="EL298" s="21"/>
      <c r="EM298" s="21"/>
      <c r="EN298" s="21"/>
      <c r="EO298" s="21"/>
      <c r="EP298" s="21"/>
      <c r="EQ298" s="21"/>
      <c r="ER298" s="21"/>
      <c r="ES298" s="21"/>
      <c r="ET298" s="21"/>
      <c r="EU298" s="21"/>
      <c r="EV298" s="21"/>
      <c r="EW298" s="21"/>
      <c r="EX298" s="21"/>
      <c r="EY298" s="21"/>
      <c r="EZ298" s="21"/>
      <c r="FA298" s="21"/>
      <c r="FB298" s="21"/>
      <c r="FC298" s="21"/>
      <c r="FD298" s="21"/>
      <c r="FE298" s="21"/>
      <c r="FF298" s="21"/>
      <c r="FG298" s="21"/>
      <c r="FH298" s="21"/>
      <c r="FI298" s="21"/>
      <c r="FJ298" s="21"/>
      <c r="FK298" s="21"/>
      <c r="FL298" s="21"/>
      <c r="FM298" s="21"/>
      <c r="FN298" s="21"/>
      <c r="FO298" s="21"/>
      <c r="FP298" s="21"/>
      <c r="FQ298" s="21"/>
      <c r="FR298" s="21"/>
      <c r="FS298" s="21"/>
      <c r="FT298" s="21"/>
      <c r="FU298" s="21"/>
      <c r="FV298" s="21"/>
      <c r="FW298" s="21"/>
      <c r="FX298" s="21"/>
      <c r="FY298" s="21"/>
      <c r="FZ298" s="21"/>
      <c r="GA298" s="21"/>
      <c r="GB298" s="21"/>
      <c r="GC298" s="21"/>
      <c r="GD298" s="21"/>
      <c r="GE298" s="21"/>
      <c r="GF298" s="21"/>
      <c r="GG298" s="21"/>
      <c r="GH298" s="21"/>
      <c r="GI298" s="21"/>
      <c r="GJ298" s="21"/>
      <c r="GK298" s="21"/>
      <c r="GL298" s="21"/>
      <c r="GM298" s="21"/>
      <c r="GN298" s="21"/>
      <c r="GO298" s="21"/>
      <c r="GP298" s="21"/>
      <c r="GQ298" s="21"/>
      <c r="GR298" s="21"/>
      <c r="GS298" s="21"/>
      <c r="GT298" s="21"/>
      <c r="GU298" s="21"/>
      <c r="GV298" s="21"/>
      <c r="GW298" s="21"/>
      <c r="GX298" s="21"/>
      <c r="GY298" s="21"/>
      <c r="GZ298" s="21"/>
      <c r="HA298" s="21"/>
      <c r="HB298" s="21"/>
      <c r="HC298" s="21"/>
      <c r="HD298" s="21"/>
      <c r="HE298" s="21"/>
      <c r="HF298" s="21"/>
      <c r="HG298" s="21"/>
      <c r="HH298" s="21"/>
      <c r="HI298" s="21"/>
      <c r="HJ298" s="21"/>
      <c r="HK298" s="21"/>
      <c r="HL298" s="21"/>
      <c r="HM298" s="21"/>
      <c r="HN298" s="21"/>
      <c r="HO298" s="21"/>
      <c r="HP298" s="21"/>
      <c r="HQ298" s="21"/>
      <c r="HR298" s="21"/>
    </row>
    <row r="299" s="131" customFormat="1" ht="12" spans="1:30">
      <c r="A299" s="45" t="s">
        <v>42</v>
      </c>
      <c r="B299" s="46" t="s">
        <v>152</v>
      </c>
      <c r="C299" s="45" t="s">
        <v>51</v>
      </c>
      <c r="D299" s="45" t="s">
        <v>70</v>
      </c>
      <c r="E299" s="45" t="s">
        <v>71</v>
      </c>
      <c r="F299" s="43">
        <v>3</v>
      </c>
      <c r="G299" s="43">
        <v>3</v>
      </c>
      <c r="H299" s="43">
        <v>3</v>
      </c>
      <c r="I299" s="43">
        <v>3</v>
      </c>
      <c r="J299" s="43">
        <v>2018</v>
      </c>
      <c r="K299" s="43">
        <v>2020</v>
      </c>
      <c r="L299" s="52">
        <v>2.88</v>
      </c>
      <c r="M299" s="52">
        <v>0</v>
      </c>
      <c r="N299" s="52">
        <v>0</v>
      </c>
      <c r="O299" s="52">
        <v>0.96</v>
      </c>
      <c r="P299" s="52">
        <v>1.92</v>
      </c>
      <c r="Q299" s="45" t="s">
        <v>46</v>
      </c>
      <c r="R299" s="43">
        <v>3</v>
      </c>
      <c r="S299" s="43">
        <v>3</v>
      </c>
      <c r="T299" s="43">
        <v>3</v>
      </c>
      <c r="U299" s="43">
        <v>3</v>
      </c>
      <c r="V299" s="43">
        <v>0</v>
      </c>
      <c r="W299" s="43">
        <v>0</v>
      </c>
      <c r="X299" s="43">
        <v>0</v>
      </c>
      <c r="Y299" s="43">
        <v>0</v>
      </c>
      <c r="Z299" s="43">
        <v>3</v>
      </c>
      <c r="AA299" s="43">
        <v>3</v>
      </c>
      <c r="AB299" s="45" t="s">
        <v>117</v>
      </c>
      <c r="AC299" s="45" t="s">
        <v>118</v>
      </c>
      <c r="AD299" s="45"/>
    </row>
    <row r="300" s="22" customFormat="1" spans="1:226">
      <c r="A300" s="45" t="s">
        <v>42</v>
      </c>
      <c r="B300" s="46" t="s">
        <v>152</v>
      </c>
      <c r="C300" s="45" t="s">
        <v>52</v>
      </c>
      <c r="D300" s="45" t="s">
        <v>70</v>
      </c>
      <c r="E300" s="45" t="s">
        <v>71</v>
      </c>
      <c r="F300" s="43">
        <v>6</v>
      </c>
      <c r="G300" s="43">
        <v>3</v>
      </c>
      <c r="H300" s="43">
        <v>6</v>
      </c>
      <c r="I300" s="43">
        <v>6</v>
      </c>
      <c r="J300" s="43">
        <v>2018</v>
      </c>
      <c r="K300" s="43">
        <v>2020</v>
      </c>
      <c r="L300" s="52">
        <v>3.744</v>
      </c>
      <c r="M300" s="52">
        <v>0</v>
      </c>
      <c r="N300" s="52">
        <v>0</v>
      </c>
      <c r="O300" s="52">
        <v>0</v>
      </c>
      <c r="P300" s="52">
        <v>3.744</v>
      </c>
      <c r="Q300" s="45" t="s">
        <v>46</v>
      </c>
      <c r="R300" s="43">
        <v>6</v>
      </c>
      <c r="S300" s="43">
        <v>6</v>
      </c>
      <c r="T300" s="43">
        <v>6</v>
      </c>
      <c r="U300" s="43">
        <v>6</v>
      </c>
      <c r="V300" s="43">
        <v>0</v>
      </c>
      <c r="W300" s="43">
        <v>0</v>
      </c>
      <c r="X300" s="43">
        <v>0</v>
      </c>
      <c r="Y300" s="43">
        <v>0</v>
      </c>
      <c r="Z300" s="43">
        <v>6</v>
      </c>
      <c r="AA300" s="43">
        <v>6</v>
      </c>
      <c r="AB300" s="45" t="s">
        <v>117</v>
      </c>
      <c r="AC300" s="45" t="s">
        <v>118</v>
      </c>
      <c r="AD300" s="75"/>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0"/>
      <c r="EI300" s="10"/>
      <c r="EJ300" s="10"/>
      <c r="EK300" s="10"/>
      <c r="EL300" s="10"/>
      <c r="EM300" s="10"/>
      <c r="EN300" s="10"/>
      <c r="EO300" s="10"/>
      <c r="EP300" s="10"/>
      <c r="EQ300" s="10"/>
      <c r="ER300" s="10"/>
      <c r="ES300" s="10"/>
      <c r="ET300" s="10"/>
      <c r="EU300" s="10"/>
      <c r="EV300" s="10"/>
      <c r="EW300" s="10"/>
      <c r="EX300" s="10"/>
      <c r="EY300" s="10"/>
      <c r="EZ300" s="10"/>
      <c r="FA300" s="10"/>
      <c r="FB300" s="10"/>
      <c r="FC300" s="10"/>
      <c r="FD300" s="10"/>
      <c r="FE300" s="10"/>
      <c r="FF300" s="10"/>
      <c r="FG300" s="10"/>
      <c r="FH300" s="10"/>
      <c r="FI300" s="10"/>
      <c r="FJ300" s="10"/>
      <c r="FK300" s="10"/>
      <c r="FL300" s="10"/>
      <c r="FM300" s="10"/>
      <c r="FN300" s="10"/>
      <c r="FO300" s="10"/>
      <c r="FP300" s="10"/>
      <c r="FQ300" s="10"/>
      <c r="FR300" s="10"/>
      <c r="FS300" s="10"/>
      <c r="FT300" s="10"/>
      <c r="FU300" s="10"/>
      <c r="FV300" s="10"/>
      <c r="FW300" s="10"/>
      <c r="FX300" s="10"/>
      <c r="FY300" s="10"/>
      <c r="FZ300" s="10"/>
      <c r="GA300" s="10"/>
      <c r="GB300" s="10"/>
      <c r="GC300" s="10"/>
      <c r="GD300" s="10"/>
      <c r="GE300" s="10"/>
      <c r="GF300" s="10"/>
      <c r="GG300" s="10"/>
      <c r="GH300" s="10"/>
      <c r="GI300" s="10"/>
      <c r="GJ300" s="10"/>
      <c r="GK300" s="10"/>
      <c r="GL300" s="10"/>
      <c r="GM300" s="10"/>
      <c r="GN300" s="10"/>
      <c r="GO300" s="10"/>
      <c r="GP300" s="10"/>
      <c r="GQ300" s="10"/>
      <c r="GR300" s="10"/>
      <c r="GS300" s="10"/>
      <c r="GT300" s="10"/>
      <c r="GU300" s="10"/>
      <c r="GV300" s="10"/>
      <c r="GW300" s="10"/>
      <c r="GX300" s="10"/>
      <c r="GY300" s="10"/>
      <c r="GZ300" s="10"/>
      <c r="HA300" s="10"/>
      <c r="HB300" s="10"/>
      <c r="HC300" s="10"/>
      <c r="HD300" s="10"/>
      <c r="HE300" s="10"/>
      <c r="HF300" s="10"/>
      <c r="HG300" s="10"/>
      <c r="HH300" s="10"/>
      <c r="HI300" s="10"/>
      <c r="HJ300" s="10"/>
      <c r="HK300" s="10"/>
      <c r="HL300" s="10"/>
      <c r="HM300" s="10"/>
      <c r="HN300" s="10"/>
      <c r="HO300" s="10"/>
      <c r="HP300" s="10"/>
      <c r="HQ300" s="10"/>
      <c r="HR300" s="10"/>
    </row>
    <row r="301" s="22" customFormat="1" spans="1:30">
      <c r="A301" s="45" t="s">
        <v>42</v>
      </c>
      <c r="B301" s="46" t="s">
        <v>152</v>
      </c>
      <c r="C301" s="45" t="s">
        <v>54</v>
      </c>
      <c r="D301" s="45" t="s">
        <v>70</v>
      </c>
      <c r="E301" s="45" t="s">
        <v>71</v>
      </c>
      <c r="F301" s="43">
        <v>12</v>
      </c>
      <c r="G301" s="43">
        <v>1</v>
      </c>
      <c r="H301" s="43">
        <v>12</v>
      </c>
      <c r="I301" s="43">
        <v>12</v>
      </c>
      <c r="J301" s="43">
        <v>2018</v>
      </c>
      <c r="K301" s="43">
        <v>2018</v>
      </c>
      <c r="L301" s="52">
        <v>8.64</v>
      </c>
      <c r="M301" s="52">
        <v>0</v>
      </c>
      <c r="N301" s="52">
        <v>0</v>
      </c>
      <c r="O301" s="52">
        <v>0</v>
      </c>
      <c r="P301" s="52">
        <v>8.64</v>
      </c>
      <c r="Q301" s="45" t="s">
        <v>46</v>
      </c>
      <c r="R301" s="43">
        <v>12</v>
      </c>
      <c r="S301" s="43">
        <v>12</v>
      </c>
      <c r="T301" s="43">
        <v>12</v>
      </c>
      <c r="U301" s="43">
        <v>12</v>
      </c>
      <c r="V301" s="43">
        <v>0</v>
      </c>
      <c r="W301" s="43">
        <v>0</v>
      </c>
      <c r="X301" s="43">
        <v>0</v>
      </c>
      <c r="Y301" s="43">
        <v>0</v>
      </c>
      <c r="Z301" s="43">
        <v>12</v>
      </c>
      <c r="AA301" s="43">
        <v>12</v>
      </c>
      <c r="AB301" s="45" t="s">
        <v>117</v>
      </c>
      <c r="AC301" s="45" t="s">
        <v>118</v>
      </c>
      <c r="AD301" s="73"/>
    </row>
    <row r="302" s="10" customFormat="1" ht="12" spans="1:30">
      <c r="A302" s="45" t="s">
        <v>42</v>
      </c>
      <c r="B302" s="46" t="s">
        <v>152</v>
      </c>
      <c r="C302" s="45" t="s">
        <v>55</v>
      </c>
      <c r="D302" s="45" t="s">
        <v>70</v>
      </c>
      <c r="E302" s="45" t="s">
        <v>71</v>
      </c>
      <c r="F302" s="43">
        <v>2</v>
      </c>
      <c r="G302" s="43">
        <v>2</v>
      </c>
      <c r="H302" s="43">
        <v>2</v>
      </c>
      <c r="I302" s="43">
        <v>2</v>
      </c>
      <c r="J302" s="43">
        <v>2019</v>
      </c>
      <c r="K302" s="43">
        <v>2020</v>
      </c>
      <c r="L302" s="52">
        <v>2</v>
      </c>
      <c r="M302" s="52">
        <v>0</v>
      </c>
      <c r="N302" s="52">
        <v>0</v>
      </c>
      <c r="O302" s="52">
        <v>0</v>
      </c>
      <c r="P302" s="52">
        <v>2</v>
      </c>
      <c r="Q302" s="45" t="s">
        <v>46</v>
      </c>
      <c r="R302" s="43">
        <v>2</v>
      </c>
      <c r="S302" s="43">
        <v>2</v>
      </c>
      <c r="T302" s="43">
        <v>2</v>
      </c>
      <c r="U302" s="43">
        <v>2</v>
      </c>
      <c r="V302" s="43">
        <v>0</v>
      </c>
      <c r="W302" s="43">
        <v>0</v>
      </c>
      <c r="X302" s="43">
        <v>0</v>
      </c>
      <c r="Y302" s="43">
        <v>0</v>
      </c>
      <c r="Z302" s="43">
        <v>2</v>
      </c>
      <c r="AA302" s="43">
        <v>2</v>
      </c>
      <c r="AB302" s="45" t="s">
        <v>117</v>
      </c>
      <c r="AC302" s="45" t="s">
        <v>118</v>
      </c>
      <c r="AD302" s="75"/>
    </row>
    <row r="303" s="10" customFormat="1" ht="12" spans="1:226">
      <c r="A303" s="45" t="s">
        <v>42</v>
      </c>
      <c r="B303" s="46" t="s">
        <v>152</v>
      </c>
      <c r="C303" s="45" t="s">
        <v>56</v>
      </c>
      <c r="D303" s="45" t="s">
        <v>70</v>
      </c>
      <c r="E303" s="45" t="s">
        <v>71</v>
      </c>
      <c r="F303" s="43">
        <v>1</v>
      </c>
      <c r="G303" s="43">
        <v>1</v>
      </c>
      <c r="H303" s="43">
        <v>1</v>
      </c>
      <c r="I303" s="43">
        <v>1</v>
      </c>
      <c r="J303" s="43">
        <v>2018</v>
      </c>
      <c r="K303" s="43">
        <v>2018</v>
      </c>
      <c r="L303" s="52">
        <v>0.48</v>
      </c>
      <c r="M303" s="52">
        <v>0</v>
      </c>
      <c r="N303" s="52">
        <v>0</v>
      </c>
      <c r="O303" s="52">
        <v>0</v>
      </c>
      <c r="P303" s="52">
        <v>0.48</v>
      </c>
      <c r="Q303" s="45" t="s">
        <v>46</v>
      </c>
      <c r="R303" s="43">
        <v>1</v>
      </c>
      <c r="S303" s="43">
        <v>1</v>
      </c>
      <c r="T303" s="43">
        <v>1</v>
      </c>
      <c r="U303" s="43">
        <v>1</v>
      </c>
      <c r="V303" s="43">
        <v>0</v>
      </c>
      <c r="W303" s="43">
        <v>0</v>
      </c>
      <c r="X303" s="43">
        <v>0</v>
      </c>
      <c r="Y303" s="43">
        <v>0</v>
      </c>
      <c r="Z303" s="43">
        <v>1</v>
      </c>
      <c r="AA303" s="43">
        <v>1</v>
      </c>
      <c r="AB303" s="45" t="s">
        <v>117</v>
      </c>
      <c r="AC303" s="45" t="s">
        <v>118</v>
      </c>
      <c r="AD303" s="43"/>
      <c r="AE303" s="131"/>
      <c r="AF303" s="131"/>
      <c r="AG303" s="131"/>
      <c r="AH303" s="131"/>
      <c r="AI303" s="131"/>
      <c r="AJ303" s="131"/>
      <c r="AK303" s="131"/>
      <c r="AL303" s="131"/>
      <c r="AM303" s="131"/>
      <c r="AN303" s="131"/>
      <c r="AO303" s="131"/>
      <c r="AP303" s="131"/>
      <c r="AQ303" s="131"/>
      <c r="AR303" s="131"/>
      <c r="AS303" s="131"/>
      <c r="AT303" s="131"/>
      <c r="AU303" s="131"/>
      <c r="AV303" s="131"/>
      <c r="AW303" s="131"/>
      <c r="AX303" s="131"/>
      <c r="AY303" s="131"/>
      <c r="AZ303" s="131"/>
      <c r="BA303" s="131"/>
      <c r="BB303" s="131"/>
      <c r="BC303" s="131"/>
      <c r="BD303" s="131"/>
      <c r="BE303" s="131"/>
      <c r="BF303" s="131"/>
      <c r="BG303" s="131"/>
      <c r="BH303" s="131"/>
      <c r="BI303" s="131"/>
      <c r="BJ303" s="131"/>
      <c r="BK303" s="131"/>
      <c r="BL303" s="131"/>
      <c r="BM303" s="131"/>
      <c r="BN303" s="131"/>
      <c r="BO303" s="131"/>
      <c r="BP303" s="131"/>
      <c r="BQ303" s="131"/>
      <c r="BR303" s="131"/>
      <c r="BS303" s="131"/>
      <c r="BT303" s="131"/>
      <c r="BU303" s="131"/>
      <c r="BV303" s="131"/>
      <c r="BW303" s="131"/>
      <c r="BX303" s="131"/>
      <c r="BY303" s="131"/>
      <c r="BZ303" s="131"/>
      <c r="CA303" s="131"/>
      <c r="CB303" s="131"/>
      <c r="CC303" s="131"/>
      <c r="CD303" s="131"/>
      <c r="CE303" s="131"/>
      <c r="CF303" s="131"/>
      <c r="CG303" s="131"/>
      <c r="CH303" s="131"/>
      <c r="CI303" s="131"/>
      <c r="CJ303" s="131"/>
      <c r="CK303" s="131"/>
      <c r="CL303" s="131"/>
      <c r="CM303" s="131"/>
      <c r="CN303" s="131"/>
      <c r="CO303" s="131"/>
      <c r="CP303" s="131"/>
      <c r="CQ303" s="131"/>
      <c r="CR303" s="131"/>
      <c r="CS303" s="131"/>
      <c r="CT303" s="131"/>
      <c r="CU303" s="131"/>
      <c r="CV303" s="131"/>
      <c r="CW303" s="131"/>
      <c r="CX303" s="131"/>
      <c r="CY303" s="131"/>
      <c r="CZ303" s="131"/>
      <c r="DA303" s="131"/>
      <c r="DB303" s="131"/>
      <c r="DC303" s="131"/>
      <c r="DD303" s="131"/>
      <c r="DE303" s="131"/>
      <c r="DF303" s="131"/>
      <c r="DG303" s="131"/>
      <c r="DH303" s="131"/>
      <c r="DI303" s="131"/>
      <c r="DJ303" s="131"/>
      <c r="DK303" s="131"/>
      <c r="DL303" s="131"/>
      <c r="DM303" s="131"/>
      <c r="DN303" s="131"/>
      <c r="DO303" s="131"/>
      <c r="DP303" s="131"/>
      <c r="DQ303" s="131"/>
      <c r="DR303" s="131"/>
      <c r="DS303" s="131"/>
      <c r="DT303" s="131"/>
      <c r="DU303" s="131"/>
      <c r="DV303" s="131"/>
      <c r="DW303" s="131"/>
      <c r="DX303" s="131"/>
      <c r="DY303" s="131"/>
      <c r="DZ303" s="131"/>
      <c r="EA303" s="131"/>
      <c r="EB303" s="131"/>
      <c r="EC303" s="131"/>
      <c r="ED303" s="131"/>
      <c r="EE303" s="131"/>
      <c r="EF303" s="131"/>
      <c r="EG303" s="131"/>
      <c r="EH303" s="131"/>
      <c r="EI303" s="131"/>
      <c r="EJ303" s="131"/>
      <c r="EK303" s="131"/>
      <c r="EL303" s="131"/>
      <c r="EM303" s="131"/>
      <c r="EN303" s="131"/>
      <c r="EO303" s="131"/>
      <c r="EP303" s="131"/>
      <c r="EQ303" s="131"/>
      <c r="ER303" s="131"/>
      <c r="ES303" s="131"/>
      <c r="ET303" s="131"/>
      <c r="EU303" s="131"/>
      <c r="EV303" s="131"/>
      <c r="EW303" s="131"/>
      <c r="EX303" s="131"/>
      <c r="EY303" s="131"/>
      <c r="EZ303" s="131"/>
      <c r="FA303" s="131"/>
      <c r="FB303" s="131"/>
      <c r="FC303" s="131"/>
      <c r="FD303" s="131"/>
      <c r="FE303" s="131"/>
      <c r="FF303" s="131"/>
      <c r="FG303" s="131"/>
      <c r="FH303" s="131"/>
      <c r="FI303" s="131"/>
      <c r="FJ303" s="131"/>
      <c r="FK303" s="131"/>
      <c r="FL303" s="131"/>
      <c r="FM303" s="131"/>
      <c r="FN303" s="131"/>
      <c r="FO303" s="131"/>
      <c r="FP303" s="131"/>
      <c r="FQ303" s="131"/>
      <c r="FR303" s="131"/>
      <c r="FS303" s="131"/>
      <c r="FT303" s="131"/>
      <c r="FU303" s="131"/>
      <c r="FV303" s="131"/>
      <c r="FW303" s="131"/>
      <c r="FX303" s="131"/>
      <c r="FY303" s="131"/>
      <c r="FZ303" s="131"/>
      <c r="GA303" s="131"/>
      <c r="GB303" s="131"/>
      <c r="GC303" s="131"/>
      <c r="GD303" s="131"/>
      <c r="GE303" s="131"/>
      <c r="GF303" s="131"/>
      <c r="GG303" s="131"/>
      <c r="GH303" s="131"/>
      <c r="GI303" s="131"/>
      <c r="GJ303" s="131"/>
      <c r="GK303" s="131"/>
      <c r="GL303" s="131"/>
      <c r="GM303" s="131"/>
      <c r="GN303" s="131"/>
      <c r="GO303" s="131"/>
      <c r="GP303" s="131"/>
      <c r="GQ303" s="131"/>
      <c r="GR303" s="131"/>
      <c r="GS303" s="131"/>
      <c r="GT303" s="131"/>
      <c r="GU303" s="131"/>
      <c r="GV303" s="131"/>
      <c r="GW303" s="131"/>
      <c r="GX303" s="131"/>
      <c r="GY303" s="131"/>
      <c r="GZ303" s="131"/>
      <c r="HA303" s="131"/>
      <c r="HB303" s="131"/>
      <c r="HC303" s="131"/>
      <c r="HD303" s="131"/>
      <c r="HE303" s="131"/>
      <c r="HF303" s="131"/>
      <c r="HG303" s="131"/>
      <c r="HH303" s="131"/>
      <c r="HI303" s="131"/>
      <c r="HJ303" s="131"/>
      <c r="HK303" s="131"/>
      <c r="HL303" s="131"/>
      <c r="HM303" s="131"/>
      <c r="HN303" s="131"/>
      <c r="HO303" s="131"/>
      <c r="HP303" s="131"/>
      <c r="HQ303" s="131"/>
      <c r="HR303" s="131"/>
    </row>
    <row r="304" s="10" customFormat="1" ht="14.25" spans="1:226">
      <c r="A304" s="45" t="s">
        <v>42</v>
      </c>
      <c r="B304" s="46" t="s">
        <v>152</v>
      </c>
      <c r="C304" s="45" t="s">
        <v>58</v>
      </c>
      <c r="D304" s="45" t="s">
        <v>70</v>
      </c>
      <c r="E304" s="45" t="s">
        <v>71</v>
      </c>
      <c r="F304" s="43">
        <v>3</v>
      </c>
      <c r="G304" s="43">
        <v>3</v>
      </c>
      <c r="H304" s="43">
        <v>3</v>
      </c>
      <c r="I304" s="43">
        <v>3</v>
      </c>
      <c r="J304" s="43">
        <v>2018</v>
      </c>
      <c r="K304" s="43">
        <v>2020</v>
      </c>
      <c r="L304" s="52">
        <v>2.16</v>
      </c>
      <c r="M304" s="52">
        <v>0</v>
      </c>
      <c r="N304" s="52">
        <v>0</v>
      </c>
      <c r="O304" s="52">
        <v>0</v>
      </c>
      <c r="P304" s="52">
        <v>2.16</v>
      </c>
      <c r="Q304" s="45" t="s">
        <v>46</v>
      </c>
      <c r="R304" s="43">
        <v>3</v>
      </c>
      <c r="S304" s="43">
        <v>3</v>
      </c>
      <c r="T304" s="43">
        <v>3</v>
      </c>
      <c r="U304" s="43">
        <v>3</v>
      </c>
      <c r="V304" s="43">
        <v>0</v>
      </c>
      <c r="W304" s="43">
        <v>0</v>
      </c>
      <c r="X304" s="43">
        <v>0</v>
      </c>
      <c r="Y304" s="43">
        <v>0</v>
      </c>
      <c r="Z304" s="43">
        <v>3</v>
      </c>
      <c r="AA304" s="43">
        <v>3</v>
      </c>
      <c r="AB304" s="45" t="s">
        <v>117</v>
      </c>
      <c r="AC304" s="45" t="s">
        <v>118</v>
      </c>
      <c r="AD304" s="74"/>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c r="BZ304" s="21"/>
      <c r="CA304" s="21"/>
      <c r="CB304" s="21"/>
      <c r="CC304" s="21"/>
      <c r="CD304" s="21"/>
      <c r="CE304" s="21"/>
      <c r="CF304" s="21"/>
      <c r="CG304" s="21"/>
      <c r="CH304" s="21"/>
      <c r="CI304" s="21"/>
      <c r="CJ304" s="21"/>
      <c r="CK304" s="21"/>
      <c r="CL304" s="21"/>
      <c r="CM304" s="21"/>
      <c r="CN304" s="21"/>
      <c r="CO304" s="21"/>
      <c r="CP304" s="21"/>
      <c r="CQ304" s="21"/>
      <c r="CR304" s="21"/>
      <c r="CS304" s="21"/>
      <c r="CT304" s="21"/>
      <c r="CU304" s="21"/>
      <c r="CV304" s="21"/>
      <c r="CW304" s="21"/>
      <c r="CX304" s="21"/>
      <c r="CY304" s="21"/>
      <c r="CZ304" s="21"/>
      <c r="DA304" s="21"/>
      <c r="DB304" s="21"/>
      <c r="DC304" s="21"/>
      <c r="DD304" s="21"/>
      <c r="DE304" s="21"/>
      <c r="DF304" s="21"/>
      <c r="DG304" s="21"/>
      <c r="DH304" s="21"/>
      <c r="DI304" s="21"/>
      <c r="DJ304" s="21"/>
      <c r="DK304" s="21"/>
      <c r="DL304" s="21"/>
      <c r="DM304" s="21"/>
      <c r="DN304" s="21"/>
      <c r="DO304" s="21"/>
      <c r="DP304" s="21"/>
      <c r="DQ304" s="21"/>
      <c r="DR304" s="21"/>
      <c r="DS304" s="21"/>
      <c r="DT304" s="21"/>
      <c r="DU304" s="21"/>
      <c r="DV304" s="21"/>
      <c r="DW304" s="21"/>
      <c r="DX304" s="21"/>
      <c r="DY304" s="21"/>
      <c r="DZ304" s="21"/>
      <c r="EA304" s="21"/>
      <c r="EB304" s="21"/>
      <c r="EC304" s="21"/>
      <c r="ED304" s="21"/>
      <c r="EE304" s="21"/>
      <c r="EF304" s="21"/>
      <c r="EG304" s="21"/>
      <c r="EH304" s="21"/>
      <c r="EI304" s="21"/>
      <c r="EJ304" s="21"/>
      <c r="EK304" s="21"/>
      <c r="EL304" s="21"/>
      <c r="EM304" s="21"/>
      <c r="EN304" s="21"/>
      <c r="EO304" s="21"/>
      <c r="EP304" s="21"/>
      <c r="EQ304" s="21"/>
      <c r="ER304" s="21"/>
      <c r="ES304" s="21"/>
      <c r="ET304" s="21"/>
      <c r="EU304" s="21"/>
      <c r="EV304" s="21"/>
      <c r="EW304" s="21"/>
      <c r="EX304" s="21"/>
      <c r="EY304" s="21"/>
      <c r="EZ304" s="21"/>
      <c r="FA304" s="21"/>
      <c r="FB304" s="21"/>
      <c r="FC304" s="21"/>
      <c r="FD304" s="21"/>
      <c r="FE304" s="21"/>
      <c r="FF304" s="21"/>
      <c r="FG304" s="21"/>
      <c r="FH304" s="21"/>
      <c r="FI304" s="21"/>
      <c r="FJ304" s="21"/>
      <c r="FK304" s="21"/>
      <c r="FL304" s="21"/>
      <c r="FM304" s="21"/>
      <c r="FN304" s="21"/>
      <c r="FO304" s="21"/>
      <c r="FP304" s="21"/>
      <c r="FQ304" s="21"/>
      <c r="FR304" s="21"/>
      <c r="FS304" s="21"/>
      <c r="FT304" s="21"/>
      <c r="FU304" s="21"/>
      <c r="FV304" s="21"/>
      <c r="FW304" s="21"/>
      <c r="FX304" s="21"/>
      <c r="FY304" s="21"/>
      <c r="FZ304" s="21"/>
      <c r="GA304" s="21"/>
      <c r="GB304" s="21"/>
      <c r="GC304" s="21"/>
      <c r="GD304" s="21"/>
      <c r="GE304" s="21"/>
      <c r="GF304" s="21"/>
      <c r="GG304" s="21"/>
      <c r="GH304" s="21"/>
      <c r="GI304" s="21"/>
      <c r="GJ304" s="21"/>
      <c r="GK304" s="21"/>
      <c r="GL304" s="21"/>
      <c r="GM304" s="21"/>
      <c r="GN304" s="21"/>
      <c r="GO304" s="21"/>
      <c r="GP304" s="21"/>
      <c r="GQ304" s="21"/>
      <c r="GR304" s="21"/>
      <c r="GS304" s="21"/>
      <c r="GT304" s="21"/>
      <c r="GU304" s="21"/>
      <c r="GV304" s="21"/>
      <c r="GW304" s="21"/>
      <c r="GX304" s="21"/>
      <c r="GY304" s="21"/>
      <c r="GZ304" s="21"/>
      <c r="HA304" s="21"/>
      <c r="HB304" s="21"/>
      <c r="HC304" s="21"/>
      <c r="HD304" s="21"/>
      <c r="HE304" s="21"/>
      <c r="HF304" s="21"/>
      <c r="HG304" s="21"/>
      <c r="HH304" s="21"/>
      <c r="HI304" s="21"/>
      <c r="HJ304" s="21"/>
      <c r="HK304" s="21"/>
      <c r="HL304" s="21"/>
      <c r="HM304" s="21"/>
      <c r="HN304" s="21"/>
      <c r="HO304" s="21"/>
      <c r="HP304" s="21"/>
      <c r="HQ304" s="21"/>
      <c r="HR304" s="21"/>
    </row>
    <row r="305" s="143" customFormat="1" ht="12" spans="1:30">
      <c r="A305" s="43" t="s">
        <v>153</v>
      </c>
      <c r="B305" s="44" t="s">
        <v>154</v>
      </c>
      <c r="C305" s="43"/>
      <c r="D305" s="43"/>
      <c r="E305" s="43"/>
      <c r="F305" s="43">
        <f t="shared" ref="F305:O305" si="32">F306</f>
        <v>1</v>
      </c>
      <c r="G305" s="43">
        <f t="shared" si="32"/>
        <v>1</v>
      </c>
      <c r="H305" s="43">
        <f t="shared" si="32"/>
        <v>1</v>
      </c>
      <c r="I305" s="43">
        <f t="shared" si="32"/>
        <v>1</v>
      </c>
      <c r="J305" s="43"/>
      <c r="K305" s="43"/>
      <c r="L305" s="52">
        <f t="shared" si="32"/>
        <v>0.72</v>
      </c>
      <c r="M305" s="52">
        <f t="shared" si="32"/>
        <v>0</v>
      </c>
      <c r="N305" s="52">
        <f t="shared" si="32"/>
        <v>0</v>
      </c>
      <c r="O305" s="52">
        <f t="shared" si="32"/>
        <v>0</v>
      </c>
      <c r="P305" s="52">
        <f t="shared" ref="P305:AB305" si="33">P306</f>
        <v>0.72</v>
      </c>
      <c r="Q305" s="43"/>
      <c r="R305" s="43">
        <f t="shared" si="33"/>
        <v>1</v>
      </c>
      <c r="S305" s="43">
        <f t="shared" si="33"/>
        <v>1</v>
      </c>
      <c r="T305" s="43">
        <f t="shared" si="33"/>
        <v>1</v>
      </c>
      <c r="U305" s="43">
        <f t="shared" si="33"/>
        <v>1</v>
      </c>
      <c r="V305" s="43" t="str">
        <f t="shared" si="33"/>
        <v>——</v>
      </c>
      <c r="W305" s="43" t="str">
        <f t="shared" si="33"/>
        <v>——</v>
      </c>
      <c r="X305" s="43" t="str">
        <f t="shared" si="33"/>
        <v>——</v>
      </c>
      <c r="Y305" s="43" t="str">
        <f t="shared" si="33"/>
        <v>——</v>
      </c>
      <c r="Z305" s="43">
        <f t="shared" si="33"/>
        <v>1</v>
      </c>
      <c r="AA305" s="43">
        <f t="shared" si="33"/>
        <v>1</v>
      </c>
      <c r="AB305" s="43"/>
      <c r="AC305" s="43"/>
      <c r="AD305" s="77"/>
    </row>
    <row r="306" s="22" customFormat="1" spans="1:29">
      <c r="A306" s="45" t="s">
        <v>42</v>
      </c>
      <c r="B306" s="46" t="s">
        <v>155</v>
      </c>
      <c r="C306" s="45" t="s">
        <v>54</v>
      </c>
      <c r="D306" s="45" t="s">
        <v>70</v>
      </c>
      <c r="E306" s="45" t="s">
        <v>71</v>
      </c>
      <c r="F306" s="45">
        <v>1</v>
      </c>
      <c r="G306" s="45">
        <v>1</v>
      </c>
      <c r="H306" s="45">
        <v>1</v>
      </c>
      <c r="I306" s="45">
        <v>1</v>
      </c>
      <c r="J306" s="45">
        <v>2018</v>
      </c>
      <c r="K306" s="45">
        <v>2018</v>
      </c>
      <c r="L306" s="55">
        <v>0.72</v>
      </c>
      <c r="M306" s="55">
        <v>0</v>
      </c>
      <c r="N306" s="55">
        <v>0</v>
      </c>
      <c r="O306" s="55">
        <v>0</v>
      </c>
      <c r="P306" s="55">
        <v>0.72</v>
      </c>
      <c r="Q306" s="45" t="s">
        <v>46</v>
      </c>
      <c r="R306" s="45">
        <v>1</v>
      </c>
      <c r="S306" s="45">
        <v>1</v>
      </c>
      <c r="T306" s="45">
        <v>1</v>
      </c>
      <c r="U306" s="45">
        <v>1</v>
      </c>
      <c r="V306" s="45" t="s">
        <v>41</v>
      </c>
      <c r="W306" s="45" t="s">
        <v>41</v>
      </c>
      <c r="X306" s="45" t="s">
        <v>41</v>
      </c>
      <c r="Y306" s="45" t="s">
        <v>41</v>
      </c>
      <c r="Z306" s="45">
        <v>1</v>
      </c>
      <c r="AA306" s="45">
        <v>1</v>
      </c>
      <c r="AB306" s="45" t="s">
        <v>117</v>
      </c>
      <c r="AC306" s="45" t="s">
        <v>118</v>
      </c>
    </row>
    <row r="307" s="143" customFormat="1" ht="12" spans="1:30">
      <c r="A307" s="43" t="s">
        <v>156</v>
      </c>
      <c r="B307" s="44" t="s">
        <v>157</v>
      </c>
      <c r="C307" s="43"/>
      <c r="D307" s="43"/>
      <c r="E307" s="43"/>
      <c r="F307" s="43">
        <f>SUM(F308:F309)</f>
        <v>3</v>
      </c>
      <c r="G307" s="43">
        <f>SUM(G308:G309)</f>
        <v>2</v>
      </c>
      <c r="H307" s="43">
        <f>SUM(H308:H309)</f>
        <v>3</v>
      </c>
      <c r="I307" s="43">
        <f>SUM(I308:I309)</f>
        <v>3</v>
      </c>
      <c r="J307" s="43"/>
      <c r="K307" s="43"/>
      <c r="L307" s="52">
        <f>SUM(L308:L309)</f>
        <v>1.92</v>
      </c>
      <c r="M307" s="52">
        <f>SUM(M308:M309)</f>
        <v>0</v>
      </c>
      <c r="N307" s="52">
        <f>SUM(N308:N309)</f>
        <v>0</v>
      </c>
      <c r="O307" s="52">
        <f>SUM(O308:O309)</f>
        <v>0</v>
      </c>
      <c r="P307" s="52">
        <f t="shared" ref="P307:AA307" si="34">SUM(P308:P309)</f>
        <v>1.92</v>
      </c>
      <c r="Q307" s="43"/>
      <c r="R307" s="43">
        <f t="shared" si="34"/>
        <v>3</v>
      </c>
      <c r="S307" s="43">
        <f t="shared" si="34"/>
        <v>3</v>
      </c>
      <c r="T307" s="43">
        <f t="shared" si="34"/>
        <v>3</v>
      </c>
      <c r="U307" s="43">
        <f t="shared" si="34"/>
        <v>3</v>
      </c>
      <c r="V307" s="43">
        <f t="shared" si="34"/>
        <v>0</v>
      </c>
      <c r="W307" s="43">
        <f t="shared" si="34"/>
        <v>0</v>
      </c>
      <c r="X307" s="43">
        <f t="shared" si="34"/>
        <v>0</v>
      </c>
      <c r="Y307" s="43">
        <f t="shared" si="34"/>
        <v>0</v>
      </c>
      <c r="Z307" s="43">
        <f t="shared" si="34"/>
        <v>3</v>
      </c>
      <c r="AA307" s="43">
        <f t="shared" si="34"/>
        <v>3</v>
      </c>
      <c r="AB307" s="43"/>
      <c r="AC307" s="43"/>
      <c r="AD307" s="77"/>
    </row>
    <row r="308" s="22" customFormat="1" spans="1:29">
      <c r="A308" s="45" t="s">
        <v>42</v>
      </c>
      <c r="B308" s="46" t="s">
        <v>158</v>
      </c>
      <c r="C308" s="45" t="s">
        <v>54</v>
      </c>
      <c r="D308" s="45" t="s">
        <v>70</v>
      </c>
      <c r="E308" s="45" t="s">
        <v>71</v>
      </c>
      <c r="F308" s="45">
        <v>2</v>
      </c>
      <c r="G308" s="45">
        <v>1</v>
      </c>
      <c r="H308" s="45">
        <v>2</v>
      </c>
      <c r="I308" s="45">
        <v>2</v>
      </c>
      <c r="J308" s="45">
        <v>2018</v>
      </c>
      <c r="K308" s="45">
        <v>2018</v>
      </c>
      <c r="L308" s="55">
        <v>1.44</v>
      </c>
      <c r="M308" s="55">
        <v>0</v>
      </c>
      <c r="N308" s="55">
        <v>0</v>
      </c>
      <c r="O308" s="55">
        <v>0</v>
      </c>
      <c r="P308" s="55">
        <v>1.44</v>
      </c>
      <c r="Q308" s="45" t="s">
        <v>46</v>
      </c>
      <c r="R308" s="45">
        <v>2</v>
      </c>
      <c r="S308" s="45">
        <v>2</v>
      </c>
      <c r="T308" s="45">
        <v>2</v>
      </c>
      <c r="U308" s="45">
        <v>2</v>
      </c>
      <c r="V308" s="45" t="s">
        <v>41</v>
      </c>
      <c r="W308" s="45" t="s">
        <v>41</v>
      </c>
      <c r="X308" s="45" t="s">
        <v>41</v>
      </c>
      <c r="Y308" s="45" t="s">
        <v>41</v>
      </c>
      <c r="Z308" s="45">
        <v>2</v>
      </c>
      <c r="AA308" s="45">
        <v>2</v>
      </c>
      <c r="AB308" s="45" t="s">
        <v>117</v>
      </c>
      <c r="AC308" s="45" t="s">
        <v>118</v>
      </c>
    </row>
    <row r="309" s="10" customFormat="1" ht="12" spans="1:29">
      <c r="A309" s="45" t="s">
        <v>42</v>
      </c>
      <c r="B309" s="46" t="s">
        <v>158</v>
      </c>
      <c r="C309" s="45" t="s">
        <v>55</v>
      </c>
      <c r="D309" s="45" t="s">
        <v>70</v>
      </c>
      <c r="E309" s="45" t="s">
        <v>71</v>
      </c>
      <c r="F309" s="45">
        <v>1</v>
      </c>
      <c r="G309" s="45">
        <v>1</v>
      </c>
      <c r="H309" s="45">
        <v>1</v>
      </c>
      <c r="I309" s="45">
        <v>1</v>
      </c>
      <c r="J309" s="45">
        <v>2018</v>
      </c>
      <c r="K309" s="45">
        <v>2018</v>
      </c>
      <c r="L309" s="55">
        <v>0.48</v>
      </c>
      <c r="M309" s="55">
        <v>0</v>
      </c>
      <c r="N309" s="55">
        <v>0</v>
      </c>
      <c r="O309" s="55">
        <v>0</v>
      </c>
      <c r="P309" s="55">
        <v>0.48</v>
      </c>
      <c r="Q309" s="45" t="s">
        <v>46</v>
      </c>
      <c r="R309" s="45">
        <v>1</v>
      </c>
      <c r="S309" s="45">
        <v>1</v>
      </c>
      <c r="T309" s="45">
        <v>1</v>
      </c>
      <c r="U309" s="45">
        <v>1</v>
      </c>
      <c r="V309" s="45" t="s">
        <v>41</v>
      </c>
      <c r="W309" s="45" t="s">
        <v>41</v>
      </c>
      <c r="X309" s="45" t="s">
        <v>41</v>
      </c>
      <c r="Y309" s="45" t="s">
        <v>41</v>
      </c>
      <c r="Z309" s="45">
        <v>1</v>
      </c>
      <c r="AA309" s="45">
        <v>1</v>
      </c>
      <c r="AB309" s="45" t="s">
        <v>117</v>
      </c>
      <c r="AC309" s="45" t="s">
        <v>118</v>
      </c>
    </row>
    <row r="310" s="143" customFormat="1" ht="12" spans="1:30">
      <c r="A310" s="43" t="s">
        <v>159</v>
      </c>
      <c r="B310" s="44" t="s">
        <v>160</v>
      </c>
      <c r="C310" s="43" t="s">
        <v>161</v>
      </c>
      <c r="D310" s="43"/>
      <c r="E310" s="43"/>
      <c r="F310" s="43">
        <f t="shared" ref="F310:I310" si="35">SUM(F311:F313)</f>
        <v>58</v>
      </c>
      <c r="G310" s="43">
        <f t="shared" si="35"/>
        <v>6</v>
      </c>
      <c r="H310" s="43">
        <f t="shared" si="35"/>
        <v>58</v>
      </c>
      <c r="I310" s="43">
        <f t="shared" si="35"/>
        <v>58</v>
      </c>
      <c r="J310" s="43"/>
      <c r="K310" s="43"/>
      <c r="L310" s="52">
        <f>SUM(L311:L313)</f>
        <v>56</v>
      </c>
      <c r="M310" s="52">
        <f>SUM(M311:M313)</f>
        <v>0</v>
      </c>
      <c r="N310" s="52">
        <f>SUM(N311:N313)</f>
        <v>0</v>
      </c>
      <c r="O310" s="52">
        <f>SUM(O311:O313)</f>
        <v>0</v>
      </c>
      <c r="P310" s="52">
        <f t="shared" ref="P310:AA310" si="36">SUM(P311:P313)</f>
        <v>56</v>
      </c>
      <c r="Q310" s="43"/>
      <c r="R310" s="43">
        <f t="shared" si="36"/>
        <v>58</v>
      </c>
      <c r="S310" s="43">
        <f t="shared" si="36"/>
        <v>58</v>
      </c>
      <c r="T310" s="43">
        <f t="shared" si="36"/>
        <v>58</v>
      </c>
      <c r="U310" s="43">
        <f t="shared" si="36"/>
        <v>58</v>
      </c>
      <c r="V310" s="43">
        <f t="shared" si="36"/>
        <v>0</v>
      </c>
      <c r="W310" s="43">
        <f t="shared" si="36"/>
        <v>0</v>
      </c>
      <c r="X310" s="43">
        <f t="shared" si="36"/>
        <v>0</v>
      </c>
      <c r="Y310" s="43">
        <f t="shared" si="36"/>
        <v>0</v>
      </c>
      <c r="Z310" s="43">
        <f t="shared" si="36"/>
        <v>58</v>
      </c>
      <c r="AA310" s="43">
        <f t="shared" si="36"/>
        <v>58</v>
      </c>
      <c r="AB310" s="43"/>
      <c r="AC310" s="43"/>
      <c r="AD310" s="77"/>
    </row>
    <row r="311" s="10" customFormat="1" ht="12" spans="1:30">
      <c r="A311" s="45" t="s">
        <v>42</v>
      </c>
      <c r="B311" s="46" t="s">
        <v>162</v>
      </c>
      <c r="C311" s="45" t="s">
        <v>49</v>
      </c>
      <c r="D311" s="45" t="s">
        <v>70</v>
      </c>
      <c r="E311" s="45" t="s">
        <v>71</v>
      </c>
      <c r="F311" s="43">
        <v>15</v>
      </c>
      <c r="G311" s="43">
        <v>3</v>
      </c>
      <c r="H311" s="43">
        <v>15</v>
      </c>
      <c r="I311" s="43">
        <v>15</v>
      </c>
      <c r="J311" s="43">
        <v>2018</v>
      </c>
      <c r="K311" s="43">
        <v>2020</v>
      </c>
      <c r="L311" s="52">
        <v>14.4</v>
      </c>
      <c r="M311" s="52">
        <v>0</v>
      </c>
      <c r="N311" s="52">
        <v>0</v>
      </c>
      <c r="O311" s="52">
        <v>0</v>
      </c>
      <c r="P311" s="52">
        <v>14.4</v>
      </c>
      <c r="Q311" s="45" t="s">
        <v>46</v>
      </c>
      <c r="R311" s="43">
        <v>15</v>
      </c>
      <c r="S311" s="43">
        <v>15</v>
      </c>
      <c r="T311" s="43">
        <v>15</v>
      </c>
      <c r="U311" s="43">
        <v>15</v>
      </c>
      <c r="V311" s="43">
        <v>0</v>
      </c>
      <c r="W311" s="43">
        <v>0</v>
      </c>
      <c r="X311" s="43">
        <v>0</v>
      </c>
      <c r="Y311" s="43">
        <v>0</v>
      </c>
      <c r="Z311" s="43">
        <v>15</v>
      </c>
      <c r="AA311" s="43">
        <v>15</v>
      </c>
      <c r="AB311" s="45" t="s">
        <v>117</v>
      </c>
      <c r="AC311" s="45" t="s">
        <v>118</v>
      </c>
      <c r="AD311" s="75"/>
    </row>
    <row r="312" s="22" customFormat="1" spans="1:30">
      <c r="A312" s="45" t="s">
        <v>42</v>
      </c>
      <c r="B312" s="46" t="s">
        <v>162</v>
      </c>
      <c r="C312" s="45" t="s">
        <v>54</v>
      </c>
      <c r="D312" s="45" t="s">
        <v>70</v>
      </c>
      <c r="E312" s="45" t="s">
        <v>71</v>
      </c>
      <c r="F312" s="43">
        <v>5</v>
      </c>
      <c r="G312" s="43">
        <v>1</v>
      </c>
      <c r="H312" s="43">
        <v>5</v>
      </c>
      <c r="I312" s="43">
        <v>5</v>
      </c>
      <c r="J312" s="43">
        <v>2018</v>
      </c>
      <c r="K312" s="43">
        <v>2018</v>
      </c>
      <c r="L312" s="52">
        <v>3.6</v>
      </c>
      <c r="M312" s="52">
        <v>0</v>
      </c>
      <c r="N312" s="52">
        <v>0</v>
      </c>
      <c r="O312" s="52">
        <v>0</v>
      </c>
      <c r="P312" s="52">
        <v>3.6</v>
      </c>
      <c r="Q312" s="45" t="s">
        <v>46</v>
      </c>
      <c r="R312" s="43">
        <v>5</v>
      </c>
      <c r="S312" s="43">
        <v>5</v>
      </c>
      <c r="T312" s="43">
        <v>5</v>
      </c>
      <c r="U312" s="43">
        <v>5</v>
      </c>
      <c r="V312" s="43">
        <v>0</v>
      </c>
      <c r="W312" s="43">
        <v>0</v>
      </c>
      <c r="X312" s="43">
        <v>0</v>
      </c>
      <c r="Y312" s="43">
        <v>0</v>
      </c>
      <c r="Z312" s="43">
        <v>5</v>
      </c>
      <c r="AA312" s="43">
        <v>5</v>
      </c>
      <c r="AB312" s="45" t="s">
        <v>117</v>
      </c>
      <c r="AC312" s="45" t="s">
        <v>118</v>
      </c>
      <c r="AD312" s="73"/>
    </row>
    <row r="313" s="10" customFormat="1" ht="12" spans="1:30">
      <c r="A313" s="45" t="s">
        <v>42</v>
      </c>
      <c r="B313" s="46" t="s">
        <v>162</v>
      </c>
      <c r="C313" s="45" t="s">
        <v>55</v>
      </c>
      <c r="D313" s="45" t="s">
        <v>70</v>
      </c>
      <c r="E313" s="45" t="s">
        <v>71</v>
      </c>
      <c r="F313" s="43">
        <v>38</v>
      </c>
      <c r="G313" s="43">
        <v>2</v>
      </c>
      <c r="H313" s="43">
        <v>38</v>
      </c>
      <c r="I313" s="43">
        <v>38</v>
      </c>
      <c r="J313" s="43">
        <v>2018</v>
      </c>
      <c r="K313" s="43">
        <v>2020</v>
      </c>
      <c r="L313" s="52">
        <v>38</v>
      </c>
      <c r="M313" s="52">
        <v>0</v>
      </c>
      <c r="N313" s="52">
        <v>0</v>
      </c>
      <c r="O313" s="52">
        <v>0</v>
      </c>
      <c r="P313" s="52">
        <v>38</v>
      </c>
      <c r="Q313" s="45" t="s">
        <v>46</v>
      </c>
      <c r="R313" s="43">
        <v>38</v>
      </c>
      <c r="S313" s="43">
        <v>38</v>
      </c>
      <c r="T313" s="43">
        <v>38</v>
      </c>
      <c r="U313" s="43">
        <v>38</v>
      </c>
      <c r="V313" s="43">
        <v>0</v>
      </c>
      <c r="W313" s="43">
        <v>0</v>
      </c>
      <c r="X313" s="43">
        <v>0</v>
      </c>
      <c r="Y313" s="43">
        <v>0</v>
      </c>
      <c r="Z313" s="43">
        <v>38</v>
      </c>
      <c r="AA313" s="43">
        <v>38</v>
      </c>
      <c r="AB313" s="45" t="s">
        <v>117</v>
      </c>
      <c r="AC313" s="45" t="s">
        <v>118</v>
      </c>
      <c r="AD313" s="75"/>
    </row>
    <row r="314" s="143" customFormat="1" ht="12" spans="1:30">
      <c r="A314" s="43" t="s">
        <v>163</v>
      </c>
      <c r="B314" s="44" t="s">
        <v>164</v>
      </c>
      <c r="C314" s="43" t="s">
        <v>161</v>
      </c>
      <c r="D314" s="43"/>
      <c r="E314" s="43"/>
      <c r="F314" s="43">
        <f t="shared" ref="F314:I314" si="37">SUM(F315:F317)</f>
        <v>23</v>
      </c>
      <c r="G314" s="43">
        <f t="shared" si="37"/>
        <v>7</v>
      </c>
      <c r="H314" s="43">
        <f t="shared" si="37"/>
        <v>23</v>
      </c>
      <c r="I314" s="43">
        <f t="shared" si="37"/>
        <v>23</v>
      </c>
      <c r="J314" s="43"/>
      <c r="K314" s="43"/>
      <c r="L314" s="52">
        <f>SUM(L315:L317)</f>
        <v>18</v>
      </c>
      <c r="M314" s="52">
        <f>SUM(M315:M317)</f>
        <v>0</v>
      </c>
      <c r="N314" s="52">
        <f>SUM(N315:N317)</f>
        <v>0</v>
      </c>
      <c r="O314" s="52">
        <f>SUM(O315:O317)</f>
        <v>0</v>
      </c>
      <c r="P314" s="52">
        <f t="shared" ref="P314:AA314" si="38">SUM(P315:P317)</f>
        <v>18</v>
      </c>
      <c r="Q314" s="43"/>
      <c r="R314" s="43">
        <f t="shared" si="38"/>
        <v>23</v>
      </c>
      <c r="S314" s="43">
        <f t="shared" si="38"/>
        <v>23</v>
      </c>
      <c r="T314" s="43">
        <f t="shared" si="38"/>
        <v>23</v>
      </c>
      <c r="U314" s="43">
        <f t="shared" si="38"/>
        <v>23</v>
      </c>
      <c r="V314" s="43">
        <f t="shared" si="38"/>
        <v>0</v>
      </c>
      <c r="W314" s="43">
        <f t="shared" si="38"/>
        <v>0</v>
      </c>
      <c r="X314" s="43">
        <f t="shared" si="38"/>
        <v>0</v>
      </c>
      <c r="Y314" s="43">
        <f t="shared" si="38"/>
        <v>0</v>
      </c>
      <c r="Z314" s="43">
        <f t="shared" si="38"/>
        <v>23</v>
      </c>
      <c r="AA314" s="43">
        <f t="shared" si="38"/>
        <v>23</v>
      </c>
      <c r="AB314" s="43"/>
      <c r="AC314" s="43"/>
      <c r="AD314" s="77"/>
    </row>
    <row r="315" s="10" customFormat="1" ht="12" spans="1:30">
      <c r="A315" s="45" t="s">
        <v>42</v>
      </c>
      <c r="B315" s="46" t="s">
        <v>165</v>
      </c>
      <c r="C315" s="45" t="s">
        <v>49</v>
      </c>
      <c r="D315" s="45" t="s">
        <v>70</v>
      </c>
      <c r="E315" s="45" t="s">
        <v>71</v>
      </c>
      <c r="F315" s="43">
        <v>6</v>
      </c>
      <c r="G315" s="43">
        <v>3</v>
      </c>
      <c r="H315" s="43">
        <v>6</v>
      </c>
      <c r="I315" s="43">
        <v>6</v>
      </c>
      <c r="J315" s="43">
        <v>2018</v>
      </c>
      <c r="K315" s="43">
        <v>2020</v>
      </c>
      <c r="L315" s="52">
        <v>5.76</v>
      </c>
      <c r="M315" s="52">
        <v>0</v>
      </c>
      <c r="N315" s="52">
        <v>0</v>
      </c>
      <c r="O315" s="52">
        <v>0</v>
      </c>
      <c r="P315" s="52">
        <v>5.76</v>
      </c>
      <c r="Q315" s="45" t="s">
        <v>46</v>
      </c>
      <c r="R315" s="43">
        <v>6</v>
      </c>
      <c r="S315" s="43">
        <v>6</v>
      </c>
      <c r="T315" s="43">
        <v>6</v>
      </c>
      <c r="U315" s="43">
        <v>6</v>
      </c>
      <c r="V315" s="43">
        <v>0</v>
      </c>
      <c r="W315" s="43">
        <v>0</v>
      </c>
      <c r="X315" s="43">
        <v>0</v>
      </c>
      <c r="Y315" s="43">
        <v>0</v>
      </c>
      <c r="Z315" s="43">
        <v>6</v>
      </c>
      <c r="AA315" s="43">
        <v>6</v>
      </c>
      <c r="AB315" s="45" t="s">
        <v>117</v>
      </c>
      <c r="AC315" s="45" t="s">
        <v>118</v>
      </c>
      <c r="AD315" s="75"/>
    </row>
    <row r="316" s="22" customFormat="1" spans="1:30">
      <c r="A316" s="45" t="s">
        <v>42</v>
      </c>
      <c r="B316" s="46" t="s">
        <v>165</v>
      </c>
      <c r="C316" s="45" t="s">
        <v>54</v>
      </c>
      <c r="D316" s="45" t="s">
        <v>70</v>
      </c>
      <c r="E316" s="45" t="s">
        <v>71</v>
      </c>
      <c r="F316" s="43">
        <v>2</v>
      </c>
      <c r="G316" s="43">
        <v>1</v>
      </c>
      <c r="H316" s="43">
        <v>2</v>
      </c>
      <c r="I316" s="43">
        <v>2</v>
      </c>
      <c r="J316" s="43">
        <v>2018</v>
      </c>
      <c r="K316" s="43">
        <v>2018</v>
      </c>
      <c r="L316" s="52">
        <v>1.44</v>
      </c>
      <c r="M316" s="52">
        <v>0</v>
      </c>
      <c r="N316" s="52">
        <v>0</v>
      </c>
      <c r="O316" s="52">
        <v>0</v>
      </c>
      <c r="P316" s="52">
        <v>1.44</v>
      </c>
      <c r="Q316" s="45" t="s">
        <v>46</v>
      </c>
      <c r="R316" s="43">
        <v>2</v>
      </c>
      <c r="S316" s="43">
        <v>2</v>
      </c>
      <c r="T316" s="43">
        <v>2</v>
      </c>
      <c r="U316" s="43">
        <v>2</v>
      </c>
      <c r="V316" s="43">
        <v>0</v>
      </c>
      <c r="W316" s="43">
        <v>0</v>
      </c>
      <c r="X316" s="43">
        <v>0</v>
      </c>
      <c r="Y316" s="43">
        <v>0</v>
      </c>
      <c r="Z316" s="43">
        <v>2</v>
      </c>
      <c r="AA316" s="43">
        <v>2</v>
      </c>
      <c r="AB316" s="45" t="s">
        <v>117</v>
      </c>
      <c r="AC316" s="45" t="s">
        <v>118</v>
      </c>
      <c r="AD316" s="73"/>
    </row>
    <row r="317" s="10" customFormat="1" ht="14.25" spans="1:226">
      <c r="A317" s="45" t="s">
        <v>42</v>
      </c>
      <c r="B317" s="46" t="s">
        <v>165</v>
      </c>
      <c r="C317" s="45" t="s">
        <v>58</v>
      </c>
      <c r="D317" s="45" t="s">
        <v>70</v>
      </c>
      <c r="E317" s="45" t="s">
        <v>71</v>
      </c>
      <c r="F317" s="43">
        <v>15</v>
      </c>
      <c r="G317" s="43">
        <v>3</v>
      </c>
      <c r="H317" s="43">
        <v>15</v>
      </c>
      <c r="I317" s="43">
        <v>15</v>
      </c>
      <c r="J317" s="43">
        <v>2018</v>
      </c>
      <c r="K317" s="43">
        <v>2020</v>
      </c>
      <c r="L317" s="52">
        <v>10.8</v>
      </c>
      <c r="M317" s="52">
        <v>0</v>
      </c>
      <c r="N317" s="52">
        <v>0</v>
      </c>
      <c r="O317" s="52">
        <v>0</v>
      </c>
      <c r="P317" s="52">
        <v>10.8</v>
      </c>
      <c r="Q317" s="45" t="s">
        <v>46</v>
      </c>
      <c r="R317" s="43">
        <v>15</v>
      </c>
      <c r="S317" s="43">
        <v>15</v>
      </c>
      <c r="T317" s="43">
        <v>15</v>
      </c>
      <c r="U317" s="43">
        <v>15</v>
      </c>
      <c r="V317" s="43">
        <v>0</v>
      </c>
      <c r="W317" s="43">
        <v>0</v>
      </c>
      <c r="X317" s="43">
        <v>0</v>
      </c>
      <c r="Y317" s="43">
        <v>0</v>
      </c>
      <c r="Z317" s="43">
        <v>15</v>
      </c>
      <c r="AA317" s="43">
        <v>15</v>
      </c>
      <c r="AB317" s="45" t="s">
        <v>117</v>
      </c>
      <c r="AC317" s="45" t="s">
        <v>118</v>
      </c>
      <c r="AD317" s="74"/>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c r="BZ317" s="21"/>
      <c r="CA317" s="21"/>
      <c r="CB317" s="21"/>
      <c r="CC317" s="21"/>
      <c r="CD317" s="21"/>
      <c r="CE317" s="21"/>
      <c r="CF317" s="21"/>
      <c r="CG317" s="21"/>
      <c r="CH317" s="21"/>
      <c r="CI317" s="21"/>
      <c r="CJ317" s="21"/>
      <c r="CK317" s="21"/>
      <c r="CL317" s="21"/>
      <c r="CM317" s="21"/>
      <c r="CN317" s="21"/>
      <c r="CO317" s="21"/>
      <c r="CP317" s="21"/>
      <c r="CQ317" s="21"/>
      <c r="CR317" s="21"/>
      <c r="CS317" s="21"/>
      <c r="CT317" s="21"/>
      <c r="CU317" s="21"/>
      <c r="CV317" s="21"/>
      <c r="CW317" s="21"/>
      <c r="CX317" s="21"/>
      <c r="CY317" s="21"/>
      <c r="CZ317" s="21"/>
      <c r="DA317" s="21"/>
      <c r="DB317" s="21"/>
      <c r="DC317" s="21"/>
      <c r="DD317" s="21"/>
      <c r="DE317" s="21"/>
      <c r="DF317" s="21"/>
      <c r="DG317" s="21"/>
      <c r="DH317" s="21"/>
      <c r="DI317" s="21"/>
      <c r="DJ317" s="21"/>
      <c r="DK317" s="21"/>
      <c r="DL317" s="21"/>
      <c r="DM317" s="21"/>
      <c r="DN317" s="21"/>
      <c r="DO317" s="21"/>
      <c r="DP317" s="21"/>
      <c r="DQ317" s="21"/>
      <c r="DR317" s="21"/>
      <c r="DS317" s="21"/>
      <c r="DT317" s="21"/>
      <c r="DU317" s="21"/>
      <c r="DV317" s="21"/>
      <c r="DW317" s="21"/>
      <c r="DX317" s="21"/>
      <c r="DY317" s="21"/>
      <c r="DZ317" s="21"/>
      <c r="EA317" s="21"/>
      <c r="EB317" s="21"/>
      <c r="EC317" s="21"/>
      <c r="ED317" s="21"/>
      <c r="EE317" s="21"/>
      <c r="EF317" s="21"/>
      <c r="EG317" s="21"/>
      <c r="EH317" s="21"/>
      <c r="EI317" s="21"/>
      <c r="EJ317" s="21"/>
      <c r="EK317" s="21"/>
      <c r="EL317" s="21"/>
      <c r="EM317" s="21"/>
      <c r="EN317" s="21"/>
      <c r="EO317" s="21"/>
      <c r="EP317" s="21"/>
      <c r="EQ317" s="21"/>
      <c r="ER317" s="21"/>
      <c r="ES317" s="21"/>
      <c r="ET317" s="21"/>
      <c r="EU317" s="21"/>
      <c r="EV317" s="21"/>
      <c r="EW317" s="21"/>
      <c r="EX317" s="21"/>
      <c r="EY317" s="21"/>
      <c r="EZ317" s="21"/>
      <c r="FA317" s="21"/>
      <c r="FB317" s="21"/>
      <c r="FC317" s="21"/>
      <c r="FD317" s="21"/>
      <c r="FE317" s="21"/>
      <c r="FF317" s="21"/>
      <c r="FG317" s="21"/>
      <c r="FH317" s="21"/>
      <c r="FI317" s="21"/>
      <c r="FJ317" s="21"/>
      <c r="FK317" s="21"/>
      <c r="FL317" s="21"/>
      <c r="FM317" s="21"/>
      <c r="FN317" s="21"/>
      <c r="FO317" s="21"/>
      <c r="FP317" s="21"/>
      <c r="FQ317" s="21"/>
      <c r="FR317" s="21"/>
      <c r="FS317" s="21"/>
      <c r="FT317" s="21"/>
      <c r="FU317" s="21"/>
      <c r="FV317" s="21"/>
      <c r="FW317" s="21"/>
      <c r="FX317" s="21"/>
      <c r="FY317" s="21"/>
      <c r="FZ317" s="21"/>
      <c r="GA317" s="21"/>
      <c r="GB317" s="21"/>
      <c r="GC317" s="21"/>
      <c r="GD317" s="21"/>
      <c r="GE317" s="21"/>
      <c r="GF317" s="21"/>
      <c r="GG317" s="21"/>
      <c r="GH317" s="21"/>
      <c r="GI317" s="21"/>
      <c r="GJ317" s="21"/>
      <c r="GK317" s="21"/>
      <c r="GL317" s="21"/>
      <c r="GM317" s="21"/>
      <c r="GN317" s="21"/>
      <c r="GO317" s="21"/>
      <c r="GP317" s="21"/>
      <c r="GQ317" s="21"/>
      <c r="GR317" s="21"/>
      <c r="GS317" s="21"/>
      <c r="GT317" s="21"/>
      <c r="GU317" s="21"/>
      <c r="GV317" s="21"/>
      <c r="GW317" s="21"/>
      <c r="GX317" s="21"/>
      <c r="GY317" s="21"/>
      <c r="GZ317" s="21"/>
      <c r="HA317" s="21"/>
      <c r="HB317" s="21"/>
      <c r="HC317" s="21"/>
      <c r="HD317" s="21"/>
      <c r="HE317" s="21"/>
      <c r="HF317" s="21"/>
      <c r="HG317" s="21"/>
      <c r="HH317" s="21"/>
      <c r="HI317" s="21"/>
      <c r="HJ317" s="21"/>
      <c r="HK317" s="21"/>
      <c r="HL317" s="21"/>
      <c r="HM317" s="21"/>
      <c r="HN317" s="21"/>
      <c r="HO317" s="21"/>
      <c r="HP317" s="21"/>
      <c r="HQ317" s="21"/>
      <c r="HR317" s="21"/>
    </row>
    <row r="318" s="143" customFormat="1" ht="12" spans="1:30">
      <c r="A318" s="43" t="s">
        <v>166</v>
      </c>
      <c r="B318" s="44" t="s">
        <v>167</v>
      </c>
      <c r="C318" s="43" t="s">
        <v>64</v>
      </c>
      <c r="D318" s="43"/>
      <c r="E318" s="43"/>
      <c r="F318" s="43">
        <f t="shared" ref="F318:I318" si="39">SUM(F319:F323)</f>
        <v>77</v>
      </c>
      <c r="G318" s="43">
        <f t="shared" si="39"/>
        <v>14</v>
      </c>
      <c r="H318" s="43">
        <f t="shared" si="39"/>
        <v>91</v>
      </c>
      <c r="I318" s="43">
        <f t="shared" si="39"/>
        <v>91</v>
      </c>
      <c r="J318" s="43"/>
      <c r="K318" s="43"/>
      <c r="L318" s="52">
        <f>SUM(L319:L323)</f>
        <v>57.864</v>
      </c>
      <c r="M318" s="52">
        <f>SUM(M319:M323)</f>
        <v>0</v>
      </c>
      <c r="N318" s="52">
        <f>SUM(N319:N323)</f>
        <v>0</v>
      </c>
      <c r="O318" s="52">
        <f>SUM(O319:O323)</f>
        <v>0</v>
      </c>
      <c r="P318" s="52">
        <f t="shared" ref="P318:AA318" si="40">SUM(P319:P323)</f>
        <v>57.864</v>
      </c>
      <c r="Q318" s="43"/>
      <c r="R318" s="43">
        <f t="shared" si="40"/>
        <v>91</v>
      </c>
      <c r="S318" s="43">
        <f t="shared" si="40"/>
        <v>98</v>
      </c>
      <c r="T318" s="43">
        <f t="shared" si="40"/>
        <v>91</v>
      </c>
      <c r="U318" s="43">
        <f t="shared" si="40"/>
        <v>91</v>
      </c>
      <c r="V318" s="43">
        <f t="shared" si="40"/>
        <v>0</v>
      </c>
      <c r="W318" s="43">
        <f t="shared" si="40"/>
        <v>0</v>
      </c>
      <c r="X318" s="43">
        <f t="shared" si="40"/>
        <v>0</v>
      </c>
      <c r="Y318" s="43">
        <f t="shared" si="40"/>
        <v>0</v>
      </c>
      <c r="Z318" s="43">
        <f t="shared" si="40"/>
        <v>91</v>
      </c>
      <c r="AA318" s="43">
        <f t="shared" si="40"/>
        <v>91</v>
      </c>
      <c r="AB318" s="43"/>
      <c r="AC318" s="43"/>
      <c r="AD318" s="77"/>
    </row>
    <row r="319" s="131" customFormat="1" ht="12" spans="1:226">
      <c r="A319" s="45" t="s">
        <v>42</v>
      </c>
      <c r="B319" s="46" t="s">
        <v>168</v>
      </c>
      <c r="C319" s="45" t="s">
        <v>44</v>
      </c>
      <c r="D319" s="45" t="s">
        <v>70</v>
      </c>
      <c r="E319" s="45" t="s">
        <v>71</v>
      </c>
      <c r="F319" s="43">
        <v>16</v>
      </c>
      <c r="G319" s="43">
        <v>2</v>
      </c>
      <c r="H319" s="43">
        <v>16</v>
      </c>
      <c r="I319" s="43">
        <v>16</v>
      </c>
      <c r="J319" s="43">
        <v>2018</v>
      </c>
      <c r="K319" s="43">
        <v>2020</v>
      </c>
      <c r="L319" s="52">
        <v>11.52</v>
      </c>
      <c r="M319" s="52">
        <v>0</v>
      </c>
      <c r="N319" s="52">
        <v>0</v>
      </c>
      <c r="O319" s="52">
        <v>0</v>
      </c>
      <c r="P319" s="52">
        <v>11.52</v>
      </c>
      <c r="Q319" s="45" t="s">
        <v>46</v>
      </c>
      <c r="R319" s="43">
        <v>16</v>
      </c>
      <c r="S319" s="43">
        <v>16</v>
      </c>
      <c r="T319" s="43">
        <v>16</v>
      </c>
      <c r="U319" s="43">
        <v>16</v>
      </c>
      <c r="V319" s="43">
        <v>0</v>
      </c>
      <c r="W319" s="43">
        <v>0</v>
      </c>
      <c r="X319" s="43">
        <v>0</v>
      </c>
      <c r="Y319" s="43">
        <v>0</v>
      </c>
      <c r="Z319" s="43">
        <v>16</v>
      </c>
      <c r="AA319" s="43">
        <v>16</v>
      </c>
      <c r="AB319" s="45" t="s">
        <v>117</v>
      </c>
      <c r="AC319" s="45" t="s">
        <v>118</v>
      </c>
      <c r="AD319" s="75"/>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0"/>
      <c r="EH319" s="10"/>
      <c r="EI319" s="10"/>
      <c r="EJ319" s="10"/>
      <c r="EK319" s="10"/>
      <c r="EL319" s="10"/>
      <c r="EM319" s="10"/>
      <c r="EN319" s="10"/>
      <c r="EO319" s="10"/>
      <c r="EP319" s="10"/>
      <c r="EQ319" s="10"/>
      <c r="ER319" s="10"/>
      <c r="ES319" s="10"/>
      <c r="ET319" s="10"/>
      <c r="EU319" s="10"/>
      <c r="EV319" s="10"/>
      <c r="EW319" s="10"/>
      <c r="EX319" s="10"/>
      <c r="EY319" s="10"/>
      <c r="EZ319" s="10"/>
      <c r="FA319" s="10"/>
      <c r="FB319" s="10"/>
      <c r="FC319" s="10"/>
      <c r="FD319" s="10"/>
      <c r="FE319" s="10"/>
      <c r="FF319" s="10"/>
      <c r="FG319" s="10"/>
      <c r="FH319" s="10"/>
      <c r="FI319" s="10"/>
      <c r="FJ319" s="10"/>
      <c r="FK319" s="10"/>
      <c r="FL319" s="10"/>
      <c r="FM319" s="10"/>
      <c r="FN319" s="10"/>
      <c r="FO319" s="10"/>
      <c r="FP319" s="10"/>
      <c r="FQ319" s="10"/>
      <c r="FR319" s="10"/>
      <c r="FS319" s="10"/>
      <c r="FT319" s="10"/>
      <c r="FU319" s="10"/>
      <c r="FV319" s="10"/>
      <c r="FW319" s="10"/>
      <c r="FX319" s="10"/>
      <c r="FY319" s="10"/>
      <c r="FZ319" s="10"/>
      <c r="GA319" s="10"/>
      <c r="GB319" s="10"/>
      <c r="GC319" s="10"/>
      <c r="GD319" s="10"/>
      <c r="GE319" s="10"/>
      <c r="GF319" s="10"/>
      <c r="GG319" s="10"/>
      <c r="GH319" s="10"/>
      <c r="GI319" s="10"/>
      <c r="GJ319" s="10"/>
      <c r="GK319" s="10"/>
      <c r="GL319" s="10"/>
      <c r="GM319" s="10"/>
      <c r="GN319" s="10"/>
      <c r="GO319" s="10"/>
      <c r="GP319" s="10"/>
      <c r="GQ319" s="10"/>
      <c r="GR319" s="10"/>
      <c r="GS319" s="10"/>
      <c r="GT319" s="10"/>
      <c r="GU319" s="10"/>
      <c r="GV319" s="10"/>
      <c r="GW319" s="10"/>
      <c r="GX319" s="10"/>
      <c r="GY319" s="10"/>
      <c r="GZ319" s="10"/>
      <c r="HA319" s="10"/>
      <c r="HB319" s="10"/>
      <c r="HC319" s="10"/>
      <c r="HD319" s="10"/>
      <c r="HE319" s="10"/>
      <c r="HF319" s="10"/>
      <c r="HG319" s="10"/>
      <c r="HH319" s="10"/>
      <c r="HI319" s="10"/>
      <c r="HJ319" s="10"/>
      <c r="HK319" s="10"/>
      <c r="HL319" s="10"/>
      <c r="HM319" s="10"/>
      <c r="HN319" s="10"/>
      <c r="HO319" s="10"/>
      <c r="HP319" s="10"/>
      <c r="HQ319" s="10"/>
      <c r="HR319" s="10"/>
    </row>
    <row r="320" s="10" customFormat="1" ht="12" spans="1:30">
      <c r="A320" s="45" t="s">
        <v>42</v>
      </c>
      <c r="B320" s="46" t="s">
        <v>168</v>
      </c>
      <c r="C320" s="45" t="s">
        <v>49</v>
      </c>
      <c r="D320" s="45" t="s">
        <v>70</v>
      </c>
      <c r="E320" s="45" t="s">
        <v>71</v>
      </c>
      <c r="F320" s="43">
        <v>6</v>
      </c>
      <c r="G320" s="43">
        <v>3</v>
      </c>
      <c r="H320" s="43">
        <v>6</v>
      </c>
      <c r="I320" s="43">
        <v>6</v>
      </c>
      <c r="J320" s="43">
        <v>2018</v>
      </c>
      <c r="K320" s="43">
        <v>2020</v>
      </c>
      <c r="L320" s="52">
        <v>5.76</v>
      </c>
      <c r="M320" s="52">
        <v>0</v>
      </c>
      <c r="N320" s="52">
        <v>0</v>
      </c>
      <c r="O320" s="52">
        <v>0</v>
      </c>
      <c r="P320" s="52">
        <v>5.76</v>
      </c>
      <c r="Q320" s="45" t="s">
        <v>46</v>
      </c>
      <c r="R320" s="43">
        <v>6</v>
      </c>
      <c r="S320" s="43">
        <v>6</v>
      </c>
      <c r="T320" s="43">
        <v>6</v>
      </c>
      <c r="U320" s="43">
        <v>6</v>
      </c>
      <c r="V320" s="43">
        <v>0</v>
      </c>
      <c r="W320" s="43">
        <v>0</v>
      </c>
      <c r="X320" s="43">
        <v>0</v>
      </c>
      <c r="Y320" s="43">
        <v>0</v>
      </c>
      <c r="Z320" s="43">
        <v>6</v>
      </c>
      <c r="AA320" s="43">
        <v>6</v>
      </c>
      <c r="AB320" s="45" t="s">
        <v>117</v>
      </c>
      <c r="AC320" s="45" t="s">
        <v>118</v>
      </c>
      <c r="AD320" s="75"/>
    </row>
    <row r="321" s="131" customFormat="1" ht="14.25" spans="1:226">
      <c r="A321" s="45" t="s">
        <v>42</v>
      </c>
      <c r="B321" s="46" t="s">
        <v>168</v>
      </c>
      <c r="C321" s="45" t="s">
        <v>50</v>
      </c>
      <c r="D321" s="45" t="s">
        <v>70</v>
      </c>
      <c r="E321" s="45" t="s">
        <v>71</v>
      </c>
      <c r="F321" s="43">
        <v>6</v>
      </c>
      <c r="G321" s="43">
        <v>3</v>
      </c>
      <c r="H321" s="43">
        <v>6</v>
      </c>
      <c r="I321" s="43">
        <v>6</v>
      </c>
      <c r="J321" s="43">
        <v>2018</v>
      </c>
      <c r="K321" s="43">
        <v>2020</v>
      </c>
      <c r="L321" s="52">
        <v>4.104</v>
      </c>
      <c r="M321" s="52">
        <v>0</v>
      </c>
      <c r="N321" s="52">
        <v>0</v>
      </c>
      <c r="O321" s="52">
        <v>0</v>
      </c>
      <c r="P321" s="52">
        <v>4.104</v>
      </c>
      <c r="Q321" s="45" t="s">
        <v>46</v>
      </c>
      <c r="R321" s="43">
        <v>6</v>
      </c>
      <c r="S321" s="43">
        <v>13</v>
      </c>
      <c r="T321" s="43">
        <v>6</v>
      </c>
      <c r="U321" s="43">
        <v>6</v>
      </c>
      <c r="V321" s="43">
        <v>0</v>
      </c>
      <c r="W321" s="43">
        <v>0</v>
      </c>
      <c r="X321" s="43">
        <v>0</v>
      </c>
      <c r="Y321" s="43">
        <v>0</v>
      </c>
      <c r="Z321" s="43">
        <v>6</v>
      </c>
      <c r="AA321" s="43">
        <v>6</v>
      </c>
      <c r="AB321" s="45" t="s">
        <v>117</v>
      </c>
      <c r="AC321" s="45" t="s">
        <v>118</v>
      </c>
      <c r="AD321" s="74"/>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c r="BZ321" s="21"/>
      <c r="CA321" s="21"/>
      <c r="CB321" s="21"/>
      <c r="CC321" s="21"/>
      <c r="CD321" s="21"/>
      <c r="CE321" s="21"/>
      <c r="CF321" s="21"/>
      <c r="CG321" s="21"/>
      <c r="CH321" s="21"/>
      <c r="CI321" s="21"/>
      <c r="CJ321" s="21"/>
      <c r="CK321" s="21"/>
      <c r="CL321" s="21"/>
      <c r="CM321" s="21"/>
      <c r="CN321" s="21"/>
      <c r="CO321" s="21"/>
      <c r="CP321" s="21"/>
      <c r="CQ321" s="21"/>
      <c r="CR321" s="21"/>
      <c r="CS321" s="21"/>
      <c r="CT321" s="21"/>
      <c r="CU321" s="21"/>
      <c r="CV321" s="21"/>
      <c r="CW321" s="21"/>
      <c r="CX321" s="21"/>
      <c r="CY321" s="21"/>
      <c r="CZ321" s="21"/>
      <c r="DA321" s="21"/>
      <c r="DB321" s="21"/>
      <c r="DC321" s="21"/>
      <c r="DD321" s="21"/>
      <c r="DE321" s="21"/>
      <c r="DF321" s="21"/>
      <c r="DG321" s="21"/>
      <c r="DH321" s="21"/>
      <c r="DI321" s="21"/>
      <c r="DJ321" s="21"/>
      <c r="DK321" s="21"/>
      <c r="DL321" s="21"/>
      <c r="DM321" s="21"/>
      <c r="DN321" s="21"/>
      <c r="DO321" s="21"/>
      <c r="DP321" s="21"/>
      <c r="DQ321" s="21"/>
      <c r="DR321" s="21"/>
      <c r="DS321" s="21"/>
      <c r="DT321" s="21"/>
      <c r="DU321" s="21"/>
      <c r="DV321" s="21"/>
      <c r="DW321" s="21"/>
      <c r="DX321" s="21"/>
      <c r="DY321" s="21"/>
      <c r="DZ321" s="21"/>
      <c r="EA321" s="21"/>
      <c r="EB321" s="21"/>
      <c r="EC321" s="21"/>
      <c r="ED321" s="21"/>
      <c r="EE321" s="21"/>
      <c r="EF321" s="21"/>
      <c r="EG321" s="21"/>
      <c r="EH321" s="21"/>
      <c r="EI321" s="21"/>
      <c r="EJ321" s="21"/>
      <c r="EK321" s="21"/>
      <c r="EL321" s="21"/>
      <c r="EM321" s="21"/>
      <c r="EN321" s="21"/>
      <c r="EO321" s="21"/>
      <c r="EP321" s="21"/>
      <c r="EQ321" s="21"/>
      <c r="ER321" s="21"/>
      <c r="ES321" s="21"/>
      <c r="ET321" s="21"/>
      <c r="EU321" s="21"/>
      <c r="EV321" s="21"/>
      <c r="EW321" s="21"/>
      <c r="EX321" s="21"/>
      <c r="EY321" s="21"/>
      <c r="EZ321" s="21"/>
      <c r="FA321" s="21"/>
      <c r="FB321" s="21"/>
      <c r="FC321" s="21"/>
      <c r="FD321" s="21"/>
      <c r="FE321" s="21"/>
      <c r="FF321" s="21"/>
      <c r="FG321" s="21"/>
      <c r="FH321" s="21"/>
      <c r="FI321" s="21"/>
      <c r="FJ321" s="21"/>
      <c r="FK321" s="21"/>
      <c r="FL321" s="21"/>
      <c r="FM321" s="21"/>
      <c r="FN321" s="21"/>
      <c r="FO321" s="21"/>
      <c r="FP321" s="21"/>
      <c r="FQ321" s="21"/>
      <c r="FR321" s="21"/>
      <c r="FS321" s="21"/>
      <c r="FT321" s="21"/>
      <c r="FU321" s="21"/>
      <c r="FV321" s="21"/>
      <c r="FW321" s="21"/>
      <c r="FX321" s="21"/>
      <c r="FY321" s="21"/>
      <c r="FZ321" s="21"/>
      <c r="GA321" s="21"/>
      <c r="GB321" s="21"/>
      <c r="GC321" s="21"/>
      <c r="GD321" s="21"/>
      <c r="GE321" s="21"/>
      <c r="GF321" s="21"/>
      <c r="GG321" s="21"/>
      <c r="GH321" s="21"/>
      <c r="GI321" s="21"/>
      <c r="GJ321" s="21"/>
      <c r="GK321" s="21"/>
      <c r="GL321" s="21"/>
      <c r="GM321" s="21"/>
      <c r="GN321" s="21"/>
      <c r="GO321" s="21"/>
      <c r="GP321" s="21"/>
      <c r="GQ321" s="21"/>
      <c r="GR321" s="21"/>
      <c r="GS321" s="21"/>
      <c r="GT321" s="21"/>
      <c r="GU321" s="21"/>
      <c r="GV321" s="21"/>
      <c r="GW321" s="21"/>
      <c r="GX321" s="21"/>
      <c r="GY321" s="21"/>
      <c r="GZ321" s="21"/>
      <c r="HA321" s="21"/>
      <c r="HB321" s="21"/>
      <c r="HC321" s="21"/>
      <c r="HD321" s="21"/>
      <c r="HE321" s="21"/>
      <c r="HF321" s="21"/>
      <c r="HG321" s="21"/>
      <c r="HH321" s="21"/>
      <c r="HI321" s="21"/>
      <c r="HJ321" s="21"/>
      <c r="HK321" s="21"/>
      <c r="HL321" s="21"/>
      <c r="HM321" s="21"/>
      <c r="HN321" s="21"/>
      <c r="HO321" s="21"/>
      <c r="HP321" s="21"/>
      <c r="HQ321" s="21"/>
      <c r="HR321" s="21"/>
    </row>
    <row r="322" s="10" customFormat="1" ht="12" spans="1:30">
      <c r="A322" s="45" t="s">
        <v>42</v>
      </c>
      <c r="B322" s="46" t="s">
        <v>168</v>
      </c>
      <c r="C322" s="45" t="s">
        <v>55</v>
      </c>
      <c r="D322" s="45" t="s">
        <v>70</v>
      </c>
      <c r="E322" s="45" t="s">
        <v>71</v>
      </c>
      <c r="F322" s="43">
        <v>18</v>
      </c>
      <c r="G322" s="43">
        <v>3</v>
      </c>
      <c r="H322" s="43">
        <v>18</v>
      </c>
      <c r="I322" s="43">
        <v>18</v>
      </c>
      <c r="J322" s="43">
        <v>2018</v>
      </c>
      <c r="K322" s="43">
        <v>2020</v>
      </c>
      <c r="L322" s="52">
        <v>14.88</v>
      </c>
      <c r="M322" s="52">
        <v>0</v>
      </c>
      <c r="N322" s="52">
        <v>0</v>
      </c>
      <c r="O322" s="52">
        <v>0</v>
      </c>
      <c r="P322" s="52">
        <v>14.88</v>
      </c>
      <c r="Q322" s="45" t="s">
        <v>46</v>
      </c>
      <c r="R322" s="43">
        <v>18</v>
      </c>
      <c r="S322" s="43">
        <v>18</v>
      </c>
      <c r="T322" s="43">
        <v>18</v>
      </c>
      <c r="U322" s="43">
        <v>18</v>
      </c>
      <c r="V322" s="43">
        <v>0</v>
      </c>
      <c r="W322" s="43">
        <v>0</v>
      </c>
      <c r="X322" s="43">
        <v>0</v>
      </c>
      <c r="Y322" s="43">
        <v>0</v>
      </c>
      <c r="Z322" s="43">
        <v>18</v>
      </c>
      <c r="AA322" s="43">
        <v>18</v>
      </c>
      <c r="AB322" s="45" t="s">
        <v>117</v>
      </c>
      <c r="AC322" s="45" t="s">
        <v>118</v>
      </c>
      <c r="AD322" s="75"/>
    </row>
    <row r="323" s="10" customFormat="1" ht="12" spans="1:30">
      <c r="A323" s="45" t="s">
        <v>42</v>
      </c>
      <c r="B323" s="46" t="s">
        <v>168</v>
      </c>
      <c r="C323" s="45" t="s">
        <v>57</v>
      </c>
      <c r="D323" s="45" t="s">
        <v>70</v>
      </c>
      <c r="E323" s="45" t="s">
        <v>71</v>
      </c>
      <c r="F323" s="43">
        <v>31</v>
      </c>
      <c r="G323" s="43">
        <v>3</v>
      </c>
      <c r="H323" s="43">
        <v>45</v>
      </c>
      <c r="I323" s="43">
        <v>45</v>
      </c>
      <c r="J323" s="43">
        <v>2018</v>
      </c>
      <c r="K323" s="43">
        <v>2020</v>
      </c>
      <c r="L323" s="52">
        <v>21.6</v>
      </c>
      <c r="M323" s="52">
        <v>0</v>
      </c>
      <c r="N323" s="52">
        <v>0</v>
      </c>
      <c r="O323" s="52">
        <v>0</v>
      </c>
      <c r="P323" s="52">
        <v>21.6</v>
      </c>
      <c r="Q323" s="45" t="s">
        <v>46</v>
      </c>
      <c r="R323" s="43">
        <v>45</v>
      </c>
      <c r="S323" s="43">
        <v>45</v>
      </c>
      <c r="T323" s="43">
        <v>45</v>
      </c>
      <c r="U323" s="43">
        <v>45</v>
      </c>
      <c r="V323" s="43">
        <v>0</v>
      </c>
      <c r="W323" s="43">
        <v>0</v>
      </c>
      <c r="X323" s="43">
        <v>0</v>
      </c>
      <c r="Y323" s="43">
        <v>0</v>
      </c>
      <c r="Z323" s="43">
        <v>45</v>
      </c>
      <c r="AA323" s="43">
        <v>45</v>
      </c>
      <c r="AB323" s="45" t="s">
        <v>117</v>
      </c>
      <c r="AC323" s="45" t="s">
        <v>118</v>
      </c>
      <c r="AD323" s="75"/>
    </row>
    <row r="324" s="143" customFormat="1" ht="12" spans="1:30">
      <c r="A324" s="43" t="s">
        <v>169</v>
      </c>
      <c r="B324" s="44" t="s">
        <v>170</v>
      </c>
      <c r="C324" s="43" t="s">
        <v>144</v>
      </c>
      <c r="D324" s="43"/>
      <c r="E324" s="43"/>
      <c r="F324" s="43">
        <f>SUM(F325:F329)</f>
        <v>38</v>
      </c>
      <c r="G324" s="43">
        <f>SUM(G325:G329)</f>
        <v>10</v>
      </c>
      <c r="H324" s="43">
        <f>SUM(H325:H329)</f>
        <v>38</v>
      </c>
      <c r="I324" s="43">
        <f>SUM(I325:I329)</f>
        <v>38</v>
      </c>
      <c r="J324" s="43"/>
      <c r="K324" s="43"/>
      <c r="L324" s="52">
        <f>SUM(L325:L329)</f>
        <v>92.393098</v>
      </c>
      <c r="M324" s="52">
        <f>SUM(M325:M329)</f>
        <v>0</v>
      </c>
      <c r="N324" s="52">
        <f>SUM(N325:N329)</f>
        <v>0</v>
      </c>
      <c r="O324" s="52">
        <f>SUM(O325:O329)</f>
        <v>0</v>
      </c>
      <c r="P324" s="52">
        <f t="shared" ref="P324:AA324" si="41">SUM(P325:P329)</f>
        <v>92.393098</v>
      </c>
      <c r="Q324" s="43"/>
      <c r="R324" s="43">
        <f t="shared" si="41"/>
        <v>406</v>
      </c>
      <c r="S324" s="43">
        <f t="shared" si="41"/>
        <v>1581</v>
      </c>
      <c r="T324" s="43">
        <f t="shared" si="41"/>
        <v>38</v>
      </c>
      <c r="U324" s="43">
        <f t="shared" si="41"/>
        <v>38</v>
      </c>
      <c r="V324" s="43">
        <f t="shared" si="41"/>
        <v>0</v>
      </c>
      <c r="W324" s="43">
        <f t="shared" si="41"/>
        <v>0</v>
      </c>
      <c r="X324" s="43">
        <f t="shared" si="41"/>
        <v>0</v>
      </c>
      <c r="Y324" s="43">
        <f t="shared" si="41"/>
        <v>0</v>
      </c>
      <c r="Z324" s="43">
        <f t="shared" si="41"/>
        <v>38</v>
      </c>
      <c r="AA324" s="43">
        <f t="shared" si="41"/>
        <v>38</v>
      </c>
      <c r="AB324" s="43"/>
      <c r="AC324" s="43"/>
      <c r="AD324" s="77"/>
    </row>
    <row r="325" s="131" customFormat="1" ht="12" spans="1:30">
      <c r="A325" s="45" t="s">
        <v>42</v>
      </c>
      <c r="B325" s="46" t="s">
        <v>171</v>
      </c>
      <c r="C325" s="45" t="s">
        <v>51</v>
      </c>
      <c r="D325" s="45" t="s">
        <v>70</v>
      </c>
      <c r="E325" s="45" t="s">
        <v>71</v>
      </c>
      <c r="F325" s="43">
        <v>8</v>
      </c>
      <c r="G325" s="43">
        <v>2</v>
      </c>
      <c r="H325" s="43">
        <v>8</v>
      </c>
      <c r="I325" s="43">
        <v>8</v>
      </c>
      <c r="J325" s="43">
        <v>2019</v>
      </c>
      <c r="K325" s="43">
        <v>2020</v>
      </c>
      <c r="L325" s="52">
        <v>10.99</v>
      </c>
      <c r="M325" s="52">
        <v>0</v>
      </c>
      <c r="N325" s="52">
        <v>0</v>
      </c>
      <c r="O325" s="52">
        <v>0</v>
      </c>
      <c r="P325" s="52">
        <v>10.99</v>
      </c>
      <c r="Q325" s="45" t="s">
        <v>46</v>
      </c>
      <c r="R325" s="43">
        <v>376</v>
      </c>
      <c r="S325" s="43">
        <v>1551</v>
      </c>
      <c r="T325" s="43">
        <v>8</v>
      </c>
      <c r="U325" s="43">
        <v>8</v>
      </c>
      <c r="V325" s="43">
        <v>0</v>
      </c>
      <c r="W325" s="43">
        <v>0</v>
      </c>
      <c r="X325" s="43">
        <v>0</v>
      </c>
      <c r="Y325" s="43">
        <v>0</v>
      </c>
      <c r="Z325" s="43">
        <v>8</v>
      </c>
      <c r="AA325" s="43">
        <v>8</v>
      </c>
      <c r="AB325" s="45" t="s">
        <v>117</v>
      </c>
      <c r="AC325" s="45" t="s">
        <v>118</v>
      </c>
      <c r="AD325" s="45"/>
    </row>
    <row r="326" s="22" customFormat="1" spans="1:30">
      <c r="A326" s="45" t="s">
        <v>42</v>
      </c>
      <c r="B326" s="46" t="s">
        <v>171</v>
      </c>
      <c r="C326" s="45" t="s">
        <v>54</v>
      </c>
      <c r="D326" s="45" t="s">
        <v>70</v>
      </c>
      <c r="E326" s="45" t="s">
        <v>71</v>
      </c>
      <c r="F326" s="43">
        <v>2</v>
      </c>
      <c r="G326" s="43">
        <v>1</v>
      </c>
      <c r="H326" s="43">
        <v>2</v>
      </c>
      <c r="I326" s="43">
        <v>2</v>
      </c>
      <c r="J326" s="43">
        <v>2019</v>
      </c>
      <c r="K326" s="43">
        <v>2019</v>
      </c>
      <c r="L326" s="52">
        <v>6.003058</v>
      </c>
      <c r="M326" s="52">
        <v>0</v>
      </c>
      <c r="N326" s="52">
        <v>0</v>
      </c>
      <c r="O326" s="52">
        <v>0</v>
      </c>
      <c r="P326" s="52">
        <v>6.003058</v>
      </c>
      <c r="Q326" s="45" t="s">
        <v>46</v>
      </c>
      <c r="R326" s="43">
        <v>2</v>
      </c>
      <c r="S326" s="43">
        <v>2</v>
      </c>
      <c r="T326" s="43">
        <v>2</v>
      </c>
      <c r="U326" s="43">
        <v>2</v>
      </c>
      <c r="V326" s="43">
        <v>0</v>
      </c>
      <c r="W326" s="43">
        <v>0</v>
      </c>
      <c r="X326" s="43">
        <v>0</v>
      </c>
      <c r="Y326" s="43">
        <v>0</v>
      </c>
      <c r="Z326" s="43">
        <v>2</v>
      </c>
      <c r="AA326" s="43">
        <v>2</v>
      </c>
      <c r="AB326" s="45" t="s">
        <v>117</v>
      </c>
      <c r="AC326" s="45" t="s">
        <v>118</v>
      </c>
      <c r="AD326" s="73"/>
    </row>
    <row r="327" s="10" customFormat="1" ht="12" spans="1:226">
      <c r="A327" s="45" t="s">
        <v>42</v>
      </c>
      <c r="B327" s="46" t="s">
        <v>171</v>
      </c>
      <c r="C327" s="45" t="s">
        <v>56</v>
      </c>
      <c r="D327" s="45" t="s">
        <v>70</v>
      </c>
      <c r="E327" s="45" t="s">
        <v>71</v>
      </c>
      <c r="F327" s="43">
        <v>6</v>
      </c>
      <c r="G327" s="43">
        <v>2</v>
      </c>
      <c r="H327" s="43">
        <v>6</v>
      </c>
      <c r="I327" s="43">
        <v>6</v>
      </c>
      <c r="J327" s="43">
        <v>2019</v>
      </c>
      <c r="K327" s="43">
        <v>2020</v>
      </c>
      <c r="L327" s="52">
        <v>20.961344</v>
      </c>
      <c r="M327" s="52">
        <v>0</v>
      </c>
      <c r="N327" s="52">
        <v>0</v>
      </c>
      <c r="O327" s="52">
        <v>0</v>
      </c>
      <c r="P327" s="52">
        <v>20.961344</v>
      </c>
      <c r="Q327" s="45" t="s">
        <v>46</v>
      </c>
      <c r="R327" s="43">
        <v>6</v>
      </c>
      <c r="S327" s="43">
        <v>6</v>
      </c>
      <c r="T327" s="43">
        <v>6</v>
      </c>
      <c r="U327" s="43">
        <v>6</v>
      </c>
      <c r="V327" s="43">
        <v>0</v>
      </c>
      <c r="W327" s="43">
        <v>0</v>
      </c>
      <c r="X327" s="43">
        <v>0</v>
      </c>
      <c r="Y327" s="43">
        <v>0</v>
      </c>
      <c r="Z327" s="43">
        <v>6</v>
      </c>
      <c r="AA327" s="43">
        <v>6</v>
      </c>
      <c r="AB327" s="45" t="s">
        <v>117</v>
      </c>
      <c r="AC327" s="45" t="s">
        <v>118</v>
      </c>
      <c r="AD327" s="45"/>
      <c r="AE327" s="131"/>
      <c r="AF327" s="131"/>
      <c r="AG327" s="131"/>
      <c r="AH327" s="131"/>
      <c r="AI327" s="131"/>
      <c r="AJ327" s="131"/>
      <c r="AK327" s="131"/>
      <c r="AL327" s="131"/>
      <c r="AM327" s="131"/>
      <c r="AN327" s="131"/>
      <c r="AO327" s="131"/>
      <c r="AP327" s="131"/>
      <c r="AQ327" s="131"/>
      <c r="AR327" s="131"/>
      <c r="AS327" s="131"/>
      <c r="AT327" s="131"/>
      <c r="AU327" s="131"/>
      <c r="AV327" s="131"/>
      <c r="AW327" s="131"/>
      <c r="AX327" s="131"/>
      <c r="AY327" s="131"/>
      <c r="AZ327" s="131"/>
      <c r="BA327" s="131"/>
      <c r="BB327" s="131"/>
      <c r="BC327" s="131"/>
      <c r="BD327" s="131"/>
      <c r="BE327" s="131"/>
      <c r="BF327" s="131"/>
      <c r="BG327" s="131"/>
      <c r="BH327" s="131"/>
      <c r="BI327" s="131"/>
      <c r="BJ327" s="131"/>
      <c r="BK327" s="131"/>
      <c r="BL327" s="131"/>
      <c r="BM327" s="131"/>
      <c r="BN327" s="131"/>
      <c r="BO327" s="131"/>
      <c r="BP327" s="131"/>
      <c r="BQ327" s="131"/>
      <c r="BR327" s="131"/>
      <c r="BS327" s="131"/>
      <c r="BT327" s="131"/>
      <c r="BU327" s="131"/>
      <c r="BV327" s="131"/>
      <c r="BW327" s="131"/>
      <c r="BX327" s="131"/>
      <c r="BY327" s="131"/>
      <c r="BZ327" s="131"/>
      <c r="CA327" s="131"/>
      <c r="CB327" s="131"/>
      <c r="CC327" s="131"/>
      <c r="CD327" s="131"/>
      <c r="CE327" s="131"/>
      <c r="CF327" s="131"/>
      <c r="CG327" s="131"/>
      <c r="CH327" s="131"/>
      <c r="CI327" s="131"/>
      <c r="CJ327" s="131"/>
      <c r="CK327" s="131"/>
      <c r="CL327" s="131"/>
      <c r="CM327" s="131"/>
      <c r="CN327" s="131"/>
      <c r="CO327" s="131"/>
      <c r="CP327" s="131"/>
      <c r="CQ327" s="131"/>
      <c r="CR327" s="131"/>
      <c r="CS327" s="131"/>
      <c r="CT327" s="131"/>
      <c r="CU327" s="131"/>
      <c r="CV327" s="131"/>
      <c r="CW327" s="131"/>
      <c r="CX327" s="131"/>
      <c r="CY327" s="131"/>
      <c r="CZ327" s="131"/>
      <c r="DA327" s="131"/>
      <c r="DB327" s="131"/>
      <c r="DC327" s="131"/>
      <c r="DD327" s="131"/>
      <c r="DE327" s="131"/>
      <c r="DF327" s="131"/>
      <c r="DG327" s="131"/>
      <c r="DH327" s="131"/>
      <c r="DI327" s="131"/>
      <c r="DJ327" s="131"/>
      <c r="DK327" s="131"/>
      <c r="DL327" s="131"/>
      <c r="DM327" s="131"/>
      <c r="DN327" s="131"/>
      <c r="DO327" s="131"/>
      <c r="DP327" s="131"/>
      <c r="DQ327" s="131"/>
      <c r="DR327" s="131"/>
      <c r="DS327" s="131"/>
      <c r="DT327" s="131"/>
      <c r="DU327" s="131"/>
      <c r="DV327" s="131"/>
      <c r="DW327" s="131"/>
      <c r="DX327" s="131"/>
      <c r="DY327" s="131"/>
      <c r="DZ327" s="131"/>
      <c r="EA327" s="131"/>
      <c r="EB327" s="131"/>
      <c r="EC327" s="131"/>
      <c r="ED327" s="131"/>
      <c r="EE327" s="131"/>
      <c r="EF327" s="131"/>
      <c r="EG327" s="131"/>
      <c r="EH327" s="131"/>
      <c r="EI327" s="131"/>
      <c r="EJ327" s="131"/>
      <c r="EK327" s="131"/>
      <c r="EL327" s="131"/>
      <c r="EM327" s="131"/>
      <c r="EN327" s="131"/>
      <c r="EO327" s="131"/>
      <c r="EP327" s="131"/>
      <c r="EQ327" s="131"/>
      <c r="ER327" s="131"/>
      <c r="ES327" s="131"/>
      <c r="ET327" s="131"/>
      <c r="EU327" s="131"/>
      <c r="EV327" s="131"/>
      <c r="EW327" s="131"/>
      <c r="EX327" s="131"/>
      <c r="EY327" s="131"/>
      <c r="EZ327" s="131"/>
      <c r="FA327" s="131"/>
      <c r="FB327" s="131"/>
      <c r="FC327" s="131"/>
      <c r="FD327" s="131"/>
      <c r="FE327" s="131"/>
      <c r="FF327" s="131"/>
      <c r="FG327" s="131"/>
      <c r="FH327" s="131"/>
      <c r="FI327" s="131"/>
      <c r="FJ327" s="131"/>
      <c r="FK327" s="131"/>
      <c r="FL327" s="131"/>
      <c r="FM327" s="131"/>
      <c r="FN327" s="131"/>
      <c r="FO327" s="131"/>
      <c r="FP327" s="131"/>
      <c r="FQ327" s="131"/>
      <c r="FR327" s="131"/>
      <c r="FS327" s="131"/>
      <c r="FT327" s="131"/>
      <c r="FU327" s="131"/>
      <c r="FV327" s="131"/>
      <c r="FW327" s="131"/>
      <c r="FX327" s="131"/>
      <c r="FY327" s="131"/>
      <c r="FZ327" s="131"/>
      <c r="GA327" s="131"/>
      <c r="GB327" s="131"/>
      <c r="GC327" s="131"/>
      <c r="GD327" s="131"/>
      <c r="GE327" s="131"/>
      <c r="GF327" s="131"/>
      <c r="GG327" s="131"/>
      <c r="GH327" s="131"/>
      <c r="GI327" s="131"/>
      <c r="GJ327" s="131"/>
      <c r="GK327" s="131"/>
      <c r="GL327" s="131"/>
      <c r="GM327" s="131"/>
      <c r="GN327" s="131"/>
      <c r="GO327" s="131"/>
      <c r="GP327" s="131"/>
      <c r="GQ327" s="131"/>
      <c r="GR327" s="131"/>
      <c r="GS327" s="131"/>
      <c r="GT327" s="131"/>
      <c r="GU327" s="131"/>
      <c r="GV327" s="131"/>
      <c r="GW327" s="131"/>
      <c r="GX327" s="131"/>
      <c r="GY327" s="131"/>
      <c r="GZ327" s="131"/>
      <c r="HA327" s="131"/>
      <c r="HB327" s="131"/>
      <c r="HC327" s="131"/>
      <c r="HD327" s="131"/>
      <c r="HE327" s="131"/>
      <c r="HF327" s="131"/>
      <c r="HG327" s="131"/>
      <c r="HH327" s="131"/>
      <c r="HI327" s="131"/>
      <c r="HJ327" s="131"/>
      <c r="HK327" s="131"/>
      <c r="HL327" s="131"/>
      <c r="HM327" s="131"/>
      <c r="HN327" s="131"/>
      <c r="HO327" s="131"/>
      <c r="HP327" s="131"/>
      <c r="HQ327" s="131"/>
      <c r="HR327" s="131"/>
    </row>
    <row r="328" s="10" customFormat="1" ht="12" spans="1:30">
      <c r="A328" s="45" t="s">
        <v>42</v>
      </c>
      <c r="B328" s="46" t="s">
        <v>171</v>
      </c>
      <c r="C328" s="45" t="s">
        <v>57</v>
      </c>
      <c r="D328" s="45" t="s">
        <v>70</v>
      </c>
      <c r="E328" s="45" t="s">
        <v>71</v>
      </c>
      <c r="F328" s="43">
        <v>14</v>
      </c>
      <c r="G328" s="43">
        <v>3</v>
      </c>
      <c r="H328" s="43">
        <v>14</v>
      </c>
      <c r="I328" s="43">
        <v>14</v>
      </c>
      <c r="J328" s="43">
        <v>2018</v>
      </c>
      <c r="K328" s="43">
        <v>2020</v>
      </c>
      <c r="L328" s="52">
        <v>45.709496</v>
      </c>
      <c r="M328" s="52">
        <v>0</v>
      </c>
      <c r="N328" s="52">
        <v>0</v>
      </c>
      <c r="O328" s="52">
        <v>0</v>
      </c>
      <c r="P328" s="52">
        <v>45.709496</v>
      </c>
      <c r="Q328" s="45" t="s">
        <v>46</v>
      </c>
      <c r="R328" s="43">
        <v>14</v>
      </c>
      <c r="S328" s="43">
        <v>14</v>
      </c>
      <c r="T328" s="43">
        <v>14</v>
      </c>
      <c r="U328" s="43">
        <v>14</v>
      </c>
      <c r="V328" s="43">
        <v>0</v>
      </c>
      <c r="W328" s="43">
        <v>0</v>
      </c>
      <c r="X328" s="43">
        <v>0</v>
      </c>
      <c r="Y328" s="43">
        <v>0</v>
      </c>
      <c r="Z328" s="43">
        <v>14</v>
      </c>
      <c r="AA328" s="43">
        <v>14</v>
      </c>
      <c r="AB328" s="45" t="s">
        <v>117</v>
      </c>
      <c r="AC328" s="45" t="s">
        <v>118</v>
      </c>
      <c r="AD328" s="75"/>
    </row>
    <row r="329" s="10" customFormat="1" ht="14.25" spans="1:226">
      <c r="A329" s="45" t="s">
        <v>42</v>
      </c>
      <c r="B329" s="46" t="s">
        <v>171</v>
      </c>
      <c r="C329" s="45" t="s">
        <v>58</v>
      </c>
      <c r="D329" s="45" t="s">
        <v>70</v>
      </c>
      <c r="E329" s="45" t="s">
        <v>71</v>
      </c>
      <c r="F329" s="43">
        <v>8</v>
      </c>
      <c r="G329" s="43">
        <v>2</v>
      </c>
      <c r="H329" s="43">
        <v>8</v>
      </c>
      <c r="I329" s="43">
        <v>8</v>
      </c>
      <c r="J329" s="43">
        <v>2019</v>
      </c>
      <c r="K329" s="43">
        <v>2020</v>
      </c>
      <c r="L329" s="52">
        <v>8.7292</v>
      </c>
      <c r="M329" s="52">
        <v>0</v>
      </c>
      <c r="N329" s="52">
        <v>0</v>
      </c>
      <c r="O329" s="52">
        <v>0</v>
      </c>
      <c r="P329" s="52">
        <v>8.7292</v>
      </c>
      <c r="Q329" s="45" t="s">
        <v>46</v>
      </c>
      <c r="R329" s="43">
        <v>8</v>
      </c>
      <c r="S329" s="43">
        <v>8</v>
      </c>
      <c r="T329" s="43">
        <v>8</v>
      </c>
      <c r="U329" s="43">
        <v>8</v>
      </c>
      <c r="V329" s="43">
        <v>0</v>
      </c>
      <c r="W329" s="43">
        <v>0</v>
      </c>
      <c r="X329" s="43">
        <v>0</v>
      </c>
      <c r="Y329" s="43">
        <v>0</v>
      </c>
      <c r="Z329" s="43">
        <v>8</v>
      </c>
      <c r="AA329" s="43">
        <v>8</v>
      </c>
      <c r="AB329" s="45" t="s">
        <v>117</v>
      </c>
      <c r="AC329" s="45" t="s">
        <v>118</v>
      </c>
      <c r="AD329" s="74"/>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c r="BY329" s="21"/>
      <c r="BZ329" s="21"/>
      <c r="CA329" s="21"/>
      <c r="CB329" s="21"/>
      <c r="CC329" s="21"/>
      <c r="CD329" s="21"/>
      <c r="CE329" s="21"/>
      <c r="CF329" s="21"/>
      <c r="CG329" s="21"/>
      <c r="CH329" s="21"/>
      <c r="CI329" s="21"/>
      <c r="CJ329" s="21"/>
      <c r="CK329" s="21"/>
      <c r="CL329" s="21"/>
      <c r="CM329" s="21"/>
      <c r="CN329" s="21"/>
      <c r="CO329" s="21"/>
      <c r="CP329" s="21"/>
      <c r="CQ329" s="21"/>
      <c r="CR329" s="21"/>
      <c r="CS329" s="21"/>
      <c r="CT329" s="21"/>
      <c r="CU329" s="21"/>
      <c r="CV329" s="21"/>
      <c r="CW329" s="21"/>
      <c r="CX329" s="21"/>
      <c r="CY329" s="21"/>
      <c r="CZ329" s="21"/>
      <c r="DA329" s="21"/>
      <c r="DB329" s="21"/>
      <c r="DC329" s="21"/>
      <c r="DD329" s="21"/>
      <c r="DE329" s="21"/>
      <c r="DF329" s="21"/>
      <c r="DG329" s="21"/>
      <c r="DH329" s="21"/>
      <c r="DI329" s="21"/>
      <c r="DJ329" s="21"/>
      <c r="DK329" s="21"/>
      <c r="DL329" s="21"/>
      <c r="DM329" s="21"/>
      <c r="DN329" s="21"/>
      <c r="DO329" s="21"/>
      <c r="DP329" s="21"/>
      <c r="DQ329" s="21"/>
      <c r="DR329" s="21"/>
      <c r="DS329" s="21"/>
      <c r="DT329" s="21"/>
      <c r="DU329" s="21"/>
      <c r="DV329" s="21"/>
      <c r="DW329" s="21"/>
      <c r="DX329" s="21"/>
      <c r="DY329" s="21"/>
      <c r="DZ329" s="21"/>
      <c r="EA329" s="21"/>
      <c r="EB329" s="21"/>
      <c r="EC329" s="21"/>
      <c r="ED329" s="21"/>
      <c r="EE329" s="21"/>
      <c r="EF329" s="21"/>
      <c r="EG329" s="21"/>
      <c r="EH329" s="21"/>
      <c r="EI329" s="21"/>
      <c r="EJ329" s="21"/>
      <c r="EK329" s="21"/>
      <c r="EL329" s="21"/>
      <c r="EM329" s="21"/>
      <c r="EN329" s="21"/>
      <c r="EO329" s="21"/>
      <c r="EP329" s="21"/>
      <c r="EQ329" s="21"/>
      <c r="ER329" s="21"/>
      <c r="ES329" s="21"/>
      <c r="ET329" s="21"/>
      <c r="EU329" s="21"/>
      <c r="EV329" s="21"/>
      <c r="EW329" s="21"/>
      <c r="EX329" s="21"/>
      <c r="EY329" s="21"/>
      <c r="EZ329" s="21"/>
      <c r="FA329" s="21"/>
      <c r="FB329" s="21"/>
      <c r="FC329" s="21"/>
      <c r="FD329" s="21"/>
      <c r="FE329" s="21"/>
      <c r="FF329" s="21"/>
      <c r="FG329" s="21"/>
      <c r="FH329" s="21"/>
      <c r="FI329" s="21"/>
      <c r="FJ329" s="21"/>
      <c r="FK329" s="21"/>
      <c r="FL329" s="21"/>
      <c r="FM329" s="21"/>
      <c r="FN329" s="21"/>
      <c r="FO329" s="21"/>
      <c r="FP329" s="21"/>
      <c r="FQ329" s="21"/>
      <c r="FR329" s="21"/>
      <c r="FS329" s="21"/>
      <c r="FT329" s="21"/>
      <c r="FU329" s="21"/>
      <c r="FV329" s="21"/>
      <c r="FW329" s="21"/>
      <c r="FX329" s="21"/>
      <c r="FY329" s="21"/>
      <c r="FZ329" s="21"/>
      <c r="GA329" s="21"/>
      <c r="GB329" s="21"/>
      <c r="GC329" s="21"/>
      <c r="GD329" s="21"/>
      <c r="GE329" s="21"/>
      <c r="GF329" s="21"/>
      <c r="GG329" s="21"/>
      <c r="GH329" s="21"/>
      <c r="GI329" s="21"/>
      <c r="GJ329" s="21"/>
      <c r="GK329" s="21"/>
      <c r="GL329" s="21"/>
      <c r="GM329" s="21"/>
      <c r="GN329" s="21"/>
      <c r="GO329" s="21"/>
      <c r="GP329" s="21"/>
      <c r="GQ329" s="21"/>
      <c r="GR329" s="21"/>
      <c r="GS329" s="21"/>
      <c r="GT329" s="21"/>
      <c r="GU329" s="21"/>
      <c r="GV329" s="21"/>
      <c r="GW329" s="21"/>
      <c r="GX329" s="21"/>
      <c r="GY329" s="21"/>
      <c r="GZ329" s="21"/>
      <c r="HA329" s="21"/>
      <c r="HB329" s="21"/>
      <c r="HC329" s="21"/>
      <c r="HD329" s="21"/>
      <c r="HE329" s="21"/>
      <c r="HF329" s="21"/>
      <c r="HG329" s="21"/>
      <c r="HH329" s="21"/>
      <c r="HI329" s="21"/>
      <c r="HJ329" s="21"/>
      <c r="HK329" s="21"/>
      <c r="HL329" s="21"/>
      <c r="HM329" s="21"/>
      <c r="HN329" s="21"/>
      <c r="HO329" s="21"/>
      <c r="HP329" s="21"/>
      <c r="HQ329" s="21"/>
      <c r="HR329" s="21"/>
    </row>
    <row r="330" s="143" customFormat="1" ht="14.25" spans="1:226">
      <c r="A330" s="43" t="s">
        <v>172</v>
      </c>
      <c r="B330" s="44" t="s">
        <v>173</v>
      </c>
      <c r="C330" s="43" t="s">
        <v>174</v>
      </c>
      <c r="D330" s="43"/>
      <c r="E330" s="43"/>
      <c r="F330" s="43">
        <f t="shared" ref="F330:I330" si="42">SUM(F331)</f>
        <v>16</v>
      </c>
      <c r="G330" s="43">
        <f t="shared" si="42"/>
        <v>3</v>
      </c>
      <c r="H330" s="43">
        <f t="shared" si="42"/>
        <v>18</v>
      </c>
      <c r="I330" s="43">
        <f t="shared" si="42"/>
        <v>18</v>
      </c>
      <c r="J330" s="43"/>
      <c r="K330" s="43"/>
      <c r="L330" s="52">
        <f>SUM(L331)</f>
        <v>12.312</v>
      </c>
      <c r="M330" s="52">
        <f>SUM(M331)</f>
        <v>0</v>
      </c>
      <c r="N330" s="52">
        <f>SUM(N331)</f>
        <v>0</v>
      </c>
      <c r="O330" s="52">
        <f>SUM(O331)</f>
        <v>0</v>
      </c>
      <c r="P330" s="52">
        <f t="shared" ref="P330:AA330" si="43">SUM(P331)</f>
        <v>12.312</v>
      </c>
      <c r="Q330" s="43"/>
      <c r="R330" s="43">
        <f t="shared" si="43"/>
        <v>18</v>
      </c>
      <c r="S330" s="43">
        <f t="shared" si="43"/>
        <v>54</v>
      </c>
      <c r="T330" s="43">
        <f t="shared" si="43"/>
        <v>18</v>
      </c>
      <c r="U330" s="43">
        <f t="shared" si="43"/>
        <v>18</v>
      </c>
      <c r="V330" s="43">
        <f t="shared" si="43"/>
        <v>0</v>
      </c>
      <c r="W330" s="43">
        <f t="shared" si="43"/>
        <v>0</v>
      </c>
      <c r="X330" s="43">
        <f t="shared" si="43"/>
        <v>0</v>
      </c>
      <c r="Y330" s="43">
        <f t="shared" si="43"/>
        <v>0</v>
      </c>
      <c r="Z330" s="43">
        <f t="shared" si="43"/>
        <v>18</v>
      </c>
      <c r="AA330" s="43">
        <f t="shared" si="43"/>
        <v>18</v>
      </c>
      <c r="AB330" s="43"/>
      <c r="AC330" s="43"/>
      <c r="AD330" s="135"/>
      <c r="AE330" s="184"/>
      <c r="AF330" s="184"/>
      <c r="AG330" s="184"/>
      <c r="AH330" s="184"/>
      <c r="AI330" s="184"/>
      <c r="AJ330" s="184"/>
      <c r="AK330" s="184"/>
      <c r="AL330" s="184"/>
      <c r="AM330" s="184"/>
      <c r="AN330" s="184"/>
      <c r="AO330" s="184"/>
      <c r="AP330" s="184"/>
      <c r="AQ330" s="184"/>
      <c r="AR330" s="184"/>
      <c r="AS330" s="184"/>
      <c r="AT330" s="184"/>
      <c r="AU330" s="184"/>
      <c r="AV330" s="184"/>
      <c r="AW330" s="184"/>
      <c r="AX330" s="184"/>
      <c r="AY330" s="184"/>
      <c r="AZ330" s="184"/>
      <c r="BA330" s="184"/>
      <c r="BB330" s="184"/>
      <c r="BC330" s="184"/>
      <c r="BD330" s="184"/>
      <c r="BE330" s="184"/>
      <c r="BF330" s="184"/>
      <c r="BG330" s="184"/>
      <c r="BH330" s="184"/>
      <c r="BI330" s="184"/>
      <c r="BJ330" s="184"/>
      <c r="BK330" s="184"/>
      <c r="BL330" s="184"/>
      <c r="BM330" s="184"/>
      <c r="BN330" s="184"/>
      <c r="BO330" s="184"/>
      <c r="BP330" s="184"/>
      <c r="BQ330" s="184"/>
      <c r="BR330" s="184"/>
      <c r="BS330" s="184"/>
      <c r="BT330" s="184"/>
      <c r="BU330" s="184"/>
      <c r="BV330" s="184"/>
      <c r="BW330" s="184"/>
      <c r="BX330" s="184"/>
      <c r="BY330" s="184"/>
      <c r="BZ330" s="184"/>
      <c r="CA330" s="184"/>
      <c r="CB330" s="184"/>
      <c r="CC330" s="184"/>
      <c r="CD330" s="184"/>
      <c r="CE330" s="184"/>
      <c r="CF330" s="184"/>
      <c r="CG330" s="184"/>
      <c r="CH330" s="184"/>
      <c r="CI330" s="184"/>
      <c r="CJ330" s="184"/>
      <c r="CK330" s="184"/>
      <c r="CL330" s="184"/>
      <c r="CM330" s="184"/>
      <c r="CN330" s="184"/>
      <c r="CO330" s="184"/>
      <c r="CP330" s="184"/>
      <c r="CQ330" s="184"/>
      <c r="CR330" s="184"/>
      <c r="CS330" s="184"/>
      <c r="CT330" s="184"/>
      <c r="CU330" s="184"/>
      <c r="CV330" s="184"/>
      <c r="CW330" s="184"/>
      <c r="CX330" s="184"/>
      <c r="CY330" s="184"/>
      <c r="CZ330" s="184"/>
      <c r="DA330" s="184"/>
      <c r="DB330" s="184"/>
      <c r="DC330" s="184"/>
      <c r="DD330" s="184"/>
      <c r="DE330" s="184"/>
      <c r="DF330" s="184"/>
      <c r="DG330" s="184"/>
      <c r="DH330" s="184"/>
      <c r="DI330" s="184"/>
      <c r="DJ330" s="184"/>
      <c r="DK330" s="184"/>
      <c r="DL330" s="184"/>
      <c r="DM330" s="184"/>
      <c r="DN330" s="184"/>
      <c r="DO330" s="184"/>
      <c r="DP330" s="184"/>
      <c r="DQ330" s="184"/>
      <c r="DR330" s="184"/>
      <c r="DS330" s="184"/>
      <c r="DT330" s="184"/>
      <c r="DU330" s="184"/>
      <c r="DV330" s="184"/>
      <c r="DW330" s="184"/>
      <c r="DX330" s="184"/>
      <c r="DY330" s="184"/>
      <c r="DZ330" s="184"/>
      <c r="EA330" s="184"/>
      <c r="EB330" s="184"/>
      <c r="EC330" s="184"/>
      <c r="ED330" s="184"/>
      <c r="EE330" s="184"/>
      <c r="EF330" s="184"/>
      <c r="EG330" s="184"/>
      <c r="EH330" s="184"/>
      <c r="EI330" s="184"/>
      <c r="EJ330" s="184"/>
      <c r="EK330" s="184"/>
      <c r="EL330" s="184"/>
      <c r="EM330" s="184"/>
      <c r="EN330" s="184"/>
      <c r="EO330" s="184"/>
      <c r="EP330" s="184"/>
      <c r="EQ330" s="184"/>
      <c r="ER330" s="184"/>
      <c r="ES330" s="184"/>
      <c r="ET330" s="184"/>
      <c r="EU330" s="184"/>
      <c r="EV330" s="184"/>
      <c r="EW330" s="184"/>
      <c r="EX330" s="184"/>
      <c r="EY330" s="184"/>
      <c r="EZ330" s="184"/>
      <c r="FA330" s="184"/>
      <c r="FB330" s="184"/>
      <c r="FC330" s="184"/>
      <c r="FD330" s="184"/>
      <c r="FE330" s="184"/>
      <c r="FF330" s="184"/>
      <c r="FG330" s="184"/>
      <c r="FH330" s="184"/>
      <c r="FI330" s="184"/>
      <c r="FJ330" s="184"/>
      <c r="FK330" s="184"/>
      <c r="FL330" s="184"/>
      <c r="FM330" s="184"/>
      <c r="FN330" s="184"/>
      <c r="FO330" s="184"/>
      <c r="FP330" s="184"/>
      <c r="FQ330" s="184"/>
      <c r="FR330" s="184"/>
      <c r="FS330" s="184"/>
      <c r="FT330" s="184"/>
      <c r="FU330" s="184"/>
      <c r="FV330" s="184"/>
      <c r="FW330" s="184"/>
      <c r="FX330" s="184"/>
      <c r="FY330" s="184"/>
      <c r="FZ330" s="184"/>
      <c r="GA330" s="184"/>
      <c r="GB330" s="184"/>
      <c r="GC330" s="184"/>
      <c r="GD330" s="184"/>
      <c r="GE330" s="184"/>
      <c r="GF330" s="184"/>
      <c r="GG330" s="184"/>
      <c r="GH330" s="184"/>
      <c r="GI330" s="184"/>
      <c r="GJ330" s="184"/>
      <c r="GK330" s="184"/>
      <c r="GL330" s="184"/>
      <c r="GM330" s="184"/>
      <c r="GN330" s="184"/>
      <c r="GO330" s="184"/>
      <c r="GP330" s="184"/>
      <c r="GQ330" s="184"/>
      <c r="GR330" s="184"/>
      <c r="GS330" s="184"/>
      <c r="GT330" s="184"/>
      <c r="GU330" s="184"/>
      <c r="GV330" s="184"/>
      <c r="GW330" s="184"/>
      <c r="GX330" s="184"/>
      <c r="GY330" s="184"/>
      <c r="GZ330" s="184"/>
      <c r="HA330" s="184"/>
      <c r="HB330" s="184"/>
      <c r="HC330" s="184"/>
      <c r="HD330" s="184"/>
      <c r="HE330" s="184"/>
      <c r="HF330" s="184"/>
      <c r="HG330" s="184"/>
      <c r="HH330" s="184"/>
      <c r="HI330" s="184"/>
      <c r="HJ330" s="184"/>
      <c r="HK330" s="184"/>
      <c r="HL330" s="184"/>
      <c r="HM330" s="184"/>
      <c r="HN330" s="184"/>
      <c r="HO330" s="184"/>
      <c r="HP330" s="184"/>
      <c r="HQ330" s="184"/>
      <c r="HR330" s="184"/>
    </row>
    <row r="331" s="10" customFormat="1" ht="14.25" spans="1:226">
      <c r="A331" s="45" t="s">
        <v>42</v>
      </c>
      <c r="B331" s="44" t="s">
        <v>175</v>
      </c>
      <c r="C331" s="45" t="s">
        <v>50</v>
      </c>
      <c r="D331" s="45" t="s">
        <v>70</v>
      </c>
      <c r="E331" s="45" t="s">
        <v>71</v>
      </c>
      <c r="F331" s="43">
        <v>16</v>
      </c>
      <c r="G331" s="43">
        <v>3</v>
      </c>
      <c r="H331" s="43">
        <v>18</v>
      </c>
      <c r="I331" s="43">
        <v>18</v>
      </c>
      <c r="J331" s="43">
        <v>2018</v>
      </c>
      <c r="K331" s="43">
        <v>2020</v>
      </c>
      <c r="L331" s="52">
        <v>12.312</v>
      </c>
      <c r="M331" s="52">
        <v>0</v>
      </c>
      <c r="N331" s="52">
        <v>0</v>
      </c>
      <c r="O331" s="52">
        <v>0</v>
      </c>
      <c r="P331" s="52">
        <v>12.312</v>
      </c>
      <c r="Q331" s="45" t="s">
        <v>46</v>
      </c>
      <c r="R331" s="43">
        <v>18</v>
      </c>
      <c r="S331" s="43">
        <v>54</v>
      </c>
      <c r="T331" s="43">
        <v>18</v>
      </c>
      <c r="U331" s="43">
        <v>18</v>
      </c>
      <c r="V331" s="43">
        <v>0</v>
      </c>
      <c r="W331" s="43">
        <v>0</v>
      </c>
      <c r="X331" s="43">
        <v>0</v>
      </c>
      <c r="Y331" s="43">
        <v>0</v>
      </c>
      <c r="Z331" s="43">
        <v>18</v>
      </c>
      <c r="AA331" s="43">
        <v>18</v>
      </c>
      <c r="AB331" s="45" t="s">
        <v>117</v>
      </c>
      <c r="AC331" s="45" t="s">
        <v>118</v>
      </c>
      <c r="AD331" s="74"/>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c r="BY331" s="21"/>
      <c r="BZ331" s="21"/>
      <c r="CA331" s="21"/>
      <c r="CB331" s="21"/>
      <c r="CC331" s="21"/>
      <c r="CD331" s="21"/>
      <c r="CE331" s="21"/>
      <c r="CF331" s="21"/>
      <c r="CG331" s="21"/>
      <c r="CH331" s="21"/>
      <c r="CI331" s="21"/>
      <c r="CJ331" s="21"/>
      <c r="CK331" s="21"/>
      <c r="CL331" s="21"/>
      <c r="CM331" s="21"/>
      <c r="CN331" s="21"/>
      <c r="CO331" s="21"/>
      <c r="CP331" s="21"/>
      <c r="CQ331" s="21"/>
      <c r="CR331" s="21"/>
      <c r="CS331" s="21"/>
      <c r="CT331" s="21"/>
      <c r="CU331" s="21"/>
      <c r="CV331" s="21"/>
      <c r="CW331" s="21"/>
      <c r="CX331" s="21"/>
      <c r="CY331" s="21"/>
      <c r="CZ331" s="21"/>
      <c r="DA331" s="21"/>
      <c r="DB331" s="21"/>
      <c r="DC331" s="21"/>
      <c r="DD331" s="21"/>
      <c r="DE331" s="21"/>
      <c r="DF331" s="21"/>
      <c r="DG331" s="21"/>
      <c r="DH331" s="21"/>
      <c r="DI331" s="21"/>
      <c r="DJ331" s="21"/>
      <c r="DK331" s="21"/>
      <c r="DL331" s="21"/>
      <c r="DM331" s="21"/>
      <c r="DN331" s="21"/>
      <c r="DO331" s="21"/>
      <c r="DP331" s="21"/>
      <c r="DQ331" s="21"/>
      <c r="DR331" s="21"/>
      <c r="DS331" s="21"/>
      <c r="DT331" s="21"/>
      <c r="DU331" s="21"/>
      <c r="DV331" s="21"/>
      <c r="DW331" s="21"/>
      <c r="DX331" s="21"/>
      <c r="DY331" s="21"/>
      <c r="DZ331" s="21"/>
      <c r="EA331" s="21"/>
      <c r="EB331" s="21"/>
      <c r="EC331" s="21"/>
      <c r="ED331" s="21"/>
      <c r="EE331" s="21"/>
      <c r="EF331" s="21"/>
      <c r="EG331" s="21"/>
      <c r="EH331" s="21"/>
      <c r="EI331" s="21"/>
      <c r="EJ331" s="21"/>
      <c r="EK331" s="21"/>
      <c r="EL331" s="21"/>
      <c r="EM331" s="21"/>
      <c r="EN331" s="21"/>
      <c r="EO331" s="21"/>
      <c r="EP331" s="21"/>
      <c r="EQ331" s="21"/>
      <c r="ER331" s="21"/>
      <c r="ES331" s="21"/>
      <c r="ET331" s="21"/>
      <c r="EU331" s="21"/>
      <c r="EV331" s="21"/>
      <c r="EW331" s="21"/>
      <c r="EX331" s="21"/>
      <c r="EY331" s="21"/>
      <c r="EZ331" s="21"/>
      <c r="FA331" s="21"/>
      <c r="FB331" s="21"/>
      <c r="FC331" s="21"/>
      <c r="FD331" s="21"/>
      <c r="FE331" s="21"/>
      <c r="FF331" s="21"/>
      <c r="FG331" s="21"/>
      <c r="FH331" s="21"/>
      <c r="FI331" s="21"/>
      <c r="FJ331" s="21"/>
      <c r="FK331" s="21"/>
      <c r="FL331" s="21"/>
      <c r="FM331" s="21"/>
      <c r="FN331" s="21"/>
      <c r="FO331" s="21"/>
      <c r="FP331" s="21"/>
      <c r="FQ331" s="21"/>
      <c r="FR331" s="21"/>
      <c r="FS331" s="21"/>
      <c r="FT331" s="21"/>
      <c r="FU331" s="21"/>
      <c r="FV331" s="21"/>
      <c r="FW331" s="21"/>
      <c r="FX331" s="21"/>
      <c r="FY331" s="21"/>
      <c r="FZ331" s="21"/>
      <c r="GA331" s="21"/>
      <c r="GB331" s="21"/>
      <c r="GC331" s="21"/>
      <c r="GD331" s="21"/>
      <c r="GE331" s="21"/>
      <c r="GF331" s="21"/>
      <c r="GG331" s="21"/>
      <c r="GH331" s="21"/>
      <c r="GI331" s="21"/>
      <c r="GJ331" s="21"/>
      <c r="GK331" s="21"/>
      <c r="GL331" s="21"/>
      <c r="GM331" s="21"/>
      <c r="GN331" s="21"/>
      <c r="GO331" s="21"/>
      <c r="GP331" s="21"/>
      <c r="GQ331" s="21"/>
      <c r="GR331" s="21"/>
      <c r="GS331" s="21"/>
      <c r="GT331" s="21"/>
      <c r="GU331" s="21"/>
      <c r="GV331" s="21"/>
      <c r="GW331" s="21"/>
      <c r="GX331" s="21"/>
      <c r="GY331" s="21"/>
      <c r="GZ331" s="21"/>
      <c r="HA331" s="21"/>
      <c r="HB331" s="21"/>
      <c r="HC331" s="21"/>
      <c r="HD331" s="21"/>
      <c r="HE331" s="21"/>
      <c r="HF331" s="21"/>
      <c r="HG331" s="21"/>
      <c r="HH331" s="21"/>
      <c r="HI331" s="21"/>
      <c r="HJ331" s="21"/>
      <c r="HK331" s="21"/>
      <c r="HL331" s="21"/>
      <c r="HM331" s="21"/>
      <c r="HN331" s="21"/>
      <c r="HO331" s="21"/>
      <c r="HP331" s="21"/>
      <c r="HQ331" s="21"/>
      <c r="HR331" s="21"/>
    </row>
    <row r="332" s="143" customFormat="1" ht="12" spans="1:30">
      <c r="A332" s="43">
        <v>5</v>
      </c>
      <c r="B332" s="44" t="s">
        <v>176</v>
      </c>
      <c r="C332" s="43"/>
      <c r="D332" s="43"/>
      <c r="E332" s="43"/>
      <c r="F332" s="43"/>
      <c r="G332" s="43">
        <f>SUM(G333,G345,G357)</f>
        <v>99</v>
      </c>
      <c r="H332" s="43"/>
      <c r="I332" s="43"/>
      <c r="J332" s="43"/>
      <c r="K332" s="43"/>
      <c r="L332" s="52">
        <f>SUM(L333,L345,L357)</f>
        <v>6786.997016</v>
      </c>
      <c r="M332" s="52">
        <f t="shared" ref="M332:AA332" si="44">SUM(M333,M345,M357)</f>
        <v>2068.492406</v>
      </c>
      <c r="N332" s="52">
        <f t="shared" si="44"/>
        <v>4718.50461</v>
      </c>
      <c r="O332" s="52">
        <f t="shared" si="44"/>
        <v>0</v>
      </c>
      <c r="P332" s="52">
        <f t="shared" si="44"/>
        <v>0</v>
      </c>
      <c r="Q332" s="43"/>
      <c r="R332" s="43">
        <f t="shared" si="44"/>
        <v>65222</v>
      </c>
      <c r="S332" s="43">
        <f t="shared" si="44"/>
        <v>264400</v>
      </c>
      <c r="T332" s="43">
        <f t="shared" si="44"/>
        <v>51364</v>
      </c>
      <c r="U332" s="43">
        <f t="shared" si="44"/>
        <v>206372</v>
      </c>
      <c r="V332" s="43">
        <f t="shared" si="44"/>
        <v>0</v>
      </c>
      <c r="W332" s="43">
        <f t="shared" si="44"/>
        <v>0</v>
      </c>
      <c r="X332" s="43">
        <f t="shared" si="44"/>
        <v>51364</v>
      </c>
      <c r="Y332" s="43">
        <f t="shared" si="44"/>
        <v>206372</v>
      </c>
      <c r="Z332" s="43">
        <f t="shared" si="44"/>
        <v>0</v>
      </c>
      <c r="AA332" s="43">
        <f t="shared" si="44"/>
        <v>0</v>
      </c>
      <c r="AB332" s="77"/>
      <c r="AC332" s="77"/>
      <c r="AD332" s="77"/>
    </row>
    <row r="333" s="143" customFormat="1" ht="12" spans="1:30">
      <c r="A333" s="43">
        <v>5.1</v>
      </c>
      <c r="B333" s="44" t="s">
        <v>177</v>
      </c>
      <c r="C333" s="43" t="s">
        <v>36</v>
      </c>
      <c r="D333" s="43"/>
      <c r="E333" s="43"/>
      <c r="F333" s="43">
        <f t="shared" ref="F333:I333" si="45">SUM(F334:F344)</f>
        <v>202816.423</v>
      </c>
      <c r="G333" s="43">
        <f t="shared" si="45"/>
        <v>33</v>
      </c>
      <c r="H333" s="43">
        <f t="shared" si="45"/>
        <v>36718</v>
      </c>
      <c r="I333" s="43">
        <f t="shared" si="45"/>
        <v>150909</v>
      </c>
      <c r="J333" s="43"/>
      <c r="K333" s="43"/>
      <c r="L333" s="52">
        <f>SUM(L334:L344)</f>
        <v>4910.899411</v>
      </c>
      <c r="M333" s="52">
        <f>SUM(M334:M344)</f>
        <v>822.505251</v>
      </c>
      <c r="N333" s="52">
        <f>SUM(N334:N344)</f>
        <v>4088.39416</v>
      </c>
      <c r="O333" s="52">
        <f>SUM(O334:O344)</f>
        <v>0</v>
      </c>
      <c r="P333" s="52">
        <f>SUM(P334:P344)</f>
        <v>0</v>
      </c>
      <c r="Q333" s="43"/>
      <c r="R333" s="43">
        <f t="shared" ref="P333:AA333" si="46">SUM(R334:R344)</f>
        <v>44747</v>
      </c>
      <c r="S333" s="43">
        <f t="shared" si="46"/>
        <v>184179</v>
      </c>
      <c r="T333" s="43">
        <f t="shared" si="46"/>
        <v>36718</v>
      </c>
      <c r="U333" s="43">
        <f t="shared" si="46"/>
        <v>150909</v>
      </c>
      <c r="V333" s="43">
        <f t="shared" si="46"/>
        <v>0</v>
      </c>
      <c r="W333" s="43">
        <f t="shared" si="46"/>
        <v>0</v>
      </c>
      <c r="X333" s="43">
        <v>36718</v>
      </c>
      <c r="Y333" s="43">
        <v>150909</v>
      </c>
      <c r="Z333" s="43">
        <f t="shared" si="46"/>
        <v>0</v>
      </c>
      <c r="AA333" s="43">
        <f t="shared" si="46"/>
        <v>0</v>
      </c>
      <c r="AB333" s="43"/>
      <c r="AC333" s="43"/>
      <c r="AD333" s="43"/>
    </row>
    <row r="334" s="143" customFormat="1" ht="12" spans="1:30">
      <c r="A334" s="45" t="s">
        <v>42</v>
      </c>
      <c r="B334" s="46" t="s">
        <v>178</v>
      </c>
      <c r="C334" s="45" t="s">
        <v>44</v>
      </c>
      <c r="D334" s="45" t="s">
        <v>179</v>
      </c>
      <c r="E334" s="45" t="s">
        <v>180</v>
      </c>
      <c r="F334" s="43">
        <v>1179.807</v>
      </c>
      <c r="G334" s="43">
        <v>3</v>
      </c>
      <c r="H334" s="43">
        <v>346</v>
      </c>
      <c r="I334" s="43">
        <v>1255</v>
      </c>
      <c r="J334" s="43">
        <v>2018</v>
      </c>
      <c r="K334" s="43">
        <v>2020</v>
      </c>
      <c r="L334" s="52">
        <v>25.18641</v>
      </c>
      <c r="M334" s="52">
        <v>9.2499</v>
      </c>
      <c r="N334" s="52">
        <v>15.93651</v>
      </c>
      <c r="O334" s="52">
        <v>0</v>
      </c>
      <c r="P334" s="52">
        <v>0</v>
      </c>
      <c r="Q334" s="43" t="s">
        <v>46</v>
      </c>
      <c r="R334" s="43">
        <v>346</v>
      </c>
      <c r="S334" s="43">
        <v>1297</v>
      </c>
      <c r="T334" s="43">
        <v>346</v>
      </c>
      <c r="U334" s="43">
        <v>1255</v>
      </c>
      <c r="V334" s="43">
        <v>0</v>
      </c>
      <c r="W334" s="43">
        <v>0</v>
      </c>
      <c r="X334" s="43">
        <v>346</v>
      </c>
      <c r="Y334" s="43">
        <v>1255</v>
      </c>
      <c r="Z334" s="43">
        <v>0</v>
      </c>
      <c r="AA334" s="43">
        <v>0</v>
      </c>
      <c r="AB334" s="45" t="s">
        <v>117</v>
      </c>
      <c r="AC334" s="45" t="s">
        <v>181</v>
      </c>
      <c r="AD334" s="43"/>
    </row>
    <row r="335" s="143" customFormat="1" ht="12" spans="1:30">
      <c r="A335" s="45" t="s">
        <v>42</v>
      </c>
      <c r="B335" s="46" t="s">
        <v>178</v>
      </c>
      <c r="C335" s="45" t="s">
        <v>49</v>
      </c>
      <c r="D335" s="45" t="s">
        <v>179</v>
      </c>
      <c r="E335" s="45" t="s">
        <v>180</v>
      </c>
      <c r="F335" s="43">
        <v>10193.08</v>
      </c>
      <c r="G335" s="43">
        <v>3</v>
      </c>
      <c r="H335" s="43">
        <v>2724</v>
      </c>
      <c r="I335" s="43">
        <v>10818</v>
      </c>
      <c r="J335" s="43">
        <v>2018</v>
      </c>
      <c r="K335" s="43">
        <v>2020</v>
      </c>
      <c r="L335" s="52">
        <v>182.2446</v>
      </c>
      <c r="M335" s="52">
        <v>34.6453</v>
      </c>
      <c r="N335" s="52">
        <v>147.5993</v>
      </c>
      <c r="O335" s="52">
        <v>0</v>
      </c>
      <c r="P335" s="52">
        <v>0</v>
      </c>
      <c r="Q335" s="43" t="s">
        <v>46</v>
      </c>
      <c r="R335" s="43">
        <v>2724</v>
      </c>
      <c r="S335" s="43">
        <v>10818</v>
      </c>
      <c r="T335" s="43">
        <v>2724</v>
      </c>
      <c r="U335" s="43">
        <v>10818</v>
      </c>
      <c r="V335" s="43">
        <v>0</v>
      </c>
      <c r="W335" s="43">
        <v>0</v>
      </c>
      <c r="X335" s="43">
        <v>2724</v>
      </c>
      <c r="Y335" s="43">
        <v>10818</v>
      </c>
      <c r="Z335" s="43">
        <v>0</v>
      </c>
      <c r="AA335" s="43">
        <v>0</v>
      </c>
      <c r="AB335" s="45" t="s">
        <v>117</v>
      </c>
      <c r="AC335" s="45" t="s">
        <v>181</v>
      </c>
      <c r="AD335" s="43"/>
    </row>
    <row r="336" s="143" customFormat="1" ht="12" spans="1:30">
      <c r="A336" s="45" t="s">
        <v>42</v>
      </c>
      <c r="B336" s="46" t="s">
        <v>178</v>
      </c>
      <c r="C336" s="45" t="s">
        <v>50</v>
      </c>
      <c r="D336" s="45" t="s">
        <v>179</v>
      </c>
      <c r="E336" s="45" t="s">
        <v>180</v>
      </c>
      <c r="F336" s="43">
        <v>7281.68</v>
      </c>
      <c r="G336" s="43">
        <v>3</v>
      </c>
      <c r="H336" s="43">
        <v>1737</v>
      </c>
      <c r="I336" s="43">
        <v>6367</v>
      </c>
      <c r="J336" s="43">
        <v>2018</v>
      </c>
      <c r="K336" s="43">
        <v>2020</v>
      </c>
      <c r="L336" s="52">
        <v>200.2886</v>
      </c>
      <c r="M336" s="52">
        <v>35.9435</v>
      </c>
      <c r="N336" s="52">
        <v>164.3451</v>
      </c>
      <c r="O336" s="52">
        <v>0</v>
      </c>
      <c r="P336" s="52">
        <v>0</v>
      </c>
      <c r="Q336" s="43" t="s">
        <v>46</v>
      </c>
      <c r="R336" s="43">
        <v>1731</v>
      </c>
      <c r="S336" s="43">
        <v>6343</v>
      </c>
      <c r="T336" s="43">
        <v>1737</v>
      </c>
      <c r="U336" s="43">
        <v>6367</v>
      </c>
      <c r="V336" s="43">
        <v>0</v>
      </c>
      <c r="W336" s="43">
        <v>0</v>
      </c>
      <c r="X336" s="43">
        <v>1737</v>
      </c>
      <c r="Y336" s="43">
        <v>6367</v>
      </c>
      <c r="Z336" s="43">
        <v>0</v>
      </c>
      <c r="AA336" s="43">
        <v>0</v>
      </c>
      <c r="AB336" s="45" t="s">
        <v>117</v>
      </c>
      <c r="AC336" s="45" t="s">
        <v>181</v>
      </c>
      <c r="AD336" s="43"/>
    </row>
    <row r="337" s="143" customFormat="1" ht="12" spans="1:30">
      <c r="A337" s="45" t="s">
        <v>42</v>
      </c>
      <c r="B337" s="46" t="s">
        <v>178</v>
      </c>
      <c r="C337" s="45" t="s">
        <v>51</v>
      </c>
      <c r="D337" s="45" t="s">
        <v>179</v>
      </c>
      <c r="E337" s="45" t="s">
        <v>180</v>
      </c>
      <c r="F337" s="43">
        <v>6098.6</v>
      </c>
      <c r="G337" s="43">
        <v>3</v>
      </c>
      <c r="H337" s="43">
        <v>667</v>
      </c>
      <c r="I337" s="43">
        <v>3003</v>
      </c>
      <c r="J337" s="43">
        <v>2018</v>
      </c>
      <c r="K337" s="43">
        <v>2020</v>
      </c>
      <c r="L337" s="52">
        <v>222.6928</v>
      </c>
      <c r="M337" s="52">
        <v>43.0893</v>
      </c>
      <c r="N337" s="52">
        <v>179.6035</v>
      </c>
      <c r="O337" s="52">
        <v>0</v>
      </c>
      <c r="P337" s="52">
        <v>0</v>
      </c>
      <c r="Q337" s="43" t="s">
        <v>46</v>
      </c>
      <c r="R337" s="43">
        <v>8702</v>
      </c>
      <c r="S337" s="43">
        <v>36255</v>
      </c>
      <c r="T337" s="43">
        <v>667</v>
      </c>
      <c r="U337" s="43">
        <v>3003</v>
      </c>
      <c r="V337" s="43">
        <v>0</v>
      </c>
      <c r="W337" s="43">
        <v>0</v>
      </c>
      <c r="X337" s="43">
        <v>667</v>
      </c>
      <c r="Y337" s="43">
        <v>3003</v>
      </c>
      <c r="Z337" s="43">
        <v>0</v>
      </c>
      <c r="AA337" s="43">
        <v>0</v>
      </c>
      <c r="AB337" s="45" t="s">
        <v>117</v>
      </c>
      <c r="AC337" s="45" t="s">
        <v>181</v>
      </c>
      <c r="AD337" s="43"/>
    </row>
    <row r="338" s="143" customFormat="1" ht="12" spans="1:30">
      <c r="A338" s="45" t="s">
        <v>42</v>
      </c>
      <c r="B338" s="46" t="s">
        <v>178</v>
      </c>
      <c r="C338" s="45" t="s">
        <v>52</v>
      </c>
      <c r="D338" s="45" t="s">
        <v>179</v>
      </c>
      <c r="E338" s="45" t="s">
        <v>180</v>
      </c>
      <c r="F338" s="43">
        <v>14932.69</v>
      </c>
      <c r="G338" s="43">
        <v>3</v>
      </c>
      <c r="H338" s="43">
        <v>4278</v>
      </c>
      <c r="I338" s="43">
        <v>16496</v>
      </c>
      <c r="J338" s="43">
        <v>2018</v>
      </c>
      <c r="K338" s="43">
        <v>2020</v>
      </c>
      <c r="L338" s="52">
        <v>463.702001</v>
      </c>
      <c r="M338" s="52">
        <v>160.470301</v>
      </c>
      <c r="N338" s="52">
        <v>303.2317</v>
      </c>
      <c r="O338" s="52">
        <v>0</v>
      </c>
      <c r="P338" s="52">
        <v>0</v>
      </c>
      <c r="Q338" s="43" t="s">
        <v>46</v>
      </c>
      <c r="R338" s="43">
        <v>4278</v>
      </c>
      <c r="S338" s="43">
        <v>16496</v>
      </c>
      <c r="T338" s="43">
        <v>4278</v>
      </c>
      <c r="U338" s="43">
        <v>16496</v>
      </c>
      <c r="V338" s="43">
        <v>0</v>
      </c>
      <c r="W338" s="43">
        <v>0</v>
      </c>
      <c r="X338" s="43">
        <v>4278</v>
      </c>
      <c r="Y338" s="43">
        <v>16496</v>
      </c>
      <c r="Z338" s="43">
        <v>0</v>
      </c>
      <c r="AA338" s="43">
        <v>0</v>
      </c>
      <c r="AB338" s="45" t="s">
        <v>117</v>
      </c>
      <c r="AC338" s="45" t="s">
        <v>181</v>
      </c>
      <c r="AD338" s="43"/>
    </row>
    <row r="339" s="143" customFormat="1" ht="12" spans="1:30">
      <c r="A339" s="45" t="s">
        <v>42</v>
      </c>
      <c r="B339" s="46" t="s">
        <v>178</v>
      </c>
      <c r="C339" s="45" t="s">
        <v>53</v>
      </c>
      <c r="D339" s="45" t="s">
        <v>179</v>
      </c>
      <c r="E339" s="45" t="s">
        <v>180</v>
      </c>
      <c r="F339" s="43">
        <v>27722.85</v>
      </c>
      <c r="G339" s="43">
        <v>3</v>
      </c>
      <c r="H339" s="43">
        <v>6164</v>
      </c>
      <c r="I339" s="43">
        <v>24504</v>
      </c>
      <c r="J339" s="43">
        <v>2018</v>
      </c>
      <c r="K339" s="43">
        <v>2020</v>
      </c>
      <c r="L339" s="52">
        <v>691.1202</v>
      </c>
      <c r="M339" s="52">
        <v>103.76</v>
      </c>
      <c r="N339" s="52">
        <v>587.3602</v>
      </c>
      <c r="O339" s="52">
        <v>0</v>
      </c>
      <c r="P339" s="52">
        <v>0</v>
      </c>
      <c r="Q339" s="43" t="s">
        <v>46</v>
      </c>
      <c r="R339" s="43">
        <v>6164</v>
      </c>
      <c r="S339" s="43">
        <v>24504</v>
      </c>
      <c r="T339" s="43">
        <v>6164</v>
      </c>
      <c r="U339" s="43">
        <v>24504</v>
      </c>
      <c r="V339" s="43">
        <v>0</v>
      </c>
      <c r="W339" s="43">
        <v>0</v>
      </c>
      <c r="X339" s="43">
        <v>6164</v>
      </c>
      <c r="Y339" s="43">
        <v>24504</v>
      </c>
      <c r="Z339" s="43">
        <v>0</v>
      </c>
      <c r="AA339" s="43">
        <v>0</v>
      </c>
      <c r="AB339" s="45" t="s">
        <v>117</v>
      </c>
      <c r="AC339" s="45" t="s">
        <v>181</v>
      </c>
      <c r="AD339" s="43"/>
    </row>
    <row r="340" s="143" customFormat="1" ht="12" spans="1:30">
      <c r="A340" s="45" t="s">
        <v>42</v>
      </c>
      <c r="B340" s="46" t="s">
        <v>178</v>
      </c>
      <c r="C340" s="45" t="s">
        <v>54</v>
      </c>
      <c r="D340" s="45" t="s">
        <v>179</v>
      </c>
      <c r="E340" s="45" t="s">
        <v>180</v>
      </c>
      <c r="F340" s="43">
        <v>48956.14</v>
      </c>
      <c r="G340" s="43">
        <v>3</v>
      </c>
      <c r="H340" s="43">
        <v>6579</v>
      </c>
      <c r="I340" s="43">
        <v>27145</v>
      </c>
      <c r="J340" s="43">
        <v>2018</v>
      </c>
      <c r="K340" s="43">
        <v>2020</v>
      </c>
      <c r="L340" s="52">
        <v>1180.0271</v>
      </c>
      <c r="M340" s="52">
        <v>164.8572</v>
      </c>
      <c r="N340" s="52">
        <v>1015.1699</v>
      </c>
      <c r="O340" s="52">
        <v>0</v>
      </c>
      <c r="P340" s="52">
        <v>0</v>
      </c>
      <c r="Q340" s="43" t="s">
        <v>46</v>
      </c>
      <c r="R340" s="43">
        <v>6579</v>
      </c>
      <c r="S340" s="43">
        <v>27145</v>
      </c>
      <c r="T340" s="43">
        <v>6579</v>
      </c>
      <c r="U340" s="43">
        <v>27145</v>
      </c>
      <c r="V340" s="43">
        <v>0</v>
      </c>
      <c r="W340" s="43">
        <v>0</v>
      </c>
      <c r="X340" s="43">
        <v>6579</v>
      </c>
      <c r="Y340" s="43">
        <v>27145</v>
      </c>
      <c r="Z340" s="43">
        <v>0</v>
      </c>
      <c r="AA340" s="43">
        <v>0</v>
      </c>
      <c r="AB340" s="45" t="s">
        <v>117</v>
      </c>
      <c r="AC340" s="45" t="s">
        <v>181</v>
      </c>
      <c r="AD340" s="43"/>
    </row>
    <row r="341" s="143" customFormat="1" ht="12" spans="1:30">
      <c r="A341" s="45" t="s">
        <v>42</v>
      </c>
      <c r="B341" s="46" t="s">
        <v>178</v>
      </c>
      <c r="C341" s="45" t="s">
        <v>55</v>
      </c>
      <c r="D341" s="45" t="s">
        <v>179</v>
      </c>
      <c r="E341" s="45" t="s">
        <v>180</v>
      </c>
      <c r="F341" s="43">
        <v>39238.27</v>
      </c>
      <c r="G341" s="43">
        <v>3</v>
      </c>
      <c r="H341" s="43">
        <v>6416</v>
      </c>
      <c r="I341" s="43">
        <v>27995</v>
      </c>
      <c r="J341" s="43">
        <v>2018</v>
      </c>
      <c r="K341" s="43">
        <v>2020</v>
      </c>
      <c r="L341" s="52">
        <v>900.06775</v>
      </c>
      <c r="M341" s="52">
        <v>121.319</v>
      </c>
      <c r="N341" s="52">
        <v>778.74875</v>
      </c>
      <c r="O341" s="52">
        <v>0</v>
      </c>
      <c r="P341" s="52">
        <v>0</v>
      </c>
      <c r="Q341" s="43" t="s">
        <v>46</v>
      </c>
      <c r="R341" s="43">
        <v>6416</v>
      </c>
      <c r="S341" s="43">
        <v>27995</v>
      </c>
      <c r="T341" s="43">
        <v>6416</v>
      </c>
      <c r="U341" s="43">
        <v>27995</v>
      </c>
      <c r="V341" s="43">
        <v>0</v>
      </c>
      <c r="W341" s="43">
        <v>0</v>
      </c>
      <c r="X341" s="43">
        <v>6416</v>
      </c>
      <c r="Y341" s="43">
        <v>27995</v>
      </c>
      <c r="Z341" s="43">
        <v>0</v>
      </c>
      <c r="AA341" s="43">
        <v>0</v>
      </c>
      <c r="AB341" s="45" t="s">
        <v>117</v>
      </c>
      <c r="AC341" s="45" t="s">
        <v>181</v>
      </c>
      <c r="AD341" s="43"/>
    </row>
    <row r="342" s="10" customFormat="1" ht="12" spans="1:235">
      <c r="A342" s="45" t="s">
        <v>42</v>
      </c>
      <c r="B342" s="46" t="s">
        <v>178</v>
      </c>
      <c r="C342" s="45" t="s">
        <v>56</v>
      </c>
      <c r="D342" s="45" t="s">
        <v>179</v>
      </c>
      <c r="E342" s="45" t="s">
        <v>180</v>
      </c>
      <c r="F342" s="43">
        <v>10012.08</v>
      </c>
      <c r="G342" s="43">
        <v>3</v>
      </c>
      <c r="H342" s="43">
        <v>1596</v>
      </c>
      <c r="I342" s="43">
        <v>6066</v>
      </c>
      <c r="J342" s="43">
        <v>2018</v>
      </c>
      <c r="K342" s="43">
        <v>2020</v>
      </c>
      <c r="L342" s="52">
        <v>251.79395</v>
      </c>
      <c r="M342" s="52">
        <v>52.58775</v>
      </c>
      <c r="N342" s="52">
        <v>199.2062</v>
      </c>
      <c r="O342" s="52">
        <v>0</v>
      </c>
      <c r="P342" s="52">
        <v>0</v>
      </c>
      <c r="Q342" s="43" t="s">
        <v>46</v>
      </c>
      <c r="R342" s="43">
        <v>1596</v>
      </c>
      <c r="S342" s="43">
        <v>6066</v>
      </c>
      <c r="T342" s="43">
        <v>1596</v>
      </c>
      <c r="U342" s="43">
        <v>6066</v>
      </c>
      <c r="V342" s="43">
        <v>0</v>
      </c>
      <c r="W342" s="43">
        <v>0</v>
      </c>
      <c r="X342" s="43">
        <v>1596</v>
      </c>
      <c r="Y342" s="43">
        <v>6066</v>
      </c>
      <c r="Z342" s="43">
        <v>0</v>
      </c>
      <c r="AA342" s="43">
        <v>0</v>
      </c>
      <c r="AB342" s="45" t="s">
        <v>117</v>
      </c>
      <c r="AC342" s="45" t="s">
        <v>181</v>
      </c>
      <c r="AD342" s="43"/>
      <c r="AE342" s="131"/>
      <c r="AF342" s="131"/>
      <c r="AG342" s="131"/>
      <c r="AH342" s="131"/>
      <c r="AI342" s="131"/>
      <c r="AJ342" s="131"/>
      <c r="AK342" s="131"/>
      <c r="AL342" s="131"/>
      <c r="AM342" s="131"/>
      <c r="AN342" s="131"/>
      <c r="AO342" s="131"/>
      <c r="AP342" s="131"/>
      <c r="AQ342" s="131"/>
      <c r="AR342" s="131"/>
      <c r="AS342" s="131"/>
      <c r="AT342" s="131"/>
      <c r="AU342" s="131"/>
      <c r="AV342" s="131"/>
      <c r="AW342" s="131"/>
      <c r="AX342" s="131"/>
      <c r="AY342" s="131"/>
      <c r="AZ342" s="131"/>
      <c r="BA342" s="131"/>
      <c r="BB342" s="131"/>
      <c r="BC342" s="131"/>
      <c r="BD342" s="131"/>
      <c r="BE342" s="131"/>
      <c r="BF342" s="131"/>
      <c r="BG342" s="131"/>
      <c r="BH342" s="131"/>
      <c r="BI342" s="131"/>
      <c r="BJ342" s="131"/>
      <c r="BK342" s="131"/>
      <c r="BL342" s="131"/>
      <c r="BM342" s="131"/>
      <c r="BN342" s="131"/>
      <c r="BO342" s="131"/>
      <c r="BP342" s="131"/>
      <c r="BQ342" s="131"/>
      <c r="BR342" s="131"/>
      <c r="BS342" s="131"/>
      <c r="BT342" s="131"/>
      <c r="BU342" s="131"/>
      <c r="BV342" s="131"/>
      <c r="BW342" s="131"/>
      <c r="BX342" s="131"/>
      <c r="BY342" s="131"/>
      <c r="BZ342" s="131"/>
      <c r="CA342" s="131"/>
      <c r="CB342" s="131"/>
      <c r="CC342" s="131"/>
      <c r="CD342" s="131"/>
      <c r="CE342" s="131"/>
      <c r="CF342" s="131"/>
      <c r="CG342" s="131"/>
      <c r="CH342" s="131"/>
      <c r="CI342" s="131"/>
      <c r="CJ342" s="131"/>
      <c r="CK342" s="131"/>
      <c r="CL342" s="131"/>
      <c r="CM342" s="131"/>
      <c r="CN342" s="131"/>
      <c r="CO342" s="131"/>
      <c r="CP342" s="131"/>
      <c r="CQ342" s="131"/>
      <c r="CR342" s="131"/>
      <c r="CS342" s="131"/>
      <c r="CT342" s="131"/>
      <c r="CU342" s="131"/>
      <c r="CV342" s="131"/>
      <c r="CW342" s="131"/>
      <c r="CX342" s="131"/>
      <c r="CY342" s="131"/>
      <c r="CZ342" s="131"/>
      <c r="DA342" s="131"/>
      <c r="DB342" s="131"/>
      <c r="DC342" s="131"/>
      <c r="DD342" s="131"/>
      <c r="DE342" s="131"/>
      <c r="DF342" s="131"/>
      <c r="DG342" s="131"/>
      <c r="DH342" s="131"/>
      <c r="DI342" s="131"/>
      <c r="DJ342" s="131"/>
      <c r="DK342" s="131"/>
      <c r="DL342" s="131"/>
      <c r="DM342" s="131"/>
      <c r="DN342" s="131"/>
      <c r="DO342" s="131"/>
      <c r="DP342" s="131"/>
      <c r="DQ342" s="131"/>
      <c r="DR342" s="131"/>
      <c r="DS342" s="131"/>
      <c r="DT342" s="131"/>
      <c r="DU342" s="131"/>
      <c r="DV342" s="131"/>
      <c r="DW342" s="131"/>
      <c r="DX342" s="131"/>
      <c r="DY342" s="131"/>
      <c r="DZ342" s="131"/>
      <c r="EA342" s="131"/>
      <c r="EB342" s="131"/>
      <c r="EC342" s="131"/>
      <c r="ED342" s="131"/>
      <c r="EE342" s="131"/>
      <c r="EF342" s="131"/>
      <c r="EG342" s="131"/>
      <c r="EH342" s="131"/>
      <c r="EI342" s="131"/>
      <c r="EJ342" s="131"/>
      <c r="EK342" s="131"/>
      <c r="EL342" s="131"/>
      <c r="EM342" s="131"/>
      <c r="EN342" s="131"/>
      <c r="EO342" s="131"/>
      <c r="EP342" s="131"/>
      <c r="EQ342" s="131"/>
      <c r="ER342" s="131"/>
      <c r="ES342" s="131"/>
      <c r="ET342" s="131"/>
      <c r="EU342" s="131"/>
      <c r="EV342" s="131"/>
      <c r="EW342" s="131"/>
      <c r="EX342" s="131"/>
      <c r="EY342" s="131"/>
      <c r="EZ342" s="131"/>
      <c r="FA342" s="131"/>
      <c r="FB342" s="131"/>
      <c r="FC342" s="131"/>
      <c r="FD342" s="131"/>
      <c r="FE342" s="131"/>
      <c r="FF342" s="131"/>
      <c r="FG342" s="131"/>
      <c r="FH342" s="131"/>
      <c r="FI342" s="131"/>
      <c r="FJ342" s="131"/>
      <c r="FK342" s="131"/>
      <c r="FL342" s="131"/>
      <c r="FM342" s="131"/>
      <c r="FN342" s="131"/>
      <c r="FO342" s="131"/>
      <c r="FP342" s="131"/>
      <c r="FQ342" s="131"/>
      <c r="FR342" s="131"/>
      <c r="FS342" s="131"/>
      <c r="FT342" s="131"/>
      <c r="FU342" s="131"/>
      <c r="FV342" s="131"/>
      <c r="FW342" s="131"/>
      <c r="FX342" s="131"/>
      <c r="FY342" s="131"/>
      <c r="FZ342" s="131"/>
      <c r="GA342" s="131"/>
      <c r="GB342" s="131"/>
      <c r="GC342" s="131"/>
      <c r="GD342" s="131"/>
      <c r="GE342" s="131"/>
      <c r="GF342" s="131"/>
      <c r="GG342" s="131"/>
      <c r="GH342" s="131"/>
      <c r="GI342" s="131"/>
      <c r="GJ342" s="131"/>
      <c r="GK342" s="131"/>
      <c r="GL342" s="131"/>
      <c r="GM342" s="131"/>
      <c r="GN342" s="131"/>
      <c r="GO342" s="131"/>
      <c r="GP342" s="131"/>
      <c r="GQ342" s="131"/>
      <c r="GR342" s="131"/>
      <c r="GS342" s="131"/>
      <c r="GT342" s="131"/>
      <c r="GU342" s="131"/>
      <c r="GV342" s="131"/>
      <c r="GW342" s="131"/>
      <c r="GX342" s="131"/>
      <c r="GY342" s="131"/>
      <c r="GZ342" s="131"/>
      <c r="HA342" s="131"/>
      <c r="HB342" s="131"/>
      <c r="HC342" s="131"/>
      <c r="HD342" s="131"/>
      <c r="HE342" s="131"/>
      <c r="HF342" s="131"/>
      <c r="HG342" s="131"/>
      <c r="HH342" s="131"/>
      <c r="HI342" s="131"/>
      <c r="HJ342" s="131"/>
      <c r="HK342" s="131"/>
      <c r="HL342" s="131"/>
      <c r="HM342" s="131"/>
      <c r="HN342" s="131"/>
      <c r="HO342" s="131"/>
      <c r="HP342" s="131"/>
      <c r="HQ342" s="131"/>
      <c r="HR342" s="131"/>
      <c r="HS342" s="131"/>
      <c r="HT342" s="131"/>
      <c r="HU342" s="131"/>
      <c r="HV342" s="131"/>
      <c r="HW342" s="131"/>
      <c r="HX342" s="131"/>
      <c r="HY342" s="131"/>
      <c r="HZ342" s="131"/>
      <c r="IA342" s="131"/>
    </row>
    <row r="343" s="143" customFormat="1" ht="12" spans="1:30">
      <c r="A343" s="45" t="s">
        <v>42</v>
      </c>
      <c r="B343" s="46" t="s">
        <v>178</v>
      </c>
      <c r="C343" s="45" t="s">
        <v>57</v>
      </c>
      <c r="D343" s="45" t="s">
        <v>179</v>
      </c>
      <c r="E343" s="45" t="s">
        <v>180</v>
      </c>
      <c r="F343" s="43">
        <v>5622.326</v>
      </c>
      <c r="G343" s="43">
        <v>3</v>
      </c>
      <c r="H343" s="43">
        <v>951</v>
      </c>
      <c r="I343" s="43">
        <v>3857</v>
      </c>
      <c r="J343" s="43">
        <v>2018</v>
      </c>
      <c r="K343" s="43">
        <v>2020</v>
      </c>
      <c r="L343" s="52">
        <v>110.867</v>
      </c>
      <c r="M343" s="52">
        <v>18.963</v>
      </c>
      <c r="N343" s="52">
        <v>91.904</v>
      </c>
      <c r="O343" s="52">
        <v>0</v>
      </c>
      <c r="P343" s="52">
        <v>0</v>
      </c>
      <c r="Q343" s="43" t="s">
        <v>46</v>
      </c>
      <c r="R343" s="43">
        <v>951</v>
      </c>
      <c r="S343" s="43">
        <v>3857</v>
      </c>
      <c r="T343" s="43">
        <v>951</v>
      </c>
      <c r="U343" s="43">
        <v>3857</v>
      </c>
      <c r="V343" s="43">
        <v>0</v>
      </c>
      <c r="W343" s="43">
        <v>0</v>
      </c>
      <c r="X343" s="43">
        <v>951</v>
      </c>
      <c r="Y343" s="43">
        <v>3857</v>
      </c>
      <c r="Z343" s="43">
        <v>0</v>
      </c>
      <c r="AA343" s="43">
        <v>0</v>
      </c>
      <c r="AB343" s="45" t="s">
        <v>117</v>
      </c>
      <c r="AC343" s="45" t="s">
        <v>181</v>
      </c>
      <c r="AD343" s="43"/>
    </row>
    <row r="344" s="10" customFormat="1" ht="12" spans="1:235">
      <c r="A344" s="45" t="s">
        <v>42</v>
      </c>
      <c r="B344" s="46" t="s">
        <v>178</v>
      </c>
      <c r="C344" s="45" t="s">
        <v>58</v>
      </c>
      <c r="D344" s="45" t="s">
        <v>179</v>
      </c>
      <c r="E344" s="45" t="s">
        <v>180</v>
      </c>
      <c r="F344" s="43">
        <v>31578.9</v>
      </c>
      <c r="G344" s="43">
        <v>3</v>
      </c>
      <c r="H344" s="43">
        <v>5260</v>
      </c>
      <c r="I344" s="43">
        <v>23403</v>
      </c>
      <c r="J344" s="43">
        <v>2018</v>
      </c>
      <c r="K344" s="43">
        <v>2020</v>
      </c>
      <c r="L344" s="52">
        <v>682.909</v>
      </c>
      <c r="M344" s="52">
        <v>77.62</v>
      </c>
      <c r="N344" s="52">
        <v>605.289</v>
      </c>
      <c r="O344" s="52">
        <v>0</v>
      </c>
      <c r="P344" s="52">
        <v>0</v>
      </c>
      <c r="Q344" s="43" t="s">
        <v>46</v>
      </c>
      <c r="R344" s="43">
        <v>5260</v>
      </c>
      <c r="S344" s="43">
        <v>23403</v>
      </c>
      <c r="T344" s="43">
        <v>5260</v>
      </c>
      <c r="U344" s="43">
        <v>23403</v>
      </c>
      <c r="V344" s="43">
        <v>0</v>
      </c>
      <c r="W344" s="43">
        <v>0</v>
      </c>
      <c r="X344" s="43">
        <v>5260</v>
      </c>
      <c r="Y344" s="43">
        <v>23403</v>
      </c>
      <c r="Z344" s="43">
        <v>0</v>
      </c>
      <c r="AA344" s="43">
        <v>0</v>
      </c>
      <c r="AB344" s="45" t="s">
        <v>117</v>
      </c>
      <c r="AC344" s="45" t="s">
        <v>181</v>
      </c>
      <c r="AD344" s="45"/>
      <c r="AE344" s="131"/>
      <c r="AF344" s="131"/>
      <c r="AG344" s="131"/>
      <c r="AH344" s="131"/>
      <c r="AI344" s="131"/>
      <c r="AJ344" s="131"/>
      <c r="AK344" s="131"/>
      <c r="AL344" s="131"/>
      <c r="AM344" s="131"/>
      <c r="AN344" s="131"/>
      <c r="AO344" s="131"/>
      <c r="AP344" s="131"/>
      <c r="AQ344" s="131"/>
      <c r="AR344" s="131"/>
      <c r="AS344" s="131"/>
      <c r="AT344" s="131"/>
      <c r="AU344" s="131"/>
      <c r="AV344" s="131"/>
      <c r="AW344" s="131"/>
      <c r="AX344" s="131"/>
      <c r="AY344" s="131"/>
      <c r="AZ344" s="131"/>
      <c r="BA344" s="131"/>
      <c r="BB344" s="131"/>
      <c r="BC344" s="131"/>
      <c r="BD344" s="131"/>
      <c r="BE344" s="131"/>
      <c r="BF344" s="131"/>
      <c r="BG344" s="131"/>
      <c r="BH344" s="131"/>
      <c r="BI344" s="131"/>
      <c r="BJ344" s="131"/>
      <c r="BK344" s="131"/>
      <c r="BL344" s="131"/>
      <c r="BM344" s="131"/>
      <c r="BN344" s="131"/>
      <c r="BO344" s="131"/>
      <c r="BP344" s="131"/>
      <c r="BQ344" s="131"/>
      <c r="BR344" s="131"/>
      <c r="BS344" s="131"/>
      <c r="BT344" s="131"/>
      <c r="BU344" s="131"/>
      <c r="BV344" s="131"/>
      <c r="BW344" s="131"/>
      <c r="BX344" s="131"/>
      <c r="BY344" s="131"/>
      <c r="BZ344" s="131"/>
      <c r="CA344" s="131"/>
      <c r="CB344" s="131"/>
      <c r="CC344" s="131"/>
      <c r="CD344" s="131"/>
      <c r="CE344" s="131"/>
      <c r="CF344" s="131"/>
      <c r="CG344" s="131"/>
      <c r="CH344" s="131"/>
      <c r="CI344" s="131"/>
      <c r="CJ344" s="131"/>
      <c r="CK344" s="131"/>
      <c r="CL344" s="131"/>
      <c r="CM344" s="131"/>
      <c r="CN344" s="131"/>
      <c r="CO344" s="131"/>
      <c r="CP344" s="131"/>
      <c r="CQ344" s="131"/>
      <c r="CR344" s="131"/>
      <c r="CS344" s="131"/>
      <c r="CT344" s="131"/>
      <c r="CU344" s="131"/>
      <c r="CV344" s="131"/>
      <c r="CW344" s="131"/>
      <c r="CX344" s="131"/>
      <c r="CY344" s="131"/>
      <c r="CZ344" s="131"/>
      <c r="DA344" s="131"/>
      <c r="DB344" s="131"/>
      <c r="DC344" s="131"/>
      <c r="DD344" s="131"/>
      <c r="DE344" s="131"/>
      <c r="DF344" s="131"/>
      <c r="DG344" s="131"/>
      <c r="DH344" s="131"/>
      <c r="DI344" s="131"/>
      <c r="DJ344" s="131"/>
      <c r="DK344" s="131"/>
      <c r="DL344" s="131"/>
      <c r="DM344" s="131"/>
      <c r="DN344" s="131"/>
      <c r="DO344" s="131"/>
      <c r="DP344" s="131"/>
      <c r="DQ344" s="131"/>
      <c r="DR344" s="131"/>
      <c r="DS344" s="131"/>
      <c r="DT344" s="131"/>
      <c r="DU344" s="131"/>
      <c r="DV344" s="131"/>
      <c r="DW344" s="131"/>
      <c r="DX344" s="131"/>
      <c r="DY344" s="131"/>
      <c r="DZ344" s="131"/>
      <c r="EA344" s="131"/>
      <c r="EB344" s="131"/>
      <c r="EC344" s="131"/>
      <c r="ED344" s="131"/>
      <c r="EE344" s="131"/>
      <c r="EF344" s="131"/>
      <c r="EG344" s="131"/>
      <c r="EH344" s="131"/>
      <c r="EI344" s="131"/>
      <c r="EJ344" s="131"/>
      <c r="EK344" s="131"/>
      <c r="EL344" s="131"/>
      <c r="EM344" s="131"/>
      <c r="EN344" s="131"/>
      <c r="EO344" s="131"/>
      <c r="EP344" s="131"/>
      <c r="EQ344" s="131"/>
      <c r="ER344" s="131"/>
      <c r="ES344" s="131"/>
      <c r="ET344" s="131"/>
      <c r="EU344" s="131"/>
      <c r="EV344" s="131"/>
      <c r="EW344" s="131"/>
      <c r="EX344" s="131"/>
      <c r="EY344" s="131"/>
      <c r="EZ344" s="131"/>
      <c r="FA344" s="131"/>
      <c r="FB344" s="131"/>
      <c r="FC344" s="131"/>
      <c r="FD344" s="131"/>
      <c r="FE344" s="131"/>
      <c r="FF344" s="131"/>
      <c r="FG344" s="131"/>
      <c r="FH344" s="131"/>
      <c r="FI344" s="131"/>
      <c r="FJ344" s="131"/>
      <c r="FK344" s="131"/>
      <c r="FL344" s="131"/>
      <c r="FM344" s="131"/>
      <c r="FN344" s="131"/>
      <c r="FO344" s="131"/>
      <c r="FP344" s="131"/>
      <c r="FQ344" s="131"/>
      <c r="FR344" s="131"/>
      <c r="FS344" s="131"/>
      <c r="FT344" s="131"/>
      <c r="FU344" s="131"/>
      <c r="FV344" s="131"/>
      <c r="FW344" s="131"/>
      <c r="FX344" s="131"/>
      <c r="FY344" s="131"/>
      <c r="FZ344" s="131"/>
      <c r="GA344" s="131"/>
      <c r="GB344" s="131"/>
      <c r="GC344" s="131"/>
      <c r="GD344" s="131"/>
      <c r="GE344" s="131"/>
      <c r="GF344" s="131"/>
      <c r="GG344" s="131"/>
      <c r="GH344" s="131"/>
      <c r="GI344" s="131"/>
      <c r="GJ344" s="131"/>
      <c r="GK344" s="131"/>
      <c r="GL344" s="131"/>
      <c r="GM344" s="131"/>
      <c r="GN344" s="131"/>
      <c r="GO344" s="131"/>
      <c r="GP344" s="131"/>
      <c r="GQ344" s="131"/>
      <c r="GR344" s="131"/>
      <c r="GS344" s="131"/>
      <c r="GT344" s="131"/>
      <c r="GU344" s="131"/>
      <c r="GV344" s="131"/>
      <c r="GW344" s="131"/>
      <c r="GX344" s="131"/>
      <c r="GY344" s="131"/>
      <c r="GZ344" s="131"/>
      <c r="HA344" s="131"/>
      <c r="HB344" s="131"/>
      <c r="HC344" s="131"/>
      <c r="HD344" s="131"/>
      <c r="HE344" s="131"/>
      <c r="HF344" s="131"/>
      <c r="HG344" s="131"/>
      <c r="HH344" s="131"/>
      <c r="HI344" s="131"/>
      <c r="HJ344" s="131"/>
      <c r="HK344" s="131"/>
      <c r="HL344" s="131"/>
      <c r="HM344" s="131"/>
      <c r="HN344" s="131"/>
      <c r="HO344" s="131"/>
      <c r="HP344" s="131"/>
      <c r="HQ344" s="131"/>
      <c r="HR344" s="131"/>
      <c r="HS344" s="131"/>
      <c r="HT344" s="131"/>
      <c r="HU344" s="131"/>
      <c r="HV344" s="131"/>
      <c r="HW344" s="131"/>
      <c r="HX344" s="131"/>
      <c r="HY344" s="131"/>
      <c r="HZ344" s="131"/>
      <c r="IA344" s="131"/>
    </row>
    <row r="345" s="143" customFormat="1" ht="12" spans="1:30">
      <c r="A345" s="43">
        <v>5.2</v>
      </c>
      <c r="B345" s="44" t="s">
        <v>182</v>
      </c>
      <c r="C345" s="43"/>
      <c r="D345" s="43"/>
      <c r="E345" s="43"/>
      <c r="F345" s="43">
        <f t="shared" ref="F345:I345" si="47">SUM(F346:F356)</f>
        <v>72662</v>
      </c>
      <c r="G345" s="43">
        <f t="shared" si="47"/>
        <v>33</v>
      </c>
      <c r="H345" s="43">
        <f t="shared" si="47"/>
        <v>11092</v>
      </c>
      <c r="I345" s="43">
        <f t="shared" si="47"/>
        <v>44113</v>
      </c>
      <c r="J345" s="43"/>
      <c r="K345" s="43"/>
      <c r="L345" s="52">
        <f>SUM(L346:L356)</f>
        <v>1455.22155</v>
      </c>
      <c r="M345" s="52">
        <f>SUM(M346:M356)</f>
        <v>825.1111</v>
      </c>
      <c r="N345" s="52">
        <f>SUM(N346:N356)</f>
        <v>630.11045</v>
      </c>
      <c r="O345" s="52">
        <v>0</v>
      </c>
      <c r="P345" s="52">
        <f t="shared" ref="P345:AA345" si="48">SUM(P346:P356)</f>
        <v>0</v>
      </c>
      <c r="Q345" s="43"/>
      <c r="R345" s="43">
        <f t="shared" si="48"/>
        <v>15802</v>
      </c>
      <c r="S345" s="43">
        <f t="shared" si="48"/>
        <v>64066</v>
      </c>
      <c r="T345" s="43">
        <f t="shared" si="48"/>
        <v>11092</v>
      </c>
      <c r="U345" s="43">
        <f t="shared" si="48"/>
        <v>44113</v>
      </c>
      <c r="V345" s="43">
        <f t="shared" si="48"/>
        <v>0</v>
      </c>
      <c r="W345" s="43">
        <f t="shared" si="48"/>
        <v>0</v>
      </c>
      <c r="X345" s="43">
        <f t="shared" si="48"/>
        <v>11092</v>
      </c>
      <c r="Y345" s="43">
        <f t="shared" si="48"/>
        <v>44113</v>
      </c>
      <c r="Z345" s="43">
        <f t="shared" si="48"/>
        <v>0</v>
      </c>
      <c r="AA345" s="43">
        <f t="shared" si="48"/>
        <v>0</v>
      </c>
      <c r="AB345" s="43"/>
      <c r="AC345" s="43"/>
      <c r="AD345" s="43"/>
    </row>
    <row r="346" s="143" customFormat="1" ht="12" spans="1:30">
      <c r="A346" s="45" t="s">
        <v>42</v>
      </c>
      <c r="B346" s="46" t="s">
        <v>183</v>
      </c>
      <c r="C346" s="45" t="s">
        <v>44</v>
      </c>
      <c r="D346" s="45" t="s">
        <v>184</v>
      </c>
      <c r="E346" s="45" t="s">
        <v>185</v>
      </c>
      <c r="F346" s="43">
        <v>6789</v>
      </c>
      <c r="G346" s="43">
        <v>3</v>
      </c>
      <c r="H346" s="43">
        <v>147</v>
      </c>
      <c r="I346" s="43">
        <v>537</v>
      </c>
      <c r="J346" s="43">
        <v>2018</v>
      </c>
      <c r="K346" s="43">
        <v>2020</v>
      </c>
      <c r="L346" s="52">
        <v>22.40005</v>
      </c>
      <c r="M346" s="52">
        <v>9.1326</v>
      </c>
      <c r="N346" s="52">
        <v>13.26745</v>
      </c>
      <c r="O346" s="52">
        <v>0</v>
      </c>
      <c r="P346" s="52">
        <v>0</v>
      </c>
      <c r="Q346" s="43" t="s">
        <v>46</v>
      </c>
      <c r="R346" s="43">
        <v>147</v>
      </c>
      <c r="S346" s="43">
        <v>537</v>
      </c>
      <c r="T346" s="43">
        <v>147</v>
      </c>
      <c r="U346" s="43">
        <v>537</v>
      </c>
      <c r="V346" s="43">
        <v>0</v>
      </c>
      <c r="W346" s="43">
        <v>0</v>
      </c>
      <c r="X346" s="43">
        <v>147</v>
      </c>
      <c r="Y346" s="43">
        <v>537</v>
      </c>
      <c r="Z346" s="43">
        <v>0</v>
      </c>
      <c r="AA346" s="43">
        <v>0</v>
      </c>
      <c r="AB346" s="45" t="s">
        <v>117</v>
      </c>
      <c r="AC346" s="45" t="s">
        <v>181</v>
      </c>
      <c r="AD346" s="43"/>
    </row>
    <row r="347" s="143" customFormat="1" ht="12" spans="1:30">
      <c r="A347" s="45" t="s">
        <v>42</v>
      </c>
      <c r="B347" s="46" t="s">
        <v>183</v>
      </c>
      <c r="C347" s="45" t="s">
        <v>49</v>
      </c>
      <c r="D347" s="45" t="s">
        <v>184</v>
      </c>
      <c r="E347" s="45" t="s">
        <v>185</v>
      </c>
      <c r="F347" s="43">
        <v>3899</v>
      </c>
      <c r="G347" s="43">
        <v>3</v>
      </c>
      <c r="H347" s="43">
        <v>864</v>
      </c>
      <c r="I347" s="43">
        <v>3427</v>
      </c>
      <c r="J347" s="43">
        <v>2018</v>
      </c>
      <c r="K347" s="43">
        <v>2020</v>
      </c>
      <c r="L347" s="52">
        <v>100.7732</v>
      </c>
      <c r="M347" s="52">
        <v>40.6472</v>
      </c>
      <c r="N347" s="52">
        <v>60.126</v>
      </c>
      <c r="O347" s="52">
        <v>0</v>
      </c>
      <c r="P347" s="52">
        <v>0</v>
      </c>
      <c r="Q347" s="43" t="s">
        <v>46</v>
      </c>
      <c r="R347" s="43">
        <v>864</v>
      </c>
      <c r="S347" s="43">
        <v>3427</v>
      </c>
      <c r="T347" s="43">
        <v>864</v>
      </c>
      <c r="U347" s="43">
        <v>3427</v>
      </c>
      <c r="V347" s="43">
        <v>0</v>
      </c>
      <c r="W347" s="43">
        <v>0</v>
      </c>
      <c r="X347" s="43">
        <v>864</v>
      </c>
      <c r="Y347" s="43">
        <v>3427</v>
      </c>
      <c r="Z347" s="43">
        <v>0</v>
      </c>
      <c r="AA347" s="43">
        <v>0</v>
      </c>
      <c r="AB347" s="45" t="s">
        <v>117</v>
      </c>
      <c r="AC347" s="45" t="s">
        <v>181</v>
      </c>
      <c r="AD347" s="43"/>
    </row>
    <row r="348" s="143" customFormat="1" ht="12" spans="1:30">
      <c r="A348" s="45" t="s">
        <v>42</v>
      </c>
      <c r="B348" s="46" t="s">
        <v>183</v>
      </c>
      <c r="C348" s="45" t="s">
        <v>50</v>
      </c>
      <c r="D348" s="45" t="s">
        <v>184</v>
      </c>
      <c r="E348" s="45" t="s">
        <v>185</v>
      </c>
      <c r="F348" s="43">
        <v>4403</v>
      </c>
      <c r="G348" s="43">
        <v>3</v>
      </c>
      <c r="H348" s="43">
        <v>408</v>
      </c>
      <c r="I348" s="43">
        <v>1477</v>
      </c>
      <c r="J348" s="43">
        <v>2018</v>
      </c>
      <c r="K348" s="43">
        <v>2020</v>
      </c>
      <c r="L348" s="52">
        <v>60.2527</v>
      </c>
      <c r="M348" s="52">
        <v>49.4667</v>
      </c>
      <c r="N348" s="52">
        <v>10.786</v>
      </c>
      <c r="O348" s="52">
        <v>0</v>
      </c>
      <c r="P348" s="52">
        <v>0</v>
      </c>
      <c r="Q348" s="43" t="s">
        <v>46</v>
      </c>
      <c r="R348" s="43">
        <v>408</v>
      </c>
      <c r="S348" s="43">
        <v>1477</v>
      </c>
      <c r="T348" s="43">
        <v>408</v>
      </c>
      <c r="U348" s="43">
        <v>1477</v>
      </c>
      <c r="V348" s="43">
        <v>0</v>
      </c>
      <c r="W348" s="43">
        <v>0</v>
      </c>
      <c r="X348" s="43">
        <v>408</v>
      </c>
      <c r="Y348" s="43">
        <v>1477</v>
      </c>
      <c r="Z348" s="43">
        <v>0</v>
      </c>
      <c r="AA348" s="43">
        <v>0</v>
      </c>
      <c r="AB348" s="45" t="s">
        <v>117</v>
      </c>
      <c r="AC348" s="45" t="s">
        <v>181</v>
      </c>
      <c r="AD348" s="43"/>
    </row>
    <row r="349" s="143" customFormat="1" ht="12" spans="1:30">
      <c r="A349" s="45" t="s">
        <v>42</v>
      </c>
      <c r="B349" s="46" t="s">
        <v>183</v>
      </c>
      <c r="C349" s="45" t="s">
        <v>51</v>
      </c>
      <c r="D349" s="45" t="s">
        <v>184</v>
      </c>
      <c r="E349" s="45" t="s">
        <v>185</v>
      </c>
      <c r="F349" s="43">
        <v>9942</v>
      </c>
      <c r="G349" s="43">
        <v>3</v>
      </c>
      <c r="H349" s="43">
        <v>453</v>
      </c>
      <c r="I349" s="43">
        <v>1947</v>
      </c>
      <c r="J349" s="43">
        <v>2018</v>
      </c>
      <c r="K349" s="43">
        <v>2020</v>
      </c>
      <c r="L349" s="52">
        <v>102.4143</v>
      </c>
      <c r="M349" s="52">
        <v>22.3143</v>
      </c>
      <c r="N349" s="52">
        <v>80.1</v>
      </c>
      <c r="O349" s="52">
        <v>0</v>
      </c>
      <c r="P349" s="52">
        <v>0</v>
      </c>
      <c r="Q349" s="43" t="s">
        <v>46</v>
      </c>
      <c r="R349" s="43">
        <v>5163</v>
      </c>
      <c r="S349" s="43">
        <v>21900</v>
      </c>
      <c r="T349" s="43">
        <v>453</v>
      </c>
      <c r="U349" s="43">
        <v>1947</v>
      </c>
      <c r="V349" s="43">
        <v>0</v>
      </c>
      <c r="W349" s="43">
        <v>0</v>
      </c>
      <c r="X349" s="43">
        <v>453</v>
      </c>
      <c r="Y349" s="43">
        <v>1947</v>
      </c>
      <c r="Z349" s="43">
        <v>0</v>
      </c>
      <c r="AA349" s="43">
        <v>0</v>
      </c>
      <c r="AB349" s="45" t="s">
        <v>117</v>
      </c>
      <c r="AC349" s="45" t="s">
        <v>181</v>
      </c>
      <c r="AD349" s="43"/>
    </row>
    <row r="350" s="143" customFormat="1" ht="12" spans="1:30">
      <c r="A350" s="45" t="s">
        <v>42</v>
      </c>
      <c r="B350" s="46" t="s">
        <v>183</v>
      </c>
      <c r="C350" s="45" t="s">
        <v>52</v>
      </c>
      <c r="D350" s="45" t="s">
        <v>184</v>
      </c>
      <c r="E350" s="45" t="s">
        <v>185</v>
      </c>
      <c r="F350" s="43">
        <v>3303</v>
      </c>
      <c r="G350" s="43">
        <v>3</v>
      </c>
      <c r="H350" s="43">
        <v>650</v>
      </c>
      <c r="I350" s="43">
        <v>2453</v>
      </c>
      <c r="J350" s="43">
        <v>2018</v>
      </c>
      <c r="K350" s="43">
        <v>2020</v>
      </c>
      <c r="L350" s="52">
        <v>97.1175</v>
      </c>
      <c r="M350" s="52">
        <v>83.6175</v>
      </c>
      <c r="N350" s="52">
        <v>13.5</v>
      </c>
      <c r="O350" s="52">
        <v>0</v>
      </c>
      <c r="P350" s="52">
        <v>0</v>
      </c>
      <c r="Q350" s="43" t="s">
        <v>46</v>
      </c>
      <c r="R350" s="43">
        <v>650</v>
      </c>
      <c r="S350" s="43">
        <v>2453</v>
      </c>
      <c r="T350" s="43">
        <v>650</v>
      </c>
      <c r="U350" s="43">
        <v>2453</v>
      </c>
      <c r="V350" s="43">
        <v>0</v>
      </c>
      <c r="W350" s="43">
        <v>0</v>
      </c>
      <c r="X350" s="43">
        <v>650</v>
      </c>
      <c r="Y350" s="43">
        <v>2453</v>
      </c>
      <c r="Z350" s="43">
        <v>0</v>
      </c>
      <c r="AA350" s="43">
        <v>0</v>
      </c>
      <c r="AB350" s="45" t="s">
        <v>117</v>
      </c>
      <c r="AC350" s="45" t="s">
        <v>181</v>
      </c>
      <c r="AD350" s="43"/>
    </row>
    <row r="351" s="143" customFormat="1" ht="12" spans="1:30">
      <c r="A351" s="45" t="s">
        <v>42</v>
      </c>
      <c r="B351" s="46" t="s">
        <v>183</v>
      </c>
      <c r="C351" s="45" t="s">
        <v>53</v>
      </c>
      <c r="D351" s="45" t="s">
        <v>184</v>
      </c>
      <c r="E351" s="45" t="s">
        <v>185</v>
      </c>
      <c r="F351" s="43">
        <v>14554</v>
      </c>
      <c r="G351" s="43">
        <v>3</v>
      </c>
      <c r="H351" s="43">
        <v>1503</v>
      </c>
      <c r="I351" s="43">
        <v>5521</v>
      </c>
      <c r="J351" s="43">
        <v>2018</v>
      </c>
      <c r="K351" s="43">
        <v>2020</v>
      </c>
      <c r="L351" s="52">
        <v>137.7196</v>
      </c>
      <c r="M351" s="52">
        <v>109.1896</v>
      </c>
      <c r="N351" s="52">
        <v>28.53</v>
      </c>
      <c r="O351" s="52">
        <v>0</v>
      </c>
      <c r="P351" s="52">
        <v>0</v>
      </c>
      <c r="Q351" s="43" t="s">
        <v>46</v>
      </c>
      <c r="R351" s="43">
        <v>1503</v>
      </c>
      <c r="S351" s="43">
        <v>5521</v>
      </c>
      <c r="T351" s="43">
        <v>1503</v>
      </c>
      <c r="U351" s="43">
        <v>5521</v>
      </c>
      <c r="V351" s="43">
        <v>0</v>
      </c>
      <c r="W351" s="43">
        <v>0</v>
      </c>
      <c r="X351" s="43">
        <v>1503</v>
      </c>
      <c r="Y351" s="43">
        <v>5521</v>
      </c>
      <c r="Z351" s="43">
        <v>0</v>
      </c>
      <c r="AA351" s="43">
        <v>0</v>
      </c>
      <c r="AB351" s="45" t="s">
        <v>117</v>
      </c>
      <c r="AC351" s="45" t="s">
        <v>181</v>
      </c>
      <c r="AD351" s="43"/>
    </row>
    <row r="352" s="143" customFormat="1" ht="12" spans="1:30">
      <c r="A352" s="45" t="s">
        <v>42</v>
      </c>
      <c r="B352" s="46" t="s">
        <v>183</v>
      </c>
      <c r="C352" s="45" t="s">
        <v>54</v>
      </c>
      <c r="D352" s="45" t="s">
        <v>184</v>
      </c>
      <c r="E352" s="45" t="s">
        <v>185</v>
      </c>
      <c r="F352" s="43">
        <v>8081</v>
      </c>
      <c r="G352" s="43">
        <v>3</v>
      </c>
      <c r="H352" s="43">
        <v>1297</v>
      </c>
      <c r="I352" s="43">
        <v>5035</v>
      </c>
      <c r="J352" s="43">
        <v>2018</v>
      </c>
      <c r="K352" s="43">
        <v>2020</v>
      </c>
      <c r="L352" s="52">
        <v>186.8224</v>
      </c>
      <c r="M352" s="52">
        <v>145.5024</v>
      </c>
      <c r="N352" s="52">
        <v>41.32</v>
      </c>
      <c r="O352" s="52">
        <v>0</v>
      </c>
      <c r="P352" s="52">
        <v>0</v>
      </c>
      <c r="Q352" s="43" t="s">
        <v>46</v>
      </c>
      <c r="R352" s="43">
        <v>1297</v>
      </c>
      <c r="S352" s="43">
        <v>5035</v>
      </c>
      <c r="T352" s="43">
        <v>1297</v>
      </c>
      <c r="U352" s="43">
        <v>5035</v>
      </c>
      <c r="V352" s="43">
        <v>0</v>
      </c>
      <c r="W352" s="43">
        <v>0</v>
      </c>
      <c r="X352" s="43">
        <v>1297</v>
      </c>
      <c r="Y352" s="43">
        <v>5035</v>
      </c>
      <c r="Z352" s="43">
        <v>0</v>
      </c>
      <c r="AA352" s="43">
        <v>0</v>
      </c>
      <c r="AB352" s="45" t="s">
        <v>117</v>
      </c>
      <c r="AC352" s="45" t="s">
        <v>181</v>
      </c>
      <c r="AD352" s="43"/>
    </row>
    <row r="353" s="143" customFormat="1" ht="12" spans="1:30">
      <c r="A353" s="45" t="s">
        <v>42</v>
      </c>
      <c r="B353" s="46" t="s">
        <v>183</v>
      </c>
      <c r="C353" s="45" t="s">
        <v>55</v>
      </c>
      <c r="D353" s="45" t="s">
        <v>184</v>
      </c>
      <c r="E353" s="45" t="s">
        <v>185</v>
      </c>
      <c r="F353" s="43">
        <v>11583</v>
      </c>
      <c r="G353" s="43">
        <v>3</v>
      </c>
      <c r="H353" s="43">
        <v>3122</v>
      </c>
      <c r="I353" s="43">
        <v>13086</v>
      </c>
      <c r="J353" s="43">
        <v>2018</v>
      </c>
      <c r="K353" s="43">
        <v>2020</v>
      </c>
      <c r="L353" s="52">
        <v>406.495</v>
      </c>
      <c r="M353" s="52">
        <v>161.25</v>
      </c>
      <c r="N353" s="52">
        <v>245.245</v>
      </c>
      <c r="O353" s="52">
        <v>0</v>
      </c>
      <c r="P353" s="52">
        <v>0</v>
      </c>
      <c r="Q353" s="43" t="s">
        <v>46</v>
      </c>
      <c r="R353" s="43">
        <v>3122</v>
      </c>
      <c r="S353" s="43">
        <v>13086</v>
      </c>
      <c r="T353" s="43">
        <v>3122</v>
      </c>
      <c r="U353" s="43">
        <v>13086</v>
      </c>
      <c r="V353" s="43">
        <v>0</v>
      </c>
      <c r="W353" s="43">
        <v>0</v>
      </c>
      <c r="X353" s="43">
        <v>3122</v>
      </c>
      <c r="Y353" s="43">
        <v>13086</v>
      </c>
      <c r="Z353" s="43">
        <v>0</v>
      </c>
      <c r="AA353" s="43">
        <v>0</v>
      </c>
      <c r="AB353" s="45" t="s">
        <v>117</v>
      </c>
      <c r="AC353" s="45" t="s">
        <v>181</v>
      </c>
      <c r="AD353" s="43"/>
    </row>
    <row r="354" s="143" customFormat="1" ht="12" spans="1:30">
      <c r="A354" s="45" t="s">
        <v>42</v>
      </c>
      <c r="B354" s="46" t="s">
        <v>183</v>
      </c>
      <c r="C354" s="45" t="s">
        <v>56</v>
      </c>
      <c r="D354" s="45" t="s">
        <v>184</v>
      </c>
      <c r="E354" s="45" t="s">
        <v>185</v>
      </c>
      <c r="F354" s="43">
        <v>4767</v>
      </c>
      <c r="G354" s="43">
        <v>3</v>
      </c>
      <c r="H354" s="43">
        <v>1258</v>
      </c>
      <c r="I354" s="43">
        <v>4696</v>
      </c>
      <c r="J354" s="43">
        <v>2018</v>
      </c>
      <c r="K354" s="43">
        <v>2020</v>
      </c>
      <c r="L354" s="52">
        <v>204.2498</v>
      </c>
      <c r="M354" s="52">
        <v>72.8298</v>
      </c>
      <c r="N354" s="52">
        <v>131.42</v>
      </c>
      <c r="O354" s="52">
        <v>0</v>
      </c>
      <c r="P354" s="52">
        <v>0</v>
      </c>
      <c r="Q354" s="43" t="s">
        <v>46</v>
      </c>
      <c r="R354" s="43">
        <v>1258</v>
      </c>
      <c r="S354" s="43">
        <v>4696</v>
      </c>
      <c r="T354" s="43">
        <v>1258</v>
      </c>
      <c r="U354" s="43">
        <v>4696</v>
      </c>
      <c r="V354" s="43">
        <v>0</v>
      </c>
      <c r="W354" s="43">
        <v>0</v>
      </c>
      <c r="X354" s="43">
        <v>1258</v>
      </c>
      <c r="Y354" s="43">
        <v>4696</v>
      </c>
      <c r="Z354" s="43">
        <v>0</v>
      </c>
      <c r="AA354" s="43">
        <v>0</v>
      </c>
      <c r="AB354" s="45" t="s">
        <v>117</v>
      </c>
      <c r="AC354" s="45" t="s">
        <v>181</v>
      </c>
      <c r="AD354" s="43"/>
    </row>
    <row r="355" s="143" customFormat="1" ht="12" spans="1:30">
      <c r="A355" s="45" t="s">
        <v>42</v>
      </c>
      <c r="B355" s="46" t="s">
        <v>183</v>
      </c>
      <c r="C355" s="45" t="s">
        <v>57</v>
      </c>
      <c r="D355" s="45" t="s">
        <v>184</v>
      </c>
      <c r="E355" s="45" t="s">
        <v>185</v>
      </c>
      <c r="F355" s="43">
        <v>1661</v>
      </c>
      <c r="G355" s="43">
        <v>3</v>
      </c>
      <c r="H355" s="43">
        <v>86</v>
      </c>
      <c r="I355" s="43">
        <v>322</v>
      </c>
      <c r="J355" s="43">
        <v>2018</v>
      </c>
      <c r="K355" s="43">
        <v>2020</v>
      </c>
      <c r="L355" s="52">
        <v>20.921</v>
      </c>
      <c r="M355" s="52">
        <v>18.961</v>
      </c>
      <c r="N355" s="52">
        <v>1.96</v>
      </c>
      <c r="O355" s="52">
        <v>0</v>
      </c>
      <c r="P355" s="52">
        <v>0</v>
      </c>
      <c r="Q355" s="43" t="s">
        <v>46</v>
      </c>
      <c r="R355" s="43">
        <v>86</v>
      </c>
      <c r="S355" s="43">
        <v>322</v>
      </c>
      <c r="T355" s="43">
        <v>86</v>
      </c>
      <c r="U355" s="43">
        <v>322</v>
      </c>
      <c r="V355" s="43">
        <v>0</v>
      </c>
      <c r="W355" s="43">
        <v>0</v>
      </c>
      <c r="X355" s="43">
        <v>86</v>
      </c>
      <c r="Y355" s="43">
        <v>322</v>
      </c>
      <c r="Z355" s="43">
        <v>0</v>
      </c>
      <c r="AA355" s="43">
        <v>0</v>
      </c>
      <c r="AB355" s="45" t="s">
        <v>117</v>
      </c>
      <c r="AC355" s="45" t="s">
        <v>181</v>
      </c>
      <c r="AD355" s="43"/>
    </row>
    <row r="356" s="143" customFormat="1" ht="12" spans="1:30">
      <c r="A356" s="45" t="s">
        <v>42</v>
      </c>
      <c r="B356" s="46" t="s">
        <v>183</v>
      </c>
      <c r="C356" s="45" t="s">
        <v>58</v>
      </c>
      <c r="D356" s="45" t="s">
        <v>184</v>
      </c>
      <c r="E356" s="45" t="s">
        <v>185</v>
      </c>
      <c r="F356" s="43">
        <v>3680</v>
      </c>
      <c r="G356" s="43">
        <v>3</v>
      </c>
      <c r="H356" s="43">
        <v>1304</v>
      </c>
      <c r="I356" s="43">
        <v>5612</v>
      </c>
      <c r="J356" s="43">
        <v>2018</v>
      </c>
      <c r="K356" s="43">
        <v>2020</v>
      </c>
      <c r="L356" s="52">
        <v>116.056</v>
      </c>
      <c r="M356" s="52">
        <v>112.2</v>
      </c>
      <c r="N356" s="52">
        <v>3.85599999999999</v>
      </c>
      <c r="O356" s="52">
        <v>0</v>
      </c>
      <c r="P356" s="52">
        <v>0</v>
      </c>
      <c r="Q356" s="43" t="s">
        <v>46</v>
      </c>
      <c r="R356" s="43">
        <v>1304</v>
      </c>
      <c r="S356" s="43">
        <v>5612</v>
      </c>
      <c r="T356" s="43">
        <v>1304</v>
      </c>
      <c r="U356" s="43">
        <v>5612</v>
      </c>
      <c r="V356" s="43">
        <v>0</v>
      </c>
      <c r="W356" s="43">
        <v>0</v>
      </c>
      <c r="X356" s="43">
        <v>1304</v>
      </c>
      <c r="Y356" s="43">
        <v>5612</v>
      </c>
      <c r="Z356" s="43">
        <v>0</v>
      </c>
      <c r="AA356" s="43">
        <v>0</v>
      </c>
      <c r="AB356" s="45" t="s">
        <v>117</v>
      </c>
      <c r="AC356" s="45" t="s">
        <v>181</v>
      </c>
      <c r="AD356" s="43"/>
    </row>
    <row r="357" s="143" customFormat="1" ht="36" spans="1:30">
      <c r="A357" s="43">
        <v>5.3</v>
      </c>
      <c r="B357" s="44" t="s">
        <v>186</v>
      </c>
      <c r="C357" s="43" t="s">
        <v>36</v>
      </c>
      <c r="D357" s="43"/>
      <c r="E357" s="43"/>
      <c r="F357" s="43">
        <f>SUM(F359)</f>
        <v>4321</v>
      </c>
      <c r="G357" s="43">
        <f>SUM(G359)</f>
        <v>33</v>
      </c>
      <c r="H357" s="43">
        <f>SUM(H359)</f>
        <v>3415</v>
      </c>
      <c r="I357" s="43">
        <f>SUM(I359)</f>
        <v>10768</v>
      </c>
      <c r="J357" s="43"/>
      <c r="K357" s="43"/>
      <c r="L357" s="52">
        <f>SUM(L359)</f>
        <v>420.876055</v>
      </c>
      <c r="M357" s="52">
        <f>SUM(M359)</f>
        <v>420.876055</v>
      </c>
      <c r="N357" s="52">
        <f>SUM(N359)</f>
        <v>0</v>
      </c>
      <c r="O357" s="52">
        <f>SUM(O359)</f>
        <v>0</v>
      </c>
      <c r="P357" s="52">
        <f t="shared" ref="P357:AA357" si="49">SUM(P359)</f>
        <v>0</v>
      </c>
      <c r="Q357" s="43"/>
      <c r="R357" s="43">
        <f t="shared" si="49"/>
        <v>4673</v>
      </c>
      <c r="S357" s="43">
        <f t="shared" si="49"/>
        <v>16155</v>
      </c>
      <c r="T357" s="43">
        <f t="shared" si="49"/>
        <v>3554</v>
      </c>
      <c r="U357" s="43">
        <f t="shared" si="49"/>
        <v>11350</v>
      </c>
      <c r="V357" s="43">
        <f t="shared" si="49"/>
        <v>0</v>
      </c>
      <c r="W357" s="43">
        <f t="shared" si="49"/>
        <v>0</v>
      </c>
      <c r="X357" s="43">
        <f t="shared" si="49"/>
        <v>3554</v>
      </c>
      <c r="Y357" s="43">
        <f t="shared" si="49"/>
        <v>11350</v>
      </c>
      <c r="Z357" s="43">
        <f t="shared" si="49"/>
        <v>0</v>
      </c>
      <c r="AA357" s="43">
        <f t="shared" si="49"/>
        <v>0</v>
      </c>
      <c r="AB357" s="43"/>
      <c r="AC357" s="43"/>
      <c r="AD357" s="43"/>
    </row>
    <row r="358" s="143" customFormat="1" ht="12" spans="1:30">
      <c r="A358" s="43" t="s">
        <v>187</v>
      </c>
      <c r="B358" s="44" t="s">
        <v>188</v>
      </c>
      <c r="C358" s="43"/>
      <c r="D358" s="43"/>
      <c r="E358" s="43"/>
      <c r="F358" s="43"/>
      <c r="G358" s="43"/>
      <c r="H358" s="43"/>
      <c r="I358" s="43"/>
      <c r="J358" s="43"/>
      <c r="K358" s="43"/>
      <c r="L358" s="52"/>
      <c r="M358" s="52"/>
      <c r="N358" s="52"/>
      <c r="O358" s="52"/>
      <c r="P358" s="52"/>
      <c r="Q358" s="43"/>
      <c r="R358" s="43"/>
      <c r="S358" s="43"/>
      <c r="T358" s="43"/>
      <c r="U358" s="43"/>
      <c r="V358" s="43"/>
      <c r="W358" s="43"/>
      <c r="X358" s="43"/>
      <c r="Y358" s="43"/>
      <c r="Z358" s="43"/>
      <c r="AA358" s="43"/>
      <c r="AB358" s="43"/>
      <c r="AC358" s="43"/>
      <c r="AD358" s="43"/>
    </row>
    <row r="359" s="143" customFormat="1" ht="12" spans="1:30">
      <c r="A359" s="43" t="s">
        <v>189</v>
      </c>
      <c r="B359" s="44" t="s">
        <v>190</v>
      </c>
      <c r="C359" s="43" t="s">
        <v>36</v>
      </c>
      <c r="D359" s="43"/>
      <c r="E359" s="43"/>
      <c r="F359" s="43">
        <f>SUM(F360:F370)</f>
        <v>4321</v>
      </c>
      <c r="G359" s="43">
        <f>SUM(G360:G370)</f>
        <v>33</v>
      </c>
      <c r="H359" s="43">
        <f>SUM(H360:H370)</f>
        <v>3415</v>
      </c>
      <c r="I359" s="43">
        <f>SUM(I360:I370)</f>
        <v>10768</v>
      </c>
      <c r="J359" s="43"/>
      <c r="K359" s="43"/>
      <c r="L359" s="52">
        <f>SUM(L360:L370)</f>
        <v>420.876055</v>
      </c>
      <c r="M359" s="52">
        <f>SUM(M360:M370)</f>
        <v>420.876055</v>
      </c>
      <c r="N359" s="52">
        <f>SUM(N360:N370)</f>
        <v>0</v>
      </c>
      <c r="O359" s="52">
        <f>SUM(O360:O370)</f>
        <v>0</v>
      </c>
      <c r="P359" s="52">
        <f t="shared" ref="P359:AA359" si="50">SUM(P360:P370)</f>
        <v>0</v>
      </c>
      <c r="Q359" s="43"/>
      <c r="R359" s="43">
        <f t="shared" si="50"/>
        <v>4673</v>
      </c>
      <c r="S359" s="43">
        <f t="shared" si="50"/>
        <v>16155</v>
      </c>
      <c r="T359" s="43">
        <f t="shared" si="50"/>
        <v>3554</v>
      </c>
      <c r="U359" s="43">
        <f t="shared" si="50"/>
        <v>11350</v>
      </c>
      <c r="V359" s="43">
        <f t="shared" si="50"/>
        <v>0</v>
      </c>
      <c r="W359" s="43">
        <f t="shared" si="50"/>
        <v>0</v>
      </c>
      <c r="X359" s="43">
        <f t="shared" si="50"/>
        <v>3554</v>
      </c>
      <c r="Y359" s="43">
        <f t="shared" si="50"/>
        <v>11350</v>
      </c>
      <c r="Z359" s="43">
        <f t="shared" si="50"/>
        <v>0</v>
      </c>
      <c r="AA359" s="43">
        <f t="shared" si="50"/>
        <v>0</v>
      </c>
      <c r="AB359" s="43"/>
      <c r="AC359" s="43"/>
      <c r="AD359" s="43"/>
    </row>
    <row r="360" s="10" customFormat="1" ht="12" spans="1:30">
      <c r="A360" s="45" t="s">
        <v>42</v>
      </c>
      <c r="B360" s="46" t="s">
        <v>191</v>
      </c>
      <c r="C360" s="45" t="s">
        <v>44</v>
      </c>
      <c r="D360" s="45" t="s">
        <v>70</v>
      </c>
      <c r="E360" s="45" t="s">
        <v>19</v>
      </c>
      <c r="F360" s="43">
        <v>56</v>
      </c>
      <c r="G360" s="43">
        <v>3</v>
      </c>
      <c r="H360" s="43">
        <v>56</v>
      </c>
      <c r="I360" s="43">
        <v>224</v>
      </c>
      <c r="J360" s="43">
        <v>2018</v>
      </c>
      <c r="K360" s="43">
        <v>2020</v>
      </c>
      <c r="L360" s="52">
        <v>6.279894</v>
      </c>
      <c r="M360" s="52">
        <v>6.279894</v>
      </c>
      <c r="N360" s="52">
        <v>0</v>
      </c>
      <c r="O360" s="52">
        <v>0</v>
      </c>
      <c r="P360" s="52">
        <v>0</v>
      </c>
      <c r="Q360" s="43" t="s">
        <v>46</v>
      </c>
      <c r="R360" s="43">
        <v>56</v>
      </c>
      <c r="S360" s="43">
        <v>224</v>
      </c>
      <c r="T360" s="43">
        <v>56</v>
      </c>
      <c r="U360" s="43">
        <v>224</v>
      </c>
      <c r="V360" s="43">
        <v>0</v>
      </c>
      <c r="W360" s="43">
        <v>0</v>
      </c>
      <c r="X360" s="43">
        <v>56</v>
      </c>
      <c r="Y360" s="43">
        <v>224</v>
      </c>
      <c r="Z360" s="43">
        <v>0</v>
      </c>
      <c r="AA360" s="43">
        <v>0</v>
      </c>
      <c r="AB360" s="45" t="s">
        <v>117</v>
      </c>
      <c r="AC360" s="45" t="s">
        <v>181</v>
      </c>
      <c r="AD360" s="43"/>
    </row>
    <row r="361" s="10" customFormat="1" ht="12" spans="1:30">
      <c r="A361" s="45" t="s">
        <v>42</v>
      </c>
      <c r="B361" s="46" t="s">
        <v>191</v>
      </c>
      <c r="C361" s="45" t="s">
        <v>49</v>
      </c>
      <c r="D361" s="45" t="s">
        <v>70</v>
      </c>
      <c r="E361" s="45" t="s">
        <v>19</v>
      </c>
      <c r="F361" s="43">
        <v>242</v>
      </c>
      <c r="G361" s="43">
        <v>3</v>
      </c>
      <c r="H361" s="43">
        <v>240</v>
      </c>
      <c r="I361" s="43">
        <v>1113</v>
      </c>
      <c r="J361" s="43">
        <v>2018</v>
      </c>
      <c r="K361" s="43">
        <v>2020</v>
      </c>
      <c r="L361" s="52">
        <v>32.064631</v>
      </c>
      <c r="M361" s="52">
        <v>32.064631</v>
      </c>
      <c r="N361" s="52">
        <v>0</v>
      </c>
      <c r="O361" s="52">
        <v>0</v>
      </c>
      <c r="P361" s="52">
        <v>0</v>
      </c>
      <c r="Q361" s="43" t="s">
        <v>46</v>
      </c>
      <c r="R361" s="43">
        <v>240</v>
      </c>
      <c r="S361" s="43">
        <v>1113</v>
      </c>
      <c r="T361" s="43">
        <v>240</v>
      </c>
      <c r="U361" s="43">
        <v>1113</v>
      </c>
      <c r="V361" s="43">
        <v>0</v>
      </c>
      <c r="W361" s="43">
        <v>0</v>
      </c>
      <c r="X361" s="43">
        <v>240</v>
      </c>
      <c r="Y361" s="43">
        <v>1113</v>
      </c>
      <c r="Z361" s="43">
        <v>0</v>
      </c>
      <c r="AA361" s="43">
        <v>0</v>
      </c>
      <c r="AB361" s="45" t="s">
        <v>117</v>
      </c>
      <c r="AC361" s="45" t="s">
        <v>181</v>
      </c>
      <c r="AD361" s="43"/>
    </row>
    <row r="362" s="10" customFormat="1" ht="12" spans="1:30">
      <c r="A362" s="45" t="s">
        <v>42</v>
      </c>
      <c r="B362" s="46" t="s">
        <v>191</v>
      </c>
      <c r="C362" s="45" t="s">
        <v>50</v>
      </c>
      <c r="D362" s="45" t="s">
        <v>70</v>
      </c>
      <c r="E362" s="45" t="s">
        <v>19</v>
      </c>
      <c r="F362" s="43">
        <v>118</v>
      </c>
      <c r="G362" s="43">
        <v>3</v>
      </c>
      <c r="H362" s="43">
        <v>118</v>
      </c>
      <c r="I362" s="43">
        <v>476</v>
      </c>
      <c r="J362" s="43">
        <v>2018</v>
      </c>
      <c r="K362" s="43">
        <v>2020</v>
      </c>
      <c r="L362" s="52">
        <v>13.144784</v>
      </c>
      <c r="M362" s="52">
        <v>13.144784</v>
      </c>
      <c r="N362" s="52">
        <v>0</v>
      </c>
      <c r="O362" s="52">
        <v>0</v>
      </c>
      <c r="P362" s="52">
        <v>0</v>
      </c>
      <c r="Q362" s="43" t="s">
        <v>46</v>
      </c>
      <c r="R362" s="43">
        <v>118</v>
      </c>
      <c r="S362" s="43">
        <v>517</v>
      </c>
      <c r="T362" s="43">
        <v>118</v>
      </c>
      <c r="U362" s="43">
        <v>476</v>
      </c>
      <c r="V362" s="43">
        <v>0</v>
      </c>
      <c r="W362" s="43">
        <v>0</v>
      </c>
      <c r="X362" s="43">
        <v>118</v>
      </c>
      <c r="Y362" s="43">
        <v>476</v>
      </c>
      <c r="Z362" s="43">
        <v>0</v>
      </c>
      <c r="AA362" s="43">
        <v>0</v>
      </c>
      <c r="AB362" s="45" t="s">
        <v>117</v>
      </c>
      <c r="AC362" s="45" t="s">
        <v>181</v>
      </c>
      <c r="AD362" s="43"/>
    </row>
    <row r="363" s="10" customFormat="1" ht="12" spans="1:30">
      <c r="A363" s="45" t="s">
        <v>42</v>
      </c>
      <c r="B363" s="46" t="s">
        <v>191</v>
      </c>
      <c r="C363" s="45" t="s">
        <v>51</v>
      </c>
      <c r="D363" s="45" t="s">
        <v>70</v>
      </c>
      <c r="E363" s="45" t="s">
        <v>19</v>
      </c>
      <c r="F363" s="43">
        <v>1167</v>
      </c>
      <c r="G363" s="43">
        <v>3</v>
      </c>
      <c r="H363" s="43">
        <v>263</v>
      </c>
      <c r="I363" s="43">
        <v>1167</v>
      </c>
      <c r="J363" s="43">
        <v>2018</v>
      </c>
      <c r="K363" s="43">
        <v>2020</v>
      </c>
      <c r="L363" s="52">
        <v>22.205766</v>
      </c>
      <c r="M363" s="52">
        <v>22.205766</v>
      </c>
      <c r="N363" s="52">
        <v>0</v>
      </c>
      <c r="O363" s="52">
        <v>0</v>
      </c>
      <c r="P363" s="52">
        <v>0</v>
      </c>
      <c r="Q363" s="43" t="s">
        <v>46</v>
      </c>
      <c r="R363" s="43">
        <v>1521</v>
      </c>
      <c r="S363" s="43">
        <v>6513</v>
      </c>
      <c r="T363" s="43">
        <v>402</v>
      </c>
      <c r="U363" s="43">
        <v>1749</v>
      </c>
      <c r="V363" s="43">
        <v>0</v>
      </c>
      <c r="W363" s="43">
        <v>0</v>
      </c>
      <c r="X363" s="43">
        <v>402</v>
      </c>
      <c r="Y363" s="43">
        <v>1749</v>
      </c>
      <c r="Z363" s="43">
        <v>0</v>
      </c>
      <c r="AA363" s="43">
        <v>0</v>
      </c>
      <c r="AB363" s="45" t="s">
        <v>117</v>
      </c>
      <c r="AC363" s="45" t="s">
        <v>181</v>
      </c>
      <c r="AD363" s="43"/>
    </row>
    <row r="364" s="10" customFormat="1" ht="12" spans="1:30">
      <c r="A364" s="45" t="s">
        <v>42</v>
      </c>
      <c r="B364" s="46" t="s">
        <v>191</v>
      </c>
      <c r="C364" s="45" t="s">
        <v>52</v>
      </c>
      <c r="D364" s="45" t="s">
        <v>70</v>
      </c>
      <c r="E364" s="45" t="s">
        <v>19</v>
      </c>
      <c r="F364" s="43">
        <v>338</v>
      </c>
      <c r="G364" s="43">
        <v>3</v>
      </c>
      <c r="H364" s="43">
        <v>338</v>
      </c>
      <c r="I364" s="43">
        <v>1253</v>
      </c>
      <c r="J364" s="43">
        <v>2018</v>
      </c>
      <c r="K364" s="43">
        <v>2020</v>
      </c>
      <c r="L364" s="52">
        <v>58.927727</v>
      </c>
      <c r="M364" s="52">
        <v>58.927727</v>
      </c>
      <c r="N364" s="52">
        <v>0</v>
      </c>
      <c r="O364" s="52">
        <v>0</v>
      </c>
      <c r="P364" s="52">
        <v>0</v>
      </c>
      <c r="Q364" s="43" t="s">
        <v>46</v>
      </c>
      <c r="R364" s="43">
        <v>338</v>
      </c>
      <c r="S364" s="43">
        <v>1253</v>
      </c>
      <c r="T364" s="43">
        <v>338</v>
      </c>
      <c r="U364" s="43">
        <v>1253</v>
      </c>
      <c r="V364" s="43">
        <v>0</v>
      </c>
      <c r="W364" s="43">
        <v>0</v>
      </c>
      <c r="X364" s="43">
        <v>338</v>
      </c>
      <c r="Y364" s="43">
        <v>1253</v>
      </c>
      <c r="Z364" s="43">
        <v>0</v>
      </c>
      <c r="AA364" s="43">
        <v>0</v>
      </c>
      <c r="AB364" s="45" t="s">
        <v>117</v>
      </c>
      <c r="AC364" s="45" t="s">
        <v>181</v>
      </c>
      <c r="AD364" s="43"/>
    </row>
    <row r="365" s="10" customFormat="1" ht="12" spans="1:30">
      <c r="A365" s="45" t="s">
        <v>42</v>
      </c>
      <c r="B365" s="46" t="s">
        <v>191</v>
      </c>
      <c r="C365" s="45" t="s">
        <v>53</v>
      </c>
      <c r="D365" s="45" t="s">
        <v>70</v>
      </c>
      <c r="E365" s="45" t="s">
        <v>19</v>
      </c>
      <c r="F365" s="43">
        <v>351</v>
      </c>
      <c r="G365" s="43">
        <v>3</v>
      </c>
      <c r="H365" s="43">
        <v>351</v>
      </c>
      <c r="I365" s="43">
        <v>1398</v>
      </c>
      <c r="J365" s="43">
        <v>2018</v>
      </c>
      <c r="K365" s="43">
        <v>2020</v>
      </c>
      <c r="L365" s="52">
        <v>31.33</v>
      </c>
      <c r="M365" s="52">
        <v>31.33</v>
      </c>
      <c r="N365" s="52">
        <v>0</v>
      </c>
      <c r="O365" s="52">
        <v>0</v>
      </c>
      <c r="P365" s="52">
        <v>0</v>
      </c>
      <c r="Q365" s="43" t="s">
        <v>46</v>
      </c>
      <c r="R365" s="43">
        <v>351</v>
      </c>
      <c r="S365" s="43">
        <v>1398</v>
      </c>
      <c r="T365" s="43">
        <v>351</v>
      </c>
      <c r="U365" s="43">
        <v>1398</v>
      </c>
      <c r="V365" s="43">
        <v>0</v>
      </c>
      <c r="W365" s="43">
        <v>0</v>
      </c>
      <c r="X365" s="43">
        <v>351</v>
      </c>
      <c r="Y365" s="43">
        <v>1398</v>
      </c>
      <c r="Z365" s="43">
        <v>0</v>
      </c>
      <c r="AA365" s="43">
        <v>0</v>
      </c>
      <c r="AB365" s="45" t="s">
        <v>117</v>
      </c>
      <c r="AC365" s="45" t="s">
        <v>181</v>
      </c>
      <c r="AD365" s="43"/>
    </row>
    <row r="366" s="10" customFormat="1" ht="12" spans="1:30">
      <c r="A366" s="45" t="s">
        <v>42</v>
      </c>
      <c r="B366" s="46" t="s">
        <v>191</v>
      </c>
      <c r="C366" s="45" t="s">
        <v>54</v>
      </c>
      <c r="D366" s="45" t="s">
        <v>70</v>
      </c>
      <c r="E366" s="45" t="s">
        <v>19</v>
      </c>
      <c r="F366" s="43">
        <v>585</v>
      </c>
      <c r="G366" s="43">
        <v>3</v>
      </c>
      <c r="H366" s="43">
        <v>585</v>
      </c>
      <c r="I366" s="43">
        <v>2340</v>
      </c>
      <c r="J366" s="43">
        <v>2018</v>
      </c>
      <c r="K366" s="43">
        <v>2020</v>
      </c>
      <c r="L366" s="52">
        <v>106.599995</v>
      </c>
      <c r="M366" s="52">
        <v>106.599995</v>
      </c>
      <c r="N366" s="52">
        <v>0</v>
      </c>
      <c r="O366" s="52">
        <v>0</v>
      </c>
      <c r="P366" s="52">
        <v>0</v>
      </c>
      <c r="Q366" s="43" t="s">
        <v>46</v>
      </c>
      <c r="R366" s="43">
        <v>585</v>
      </c>
      <c r="S366" s="43">
        <v>2340</v>
      </c>
      <c r="T366" s="43">
        <v>585</v>
      </c>
      <c r="U366" s="43">
        <v>2340</v>
      </c>
      <c r="V366" s="43">
        <v>0</v>
      </c>
      <c r="W366" s="43">
        <v>0</v>
      </c>
      <c r="X366" s="43">
        <v>585</v>
      </c>
      <c r="Y366" s="43">
        <v>2340</v>
      </c>
      <c r="Z366" s="43">
        <v>0</v>
      </c>
      <c r="AA366" s="43">
        <v>0</v>
      </c>
      <c r="AB366" s="45" t="s">
        <v>117</v>
      </c>
      <c r="AC366" s="45" t="s">
        <v>181</v>
      </c>
      <c r="AD366" s="43"/>
    </row>
    <row r="367" s="10" customFormat="1" ht="12" spans="1:30">
      <c r="A367" s="45" t="s">
        <v>42</v>
      </c>
      <c r="B367" s="46" t="s">
        <v>191</v>
      </c>
      <c r="C367" s="45" t="s">
        <v>55</v>
      </c>
      <c r="D367" s="45" t="s">
        <v>70</v>
      </c>
      <c r="E367" s="45" t="s">
        <v>19</v>
      </c>
      <c r="F367" s="43">
        <v>322</v>
      </c>
      <c r="G367" s="43">
        <v>3</v>
      </c>
      <c r="H367" s="43">
        <v>322</v>
      </c>
      <c r="I367" s="43">
        <v>1317</v>
      </c>
      <c r="J367" s="43">
        <v>2018</v>
      </c>
      <c r="K367" s="43">
        <v>2020</v>
      </c>
      <c r="L367" s="52">
        <v>26.62</v>
      </c>
      <c r="M367" s="52">
        <v>26.62</v>
      </c>
      <c r="N367" s="52">
        <v>0</v>
      </c>
      <c r="O367" s="52">
        <v>0</v>
      </c>
      <c r="P367" s="52">
        <v>0</v>
      </c>
      <c r="Q367" s="43" t="s">
        <v>46</v>
      </c>
      <c r="R367" s="43">
        <v>322</v>
      </c>
      <c r="S367" s="43">
        <v>1317</v>
      </c>
      <c r="T367" s="43">
        <v>322</v>
      </c>
      <c r="U367" s="43">
        <v>1317</v>
      </c>
      <c r="V367" s="43">
        <v>0</v>
      </c>
      <c r="W367" s="43">
        <v>0</v>
      </c>
      <c r="X367" s="43">
        <v>322</v>
      </c>
      <c r="Y367" s="43">
        <v>1317</v>
      </c>
      <c r="Z367" s="43">
        <v>0</v>
      </c>
      <c r="AA367" s="43">
        <v>0</v>
      </c>
      <c r="AB367" s="45" t="s">
        <v>117</v>
      </c>
      <c r="AC367" s="45" t="s">
        <v>181</v>
      </c>
      <c r="AD367" s="43"/>
    </row>
    <row r="368" s="10" customFormat="1" ht="12" spans="1:30">
      <c r="A368" s="45" t="s">
        <v>42</v>
      </c>
      <c r="B368" s="46" t="s">
        <v>191</v>
      </c>
      <c r="C368" s="45" t="s">
        <v>56</v>
      </c>
      <c r="D368" s="45" t="s">
        <v>70</v>
      </c>
      <c r="E368" s="45" t="s">
        <v>19</v>
      </c>
      <c r="F368" s="43">
        <v>594</v>
      </c>
      <c r="G368" s="43">
        <v>3</v>
      </c>
      <c r="H368" s="43">
        <v>594</v>
      </c>
      <c r="I368" s="43">
        <v>594</v>
      </c>
      <c r="J368" s="43">
        <v>2018</v>
      </c>
      <c r="K368" s="43">
        <v>2020</v>
      </c>
      <c r="L368" s="52">
        <v>64.653842</v>
      </c>
      <c r="M368" s="52">
        <v>64.653842</v>
      </c>
      <c r="N368" s="52">
        <v>0</v>
      </c>
      <c r="O368" s="52">
        <v>0</v>
      </c>
      <c r="P368" s="52">
        <v>0</v>
      </c>
      <c r="Q368" s="43" t="s">
        <v>46</v>
      </c>
      <c r="R368" s="43">
        <v>594</v>
      </c>
      <c r="S368" s="43">
        <v>594</v>
      </c>
      <c r="T368" s="43">
        <v>594</v>
      </c>
      <c r="U368" s="43">
        <v>594</v>
      </c>
      <c r="V368" s="43">
        <v>0</v>
      </c>
      <c r="W368" s="43">
        <v>0</v>
      </c>
      <c r="X368" s="43">
        <v>594</v>
      </c>
      <c r="Y368" s="43">
        <v>594</v>
      </c>
      <c r="Z368" s="43">
        <v>0</v>
      </c>
      <c r="AA368" s="43">
        <v>0</v>
      </c>
      <c r="AB368" s="45" t="s">
        <v>117</v>
      </c>
      <c r="AC368" s="45" t="s">
        <v>181</v>
      </c>
      <c r="AD368" s="43"/>
    </row>
    <row r="369" s="10" customFormat="1" ht="12" spans="1:30">
      <c r="A369" s="45" t="s">
        <v>42</v>
      </c>
      <c r="B369" s="46" t="s">
        <v>191</v>
      </c>
      <c r="C369" s="45" t="s">
        <v>57</v>
      </c>
      <c r="D369" s="45" t="s">
        <v>70</v>
      </c>
      <c r="E369" s="45" t="s">
        <v>19</v>
      </c>
      <c r="F369" s="43">
        <v>143</v>
      </c>
      <c r="G369" s="43">
        <v>3</v>
      </c>
      <c r="H369" s="43">
        <v>143</v>
      </c>
      <c r="I369" s="43">
        <v>481</v>
      </c>
      <c r="J369" s="43">
        <v>2018</v>
      </c>
      <c r="K369" s="43">
        <v>2020</v>
      </c>
      <c r="L369" s="52">
        <v>17.620923</v>
      </c>
      <c r="M369" s="52">
        <v>17.620923</v>
      </c>
      <c r="N369" s="52">
        <v>0</v>
      </c>
      <c r="O369" s="52">
        <v>0</v>
      </c>
      <c r="P369" s="52">
        <v>0</v>
      </c>
      <c r="Q369" s="43" t="s">
        <v>46</v>
      </c>
      <c r="R369" s="43">
        <v>143</v>
      </c>
      <c r="S369" s="43">
        <v>481</v>
      </c>
      <c r="T369" s="43">
        <v>143</v>
      </c>
      <c r="U369" s="43">
        <v>481</v>
      </c>
      <c r="V369" s="43">
        <v>0</v>
      </c>
      <c r="W369" s="43">
        <v>0</v>
      </c>
      <c r="X369" s="43">
        <v>143</v>
      </c>
      <c r="Y369" s="43">
        <v>481</v>
      </c>
      <c r="Z369" s="43">
        <v>0</v>
      </c>
      <c r="AA369" s="43">
        <v>0</v>
      </c>
      <c r="AB369" s="45" t="s">
        <v>117</v>
      </c>
      <c r="AC369" s="45" t="s">
        <v>181</v>
      </c>
      <c r="AD369" s="43"/>
    </row>
    <row r="370" s="10" customFormat="1" ht="12" spans="1:30">
      <c r="A370" s="45" t="s">
        <v>42</v>
      </c>
      <c r="B370" s="46" t="s">
        <v>191</v>
      </c>
      <c r="C370" s="45" t="s">
        <v>58</v>
      </c>
      <c r="D370" s="45" t="s">
        <v>70</v>
      </c>
      <c r="E370" s="45" t="s">
        <v>19</v>
      </c>
      <c r="F370" s="43">
        <v>405</v>
      </c>
      <c r="G370" s="43">
        <v>3</v>
      </c>
      <c r="H370" s="43">
        <v>405</v>
      </c>
      <c r="I370" s="43">
        <v>405</v>
      </c>
      <c r="J370" s="43">
        <v>2018</v>
      </c>
      <c r="K370" s="43">
        <v>2020</v>
      </c>
      <c r="L370" s="52">
        <v>41.428493</v>
      </c>
      <c r="M370" s="52">
        <v>41.428493</v>
      </c>
      <c r="N370" s="52">
        <v>0</v>
      </c>
      <c r="O370" s="52">
        <v>0</v>
      </c>
      <c r="P370" s="52">
        <v>0</v>
      </c>
      <c r="Q370" s="43" t="s">
        <v>46</v>
      </c>
      <c r="R370" s="43">
        <v>405</v>
      </c>
      <c r="S370" s="43">
        <v>405</v>
      </c>
      <c r="T370" s="43">
        <v>405</v>
      </c>
      <c r="U370" s="43">
        <v>405</v>
      </c>
      <c r="V370" s="43">
        <v>0</v>
      </c>
      <c r="W370" s="43">
        <v>0</v>
      </c>
      <c r="X370" s="43">
        <v>405</v>
      </c>
      <c r="Y370" s="43">
        <v>405</v>
      </c>
      <c r="Z370" s="43">
        <v>0</v>
      </c>
      <c r="AA370" s="43">
        <v>0</v>
      </c>
      <c r="AB370" s="45" t="s">
        <v>117</v>
      </c>
      <c r="AC370" s="45" t="s">
        <v>181</v>
      </c>
      <c r="AD370" s="43"/>
    </row>
    <row r="371" s="143" customFormat="1" ht="24" spans="1:30">
      <c r="A371" s="43">
        <v>5.4</v>
      </c>
      <c r="B371" s="44" t="s">
        <v>192</v>
      </c>
      <c r="C371" s="43"/>
      <c r="D371" s="43"/>
      <c r="E371" s="43"/>
      <c r="F371" s="43"/>
      <c r="G371" s="43"/>
      <c r="H371" s="43"/>
      <c r="I371" s="43"/>
      <c r="J371" s="43"/>
      <c r="K371" s="43"/>
      <c r="L371" s="52"/>
      <c r="M371" s="52"/>
      <c r="N371" s="52"/>
      <c r="O371" s="52"/>
      <c r="P371" s="52"/>
      <c r="Q371" s="43"/>
      <c r="R371" s="43"/>
      <c r="S371" s="43"/>
      <c r="T371" s="43"/>
      <c r="U371" s="43"/>
      <c r="V371" s="43"/>
      <c r="W371" s="43"/>
      <c r="X371" s="43"/>
      <c r="Y371" s="43"/>
      <c r="Z371" s="43"/>
      <c r="AA371" s="43"/>
      <c r="AB371" s="43"/>
      <c r="AC371" s="43"/>
      <c r="AD371" s="43"/>
    </row>
    <row r="372" s="143" customFormat="1" ht="12" spans="1:30">
      <c r="A372" s="43">
        <v>6</v>
      </c>
      <c r="B372" s="44" t="s">
        <v>193</v>
      </c>
      <c r="C372" s="43"/>
      <c r="D372" s="43"/>
      <c r="E372" s="43"/>
      <c r="F372" s="43"/>
      <c r="G372" s="43">
        <f>SUM(G373,G385,G398)</f>
        <v>83</v>
      </c>
      <c r="H372" s="43">
        <f>SUM(H373,H385,H398)</f>
        <v>21082</v>
      </c>
      <c r="I372" s="43">
        <f>SUM(I373,I385,I398)</f>
        <v>78918</v>
      </c>
      <c r="J372" s="43"/>
      <c r="K372" s="43"/>
      <c r="L372" s="52">
        <f>SUM(L373,L385,L398)</f>
        <v>2900.146305</v>
      </c>
      <c r="M372" s="52">
        <f>SUM(M373,M385,M398)</f>
        <v>0</v>
      </c>
      <c r="N372" s="52">
        <f>SUM(N373,N385,N398)</f>
        <v>833.886047</v>
      </c>
      <c r="O372" s="52">
        <f>SUM(O373,O385,O398)</f>
        <v>0</v>
      </c>
      <c r="P372" s="52">
        <f t="shared" ref="P372:AA372" si="51">SUM(P373,P385,P398)</f>
        <v>2066.260258</v>
      </c>
      <c r="Q372" s="43"/>
      <c r="R372" s="43">
        <f t="shared" si="51"/>
        <v>24805</v>
      </c>
      <c r="S372" s="43">
        <f t="shared" si="51"/>
        <v>95621</v>
      </c>
      <c r="T372" s="43">
        <f t="shared" si="51"/>
        <v>21285</v>
      </c>
      <c r="U372" s="43">
        <f t="shared" si="51"/>
        <v>79707</v>
      </c>
      <c r="V372" s="43">
        <f t="shared" si="51"/>
        <v>19593</v>
      </c>
      <c r="W372" s="43">
        <f t="shared" si="51"/>
        <v>77471</v>
      </c>
      <c r="X372" s="43">
        <f t="shared" si="51"/>
        <v>0</v>
      </c>
      <c r="Y372" s="43">
        <f t="shared" si="51"/>
        <v>0</v>
      </c>
      <c r="Z372" s="43">
        <f t="shared" si="51"/>
        <v>2051</v>
      </c>
      <c r="AA372" s="43">
        <f t="shared" si="51"/>
        <v>4019</v>
      </c>
      <c r="AB372" s="43"/>
      <c r="AC372" s="43"/>
      <c r="AD372" s="43"/>
    </row>
    <row r="373" s="143" customFormat="1" ht="12" spans="1:30">
      <c r="A373" s="43">
        <v>6.1</v>
      </c>
      <c r="B373" s="44" t="s">
        <v>194</v>
      </c>
      <c r="C373" s="43" t="s">
        <v>36</v>
      </c>
      <c r="D373" s="43"/>
      <c r="E373" s="43"/>
      <c r="F373" s="43">
        <f>SUM(F374:F384)</f>
        <v>8003.097</v>
      </c>
      <c r="G373" s="43">
        <f>SUM(G374:G384)</f>
        <v>20</v>
      </c>
      <c r="H373" s="43">
        <f>SUM(H374:H384)</f>
        <v>1026</v>
      </c>
      <c r="I373" s="43">
        <f>SUM(I374:I384)</f>
        <v>4113</v>
      </c>
      <c r="J373" s="43"/>
      <c r="K373" s="43"/>
      <c r="L373" s="52">
        <f>SUM(L374:L384)</f>
        <v>731.2293</v>
      </c>
      <c r="M373" s="52">
        <f>SUM(M374:M384)</f>
        <v>0</v>
      </c>
      <c r="N373" s="52">
        <f>SUM(N374:N384)</f>
        <v>186.7103</v>
      </c>
      <c r="O373" s="52">
        <f>SUM(O374:O384)</f>
        <v>0</v>
      </c>
      <c r="P373" s="52">
        <f t="shared" ref="P373:AA373" si="52">SUM(P374:P384)</f>
        <v>544.519</v>
      </c>
      <c r="Q373" s="43"/>
      <c r="R373" s="43">
        <f t="shared" si="52"/>
        <v>2680</v>
      </c>
      <c r="S373" s="43">
        <f t="shared" si="52"/>
        <v>11123</v>
      </c>
      <c r="T373" s="43">
        <f t="shared" si="52"/>
        <v>1273</v>
      </c>
      <c r="U373" s="43">
        <f t="shared" si="52"/>
        <v>4933</v>
      </c>
      <c r="V373" s="43">
        <f t="shared" si="52"/>
        <v>1192</v>
      </c>
      <c r="W373" s="43">
        <f t="shared" si="52"/>
        <v>4612</v>
      </c>
      <c r="X373" s="43">
        <f t="shared" si="52"/>
        <v>0</v>
      </c>
      <c r="Y373" s="43">
        <f t="shared" si="52"/>
        <v>0</v>
      </c>
      <c r="Z373" s="43">
        <f t="shared" si="52"/>
        <v>0</v>
      </c>
      <c r="AA373" s="43">
        <f t="shared" si="52"/>
        <v>0</v>
      </c>
      <c r="AB373" s="77"/>
      <c r="AC373" s="77"/>
      <c r="AD373" s="77"/>
    </row>
    <row r="374" s="10" customFormat="1" ht="12" spans="1:30">
      <c r="A374" s="45" t="s">
        <v>42</v>
      </c>
      <c r="B374" s="46" t="s">
        <v>195</v>
      </c>
      <c r="C374" s="45" t="s">
        <v>44</v>
      </c>
      <c r="D374" s="45" t="s">
        <v>70</v>
      </c>
      <c r="E374" s="45" t="s">
        <v>180</v>
      </c>
      <c r="F374" s="45">
        <v>30.1</v>
      </c>
      <c r="G374" s="45">
        <v>1</v>
      </c>
      <c r="H374" s="45">
        <v>1</v>
      </c>
      <c r="I374" s="45">
        <v>4</v>
      </c>
      <c r="J374" s="45">
        <v>2018</v>
      </c>
      <c r="K374" s="45">
        <v>2020</v>
      </c>
      <c r="L374" s="55">
        <v>2.709</v>
      </c>
      <c r="M374" s="55">
        <v>0</v>
      </c>
      <c r="N374" s="55">
        <v>2.709</v>
      </c>
      <c r="O374" s="55">
        <v>0</v>
      </c>
      <c r="P374" s="55">
        <v>0</v>
      </c>
      <c r="Q374" s="45" t="s">
        <v>46</v>
      </c>
      <c r="R374" s="45">
        <v>1</v>
      </c>
      <c r="S374" s="45">
        <v>4</v>
      </c>
      <c r="T374" s="45">
        <v>1</v>
      </c>
      <c r="U374" s="45">
        <v>4</v>
      </c>
      <c r="V374" s="45">
        <v>1</v>
      </c>
      <c r="W374" s="45">
        <v>4</v>
      </c>
      <c r="X374" s="45">
        <v>0</v>
      </c>
      <c r="Y374" s="45">
        <v>0</v>
      </c>
      <c r="Z374" s="45">
        <v>0</v>
      </c>
      <c r="AA374" s="45">
        <v>0</v>
      </c>
      <c r="AB374" s="75" t="s">
        <v>117</v>
      </c>
      <c r="AC374" s="75" t="s">
        <v>196</v>
      </c>
      <c r="AD374" s="75"/>
    </row>
    <row r="375" s="10" customFormat="1" ht="12" spans="1:30">
      <c r="A375" s="45" t="s">
        <v>42</v>
      </c>
      <c r="B375" s="46" t="s">
        <v>195</v>
      </c>
      <c r="C375" s="45" t="s">
        <v>49</v>
      </c>
      <c r="D375" s="45" t="s">
        <v>70</v>
      </c>
      <c r="E375" s="45" t="s">
        <v>180</v>
      </c>
      <c r="F375" s="45">
        <v>30.1</v>
      </c>
      <c r="G375" s="45">
        <v>1</v>
      </c>
      <c r="H375" s="45">
        <v>106</v>
      </c>
      <c r="I375" s="45">
        <v>425</v>
      </c>
      <c r="J375" s="45">
        <v>2018</v>
      </c>
      <c r="K375" s="45">
        <v>2018</v>
      </c>
      <c r="L375" s="55">
        <v>2.71</v>
      </c>
      <c r="M375" s="55">
        <v>0</v>
      </c>
      <c r="N375" s="55">
        <v>2.71</v>
      </c>
      <c r="O375" s="55">
        <v>0</v>
      </c>
      <c r="P375" s="55">
        <v>0</v>
      </c>
      <c r="Q375" s="45" t="s">
        <v>46</v>
      </c>
      <c r="R375" s="45">
        <v>353</v>
      </c>
      <c r="S375" s="45">
        <v>1245</v>
      </c>
      <c r="T375" s="45">
        <v>353</v>
      </c>
      <c r="U375" s="45">
        <v>1245</v>
      </c>
      <c r="V375" s="45">
        <v>353</v>
      </c>
      <c r="W375" s="45">
        <v>1245</v>
      </c>
      <c r="X375" s="45">
        <v>0</v>
      </c>
      <c r="Y375" s="45">
        <v>0</v>
      </c>
      <c r="Z375" s="45">
        <v>0</v>
      </c>
      <c r="AA375" s="45">
        <v>0</v>
      </c>
      <c r="AB375" s="75" t="s">
        <v>117</v>
      </c>
      <c r="AC375" s="75" t="s">
        <v>196</v>
      </c>
      <c r="AD375" s="75"/>
    </row>
    <row r="376" s="10" customFormat="1" ht="12" spans="1:30">
      <c r="A376" s="45" t="s">
        <v>42</v>
      </c>
      <c r="B376" s="46" t="s">
        <v>195</v>
      </c>
      <c r="C376" s="45" t="s">
        <v>50</v>
      </c>
      <c r="D376" s="45" t="s">
        <v>70</v>
      </c>
      <c r="E376" s="45" t="s">
        <v>180</v>
      </c>
      <c r="F376" s="45">
        <v>823.8</v>
      </c>
      <c r="G376" s="45">
        <v>2</v>
      </c>
      <c r="H376" s="45">
        <v>154</v>
      </c>
      <c r="I376" s="45">
        <v>626</v>
      </c>
      <c r="J376" s="45">
        <v>2018</v>
      </c>
      <c r="K376" s="45">
        <v>2020</v>
      </c>
      <c r="L376" s="55">
        <v>74.136</v>
      </c>
      <c r="M376" s="55">
        <v>0</v>
      </c>
      <c r="N376" s="55">
        <v>20.7</v>
      </c>
      <c r="O376" s="55">
        <v>0</v>
      </c>
      <c r="P376" s="55">
        <v>53.436</v>
      </c>
      <c r="Q376" s="45" t="s">
        <v>46</v>
      </c>
      <c r="R376" s="45">
        <v>157</v>
      </c>
      <c r="S376" s="45">
        <v>636</v>
      </c>
      <c r="T376" s="45">
        <v>154</v>
      </c>
      <c r="U376" s="45">
        <v>626</v>
      </c>
      <c r="V376" s="45">
        <v>154</v>
      </c>
      <c r="W376" s="45">
        <v>626</v>
      </c>
      <c r="X376" s="45">
        <v>0</v>
      </c>
      <c r="Y376" s="45">
        <v>0</v>
      </c>
      <c r="Z376" s="45">
        <v>0</v>
      </c>
      <c r="AA376" s="45">
        <v>0</v>
      </c>
      <c r="AB376" s="75" t="s">
        <v>117</v>
      </c>
      <c r="AC376" s="75" t="s">
        <v>196</v>
      </c>
      <c r="AD376" s="75"/>
    </row>
    <row r="377" s="10" customFormat="1" ht="12" spans="1:30">
      <c r="A377" s="45" t="s">
        <v>42</v>
      </c>
      <c r="B377" s="46" t="s">
        <v>195</v>
      </c>
      <c r="C377" s="45" t="s">
        <v>51</v>
      </c>
      <c r="D377" s="45" t="s">
        <v>70</v>
      </c>
      <c r="E377" s="45" t="s">
        <v>180</v>
      </c>
      <c r="F377" s="45">
        <v>407.657</v>
      </c>
      <c r="G377" s="45">
        <v>1</v>
      </c>
      <c r="H377" s="45">
        <v>256</v>
      </c>
      <c r="I377" s="45">
        <v>910</v>
      </c>
      <c r="J377" s="45">
        <v>2018</v>
      </c>
      <c r="K377" s="45">
        <v>2020</v>
      </c>
      <c r="L377" s="55">
        <v>30.876</v>
      </c>
      <c r="M377" s="55">
        <v>0</v>
      </c>
      <c r="N377" s="55">
        <v>0</v>
      </c>
      <c r="O377" s="55">
        <v>0</v>
      </c>
      <c r="P377" s="55">
        <v>30.876</v>
      </c>
      <c r="Q377" s="45" t="s">
        <v>46</v>
      </c>
      <c r="R377" s="45">
        <v>1406</v>
      </c>
      <c r="S377" s="45">
        <v>6020</v>
      </c>
      <c r="T377" s="45">
        <v>256</v>
      </c>
      <c r="U377" s="45">
        <v>910</v>
      </c>
      <c r="V377" s="45">
        <v>256</v>
      </c>
      <c r="W377" s="45">
        <v>910</v>
      </c>
      <c r="X377" s="45">
        <v>0</v>
      </c>
      <c r="Y377" s="45">
        <v>0</v>
      </c>
      <c r="Z377" s="45">
        <v>0</v>
      </c>
      <c r="AA377" s="45">
        <v>0</v>
      </c>
      <c r="AB377" s="75" t="s">
        <v>117</v>
      </c>
      <c r="AC377" s="75" t="s">
        <v>196</v>
      </c>
      <c r="AD377" s="75"/>
    </row>
    <row r="378" s="10" customFormat="1" ht="12" spans="1:30">
      <c r="A378" s="45" t="s">
        <v>42</v>
      </c>
      <c r="B378" s="46" t="s">
        <v>195</v>
      </c>
      <c r="C378" s="45" t="s">
        <v>52</v>
      </c>
      <c r="D378" s="45" t="s">
        <v>70</v>
      </c>
      <c r="E378" s="45" t="s">
        <v>180</v>
      </c>
      <c r="F378" s="45">
        <v>40.3</v>
      </c>
      <c r="G378" s="45">
        <v>2</v>
      </c>
      <c r="H378" s="45">
        <v>9</v>
      </c>
      <c r="I378" s="45">
        <v>34</v>
      </c>
      <c r="J378" s="45">
        <v>2018</v>
      </c>
      <c r="K378" s="45">
        <v>2020</v>
      </c>
      <c r="L378" s="55">
        <v>3.63</v>
      </c>
      <c r="M378" s="55">
        <v>0</v>
      </c>
      <c r="N378" s="55">
        <v>3.18</v>
      </c>
      <c r="O378" s="55">
        <v>0</v>
      </c>
      <c r="P378" s="55">
        <v>0.45</v>
      </c>
      <c r="Q378" s="45" t="s">
        <v>46</v>
      </c>
      <c r="R378" s="45">
        <v>21</v>
      </c>
      <c r="S378" s="45">
        <v>83</v>
      </c>
      <c r="T378" s="45">
        <v>9</v>
      </c>
      <c r="U378" s="45">
        <v>34</v>
      </c>
      <c r="V378" s="45">
        <v>9</v>
      </c>
      <c r="W378" s="45">
        <v>34</v>
      </c>
      <c r="X378" s="45">
        <v>0</v>
      </c>
      <c r="Y378" s="45">
        <v>0</v>
      </c>
      <c r="Z378" s="45">
        <v>0</v>
      </c>
      <c r="AA378" s="45">
        <v>0</v>
      </c>
      <c r="AB378" s="75" t="s">
        <v>117</v>
      </c>
      <c r="AC378" s="75" t="s">
        <v>196</v>
      </c>
      <c r="AD378" s="75"/>
    </row>
    <row r="379" s="10" customFormat="1" ht="12" spans="1:30">
      <c r="A379" s="45" t="s">
        <v>42</v>
      </c>
      <c r="B379" s="46" t="s">
        <v>195</v>
      </c>
      <c r="C379" s="45" t="s">
        <v>53</v>
      </c>
      <c r="D379" s="45" t="s">
        <v>70</v>
      </c>
      <c r="E379" s="45" t="s">
        <v>180</v>
      </c>
      <c r="F379" s="45">
        <v>3122.3</v>
      </c>
      <c r="G379" s="45">
        <v>3</v>
      </c>
      <c r="H379" s="45">
        <v>199</v>
      </c>
      <c r="I379" s="45">
        <v>789</v>
      </c>
      <c r="J379" s="45">
        <v>2018</v>
      </c>
      <c r="K379" s="45">
        <v>2020</v>
      </c>
      <c r="L379" s="55">
        <v>281.011</v>
      </c>
      <c r="M379" s="55">
        <v>0</v>
      </c>
      <c r="N379" s="55">
        <v>28.66</v>
      </c>
      <c r="O379" s="55">
        <v>0</v>
      </c>
      <c r="P379" s="55">
        <v>252.351</v>
      </c>
      <c r="Q379" s="45" t="s">
        <v>46</v>
      </c>
      <c r="R379" s="45">
        <v>199</v>
      </c>
      <c r="S379" s="45">
        <v>789</v>
      </c>
      <c r="T379" s="45">
        <v>199</v>
      </c>
      <c r="U379" s="45">
        <v>789</v>
      </c>
      <c r="V379" s="45">
        <v>118</v>
      </c>
      <c r="W379" s="45">
        <v>468</v>
      </c>
      <c r="X379" s="45">
        <v>0</v>
      </c>
      <c r="Y379" s="45">
        <v>0</v>
      </c>
      <c r="Z379" s="45">
        <v>0</v>
      </c>
      <c r="AA379" s="45">
        <v>0</v>
      </c>
      <c r="AB379" s="75" t="s">
        <v>117</v>
      </c>
      <c r="AC379" s="75" t="s">
        <v>196</v>
      </c>
      <c r="AD379" s="75"/>
    </row>
    <row r="380" s="10" customFormat="1" ht="12" spans="1:30">
      <c r="A380" s="45" t="s">
        <v>42</v>
      </c>
      <c r="B380" s="46" t="s">
        <v>195</v>
      </c>
      <c r="C380" s="45" t="s">
        <v>54</v>
      </c>
      <c r="D380" s="45" t="s">
        <v>70</v>
      </c>
      <c r="E380" s="45" t="s">
        <v>180</v>
      </c>
      <c r="F380" s="45">
        <v>1365.27</v>
      </c>
      <c r="G380" s="45">
        <v>2</v>
      </c>
      <c r="H380" s="45">
        <v>112</v>
      </c>
      <c r="I380" s="45">
        <v>491</v>
      </c>
      <c r="J380" s="45">
        <v>2018</v>
      </c>
      <c r="K380" s="45">
        <v>2020</v>
      </c>
      <c r="L380" s="55">
        <v>142.327</v>
      </c>
      <c r="M380" s="55">
        <v>0</v>
      </c>
      <c r="N380" s="55">
        <v>45.648</v>
      </c>
      <c r="O380" s="55">
        <v>0</v>
      </c>
      <c r="P380" s="55">
        <v>96.679</v>
      </c>
      <c r="Q380" s="45" t="s">
        <v>46</v>
      </c>
      <c r="R380" s="45">
        <v>213</v>
      </c>
      <c r="S380" s="45">
        <v>912</v>
      </c>
      <c r="T380" s="45">
        <v>112</v>
      </c>
      <c r="U380" s="45">
        <v>491</v>
      </c>
      <c r="V380" s="45">
        <v>112</v>
      </c>
      <c r="W380" s="45">
        <v>491</v>
      </c>
      <c r="X380" s="45">
        <v>0</v>
      </c>
      <c r="Y380" s="45">
        <v>0</v>
      </c>
      <c r="Z380" s="45">
        <v>0</v>
      </c>
      <c r="AA380" s="45">
        <v>0</v>
      </c>
      <c r="AB380" s="75" t="s">
        <v>117</v>
      </c>
      <c r="AC380" s="75" t="s">
        <v>196</v>
      </c>
      <c r="AD380" s="75"/>
    </row>
    <row r="381" s="10" customFormat="1" ht="12" spans="1:30">
      <c r="A381" s="45" t="s">
        <v>42</v>
      </c>
      <c r="B381" s="46" t="s">
        <v>195</v>
      </c>
      <c r="C381" s="45" t="s">
        <v>55</v>
      </c>
      <c r="D381" s="45" t="s">
        <v>70</v>
      </c>
      <c r="E381" s="45" t="s">
        <v>180</v>
      </c>
      <c r="F381" s="45">
        <v>478.77</v>
      </c>
      <c r="G381" s="45">
        <v>2</v>
      </c>
      <c r="H381" s="45">
        <v>36</v>
      </c>
      <c r="I381" s="45">
        <v>169</v>
      </c>
      <c r="J381" s="45">
        <v>2018</v>
      </c>
      <c r="K381" s="45">
        <v>2020</v>
      </c>
      <c r="L381" s="55">
        <v>50.2083</v>
      </c>
      <c r="M381" s="55">
        <v>0</v>
      </c>
      <c r="N381" s="55">
        <v>25.5123</v>
      </c>
      <c r="O381" s="55">
        <v>0</v>
      </c>
      <c r="P381" s="55">
        <v>24.696</v>
      </c>
      <c r="Q381" s="45" t="s">
        <v>46</v>
      </c>
      <c r="R381" s="45">
        <v>36</v>
      </c>
      <c r="S381" s="45">
        <v>169</v>
      </c>
      <c r="T381" s="45">
        <v>36</v>
      </c>
      <c r="U381" s="45">
        <v>169</v>
      </c>
      <c r="V381" s="45">
        <v>36</v>
      </c>
      <c r="W381" s="45">
        <v>169</v>
      </c>
      <c r="X381" s="45">
        <v>0</v>
      </c>
      <c r="Y381" s="45">
        <v>0</v>
      </c>
      <c r="Z381" s="45">
        <v>0</v>
      </c>
      <c r="AA381" s="45">
        <v>0</v>
      </c>
      <c r="AB381" s="75" t="s">
        <v>117</v>
      </c>
      <c r="AC381" s="75" t="s">
        <v>196</v>
      </c>
      <c r="AD381" s="75"/>
    </row>
    <row r="382" s="10" customFormat="1" ht="12" spans="1:30">
      <c r="A382" s="45" t="s">
        <v>42</v>
      </c>
      <c r="B382" s="46" t="s">
        <v>195</v>
      </c>
      <c r="C382" s="45" t="s">
        <v>56</v>
      </c>
      <c r="D382" s="45" t="s">
        <v>70</v>
      </c>
      <c r="E382" s="45" t="s">
        <v>180</v>
      </c>
      <c r="F382" s="45">
        <v>405.6</v>
      </c>
      <c r="G382" s="45">
        <v>3</v>
      </c>
      <c r="H382" s="45">
        <v>56</v>
      </c>
      <c r="I382" s="45">
        <v>248</v>
      </c>
      <c r="J382" s="45">
        <v>2018</v>
      </c>
      <c r="K382" s="45">
        <v>2020</v>
      </c>
      <c r="L382" s="55">
        <v>36.504</v>
      </c>
      <c r="M382" s="55">
        <v>0</v>
      </c>
      <c r="N382" s="55">
        <v>1.476</v>
      </c>
      <c r="O382" s="55">
        <v>0</v>
      </c>
      <c r="P382" s="55">
        <v>35.028</v>
      </c>
      <c r="Q382" s="45" t="s">
        <v>46</v>
      </c>
      <c r="R382" s="45">
        <v>85</v>
      </c>
      <c r="S382" s="45">
        <v>394</v>
      </c>
      <c r="T382" s="45">
        <v>56</v>
      </c>
      <c r="U382" s="45">
        <v>248</v>
      </c>
      <c r="V382" s="45">
        <v>56</v>
      </c>
      <c r="W382" s="45">
        <v>248</v>
      </c>
      <c r="X382" s="45">
        <v>0</v>
      </c>
      <c r="Y382" s="45">
        <v>0</v>
      </c>
      <c r="Z382" s="45">
        <v>0</v>
      </c>
      <c r="AA382" s="45">
        <v>0</v>
      </c>
      <c r="AB382" s="75" t="s">
        <v>117</v>
      </c>
      <c r="AC382" s="75" t="s">
        <v>196</v>
      </c>
      <c r="AD382" s="75"/>
    </row>
    <row r="383" s="10" customFormat="1" ht="12" spans="1:30">
      <c r="A383" s="45" t="s">
        <v>42</v>
      </c>
      <c r="B383" s="46" t="s">
        <v>195</v>
      </c>
      <c r="C383" s="45" t="s">
        <v>57</v>
      </c>
      <c r="D383" s="45" t="s">
        <v>70</v>
      </c>
      <c r="E383" s="45" t="s">
        <v>180</v>
      </c>
      <c r="F383" s="45">
        <v>134</v>
      </c>
      <c r="G383" s="45">
        <v>1</v>
      </c>
      <c r="H383" s="45">
        <v>1</v>
      </c>
      <c r="I383" s="45">
        <v>7</v>
      </c>
      <c r="J383" s="45">
        <v>2018</v>
      </c>
      <c r="K383" s="45">
        <v>2020</v>
      </c>
      <c r="L383" s="55">
        <v>0.927</v>
      </c>
      <c r="M383" s="55">
        <v>0</v>
      </c>
      <c r="N383" s="55">
        <v>0</v>
      </c>
      <c r="O383" s="55">
        <v>0</v>
      </c>
      <c r="P383" s="55">
        <v>0.927</v>
      </c>
      <c r="Q383" s="45" t="s">
        <v>46</v>
      </c>
      <c r="R383" s="45">
        <v>35</v>
      </c>
      <c r="S383" s="45">
        <v>162</v>
      </c>
      <c r="T383" s="45">
        <v>1</v>
      </c>
      <c r="U383" s="45">
        <v>7</v>
      </c>
      <c r="V383" s="45">
        <v>1</v>
      </c>
      <c r="W383" s="45">
        <v>7</v>
      </c>
      <c r="X383" s="45">
        <v>0</v>
      </c>
      <c r="Y383" s="45">
        <v>0</v>
      </c>
      <c r="Z383" s="45">
        <v>0</v>
      </c>
      <c r="AA383" s="45">
        <v>0</v>
      </c>
      <c r="AB383" s="75" t="s">
        <v>117</v>
      </c>
      <c r="AC383" s="75" t="s">
        <v>196</v>
      </c>
      <c r="AD383" s="75"/>
    </row>
    <row r="384" s="10" customFormat="1" ht="12" spans="1:30">
      <c r="A384" s="45" t="s">
        <v>42</v>
      </c>
      <c r="B384" s="46" t="s">
        <v>195</v>
      </c>
      <c r="C384" s="45" t="s">
        <v>58</v>
      </c>
      <c r="D384" s="45" t="s">
        <v>70</v>
      </c>
      <c r="E384" s="45" t="s">
        <v>180</v>
      </c>
      <c r="F384" s="45">
        <v>1165.2</v>
      </c>
      <c r="G384" s="45">
        <v>2</v>
      </c>
      <c r="H384" s="45">
        <v>96</v>
      </c>
      <c r="I384" s="45">
        <v>410</v>
      </c>
      <c r="J384" s="45">
        <v>2018</v>
      </c>
      <c r="K384" s="45">
        <v>2020</v>
      </c>
      <c r="L384" s="55">
        <v>106.191</v>
      </c>
      <c r="M384" s="55">
        <v>0</v>
      </c>
      <c r="N384" s="55">
        <v>56.115</v>
      </c>
      <c r="O384" s="55">
        <v>0</v>
      </c>
      <c r="P384" s="55">
        <v>50.076</v>
      </c>
      <c r="Q384" s="45" t="s">
        <v>46</v>
      </c>
      <c r="R384" s="45">
        <v>174</v>
      </c>
      <c r="S384" s="45">
        <v>709</v>
      </c>
      <c r="T384" s="45">
        <v>96</v>
      </c>
      <c r="U384" s="45">
        <v>410</v>
      </c>
      <c r="V384" s="45">
        <v>96</v>
      </c>
      <c r="W384" s="45">
        <v>410</v>
      </c>
      <c r="X384" s="45">
        <v>0</v>
      </c>
      <c r="Y384" s="45">
        <v>0</v>
      </c>
      <c r="Z384" s="45">
        <v>0</v>
      </c>
      <c r="AA384" s="45">
        <v>0</v>
      </c>
      <c r="AB384" s="75" t="s">
        <v>117</v>
      </c>
      <c r="AC384" s="75" t="s">
        <v>196</v>
      </c>
      <c r="AD384" s="75"/>
    </row>
    <row r="385" s="143" customFormat="1" ht="12" spans="1:30">
      <c r="A385" s="43">
        <v>6.2</v>
      </c>
      <c r="B385" s="44" t="s">
        <v>197</v>
      </c>
      <c r="C385" s="43" t="s">
        <v>148</v>
      </c>
      <c r="D385" s="43"/>
      <c r="E385" s="43"/>
      <c r="F385" s="43">
        <f t="shared" ref="F385:O385" si="53">SUM(F386:F395)</f>
        <v>2646.8</v>
      </c>
      <c r="G385" s="43">
        <f t="shared" si="53"/>
        <v>30</v>
      </c>
      <c r="H385" s="43">
        <f t="shared" si="53"/>
        <v>1655</v>
      </c>
      <c r="I385" s="43">
        <f t="shared" si="53"/>
        <v>1946</v>
      </c>
      <c r="J385" s="43"/>
      <c r="K385" s="43"/>
      <c r="L385" s="52">
        <f t="shared" si="53"/>
        <v>1648.963</v>
      </c>
      <c r="M385" s="52">
        <f t="shared" si="53"/>
        <v>0</v>
      </c>
      <c r="N385" s="52">
        <f t="shared" si="53"/>
        <v>491.36</v>
      </c>
      <c r="O385" s="52">
        <f t="shared" si="53"/>
        <v>0</v>
      </c>
      <c r="P385" s="52">
        <f t="shared" ref="P385:AA385" si="54">SUM(P386:P395)</f>
        <v>1157.603</v>
      </c>
      <c r="Q385" s="43"/>
      <c r="R385" s="43">
        <f t="shared" si="54"/>
        <v>3048</v>
      </c>
      <c r="S385" s="43">
        <f t="shared" si="54"/>
        <v>8664</v>
      </c>
      <c r="T385" s="43">
        <f t="shared" si="54"/>
        <v>1611</v>
      </c>
      <c r="U385" s="43">
        <f t="shared" si="54"/>
        <v>1915</v>
      </c>
      <c r="V385" s="43">
        <f t="shared" si="54"/>
        <v>0</v>
      </c>
      <c r="W385" s="43">
        <f t="shared" si="54"/>
        <v>0</v>
      </c>
      <c r="X385" s="43">
        <f t="shared" si="54"/>
        <v>0</v>
      </c>
      <c r="Y385" s="43">
        <f t="shared" si="54"/>
        <v>0</v>
      </c>
      <c r="Z385" s="43">
        <f t="shared" si="54"/>
        <v>2051</v>
      </c>
      <c r="AA385" s="43">
        <f t="shared" si="54"/>
        <v>4019</v>
      </c>
      <c r="AB385" s="77"/>
      <c r="AC385" s="77"/>
      <c r="AD385" s="77"/>
    </row>
    <row r="386" s="10" customFormat="1" ht="12" spans="1:30">
      <c r="A386" s="45" t="s">
        <v>42</v>
      </c>
      <c r="B386" s="46" t="s">
        <v>198</v>
      </c>
      <c r="C386" s="45" t="s">
        <v>49</v>
      </c>
      <c r="D386" s="45" t="s">
        <v>70</v>
      </c>
      <c r="E386" s="45" t="s">
        <v>71</v>
      </c>
      <c r="F386" s="45">
        <v>101</v>
      </c>
      <c r="G386" s="45">
        <v>3</v>
      </c>
      <c r="H386" s="45">
        <v>101</v>
      </c>
      <c r="I386" s="45">
        <v>101</v>
      </c>
      <c r="J386" s="45">
        <v>2018</v>
      </c>
      <c r="K386" s="45">
        <v>2020</v>
      </c>
      <c r="L386" s="55">
        <v>101</v>
      </c>
      <c r="M386" s="55">
        <v>0</v>
      </c>
      <c r="N386" s="55">
        <v>33</v>
      </c>
      <c r="O386" s="55">
        <v>0</v>
      </c>
      <c r="P386" s="55">
        <v>68</v>
      </c>
      <c r="Q386" s="45" t="s">
        <v>46</v>
      </c>
      <c r="R386" s="45">
        <v>70</v>
      </c>
      <c r="S386" s="45">
        <v>70</v>
      </c>
      <c r="T386" s="45">
        <v>70</v>
      </c>
      <c r="U386" s="45">
        <v>70</v>
      </c>
      <c r="V386" s="45">
        <v>0</v>
      </c>
      <c r="W386" s="45">
        <v>0</v>
      </c>
      <c r="X386" s="45">
        <v>0</v>
      </c>
      <c r="Y386" s="45">
        <v>0</v>
      </c>
      <c r="Z386" s="45">
        <v>70</v>
      </c>
      <c r="AA386" s="45">
        <v>70</v>
      </c>
      <c r="AB386" s="75" t="s">
        <v>117</v>
      </c>
      <c r="AC386" s="75" t="s">
        <v>196</v>
      </c>
      <c r="AD386" s="75"/>
    </row>
    <row r="387" s="10" customFormat="1" ht="12" spans="1:30">
      <c r="A387" s="45" t="s">
        <v>42</v>
      </c>
      <c r="B387" s="46" t="s">
        <v>198</v>
      </c>
      <c r="C387" s="45" t="s">
        <v>50</v>
      </c>
      <c r="D387" s="45" t="s">
        <v>70</v>
      </c>
      <c r="E387" s="45" t="s">
        <v>71</v>
      </c>
      <c r="F387" s="45">
        <v>131</v>
      </c>
      <c r="G387" s="45">
        <v>3</v>
      </c>
      <c r="H387" s="45">
        <v>131</v>
      </c>
      <c r="I387" s="45">
        <v>131</v>
      </c>
      <c r="J387" s="45">
        <v>2018</v>
      </c>
      <c r="K387" s="45">
        <v>2020</v>
      </c>
      <c r="L387" s="55">
        <v>131</v>
      </c>
      <c r="M387" s="55">
        <v>0</v>
      </c>
      <c r="N387" s="55">
        <v>45</v>
      </c>
      <c r="O387" s="55">
        <v>0</v>
      </c>
      <c r="P387" s="55">
        <v>86</v>
      </c>
      <c r="Q387" s="45" t="s">
        <v>46</v>
      </c>
      <c r="R387" s="45">
        <v>131</v>
      </c>
      <c r="S387" s="45">
        <v>131</v>
      </c>
      <c r="T387" s="45">
        <v>131</v>
      </c>
      <c r="U387" s="45">
        <v>131</v>
      </c>
      <c r="V387" s="45">
        <v>0</v>
      </c>
      <c r="W387" s="45">
        <v>0</v>
      </c>
      <c r="X387" s="45">
        <v>0</v>
      </c>
      <c r="Y387" s="45">
        <v>0</v>
      </c>
      <c r="Z387" s="45">
        <v>131</v>
      </c>
      <c r="AA387" s="45">
        <v>131</v>
      </c>
      <c r="AB387" s="75" t="s">
        <v>117</v>
      </c>
      <c r="AC387" s="75" t="s">
        <v>196</v>
      </c>
      <c r="AD387" s="75"/>
    </row>
    <row r="388" s="10" customFormat="1" ht="12" spans="1:30">
      <c r="A388" s="45" t="s">
        <v>42</v>
      </c>
      <c r="B388" s="46" t="s">
        <v>198</v>
      </c>
      <c r="C388" s="45" t="s">
        <v>51</v>
      </c>
      <c r="D388" s="45" t="s">
        <v>70</v>
      </c>
      <c r="E388" s="45" t="s">
        <v>71</v>
      </c>
      <c r="F388" s="45">
        <v>185</v>
      </c>
      <c r="G388" s="45">
        <v>3</v>
      </c>
      <c r="H388" s="45">
        <v>185</v>
      </c>
      <c r="I388" s="45">
        <v>185</v>
      </c>
      <c r="J388" s="45">
        <v>2018</v>
      </c>
      <c r="K388" s="45">
        <v>2020</v>
      </c>
      <c r="L388" s="55">
        <v>177.6</v>
      </c>
      <c r="M388" s="55">
        <v>0</v>
      </c>
      <c r="N388" s="55">
        <v>0</v>
      </c>
      <c r="O388" s="55">
        <v>0</v>
      </c>
      <c r="P388" s="55">
        <v>177.6</v>
      </c>
      <c r="Q388" s="45" t="s">
        <v>46</v>
      </c>
      <c r="R388" s="45">
        <v>1521</v>
      </c>
      <c r="S388" s="45">
        <v>6513</v>
      </c>
      <c r="T388" s="45">
        <v>185</v>
      </c>
      <c r="U388" s="45">
        <v>185</v>
      </c>
      <c r="V388" s="45">
        <v>0</v>
      </c>
      <c r="W388" s="45">
        <v>0</v>
      </c>
      <c r="X388" s="45">
        <v>0</v>
      </c>
      <c r="Y388" s="45">
        <v>0</v>
      </c>
      <c r="Z388" s="45">
        <v>625</v>
      </c>
      <c r="AA388" s="45">
        <v>2289</v>
      </c>
      <c r="AB388" s="75" t="s">
        <v>117</v>
      </c>
      <c r="AC388" s="75" t="s">
        <v>196</v>
      </c>
      <c r="AD388" s="75"/>
    </row>
    <row r="389" s="10" customFormat="1" ht="12" spans="1:30">
      <c r="A389" s="45" t="s">
        <v>42</v>
      </c>
      <c r="B389" s="46" t="s">
        <v>198</v>
      </c>
      <c r="C389" s="45" t="s">
        <v>52</v>
      </c>
      <c r="D389" s="45" t="s">
        <v>70</v>
      </c>
      <c r="E389" s="45" t="s">
        <v>71</v>
      </c>
      <c r="F389" s="45">
        <v>109</v>
      </c>
      <c r="G389" s="45">
        <v>3</v>
      </c>
      <c r="H389" s="45">
        <v>109</v>
      </c>
      <c r="I389" s="45">
        <v>109</v>
      </c>
      <c r="J389" s="45">
        <v>2018</v>
      </c>
      <c r="K389" s="45">
        <v>2020</v>
      </c>
      <c r="L389" s="55">
        <v>104.64</v>
      </c>
      <c r="M389" s="55">
        <v>0</v>
      </c>
      <c r="N389" s="55">
        <v>39.36</v>
      </c>
      <c r="O389" s="55">
        <v>0</v>
      </c>
      <c r="P389" s="55">
        <v>65.28</v>
      </c>
      <c r="Q389" s="45" t="s">
        <v>46</v>
      </c>
      <c r="R389" s="45">
        <v>109</v>
      </c>
      <c r="S389" s="45">
        <v>109</v>
      </c>
      <c r="T389" s="45">
        <v>109</v>
      </c>
      <c r="U389" s="45">
        <v>109</v>
      </c>
      <c r="V389" s="45">
        <v>0</v>
      </c>
      <c r="W389" s="45">
        <v>0</v>
      </c>
      <c r="X389" s="45">
        <v>0</v>
      </c>
      <c r="Y389" s="45">
        <v>0</v>
      </c>
      <c r="Z389" s="45">
        <v>109</v>
      </c>
      <c r="AA389" s="45">
        <v>109</v>
      </c>
      <c r="AB389" s="75" t="s">
        <v>117</v>
      </c>
      <c r="AC389" s="75" t="s">
        <v>196</v>
      </c>
      <c r="AD389" s="75"/>
    </row>
    <row r="390" s="10" customFormat="1" ht="12" spans="1:30">
      <c r="A390" s="45" t="s">
        <v>42</v>
      </c>
      <c r="B390" s="46" t="s">
        <v>198</v>
      </c>
      <c r="C390" s="45" t="s">
        <v>53</v>
      </c>
      <c r="D390" s="45" t="s">
        <v>70</v>
      </c>
      <c r="E390" s="45" t="s">
        <v>71</v>
      </c>
      <c r="F390" s="45">
        <v>220</v>
      </c>
      <c r="G390" s="45">
        <v>3</v>
      </c>
      <c r="H390" s="45">
        <v>220</v>
      </c>
      <c r="I390" s="45">
        <v>220</v>
      </c>
      <c r="J390" s="45">
        <v>2018</v>
      </c>
      <c r="K390" s="45">
        <v>2020</v>
      </c>
      <c r="L390" s="55">
        <v>220</v>
      </c>
      <c r="M390" s="55">
        <v>0</v>
      </c>
      <c r="N390" s="55">
        <v>74</v>
      </c>
      <c r="O390" s="55">
        <v>0</v>
      </c>
      <c r="P390" s="55">
        <v>146</v>
      </c>
      <c r="Q390" s="45" t="s">
        <v>46</v>
      </c>
      <c r="R390" s="45">
        <v>220</v>
      </c>
      <c r="S390" s="45">
        <v>220</v>
      </c>
      <c r="T390" s="45">
        <v>220</v>
      </c>
      <c r="U390" s="45">
        <v>220</v>
      </c>
      <c r="V390" s="45">
        <v>0</v>
      </c>
      <c r="W390" s="45">
        <v>0</v>
      </c>
      <c r="X390" s="45">
        <v>0</v>
      </c>
      <c r="Y390" s="45">
        <v>0</v>
      </c>
      <c r="Z390" s="45">
        <v>220</v>
      </c>
      <c r="AA390" s="45">
        <v>220</v>
      </c>
      <c r="AB390" s="75" t="s">
        <v>117</v>
      </c>
      <c r="AC390" s="75" t="s">
        <v>196</v>
      </c>
      <c r="AD390" s="75"/>
    </row>
    <row r="391" s="10" customFormat="1" ht="12" spans="1:30">
      <c r="A391" s="45" t="s">
        <v>42</v>
      </c>
      <c r="B391" s="46" t="s">
        <v>198</v>
      </c>
      <c r="C391" s="45" t="s">
        <v>54</v>
      </c>
      <c r="D391" s="45" t="s">
        <v>70</v>
      </c>
      <c r="E391" s="45" t="s">
        <v>71</v>
      </c>
      <c r="F391" s="45">
        <v>1248.8</v>
      </c>
      <c r="G391" s="45">
        <v>3</v>
      </c>
      <c r="H391" s="45">
        <v>257</v>
      </c>
      <c r="I391" s="45">
        <v>548</v>
      </c>
      <c r="J391" s="45">
        <v>2018</v>
      </c>
      <c r="K391" s="45">
        <v>2020</v>
      </c>
      <c r="L391" s="55">
        <v>262.723</v>
      </c>
      <c r="M391" s="55">
        <v>0</v>
      </c>
      <c r="N391" s="55">
        <v>84</v>
      </c>
      <c r="O391" s="55">
        <v>0</v>
      </c>
      <c r="P391" s="55">
        <v>178.723</v>
      </c>
      <c r="Q391" s="45" t="s">
        <v>46</v>
      </c>
      <c r="R391" s="45">
        <v>345</v>
      </c>
      <c r="S391" s="45">
        <v>969</v>
      </c>
      <c r="T391" s="45">
        <v>244</v>
      </c>
      <c r="U391" s="45">
        <v>548</v>
      </c>
      <c r="V391" s="45">
        <v>0</v>
      </c>
      <c r="W391" s="45">
        <v>0</v>
      </c>
      <c r="X391" s="45">
        <v>0</v>
      </c>
      <c r="Y391" s="45">
        <v>0</v>
      </c>
      <c r="Z391" s="45">
        <v>244</v>
      </c>
      <c r="AA391" s="45">
        <v>548</v>
      </c>
      <c r="AB391" s="75" t="s">
        <v>117</v>
      </c>
      <c r="AC391" s="75" t="s">
        <v>196</v>
      </c>
      <c r="AD391" s="75"/>
    </row>
    <row r="392" s="10" customFormat="1" ht="12" spans="1:30">
      <c r="A392" s="45" t="s">
        <v>42</v>
      </c>
      <c r="B392" s="46" t="s">
        <v>198</v>
      </c>
      <c r="C392" s="45" t="s">
        <v>55</v>
      </c>
      <c r="D392" s="45" t="s">
        <v>70</v>
      </c>
      <c r="E392" s="45" t="s">
        <v>71</v>
      </c>
      <c r="F392" s="45">
        <v>215</v>
      </c>
      <c r="G392" s="45">
        <v>3</v>
      </c>
      <c r="H392" s="45">
        <v>215</v>
      </c>
      <c r="I392" s="45">
        <v>215</v>
      </c>
      <c r="J392" s="45">
        <v>2018</v>
      </c>
      <c r="K392" s="45">
        <v>2020</v>
      </c>
      <c r="L392" s="55">
        <v>215</v>
      </c>
      <c r="M392" s="55">
        <v>0</v>
      </c>
      <c r="N392" s="55">
        <v>71</v>
      </c>
      <c r="O392" s="55">
        <v>0</v>
      </c>
      <c r="P392" s="55">
        <v>144</v>
      </c>
      <c r="Q392" s="45" t="s">
        <v>46</v>
      </c>
      <c r="R392" s="45">
        <v>215</v>
      </c>
      <c r="S392" s="45">
        <v>215</v>
      </c>
      <c r="T392" s="45">
        <v>215</v>
      </c>
      <c r="U392" s="45">
        <v>215</v>
      </c>
      <c r="V392" s="45">
        <v>0</v>
      </c>
      <c r="W392" s="45">
        <v>0</v>
      </c>
      <c r="X392" s="45">
        <v>0</v>
      </c>
      <c r="Y392" s="45">
        <v>0</v>
      </c>
      <c r="Z392" s="45">
        <v>215</v>
      </c>
      <c r="AA392" s="45">
        <v>215</v>
      </c>
      <c r="AB392" s="75" t="s">
        <v>117</v>
      </c>
      <c r="AC392" s="75" t="s">
        <v>196</v>
      </c>
      <c r="AD392" s="75"/>
    </row>
    <row r="393" s="10" customFormat="1" ht="12" spans="1:30">
      <c r="A393" s="45" t="s">
        <v>42</v>
      </c>
      <c r="B393" s="46" t="s">
        <v>198</v>
      </c>
      <c r="C393" s="45" t="s">
        <v>56</v>
      </c>
      <c r="D393" s="45" t="s">
        <v>70</v>
      </c>
      <c r="E393" s="45" t="s">
        <v>71</v>
      </c>
      <c r="F393" s="45">
        <v>212</v>
      </c>
      <c r="G393" s="45">
        <v>3</v>
      </c>
      <c r="H393" s="45">
        <v>212</v>
      </c>
      <c r="I393" s="45">
        <v>212</v>
      </c>
      <c r="J393" s="45">
        <v>2018</v>
      </c>
      <c r="K393" s="45">
        <v>2020</v>
      </c>
      <c r="L393" s="55">
        <v>212</v>
      </c>
      <c r="M393" s="55">
        <v>0</v>
      </c>
      <c r="N393" s="55">
        <v>70</v>
      </c>
      <c r="O393" s="55">
        <v>0</v>
      </c>
      <c r="P393" s="55">
        <v>142</v>
      </c>
      <c r="Q393" s="45" t="s">
        <v>46</v>
      </c>
      <c r="R393" s="45">
        <v>212</v>
      </c>
      <c r="S393" s="45">
        <v>212</v>
      </c>
      <c r="T393" s="45">
        <v>212</v>
      </c>
      <c r="U393" s="45">
        <v>212</v>
      </c>
      <c r="V393" s="45">
        <v>0</v>
      </c>
      <c r="W393" s="45">
        <v>0</v>
      </c>
      <c r="X393" s="45">
        <v>0</v>
      </c>
      <c r="Y393" s="45">
        <v>0</v>
      </c>
      <c r="Z393" s="45">
        <v>212</v>
      </c>
      <c r="AA393" s="45">
        <v>212</v>
      </c>
      <c r="AB393" s="75" t="s">
        <v>117</v>
      </c>
      <c r="AC393" s="75" t="s">
        <v>196</v>
      </c>
      <c r="AD393" s="75"/>
    </row>
    <row r="394" s="10" customFormat="1" ht="12" spans="1:30">
      <c r="A394" s="45" t="s">
        <v>42</v>
      </c>
      <c r="B394" s="46" t="s">
        <v>198</v>
      </c>
      <c r="C394" s="45" t="s">
        <v>57</v>
      </c>
      <c r="D394" s="45" t="s">
        <v>70</v>
      </c>
      <c r="E394" s="45" t="s">
        <v>71</v>
      </c>
      <c r="F394" s="45">
        <v>9</v>
      </c>
      <c r="G394" s="45">
        <v>3</v>
      </c>
      <c r="H394" s="45">
        <v>9</v>
      </c>
      <c r="I394" s="45">
        <v>9</v>
      </c>
      <c r="J394" s="45">
        <v>2018</v>
      </c>
      <c r="K394" s="45">
        <v>2020</v>
      </c>
      <c r="L394" s="55">
        <v>9</v>
      </c>
      <c r="M394" s="55">
        <v>0</v>
      </c>
      <c r="N394" s="55">
        <v>3</v>
      </c>
      <c r="O394" s="55">
        <v>0</v>
      </c>
      <c r="P394" s="55">
        <v>6</v>
      </c>
      <c r="Q394" s="45" t="s">
        <v>46</v>
      </c>
      <c r="R394" s="45">
        <v>9</v>
      </c>
      <c r="S394" s="45">
        <v>9</v>
      </c>
      <c r="T394" s="45">
        <v>9</v>
      </c>
      <c r="U394" s="45">
        <v>9</v>
      </c>
      <c r="V394" s="45">
        <v>0</v>
      </c>
      <c r="W394" s="45">
        <v>0</v>
      </c>
      <c r="X394" s="45">
        <v>0</v>
      </c>
      <c r="Y394" s="45">
        <v>0</v>
      </c>
      <c r="Z394" s="45">
        <v>9</v>
      </c>
      <c r="AA394" s="45">
        <v>9</v>
      </c>
      <c r="AB394" s="75" t="s">
        <v>117</v>
      </c>
      <c r="AC394" s="75" t="s">
        <v>196</v>
      </c>
      <c r="AD394" s="75"/>
    </row>
    <row r="395" s="10" customFormat="1" ht="12" spans="1:30">
      <c r="A395" s="45" t="s">
        <v>42</v>
      </c>
      <c r="B395" s="46" t="s">
        <v>198</v>
      </c>
      <c r="C395" s="45" t="s">
        <v>58</v>
      </c>
      <c r="D395" s="45" t="s">
        <v>70</v>
      </c>
      <c r="E395" s="45" t="s">
        <v>71</v>
      </c>
      <c r="F395" s="45">
        <v>216</v>
      </c>
      <c r="G395" s="45">
        <v>3</v>
      </c>
      <c r="H395" s="45">
        <v>216</v>
      </c>
      <c r="I395" s="45">
        <v>216</v>
      </c>
      <c r="J395" s="45">
        <v>2018</v>
      </c>
      <c r="K395" s="45">
        <v>2020</v>
      </c>
      <c r="L395" s="55">
        <v>216</v>
      </c>
      <c r="M395" s="55">
        <v>0</v>
      </c>
      <c r="N395" s="55">
        <v>72</v>
      </c>
      <c r="O395" s="55">
        <v>0</v>
      </c>
      <c r="P395" s="55">
        <v>144</v>
      </c>
      <c r="Q395" s="45" t="s">
        <v>46</v>
      </c>
      <c r="R395" s="45">
        <v>216</v>
      </c>
      <c r="S395" s="45">
        <v>216</v>
      </c>
      <c r="T395" s="45">
        <v>216</v>
      </c>
      <c r="U395" s="45">
        <v>216</v>
      </c>
      <c r="V395" s="45">
        <v>0</v>
      </c>
      <c r="W395" s="45">
        <v>0</v>
      </c>
      <c r="X395" s="45">
        <v>0</v>
      </c>
      <c r="Y395" s="45">
        <v>0</v>
      </c>
      <c r="Z395" s="45">
        <v>216</v>
      </c>
      <c r="AA395" s="45">
        <v>216</v>
      </c>
      <c r="AB395" s="75" t="s">
        <v>117</v>
      </c>
      <c r="AC395" s="75" t="s">
        <v>196</v>
      </c>
      <c r="AD395" s="75"/>
    </row>
    <row r="396" s="146" customFormat="1" spans="1:235">
      <c r="A396" s="43">
        <v>6.3</v>
      </c>
      <c r="B396" s="44" t="s">
        <v>199</v>
      </c>
      <c r="C396" s="43"/>
      <c r="D396" s="43"/>
      <c r="E396" s="43"/>
      <c r="F396" s="43"/>
      <c r="G396" s="43"/>
      <c r="H396" s="43"/>
      <c r="I396" s="43"/>
      <c r="J396" s="43"/>
      <c r="K396" s="43"/>
      <c r="L396" s="52"/>
      <c r="M396" s="52"/>
      <c r="N396" s="52"/>
      <c r="O396" s="52"/>
      <c r="P396" s="52"/>
      <c r="Q396" s="43"/>
      <c r="R396" s="43"/>
      <c r="S396" s="43"/>
      <c r="T396" s="43"/>
      <c r="U396" s="43"/>
      <c r="V396" s="83"/>
      <c r="W396" s="77"/>
      <c r="X396" s="77"/>
      <c r="Y396" s="77"/>
      <c r="Z396" s="77"/>
      <c r="AA396" s="77"/>
      <c r="AB396" s="77"/>
      <c r="AC396" s="77"/>
      <c r="AD396" s="77"/>
      <c r="AE396" s="167"/>
      <c r="AF396" s="167"/>
      <c r="AG396" s="167"/>
      <c r="AH396" s="167"/>
      <c r="AI396" s="167"/>
      <c r="AJ396" s="167"/>
      <c r="AK396" s="167"/>
      <c r="AL396" s="167"/>
      <c r="AM396" s="167"/>
      <c r="AN396" s="167"/>
      <c r="AO396" s="167"/>
      <c r="AP396" s="167"/>
      <c r="AQ396" s="167"/>
      <c r="AR396" s="167"/>
      <c r="AS396" s="167"/>
      <c r="AT396" s="167"/>
      <c r="AU396" s="167"/>
      <c r="AV396" s="167"/>
      <c r="AW396" s="167"/>
      <c r="AX396" s="167"/>
      <c r="AY396" s="167"/>
      <c r="AZ396" s="167"/>
      <c r="BA396" s="167"/>
      <c r="BB396" s="167"/>
      <c r="BC396" s="167"/>
      <c r="BD396" s="167"/>
      <c r="BE396" s="167"/>
      <c r="BF396" s="167"/>
      <c r="BG396" s="167"/>
      <c r="BH396" s="167"/>
      <c r="BI396" s="167"/>
      <c r="BJ396" s="167"/>
      <c r="BK396" s="167"/>
      <c r="BL396" s="167"/>
      <c r="BM396" s="167"/>
      <c r="BN396" s="167"/>
      <c r="BO396" s="167"/>
      <c r="BP396" s="167"/>
      <c r="BQ396" s="167"/>
      <c r="BR396" s="167"/>
      <c r="BS396" s="167"/>
      <c r="BT396" s="167"/>
      <c r="BU396" s="167"/>
      <c r="BV396" s="167"/>
      <c r="BW396" s="167"/>
      <c r="BX396" s="167"/>
      <c r="BY396" s="167"/>
      <c r="BZ396" s="167"/>
      <c r="CA396" s="167"/>
      <c r="CB396" s="167"/>
      <c r="CC396" s="167"/>
      <c r="CD396" s="167"/>
      <c r="CE396" s="167"/>
      <c r="CF396" s="167"/>
      <c r="CG396" s="167"/>
      <c r="CH396" s="167"/>
      <c r="CI396" s="167"/>
      <c r="CJ396" s="167"/>
      <c r="CK396" s="167"/>
      <c r="CL396" s="167"/>
      <c r="CM396" s="167"/>
      <c r="CN396" s="167"/>
      <c r="CO396" s="167"/>
      <c r="CP396" s="167"/>
      <c r="CQ396" s="167"/>
      <c r="CR396" s="167"/>
      <c r="CS396" s="167"/>
      <c r="CT396" s="167"/>
      <c r="CU396" s="167"/>
      <c r="CV396" s="167"/>
      <c r="CW396" s="167"/>
      <c r="CX396" s="167"/>
      <c r="CY396" s="167"/>
      <c r="CZ396" s="167"/>
      <c r="DA396" s="167"/>
      <c r="DB396" s="167"/>
      <c r="DC396" s="167"/>
      <c r="DD396" s="167"/>
      <c r="DE396" s="167"/>
      <c r="DF396" s="167"/>
      <c r="DG396" s="167"/>
      <c r="DH396" s="167"/>
      <c r="DI396" s="167"/>
      <c r="DJ396" s="167"/>
      <c r="DK396" s="167"/>
      <c r="DL396" s="167"/>
      <c r="DM396" s="167"/>
      <c r="DN396" s="167"/>
      <c r="DO396" s="167"/>
      <c r="DP396" s="167"/>
      <c r="DQ396" s="167"/>
      <c r="DR396" s="167"/>
      <c r="DS396" s="167"/>
      <c r="DT396" s="167"/>
      <c r="DU396" s="167"/>
      <c r="DV396" s="167"/>
      <c r="DW396" s="167"/>
      <c r="DX396" s="167"/>
      <c r="DY396" s="167"/>
      <c r="DZ396" s="167"/>
      <c r="EA396" s="167"/>
      <c r="EB396" s="167"/>
      <c r="EC396" s="167"/>
      <c r="ED396" s="167"/>
      <c r="EE396" s="167"/>
      <c r="EF396" s="167"/>
      <c r="EG396" s="167"/>
      <c r="EH396" s="167"/>
      <c r="EI396" s="167"/>
      <c r="EJ396" s="167"/>
      <c r="EK396" s="167"/>
      <c r="EL396" s="167"/>
      <c r="EM396" s="167"/>
      <c r="EN396" s="167"/>
      <c r="EO396" s="167"/>
      <c r="EP396" s="167"/>
      <c r="EQ396" s="167"/>
      <c r="ER396" s="167"/>
      <c r="ES396" s="167"/>
      <c r="ET396" s="167"/>
      <c r="EU396" s="167"/>
      <c r="EV396" s="167"/>
      <c r="EW396" s="167"/>
      <c r="EX396" s="167"/>
      <c r="EY396" s="167"/>
      <c r="EZ396" s="167"/>
      <c r="FA396" s="167"/>
      <c r="FB396" s="167"/>
      <c r="FC396" s="167"/>
      <c r="FD396" s="167"/>
      <c r="FE396" s="167"/>
      <c r="FF396" s="167"/>
      <c r="FG396" s="167"/>
      <c r="FH396" s="167"/>
      <c r="FI396" s="167"/>
      <c r="FJ396" s="167"/>
      <c r="FK396" s="167"/>
      <c r="FL396" s="167"/>
      <c r="FM396" s="167"/>
      <c r="FN396" s="167"/>
      <c r="FO396" s="167"/>
      <c r="FP396" s="167"/>
      <c r="FQ396" s="167"/>
      <c r="FR396" s="167"/>
      <c r="FS396" s="167"/>
      <c r="FT396" s="167"/>
      <c r="FU396" s="167"/>
      <c r="FV396" s="167"/>
      <c r="FW396" s="167"/>
      <c r="FX396" s="167"/>
      <c r="FY396" s="167"/>
      <c r="FZ396" s="167"/>
      <c r="GA396" s="167"/>
      <c r="GB396" s="167"/>
      <c r="GC396" s="167"/>
      <c r="GD396" s="167"/>
      <c r="GE396" s="167"/>
      <c r="GF396" s="167"/>
      <c r="GG396" s="167"/>
      <c r="GH396" s="167"/>
      <c r="GI396" s="167"/>
      <c r="GJ396" s="167"/>
      <c r="GK396" s="167"/>
      <c r="GL396" s="167"/>
      <c r="GM396" s="167"/>
      <c r="GN396" s="167"/>
      <c r="GO396" s="167"/>
      <c r="GP396" s="167"/>
      <c r="GQ396" s="167"/>
      <c r="GR396" s="167"/>
      <c r="GS396" s="167"/>
      <c r="GT396" s="167"/>
      <c r="GU396" s="167"/>
      <c r="GV396" s="167"/>
      <c r="GW396" s="167"/>
      <c r="GX396" s="167"/>
      <c r="GY396" s="167"/>
      <c r="GZ396" s="167"/>
      <c r="HA396" s="167"/>
      <c r="HB396" s="167"/>
      <c r="HC396" s="167"/>
      <c r="HD396" s="167"/>
      <c r="HE396" s="167"/>
      <c r="HF396" s="167"/>
      <c r="HG396" s="167"/>
      <c r="HH396" s="167"/>
      <c r="HI396" s="167"/>
      <c r="HJ396" s="167"/>
      <c r="HK396" s="167"/>
      <c r="HL396" s="167"/>
      <c r="HM396" s="167"/>
      <c r="HN396" s="167"/>
      <c r="HO396" s="167"/>
      <c r="HP396" s="167"/>
      <c r="HQ396" s="167"/>
      <c r="HR396" s="167"/>
      <c r="HS396" s="167"/>
      <c r="HT396" s="167"/>
      <c r="HU396" s="167"/>
      <c r="HV396" s="167"/>
      <c r="HW396" s="167"/>
      <c r="HX396" s="167"/>
      <c r="HY396" s="167"/>
      <c r="HZ396" s="167"/>
      <c r="IA396" s="167"/>
    </row>
    <row r="397" s="143" customFormat="1" spans="1:30">
      <c r="A397" s="43">
        <v>6.4</v>
      </c>
      <c r="B397" s="44" t="s">
        <v>200</v>
      </c>
      <c r="C397" s="43"/>
      <c r="D397" s="43"/>
      <c r="E397" s="43"/>
      <c r="F397" s="43"/>
      <c r="G397" s="43"/>
      <c r="H397" s="43"/>
      <c r="I397" s="43"/>
      <c r="J397" s="43"/>
      <c r="K397" s="43"/>
      <c r="L397" s="52"/>
      <c r="M397" s="52"/>
      <c r="N397" s="52"/>
      <c r="O397" s="52"/>
      <c r="P397" s="52"/>
      <c r="Q397" s="43"/>
      <c r="R397" s="43"/>
      <c r="S397" s="43"/>
      <c r="T397" s="43"/>
      <c r="U397" s="43"/>
      <c r="V397" s="83"/>
      <c r="W397" s="77"/>
      <c r="X397" s="77"/>
      <c r="Y397" s="77"/>
      <c r="Z397" s="77"/>
      <c r="AA397" s="77"/>
      <c r="AB397" s="77"/>
      <c r="AC397" s="77"/>
      <c r="AD397" s="77"/>
    </row>
    <row r="398" s="167" customFormat="1" ht="14.25" spans="1:235">
      <c r="A398" s="43">
        <v>6.5</v>
      </c>
      <c r="B398" s="44" t="s">
        <v>201</v>
      </c>
      <c r="C398" s="43" t="s">
        <v>36</v>
      </c>
      <c r="D398" s="43"/>
      <c r="E398" s="43"/>
      <c r="F398" s="43">
        <f>SUM(F399:F409)</f>
        <v>519745.08</v>
      </c>
      <c r="G398" s="43">
        <f>SUM(G399:G409)</f>
        <v>33</v>
      </c>
      <c r="H398" s="43">
        <f>SUM(H399:H409)</f>
        <v>18401</v>
      </c>
      <c r="I398" s="43">
        <f>SUM(I399:I409)</f>
        <v>72859</v>
      </c>
      <c r="J398" s="43"/>
      <c r="K398" s="43"/>
      <c r="L398" s="52">
        <f>SUM(L399:L409)</f>
        <v>519.954005</v>
      </c>
      <c r="M398" s="52">
        <f>SUM(M399:M409)</f>
        <v>0</v>
      </c>
      <c r="N398" s="52">
        <f>SUM(N399:N409)</f>
        <v>155.815747</v>
      </c>
      <c r="O398" s="52">
        <f>SUM(O399:O409)</f>
        <v>0</v>
      </c>
      <c r="P398" s="52">
        <f t="shared" ref="P398:AA398" si="55">SUM(P399:P409)</f>
        <v>364.138258</v>
      </c>
      <c r="Q398" s="43"/>
      <c r="R398" s="43">
        <f t="shared" si="55"/>
        <v>19077</v>
      </c>
      <c r="S398" s="43">
        <f t="shared" si="55"/>
        <v>75834</v>
      </c>
      <c r="T398" s="43">
        <f t="shared" si="55"/>
        <v>18401</v>
      </c>
      <c r="U398" s="43">
        <f t="shared" si="55"/>
        <v>72859</v>
      </c>
      <c r="V398" s="43">
        <f t="shared" si="55"/>
        <v>18401</v>
      </c>
      <c r="W398" s="43">
        <f t="shared" si="55"/>
        <v>72859</v>
      </c>
      <c r="X398" s="43">
        <f t="shared" si="55"/>
        <v>0</v>
      </c>
      <c r="Y398" s="43">
        <f t="shared" si="55"/>
        <v>0</v>
      </c>
      <c r="Z398" s="43">
        <f t="shared" si="55"/>
        <v>0</v>
      </c>
      <c r="AA398" s="43">
        <f t="shared" si="55"/>
        <v>0</v>
      </c>
      <c r="AB398" s="77"/>
      <c r="AC398" s="77"/>
      <c r="AD398" s="77"/>
      <c r="AE398" s="184"/>
      <c r="AF398" s="184"/>
      <c r="AG398" s="184"/>
      <c r="AH398" s="184"/>
      <c r="AI398" s="184"/>
      <c r="AJ398" s="184"/>
      <c r="AK398" s="184"/>
      <c r="AL398" s="184"/>
      <c r="AM398" s="184"/>
      <c r="AN398" s="184"/>
      <c r="AO398" s="184"/>
      <c r="AP398" s="184"/>
      <c r="AQ398" s="184"/>
      <c r="AR398" s="184"/>
      <c r="AS398" s="184"/>
      <c r="AT398" s="184"/>
      <c r="AU398" s="184"/>
      <c r="AV398" s="184"/>
      <c r="AW398" s="184"/>
      <c r="AX398" s="184"/>
      <c r="AY398" s="184"/>
      <c r="AZ398" s="184"/>
      <c r="BA398" s="184"/>
      <c r="BB398" s="184"/>
      <c r="BC398" s="184"/>
      <c r="BD398" s="184"/>
      <c r="BE398" s="184"/>
      <c r="BF398" s="184"/>
      <c r="BG398" s="184"/>
      <c r="BH398" s="184"/>
      <c r="BI398" s="184"/>
      <c r="BJ398" s="184"/>
      <c r="BK398" s="184"/>
      <c r="BL398" s="184"/>
      <c r="BM398" s="184"/>
      <c r="BN398" s="184"/>
      <c r="BO398" s="184"/>
      <c r="BP398" s="184"/>
      <c r="BQ398" s="184"/>
      <c r="BR398" s="184"/>
      <c r="BS398" s="184"/>
      <c r="BT398" s="184"/>
      <c r="BU398" s="184"/>
      <c r="BV398" s="184"/>
      <c r="BW398" s="184"/>
      <c r="BX398" s="184"/>
      <c r="BY398" s="184"/>
      <c r="BZ398" s="184"/>
      <c r="CA398" s="184"/>
      <c r="CB398" s="184"/>
      <c r="CC398" s="184"/>
      <c r="CD398" s="184"/>
      <c r="CE398" s="184"/>
      <c r="CF398" s="184"/>
      <c r="CG398" s="184"/>
      <c r="CH398" s="184"/>
      <c r="CI398" s="184"/>
      <c r="CJ398" s="184"/>
      <c r="CK398" s="184"/>
      <c r="CL398" s="184"/>
      <c r="CM398" s="184"/>
      <c r="CN398" s="184"/>
      <c r="CO398" s="184"/>
      <c r="CP398" s="184"/>
      <c r="CQ398" s="184"/>
      <c r="CR398" s="184"/>
      <c r="CS398" s="184"/>
      <c r="CT398" s="184"/>
      <c r="CU398" s="184"/>
      <c r="CV398" s="184"/>
      <c r="CW398" s="184"/>
      <c r="CX398" s="184"/>
      <c r="CY398" s="184"/>
      <c r="CZ398" s="184"/>
      <c r="DA398" s="184"/>
      <c r="DB398" s="184"/>
      <c r="DC398" s="184"/>
      <c r="DD398" s="184"/>
      <c r="DE398" s="184"/>
      <c r="DF398" s="184"/>
      <c r="DG398" s="184"/>
      <c r="DH398" s="184"/>
      <c r="DI398" s="184"/>
      <c r="DJ398" s="184"/>
      <c r="DK398" s="184"/>
      <c r="DL398" s="184"/>
      <c r="DM398" s="184"/>
      <c r="DN398" s="184"/>
      <c r="DO398" s="184"/>
      <c r="DP398" s="184"/>
      <c r="DQ398" s="184"/>
      <c r="DR398" s="184"/>
      <c r="DS398" s="184"/>
      <c r="DT398" s="184"/>
      <c r="DU398" s="184"/>
      <c r="DV398" s="184"/>
      <c r="DW398" s="184"/>
      <c r="DX398" s="184"/>
      <c r="DY398" s="184"/>
      <c r="DZ398" s="184"/>
      <c r="EA398" s="184"/>
      <c r="EB398" s="184"/>
      <c r="EC398" s="184"/>
      <c r="ED398" s="184"/>
      <c r="EE398" s="184"/>
      <c r="EF398" s="184"/>
      <c r="EG398" s="184"/>
      <c r="EH398" s="184"/>
      <c r="EI398" s="184"/>
      <c r="EJ398" s="184"/>
      <c r="EK398" s="184"/>
      <c r="EL398" s="184"/>
      <c r="EM398" s="184"/>
      <c r="EN398" s="184"/>
      <c r="EO398" s="184"/>
      <c r="EP398" s="184"/>
      <c r="EQ398" s="184"/>
      <c r="ER398" s="184"/>
      <c r="ES398" s="184"/>
      <c r="ET398" s="184"/>
      <c r="EU398" s="184"/>
      <c r="EV398" s="184"/>
      <c r="EW398" s="184"/>
      <c r="EX398" s="184"/>
      <c r="EY398" s="184"/>
      <c r="EZ398" s="184"/>
      <c r="FA398" s="184"/>
      <c r="FB398" s="184"/>
      <c r="FC398" s="184"/>
      <c r="FD398" s="184"/>
      <c r="FE398" s="184"/>
      <c r="FF398" s="184"/>
      <c r="FG398" s="184"/>
      <c r="FH398" s="184"/>
      <c r="FI398" s="184"/>
      <c r="FJ398" s="184"/>
      <c r="FK398" s="184"/>
      <c r="FL398" s="184"/>
      <c r="FM398" s="184"/>
      <c r="FN398" s="184"/>
      <c r="FO398" s="184"/>
      <c r="FP398" s="184"/>
      <c r="FQ398" s="184"/>
      <c r="FR398" s="184"/>
      <c r="FS398" s="184"/>
      <c r="FT398" s="184"/>
      <c r="FU398" s="184"/>
      <c r="FV398" s="184"/>
      <c r="FW398" s="184"/>
      <c r="FX398" s="184"/>
      <c r="FY398" s="184"/>
      <c r="FZ398" s="184"/>
      <c r="GA398" s="184"/>
      <c r="GB398" s="184"/>
      <c r="GC398" s="184"/>
      <c r="GD398" s="184"/>
      <c r="GE398" s="184"/>
      <c r="GF398" s="184"/>
      <c r="GG398" s="184"/>
      <c r="GH398" s="184"/>
      <c r="GI398" s="184"/>
      <c r="GJ398" s="184"/>
      <c r="GK398" s="184"/>
      <c r="GL398" s="184"/>
      <c r="GM398" s="184"/>
      <c r="GN398" s="184"/>
      <c r="GO398" s="184"/>
      <c r="GP398" s="184"/>
      <c r="GQ398" s="184"/>
      <c r="GR398" s="184"/>
      <c r="GS398" s="184"/>
      <c r="GT398" s="184"/>
      <c r="GU398" s="184"/>
      <c r="GV398" s="184"/>
      <c r="GW398" s="184"/>
      <c r="GX398" s="184"/>
      <c r="GY398" s="184"/>
      <c r="GZ398" s="184"/>
      <c r="HA398" s="184"/>
      <c r="HB398" s="184"/>
      <c r="HC398" s="184"/>
      <c r="HD398" s="184"/>
      <c r="HE398" s="184"/>
      <c r="HF398" s="184"/>
      <c r="HG398" s="184"/>
      <c r="HH398" s="184"/>
      <c r="HI398" s="184"/>
      <c r="HJ398" s="184"/>
      <c r="HK398" s="184"/>
      <c r="HL398" s="184"/>
      <c r="HM398" s="184"/>
      <c r="HN398" s="184"/>
      <c r="HO398" s="184"/>
      <c r="HP398" s="184"/>
      <c r="HQ398" s="184"/>
      <c r="HR398" s="184"/>
      <c r="HS398" s="184"/>
      <c r="HT398" s="184"/>
      <c r="HU398" s="184"/>
      <c r="HV398" s="184"/>
      <c r="HW398" s="184"/>
      <c r="HX398" s="184"/>
      <c r="HY398" s="184"/>
      <c r="HZ398" s="184"/>
      <c r="IA398" s="184"/>
    </row>
    <row r="399" s="10" customFormat="1" ht="12" spans="1:30">
      <c r="A399" s="45" t="s">
        <v>42</v>
      </c>
      <c r="B399" s="46" t="s">
        <v>202</v>
      </c>
      <c r="C399" s="45" t="s">
        <v>44</v>
      </c>
      <c r="D399" s="45" t="s">
        <v>70</v>
      </c>
      <c r="E399" s="45" t="s">
        <v>71</v>
      </c>
      <c r="F399" s="45">
        <v>147</v>
      </c>
      <c r="G399" s="45">
        <v>3</v>
      </c>
      <c r="H399" s="45">
        <v>36</v>
      </c>
      <c r="I399" s="45">
        <v>117</v>
      </c>
      <c r="J399" s="45">
        <v>2018</v>
      </c>
      <c r="K399" s="45">
        <v>2020</v>
      </c>
      <c r="L399" s="55">
        <v>0.147</v>
      </c>
      <c r="M399" s="55">
        <v>0</v>
      </c>
      <c r="N399" s="55">
        <v>0.049</v>
      </c>
      <c r="O399" s="55">
        <v>0</v>
      </c>
      <c r="P399" s="55">
        <v>0.098</v>
      </c>
      <c r="Q399" s="45" t="s">
        <v>46</v>
      </c>
      <c r="R399" s="45">
        <v>36</v>
      </c>
      <c r="S399" s="45">
        <v>117</v>
      </c>
      <c r="T399" s="45">
        <v>36</v>
      </c>
      <c r="U399" s="45">
        <v>117</v>
      </c>
      <c r="V399" s="45">
        <v>36</v>
      </c>
      <c r="W399" s="45">
        <v>117</v>
      </c>
      <c r="X399" s="45">
        <v>0</v>
      </c>
      <c r="Y399" s="45">
        <v>0</v>
      </c>
      <c r="Z399" s="45">
        <v>0</v>
      </c>
      <c r="AA399" s="45">
        <v>0</v>
      </c>
      <c r="AB399" s="75" t="s">
        <v>117</v>
      </c>
      <c r="AC399" s="75" t="s">
        <v>196</v>
      </c>
      <c r="AD399" s="75"/>
    </row>
    <row r="400" s="10" customFormat="1" ht="12" spans="1:30">
      <c r="A400" s="45" t="s">
        <v>42</v>
      </c>
      <c r="B400" s="46" t="s">
        <v>202</v>
      </c>
      <c r="C400" s="45" t="s">
        <v>49</v>
      </c>
      <c r="D400" s="45" t="s">
        <v>70</v>
      </c>
      <c r="E400" s="45" t="s">
        <v>71</v>
      </c>
      <c r="F400" s="45">
        <v>8325.385</v>
      </c>
      <c r="G400" s="45">
        <v>3</v>
      </c>
      <c r="H400" s="45">
        <v>630</v>
      </c>
      <c r="I400" s="45">
        <v>2322</v>
      </c>
      <c r="J400" s="45">
        <v>2018</v>
      </c>
      <c r="K400" s="45">
        <v>2020</v>
      </c>
      <c r="L400" s="55">
        <v>7.701488</v>
      </c>
      <c r="M400" s="55">
        <v>0</v>
      </c>
      <c r="N400" s="55">
        <v>2.141488</v>
      </c>
      <c r="O400" s="55">
        <v>0</v>
      </c>
      <c r="P400" s="55">
        <v>5.56</v>
      </c>
      <c r="Q400" s="45" t="s">
        <v>46</v>
      </c>
      <c r="R400" s="45">
        <v>630</v>
      </c>
      <c r="S400" s="45">
        <v>2322</v>
      </c>
      <c r="T400" s="45">
        <v>630</v>
      </c>
      <c r="U400" s="45">
        <v>2322</v>
      </c>
      <c r="V400" s="45">
        <v>630</v>
      </c>
      <c r="W400" s="45">
        <v>2322</v>
      </c>
      <c r="X400" s="45">
        <v>0</v>
      </c>
      <c r="Y400" s="45">
        <v>0</v>
      </c>
      <c r="Z400" s="45">
        <v>0</v>
      </c>
      <c r="AA400" s="45">
        <v>0</v>
      </c>
      <c r="AB400" s="75" t="s">
        <v>117</v>
      </c>
      <c r="AC400" s="75" t="s">
        <v>196</v>
      </c>
      <c r="AD400" s="75"/>
    </row>
    <row r="401" s="22" customFormat="1" spans="1:30">
      <c r="A401" s="45" t="s">
        <v>42</v>
      </c>
      <c r="B401" s="46" t="s">
        <v>202</v>
      </c>
      <c r="C401" s="45" t="s">
        <v>50</v>
      </c>
      <c r="D401" s="45" t="s">
        <v>70</v>
      </c>
      <c r="E401" s="45" t="s">
        <v>71</v>
      </c>
      <c r="F401" s="45">
        <v>6627.492</v>
      </c>
      <c r="G401" s="45">
        <v>3</v>
      </c>
      <c r="H401" s="45">
        <v>744</v>
      </c>
      <c r="I401" s="45">
        <v>2787</v>
      </c>
      <c r="J401" s="45">
        <v>2018</v>
      </c>
      <c r="K401" s="45">
        <v>2020</v>
      </c>
      <c r="L401" s="55">
        <v>6.627492</v>
      </c>
      <c r="M401" s="55">
        <v>0</v>
      </c>
      <c r="N401" s="55">
        <v>2.209164</v>
      </c>
      <c r="O401" s="55">
        <v>0</v>
      </c>
      <c r="P401" s="55">
        <v>4.418328</v>
      </c>
      <c r="Q401" s="45" t="s">
        <v>46</v>
      </c>
      <c r="R401" s="45">
        <v>496</v>
      </c>
      <c r="S401" s="45">
        <v>1858</v>
      </c>
      <c r="T401" s="45">
        <v>744</v>
      </c>
      <c r="U401" s="45">
        <v>2787</v>
      </c>
      <c r="V401" s="45">
        <v>744</v>
      </c>
      <c r="W401" s="45">
        <v>2787</v>
      </c>
      <c r="X401" s="45">
        <v>0</v>
      </c>
      <c r="Y401" s="45">
        <v>0</v>
      </c>
      <c r="Z401" s="45">
        <v>0</v>
      </c>
      <c r="AA401" s="45">
        <v>0</v>
      </c>
      <c r="AB401" s="75" t="s">
        <v>117</v>
      </c>
      <c r="AC401" s="75" t="s">
        <v>196</v>
      </c>
      <c r="AD401" s="75"/>
    </row>
    <row r="402" s="10" customFormat="1" ht="12" spans="1:30">
      <c r="A402" s="45" t="s">
        <v>42</v>
      </c>
      <c r="B402" s="46" t="s">
        <v>202</v>
      </c>
      <c r="C402" s="45" t="s">
        <v>51</v>
      </c>
      <c r="D402" s="45" t="s">
        <v>70</v>
      </c>
      <c r="E402" s="45" t="s">
        <v>71</v>
      </c>
      <c r="F402" s="45">
        <v>29942.571</v>
      </c>
      <c r="G402" s="45">
        <v>3</v>
      </c>
      <c r="H402" s="45">
        <v>483</v>
      </c>
      <c r="I402" s="45">
        <v>2100</v>
      </c>
      <c r="J402" s="45">
        <v>2018</v>
      </c>
      <c r="K402" s="45">
        <v>2020</v>
      </c>
      <c r="L402" s="55">
        <v>29.94</v>
      </c>
      <c r="M402" s="55">
        <v>0</v>
      </c>
      <c r="N402" s="55">
        <v>0</v>
      </c>
      <c r="O402" s="55">
        <v>0</v>
      </c>
      <c r="P402" s="55">
        <v>29.94</v>
      </c>
      <c r="Q402" s="45" t="s">
        <v>46</v>
      </c>
      <c r="R402" s="45">
        <v>1407</v>
      </c>
      <c r="S402" s="45">
        <v>6004</v>
      </c>
      <c r="T402" s="45">
        <v>483</v>
      </c>
      <c r="U402" s="45">
        <v>2100</v>
      </c>
      <c r="V402" s="45">
        <v>483</v>
      </c>
      <c r="W402" s="45">
        <v>2100</v>
      </c>
      <c r="X402" s="45">
        <v>0</v>
      </c>
      <c r="Y402" s="45">
        <v>0</v>
      </c>
      <c r="Z402" s="45">
        <v>0</v>
      </c>
      <c r="AA402" s="45">
        <v>0</v>
      </c>
      <c r="AB402" s="75" t="s">
        <v>117</v>
      </c>
      <c r="AC402" s="75" t="s">
        <v>196</v>
      </c>
      <c r="AD402" s="75"/>
    </row>
    <row r="403" s="10" customFormat="1" ht="12" spans="1:30">
      <c r="A403" s="45" t="s">
        <v>42</v>
      </c>
      <c r="B403" s="46" t="s">
        <v>202</v>
      </c>
      <c r="C403" s="45" t="s">
        <v>52</v>
      </c>
      <c r="D403" s="45" t="s">
        <v>70</v>
      </c>
      <c r="E403" s="45" t="s">
        <v>71</v>
      </c>
      <c r="F403" s="45">
        <v>20972.334</v>
      </c>
      <c r="G403" s="45">
        <v>3</v>
      </c>
      <c r="H403" s="45">
        <v>1281</v>
      </c>
      <c r="I403" s="45">
        <v>4713</v>
      </c>
      <c r="J403" s="45">
        <v>2018</v>
      </c>
      <c r="K403" s="45">
        <v>2020</v>
      </c>
      <c r="L403" s="55">
        <v>20.972334</v>
      </c>
      <c r="M403" s="55">
        <v>0</v>
      </c>
      <c r="N403" s="55">
        <v>6.990778</v>
      </c>
      <c r="O403" s="55">
        <v>0</v>
      </c>
      <c r="P403" s="55">
        <v>13.981556</v>
      </c>
      <c r="Q403" s="45" t="s">
        <v>46</v>
      </c>
      <c r="R403" s="45">
        <v>1281</v>
      </c>
      <c r="S403" s="45">
        <v>4713</v>
      </c>
      <c r="T403" s="45">
        <v>1281</v>
      </c>
      <c r="U403" s="45">
        <v>4713</v>
      </c>
      <c r="V403" s="45">
        <v>1281</v>
      </c>
      <c r="W403" s="45">
        <v>4713</v>
      </c>
      <c r="X403" s="45">
        <v>0</v>
      </c>
      <c r="Y403" s="45">
        <v>0</v>
      </c>
      <c r="Z403" s="45">
        <v>0</v>
      </c>
      <c r="AA403" s="45">
        <v>0</v>
      </c>
      <c r="AB403" s="75" t="s">
        <v>117</v>
      </c>
      <c r="AC403" s="75" t="s">
        <v>196</v>
      </c>
      <c r="AD403" s="75"/>
    </row>
    <row r="404" s="10" customFormat="1" ht="12" spans="1:30">
      <c r="A404" s="45" t="s">
        <v>42</v>
      </c>
      <c r="B404" s="46" t="s">
        <v>202</v>
      </c>
      <c r="C404" s="45" t="s">
        <v>53</v>
      </c>
      <c r="D404" s="45" t="s">
        <v>70</v>
      </c>
      <c r="E404" s="45" t="s">
        <v>71</v>
      </c>
      <c r="F404" s="45">
        <v>36530.091</v>
      </c>
      <c r="G404" s="45">
        <v>3</v>
      </c>
      <c r="H404" s="45">
        <v>2541</v>
      </c>
      <c r="I404" s="45">
        <v>9705</v>
      </c>
      <c r="J404" s="45">
        <v>2018</v>
      </c>
      <c r="K404" s="45">
        <v>2020</v>
      </c>
      <c r="L404" s="55">
        <v>36.530091</v>
      </c>
      <c r="M404" s="55">
        <v>0</v>
      </c>
      <c r="N404" s="55">
        <v>12.176717</v>
      </c>
      <c r="O404" s="55">
        <v>0</v>
      </c>
      <c r="P404" s="55">
        <v>24.353374</v>
      </c>
      <c r="Q404" s="45" t="s">
        <v>46</v>
      </c>
      <c r="R404" s="45">
        <v>2541</v>
      </c>
      <c r="S404" s="45">
        <v>9705</v>
      </c>
      <c r="T404" s="45">
        <v>2541</v>
      </c>
      <c r="U404" s="45">
        <v>9705</v>
      </c>
      <c r="V404" s="45">
        <v>2541</v>
      </c>
      <c r="W404" s="45">
        <v>9705</v>
      </c>
      <c r="X404" s="45">
        <v>0</v>
      </c>
      <c r="Y404" s="45">
        <v>0</v>
      </c>
      <c r="Z404" s="45">
        <v>0</v>
      </c>
      <c r="AA404" s="45">
        <v>0</v>
      </c>
      <c r="AB404" s="75" t="s">
        <v>117</v>
      </c>
      <c r="AC404" s="75" t="s">
        <v>196</v>
      </c>
      <c r="AD404" s="75"/>
    </row>
    <row r="405" s="10" customFormat="1" ht="12" spans="1:30">
      <c r="A405" s="45" t="s">
        <v>42</v>
      </c>
      <c r="B405" s="46" t="s">
        <v>202</v>
      </c>
      <c r="C405" s="45" t="s">
        <v>54</v>
      </c>
      <c r="D405" s="45" t="s">
        <v>70</v>
      </c>
      <c r="E405" s="45" t="s">
        <v>71</v>
      </c>
      <c r="F405" s="45">
        <v>97948.859</v>
      </c>
      <c r="G405" s="45">
        <v>3</v>
      </c>
      <c r="H405" s="45">
        <v>3551</v>
      </c>
      <c r="I405" s="45">
        <v>13982</v>
      </c>
      <c r="J405" s="45">
        <v>2018</v>
      </c>
      <c r="K405" s="45">
        <v>2020</v>
      </c>
      <c r="L405" s="55">
        <v>98.1576</v>
      </c>
      <c r="M405" s="55">
        <v>0</v>
      </c>
      <c r="N405" s="55">
        <v>39.08</v>
      </c>
      <c r="O405" s="55">
        <v>0</v>
      </c>
      <c r="P405" s="55">
        <v>59.0776</v>
      </c>
      <c r="Q405" s="45" t="s">
        <v>46</v>
      </c>
      <c r="R405" s="45">
        <v>3551</v>
      </c>
      <c r="S405" s="45">
        <v>13982</v>
      </c>
      <c r="T405" s="45">
        <v>3551</v>
      </c>
      <c r="U405" s="45">
        <v>13982</v>
      </c>
      <c r="V405" s="45">
        <v>3551</v>
      </c>
      <c r="W405" s="45">
        <v>13982</v>
      </c>
      <c r="X405" s="45">
        <v>0</v>
      </c>
      <c r="Y405" s="45">
        <v>0</v>
      </c>
      <c r="Z405" s="45">
        <v>0</v>
      </c>
      <c r="AA405" s="45">
        <v>0</v>
      </c>
      <c r="AB405" s="75" t="s">
        <v>117</v>
      </c>
      <c r="AC405" s="75" t="s">
        <v>196</v>
      </c>
      <c r="AD405" s="75"/>
    </row>
    <row r="406" s="10" customFormat="1" ht="12" spans="1:30">
      <c r="A406" s="45" t="s">
        <v>42</v>
      </c>
      <c r="B406" s="46" t="s">
        <v>202</v>
      </c>
      <c r="C406" s="45" t="s">
        <v>55</v>
      </c>
      <c r="D406" s="45" t="s">
        <v>70</v>
      </c>
      <c r="E406" s="45" t="s">
        <v>71</v>
      </c>
      <c r="F406" s="45">
        <v>116613.807</v>
      </c>
      <c r="G406" s="45">
        <v>3</v>
      </c>
      <c r="H406" s="45">
        <v>3795</v>
      </c>
      <c r="I406" s="45">
        <v>15024</v>
      </c>
      <c r="J406" s="45">
        <v>2018</v>
      </c>
      <c r="K406" s="45">
        <v>2020</v>
      </c>
      <c r="L406" s="55">
        <v>117.24</v>
      </c>
      <c r="M406" s="55">
        <v>0</v>
      </c>
      <c r="N406" s="55">
        <v>39.08</v>
      </c>
      <c r="O406" s="55">
        <v>0</v>
      </c>
      <c r="P406" s="55">
        <v>78.16</v>
      </c>
      <c r="Q406" s="45" t="s">
        <v>46</v>
      </c>
      <c r="R406" s="45">
        <v>3795</v>
      </c>
      <c r="S406" s="45">
        <v>15024</v>
      </c>
      <c r="T406" s="45">
        <v>3795</v>
      </c>
      <c r="U406" s="45">
        <v>15024</v>
      </c>
      <c r="V406" s="45">
        <v>3795</v>
      </c>
      <c r="W406" s="45">
        <v>15024</v>
      </c>
      <c r="X406" s="45">
        <v>0</v>
      </c>
      <c r="Y406" s="45">
        <v>0</v>
      </c>
      <c r="Z406" s="45">
        <v>0</v>
      </c>
      <c r="AA406" s="45">
        <v>0</v>
      </c>
      <c r="AB406" s="75" t="s">
        <v>117</v>
      </c>
      <c r="AC406" s="75" t="s">
        <v>196</v>
      </c>
      <c r="AD406" s="75"/>
    </row>
    <row r="407" s="10" customFormat="1" ht="12" spans="1:30">
      <c r="A407" s="45" t="s">
        <v>42</v>
      </c>
      <c r="B407" s="46" t="s">
        <v>202</v>
      </c>
      <c r="C407" s="45" t="s">
        <v>56</v>
      </c>
      <c r="D407" s="45" t="s">
        <v>70</v>
      </c>
      <c r="E407" s="45" t="s">
        <v>71</v>
      </c>
      <c r="F407" s="45">
        <v>37017</v>
      </c>
      <c r="G407" s="45">
        <v>3</v>
      </c>
      <c r="H407" s="45">
        <v>1368</v>
      </c>
      <c r="I407" s="45">
        <v>4929</v>
      </c>
      <c r="J407" s="45">
        <v>2018</v>
      </c>
      <c r="K407" s="45">
        <v>2020</v>
      </c>
      <c r="L407" s="55">
        <v>37.017</v>
      </c>
      <c r="M407" s="55"/>
      <c r="N407" s="55">
        <v>12.339</v>
      </c>
      <c r="O407" s="55">
        <v>0</v>
      </c>
      <c r="P407" s="55">
        <v>24.678</v>
      </c>
      <c r="Q407" s="45" t="s">
        <v>46</v>
      </c>
      <c r="R407" s="45">
        <v>1368</v>
      </c>
      <c r="S407" s="45">
        <v>4929</v>
      </c>
      <c r="T407" s="45">
        <v>1368</v>
      </c>
      <c r="U407" s="45">
        <v>4929</v>
      </c>
      <c r="V407" s="45">
        <v>1368</v>
      </c>
      <c r="W407" s="45">
        <v>4929</v>
      </c>
      <c r="X407" s="45">
        <v>0</v>
      </c>
      <c r="Y407" s="45">
        <v>0</v>
      </c>
      <c r="Z407" s="45">
        <v>0</v>
      </c>
      <c r="AA407" s="45">
        <v>0</v>
      </c>
      <c r="AB407" s="75" t="s">
        <v>117</v>
      </c>
      <c r="AC407" s="75" t="s">
        <v>196</v>
      </c>
      <c r="AD407" s="75"/>
    </row>
    <row r="408" s="10" customFormat="1" ht="12" spans="1:30">
      <c r="A408" s="45" t="s">
        <v>42</v>
      </c>
      <c r="B408" s="46" t="s">
        <v>202</v>
      </c>
      <c r="C408" s="45" t="s">
        <v>57</v>
      </c>
      <c r="D408" s="45" t="s">
        <v>70</v>
      </c>
      <c r="E408" s="45" t="s">
        <v>71</v>
      </c>
      <c r="F408" s="45">
        <v>4132.137</v>
      </c>
      <c r="G408" s="45">
        <v>3</v>
      </c>
      <c r="H408" s="45">
        <v>324</v>
      </c>
      <c r="I408" s="45">
        <v>1296</v>
      </c>
      <c r="J408" s="45">
        <v>2018</v>
      </c>
      <c r="K408" s="45">
        <v>2020</v>
      </c>
      <c r="L408" s="55">
        <v>4.1322</v>
      </c>
      <c r="M408" s="55">
        <v>0</v>
      </c>
      <c r="N408" s="55">
        <v>1.3774</v>
      </c>
      <c r="O408" s="55">
        <v>0</v>
      </c>
      <c r="P408" s="55">
        <v>2.7548</v>
      </c>
      <c r="Q408" s="45" t="s">
        <v>46</v>
      </c>
      <c r="R408" s="45">
        <v>324</v>
      </c>
      <c r="S408" s="45">
        <v>1296</v>
      </c>
      <c r="T408" s="45">
        <v>324</v>
      </c>
      <c r="U408" s="45">
        <v>1296</v>
      </c>
      <c r="V408" s="45">
        <v>324</v>
      </c>
      <c r="W408" s="45">
        <v>1296</v>
      </c>
      <c r="X408" s="45">
        <v>0</v>
      </c>
      <c r="Y408" s="45">
        <v>0</v>
      </c>
      <c r="Z408" s="45">
        <v>0</v>
      </c>
      <c r="AA408" s="45">
        <v>0</v>
      </c>
      <c r="AB408" s="75" t="s">
        <v>117</v>
      </c>
      <c r="AC408" s="75" t="s">
        <v>196</v>
      </c>
      <c r="AD408" s="75"/>
    </row>
    <row r="409" s="10" customFormat="1" ht="12" spans="1:30">
      <c r="A409" s="45" t="s">
        <v>42</v>
      </c>
      <c r="B409" s="46" t="s">
        <v>202</v>
      </c>
      <c r="C409" s="45" t="s">
        <v>58</v>
      </c>
      <c r="D409" s="45" t="s">
        <v>70</v>
      </c>
      <c r="E409" s="45" t="s">
        <v>71</v>
      </c>
      <c r="F409" s="45">
        <v>161488.404</v>
      </c>
      <c r="G409" s="45">
        <v>3</v>
      </c>
      <c r="H409" s="45">
        <v>3648</v>
      </c>
      <c r="I409" s="45">
        <v>15884</v>
      </c>
      <c r="J409" s="45">
        <v>2018</v>
      </c>
      <c r="K409" s="45">
        <v>2020</v>
      </c>
      <c r="L409" s="55">
        <v>161.4888</v>
      </c>
      <c r="M409" s="55">
        <v>0</v>
      </c>
      <c r="N409" s="55">
        <v>40.3722</v>
      </c>
      <c r="O409" s="55">
        <v>0</v>
      </c>
      <c r="P409" s="55">
        <v>121.1166</v>
      </c>
      <c r="Q409" s="45" t="s">
        <v>46</v>
      </c>
      <c r="R409" s="45">
        <v>3648</v>
      </c>
      <c r="S409" s="45">
        <v>15884</v>
      </c>
      <c r="T409" s="45">
        <v>3648</v>
      </c>
      <c r="U409" s="45">
        <v>15884</v>
      </c>
      <c r="V409" s="45">
        <v>3648</v>
      </c>
      <c r="W409" s="45">
        <v>15884</v>
      </c>
      <c r="X409" s="45">
        <v>0</v>
      </c>
      <c r="Y409" s="45">
        <v>0</v>
      </c>
      <c r="Z409" s="45">
        <v>0</v>
      </c>
      <c r="AA409" s="45">
        <v>0</v>
      </c>
      <c r="AB409" s="75" t="s">
        <v>117</v>
      </c>
      <c r="AC409" s="75" t="s">
        <v>196</v>
      </c>
      <c r="AD409" s="75"/>
    </row>
    <row r="410" s="143" customFormat="1" ht="12" spans="1:30">
      <c r="A410" s="43">
        <v>7</v>
      </c>
      <c r="B410" s="44" t="s">
        <v>203</v>
      </c>
      <c r="C410" s="43"/>
      <c r="D410" s="43"/>
      <c r="E410" s="43"/>
      <c r="F410" s="43"/>
      <c r="G410" s="43">
        <f>SUM(G411,G423,G444,G469,G483,G496)</f>
        <v>222</v>
      </c>
      <c r="H410" s="43">
        <f>SUM(H411,H423,H444,H469,H483,H496)</f>
        <v>49755</v>
      </c>
      <c r="I410" s="43">
        <f>SUM(I411,I423,I444,I469,I483,I496)</f>
        <v>161130</v>
      </c>
      <c r="J410" s="43"/>
      <c r="K410" s="43"/>
      <c r="L410" s="52">
        <f>SUM(L411,L423,L444,L469,L483,L496)</f>
        <v>4354.1125</v>
      </c>
      <c r="M410" s="52">
        <f>SUM(M411,M423,M444,M469,M483,M496)</f>
        <v>41.808</v>
      </c>
      <c r="N410" s="52">
        <f>SUM(N411,N423,N444,N469,N483,N496)</f>
        <v>199.322</v>
      </c>
      <c r="O410" s="52">
        <f>SUM(O411,O423,O444,O469,O483,O496)</f>
        <v>0</v>
      </c>
      <c r="P410" s="52">
        <f t="shared" ref="P410:AA410" si="56">SUM(P411,P423,P444,P469,P483,P496)</f>
        <v>4112.9825</v>
      </c>
      <c r="Q410" s="43"/>
      <c r="R410" s="43">
        <f t="shared" si="56"/>
        <v>54655</v>
      </c>
      <c r="S410" s="43">
        <f t="shared" si="56"/>
        <v>184939</v>
      </c>
      <c r="T410" s="43">
        <f t="shared" si="56"/>
        <v>50366</v>
      </c>
      <c r="U410" s="43">
        <f t="shared" si="56"/>
        <v>161052</v>
      </c>
      <c r="V410" s="43">
        <f t="shared" si="56"/>
        <v>0</v>
      </c>
      <c r="W410" s="43">
        <f t="shared" si="56"/>
        <v>0</v>
      </c>
      <c r="X410" s="43">
        <f t="shared" si="56"/>
        <v>0</v>
      </c>
      <c r="Y410" s="43">
        <f t="shared" si="56"/>
        <v>0</v>
      </c>
      <c r="Z410" s="43">
        <f t="shared" si="56"/>
        <v>0</v>
      </c>
      <c r="AA410" s="43">
        <f t="shared" si="56"/>
        <v>0</v>
      </c>
      <c r="AB410" s="77"/>
      <c r="AC410" s="77"/>
      <c r="AD410" s="77"/>
    </row>
    <row r="411" s="143" customFormat="1" ht="12" spans="1:30">
      <c r="A411" s="43">
        <v>7.1</v>
      </c>
      <c r="B411" s="44" t="s">
        <v>204</v>
      </c>
      <c r="C411" s="43" t="s">
        <v>36</v>
      </c>
      <c r="D411" s="43"/>
      <c r="E411" s="43"/>
      <c r="F411" s="43">
        <f t="shared" ref="F411:I411" si="57">SUM(F412:F422)</f>
        <v>9516</v>
      </c>
      <c r="G411" s="43">
        <f t="shared" si="57"/>
        <v>33</v>
      </c>
      <c r="H411" s="43">
        <f t="shared" si="57"/>
        <v>5108</v>
      </c>
      <c r="I411" s="43">
        <f t="shared" si="57"/>
        <v>10249</v>
      </c>
      <c r="J411" s="43"/>
      <c r="K411" s="43"/>
      <c r="L411" s="52">
        <f>SUM(L412:L422)</f>
        <v>2226.3136</v>
      </c>
      <c r="M411" s="52">
        <f>SUM(M412:M422)</f>
        <v>0</v>
      </c>
      <c r="N411" s="52">
        <f>SUM(N412:N422)</f>
        <v>0</v>
      </c>
      <c r="O411" s="52">
        <f>SUM(O412:O422)</f>
        <v>0</v>
      </c>
      <c r="P411" s="52">
        <f t="shared" ref="P411:AA411" si="58">SUM(P412:P422)</f>
        <v>2226.3136</v>
      </c>
      <c r="Q411" s="43"/>
      <c r="R411" s="43">
        <f t="shared" si="58"/>
        <v>6081</v>
      </c>
      <c r="S411" s="43">
        <f t="shared" si="58"/>
        <v>14740</v>
      </c>
      <c r="T411" s="43">
        <f t="shared" si="58"/>
        <v>5108</v>
      </c>
      <c r="U411" s="43">
        <f t="shared" si="58"/>
        <v>10249</v>
      </c>
      <c r="V411" s="43">
        <f t="shared" si="58"/>
        <v>0</v>
      </c>
      <c r="W411" s="43">
        <f t="shared" si="58"/>
        <v>0</v>
      </c>
      <c r="X411" s="43">
        <f t="shared" si="58"/>
        <v>0</v>
      </c>
      <c r="Y411" s="43">
        <f t="shared" si="58"/>
        <v>0</v>
      </c>
      <c r="Z411" s="43">
        <f t="shared" si="58"/>
        <v>0</v>
      </c>
      <c r="AA411" s="43">
        <f t="shared" si="58"/>
        <v>0</v>
      </c>
      <c r="AB411" s="77"/>
      <c r="AC411" s="77"/>
      <c r="AD411" s="77"/>
    </row>
    <row r="412" s="10" customFormat="1" ht="12" spans="1:30">
      <c r="A412" s="45" t="s">
        <v>42</v>
      </c>
      <c r="B412" s="46" t="s">
        <v>205</v>
      </c>
      <c r="C412" s="45" t="s">
        <v>44</v>
      </c>
      <c r="D412" s="45" t="s">
        <v>70</v>
      </c>
      <c r="E412" s="45" t="s">
        <v>71</v>
      </c>
      <c r="F412" s="45">
        <v>201</v>
      </c>
      <c r="G412" s="45">
        <v>3</v>
      </c>
      <c r="H412" s="45">
        <v>87</v>
      </c>
      <c r="I412" s="45">
        <v>201</v>
      </c>
      <c r="J412" s="45">
        <v>2018</v>
      </c>
      <c r="K412" s="45">
        <v>2020</v>
      </c>
      <c r="L412" s="55">
        <v>48.627</v>
      </c>
      <c r="M412" s="55">
        <v>0</v>
      </c>
      <c r="N412" s="55">
        <v>0</v>
      </c>
      <c r="O412" s="55">
        <v>0</v>
      </c>
      <c r="P412" s="55">
        <v>48.627</v>
      </c>
      <c r="Q412" s="45" t="s">
        <v>46</v>
      </c>
      <c r="R412" s="45">
        <v>62</v>
      </c>
      <c r="S412" s="45">
        <v>158</v>
      </c>
      <c r="T412" s="45">
        <v>87</v>
      </c>
      <c r="U412" s="45">
        <v>201</v>
      </c>
      <c r="V412" s="45">
        <v>0</v>
      </c>
      <c r="W412" s="45">
        <v>0</v>
      </c>
      <c r="X412" s="45">
        <v>0</v>
      </c>
      <c r="Y412" s="45">
        <v>0</v>
      </c>
      <c r="Z412" s="45">
        <v>0</v>
      </c>
      <c r="AA412" s="45">
        <v>0</v>
      </c>
      <c r="AB412" s="75" t="s">
        <v>206</v>
      </c>
      <c r="AC412" s="75" t="s">
        <v>207</v>
      </c>
      <c r="AD412" s="75"/>
    </row>
    <row r="413" s="10" customFormat="1" ht="12" spans="1:30">
      <c r="A413" s="45" t="s">
        <v>42</v>
      </c>
      <c r="B413" s="46" t="s">
        <v>205</v>
      </c>
      <c r="C413" s="45" t="s">
        <v>49</v>
      </c>
      <c r="D413" s="45" t="s">
        <v>70</v>
      </c>
      <c r="E413" s="45" t="s">
        <v>71</v>
      </c>
      <c r="F413" s="45">
        <v>263</v>
      </c>
      <c r="G413" s="45">
        <v>3</v>
      </c>
      <c r="H413" s="45">
        <v>171</v>
      </c>
      <c r="I413" s="45">
        <v>447</v>
      </c>
      <c r="J413" s="45">
        <v>2018</v>
      </c>
      <c r="K413" s="45">
        <v>2020</v>
      </c>
      <c r="L413" s="55">
        <v>105.719</v>
      </c>
      <c r="M413" s="55">
        <v>0</v>
      </c>
      <c r="N413" s="55">
        <v>0</v>
      </c>
      <c r="O413" s="55">
        <v>0</v>
      </c>
      <c r="P413" s="55">
        <v>105.719</v>
      </c>
      <c r="Q413" s="45" t="s">
        <v>46</v>
      </c>
      <c r="R413" s="45">
        <v>171</v>
      </c>
      <c r="S413" s="45">
        <v>447</v>
      </c>
      <c r="T413" s="45">
        <v>171</v>
      </c>
      <c r="U413" s="45">
        <v>447</v>
      </c>
      <c r="V413" s="45">
        <v>0</v>
      </c>
      <c r="W413" s="45">
        <v>0</v>
      </c>
      <c r="X413" s="45">
        <v>0</v>
      </c>
      <c r="Y413" s="45">
        <v>0</v>
      </c>
      <c r="Z413" s="45">
        <v>0</v>
      </c>
      <c r="AA413" s="45">
        <v>0</v>
      </c>
      <c r="AB413" s="75" t="s">
        <v>206</v>
      </c>
      <c r="AC413" s="75" t="s">
        <v>207</v>
      </c>
      <c r="AD413" s="75"/>
    </row>
    <row r="414" s="10" customFormat="1" ht="12" spans="1:30">
      <c r="A414" s="45" t="s">
        <v>42</v>
      </c>
      <c r="B414" s="46" t="s">
        <v>205</v>
      </c>
      <c r="C414" s="45" t="s">
        <v>50</v>
      </c>
      <c r="D414" s="45" t="s">
        <v>70</v>
      </c>
      <c r="E414" s="45" t="s">
        <v>71</v>
      </c>
      <c r="F414" s="45">
        <v>555</v>
      </c>
      <c r="G414" s="45">
        <v>3</v>
      </c>
      <c r="H414" s="45">
        <v>275</v>
      </c>
      <c r="I414" s="45">
        <v>555</v>
      </c>
      <c r="J414" s="45">
        <v>2018</v>
      </c>
      <c r="K414" s="45">
        <v>2020</v>
      </c>
      <c r="L414" s="55">
        <v>110.67</v>
      </c>
      <c r="M414" s="55">
        <v>0</v>
      </c>
      <c r="N414" s="55">
        <v>0</v>
      </c>
      <c r="O414" s="55">
        <v>0</v>
      </c>
      <c r="P414" s="55">
        <v>110.67</v>
      </c>
      <c r="Q414" s="45" t="s">
        <v>46</v>
      </c>
      <c r="R414" s="45">
        <v>275</v>
      </c>
      <c r="S414" s="45">
        <v>555</v>
      </c>
      <c r="T414" s="45">
        <v>275</v>
      </c>
      <c r="U414" s="45">
        <v>555</v>
      </c>
      <c r="V414" s="45">
        <v>0</v>
      </c>
      <c r="W414" s="45">
        <v>0</v>
      </c>
      <c r="X414" s="45">
        <v>0</v>
      </c>
      <c r="Y414" s="45">
        <v>0</v>
      </c>
      <c r="Z414" s="45">
        <v>0</v>
      </c>
      <c r="AA414" s="45">
        <v>0</v>
      </c>
      <c r="AB414" s="75" t="s">
        <v>206</v>
      </c>
      <c r="AC414" s="75" t="s">
        <v>207</v>
      </c>
      <c r="AD414" s="75"/>
    </row>
    <row r="415" s="10" customFormat="1" ht="12" spans="1:30">
      <c r="A415" s="45" t="s">
        <v>42</v>
      </c>
      <c r="B415" s="46" t="s">
        <v>205</v>
      </c>
      <c r="C415" s="45" t="s">
        <v>51</v>
      </c>
      <c r="D415" s="45" t="s">
        <v>70</v>
      </c>
      <c r="E415" s="45" t="s">
        <v>71</v>
      </c>
      <c r="F415" s="45">
        <v>480</v>
      </c>
      <c r="G415" s="45">
        <v>3</v>
      </c>
      <c r="H415" s="45">
        <v>184</v>
      </c>
      <c r="I415" s="45">
        <v>480</v>
      </c>
      <c r="J415" s="45">
        <v>2018</v>
      </c>
      <c r="K415" s="45">
        <v>2020</v>
      </c>
      <c r="L415" s="55">
        <v>86.76</v>
      </c>
      <c r="M415" s="55">
        <v>0</v>
      </c>
      <c r="N415" s="55">
        <v>0</v>
      </c>
      <c r="O415" s="55">
        <v>0</v>
      </c>
      <c r="P415" s="55">
        <v>86.76</v>
      </c>
      <c r="Q415" s="45" t="s">
        <v>46</v>
      </c>
      <c r="R415" s="45">
        <v>1182</v>
      </c>
      <c r="S415" s="45">
        <v>5014</v>
      </c>
      <c r="T415" s="45">
        <v>184</v>
      </c>
      <c r="U415" s="45">
        <v>480</v>
      </c>
      <c r="V415" s="45">
        <v>0</v>
      </c>
      <c r="W415" s="45">
        <v>0</v>
      </c>
      <c r="X415" s="45">
        <v>0</v>
      </c>
      <c r="Y415" s="45">
        <v>0</v>
      </c>
      <c r="Z415" s="45">
        <v>0</v>
      </c>
      <c r="AA415" s="45">
        <v>0</v>
      </c>
      <c r="AB415" s="75" t="s">
        <v>206</v>
      </c>
      <c r="AC415" s="75" t="s">
        <v>207</v>
      </c>
      <c r="AD415" s="75"/>
    </row>
    <row r="416" s="10" customFormat="1" ht="12" spans="1:30">
      <c r="A416" s="45" t="s">
        <v>42</v>
      </c>
      <c r="B416" s="46" t="s">
        <v>205</v>
      </c>
      <c r="C416" s="45" t="s">
        <v>52</v>
      </c>
      <c r="D416" s="45" t="s">
        <v>70</v>
      </c>
      <c r="E416" s="45" t="s">
        <v>71</v>
      </c>
      <c r="F416" s="45">
        <v>1152</v>
      </c>
      <c r="G416" s="45">
        <v>3</v>
      </c>
      <c r="H416" s="45">
        <v>564</v>
      </c>
      <c r="I416" s="45">
        <v>1159</v>
      </c>
      <c r="J416" s="45">
        <v>2018</v>
      </c>
      <c r="K416" s="45">
        <v>2020</v>
      </c>
      <c r="L416" s="55">
        <v>271.343</v>
      </c>
      <c r="M416" s="55">
        <v>0</v>
      </c>
      <c r="N416" s="55">
        <v>0</v>
      </c>
      <c r="O416" s="55">
        <v>0</v>
      </c>
      <c r="P416" s="55">
        <v>271.343</v>
      </c>
      <c r="Q416" s="45" t="s">
        <v>46</v>
      </c>
      <c r="R416" s="45">
        <v>564</v>
      </c>
      <c r="S416" s="45">
        <v>1159</v>
      </c>
      <c r="T416" s="45">
        <v>564</v>
      </c>
      <c r="U416" s="45">
        <v>1159</v>
      </c>
      <c r="V416" s="45">
        <v>0</v>
      </c>
      <c r="W416" s="45">
        <v>0</v>
      </c>
      <c r="X416" s="45">
        <v>0</v>
      </c>
      <c r="Y416" s="45">
        <v>0</v>
      </c>
      <c r="Z416" s="45">
        <v>0</v>
      </c>
      <c r="AA416" s="45">
        <v>0</v>
      </c>
      <c r="AB416" s="75" t="s">
        <v>206</v>
      </c>
      <c r="AC416" s="75" t="s">
        <v>207</v>
      </c>
      <c r="AD416" s="75"/>
    </row>
    <row r="417" s="10" customFormat="1" ht="12" spans="1:30">
      <c r="A417" s="45" t="s">
        <v>42</v>
      </c>
      <c r="B417" s="46" t="s">
        <v>205</v>
      </c>
      <c r="C417" s="45" t="s">
        <v>53</v>
      </c>
      <c r="D417" s="45" t="s">
        <v>70</v>
      </c>
      <c r="E417" s="45" t="s">
        <v>71</v>
      </c>
      <c r="F417" s="45">
        <v>1145</v>
      </c>
      <c r="G417" s="45">
        <v>3</v>
      </c>
      <c r="H417" s="45">
        <v>661</v>
      </c>
      <c r="I417" s="45">
        <v>1145</v>
      </c>
      <c r="J417" s="45">
        <v>2018</v>
      </c>
      <c r="K417" s="45">
        <v>2020</v>
      </c>
      <c r="L417" s="55">
        <v>243.618</v>
      </c>
      <c r="M417" s="55">
        <v>0</v>
      </c>
      <c r="N417" s="55">
        <v>0</v>
      </c>
      <c r="O417" s="55">
        <v>0</v>
      </c>
      <c r="P417" s="55">
        <v>243.618</v>
      </c>
      <c r="Q417" s="45" t="s">
        <v>46</v>
      </c>
      <c r="R417" s="45">
        <v>661</v>
      </c>
      <c r="S417" s="45">
        <v>1145</v>
      </c>
      <c r="T417" s="45">
        <v>661</v>
      </c>
      <c r="U417" s="45">
        <v>1145</v>
      </c>
      <c r="V417" s="45">
        <v>0</v>
      </c>
      <c r="W417" s="45">
        <v>0</v>
      </c>
      <c r="X417" s="45">
        <v>0</v>
      </c>
      <c r="Y417" s="45">
        <v>0</v>
      </c>
      <c r="Z417" s="45">
        <v>0</v>
      </c>
      <c r="AA417" s="45">
        <v>0</v>
      </c>
      <c r="AB417" s="75" t="s">
        <v>206</v>
      </c>
      <c r="AC417" s="75" t="s">
        <v>207</v>
      </c>
      <c r="AD417" s="75"/>
    </row>
    <row r="418" s="10" customFormat="1" ht="12" spans="1:30">
      <c r="A418" s="45" t="s">
        <v>42</v>
      </c>
      <c r="B418" s="46" t="s">
        <v>205</v>
      </c>
      <c r="C418" s="45" t="s">
        <v>54</v>
      </c>
      <c r="D418" s="45" t="s">
        <v>70</v>
      </c>
      <c r="E418" s="45" t="s">
        <v>71</v>
      </c>
      <c r="F418" s="45">
        <v>1444</v>
      </c>
      <c r="G418" s="45">
        <v>3</v>
      </c>
      <c r="H418" s="45">
        <v>978</v>
      </c>
      <c r="I418" s="45">
        <v>1986</v>
      </c>
      <c r="J418" s="45">
        <v>2018</v>
      </c>
      <c r="K418" s="45">
        <v>2020</v>
      </c>
      <c r="L418" s="55">
        <v>454.7314</v>
      </c>
      <c r="M418" s="55">
        <v>0</v>
      </c>
      <c r="N418" s="55">
        <v>0</v>
      </c>
      <c r="O418" s="55">
        <v>0</v>
      </c>
      <c r="P418" s="55">
        <v>454.7314</v>
      </c>
      <c r="Q418" s="45" t="s">
        <v>46</v>
      </c>
      <c r="R418" s="45">
        <v>978</v>
      </c>
      <c r="S418" s="45">
        <v>1986</v>
      </c>
      <c r="T418" s="45">
        <v>978</v>
      </c>
      <c r="U418" s="45">
        <v>1986</v>
      </c>
      <c r="V418" s="45">
        <v>0</v>
      </c>
      <c r="W418" s="45">
        <v>0</v>
      </c>
      <c r="X418" s="45">
        <v>0</v>
      </c>
      <c r="Y418" s="45">
        <v>0</v>
      </c>
      <c r="Z418" s="45">
        <v>0</v>
      </c>
      <c r="AA418" s="45">
        <v>0</v>
      </c>
      <c r="AB418" s="75" t="s">
        <v>206</v>
      </c>
      <c r="AC418" s="75" t="s">
        <v>207</v>
      </c>
      <c r="AD418" s="75"/>
    </row>
    <row r="419" s="10" customFormat="1" ht="12" spans="1:30">
      <c r="A419" s="45" t="s">
        <v>42</v>
      </c>
      <c r="B419" s="46" t="s">
        <v>205</v>
      </c>
      <c r="C419" s="45" t="s">
        <v>55</v>
      </c>
      <c r="D419" s="45" t="s">
        <v>70</v>
      </c>
      <c r="E419" s="45" t="s">
        <v>71</v>
      </c>
      <c r="F419" s="45">
        <v>1595</v>
      </c>
      <c r="G419" s="45">
        <v>3</v>
      </c>
      <c r="H419" s="45">
        <v>859</v>
      </c>
      <c r="I419" s="45">
        <v>1595</v>
      </c>
      <c r="J419" s="45">
        <v>2018</v>
      </c>
      <c r="K419" s="45">
        <v>2020</v>
      </c>
      <c r="L419" s="55">
        <v>355.3908</v>
      </c>
      <c r="M419" s="55">
        <v>0</v>
      </c>
      <c r="N419" s="55">
        <v>0</v>
      </c>
      <c r="O419" s="55">
        <v>0</v>
      </c>
      <c r="P419" s="55">
        <v>355.3908</v>
      </c>
      <c r="Q419" s="45" t="s">
        <v>46</v>
      </c>
      <c r="R419" s="45">
        <v>859</v>
      </c>
      <c r="S419" s="45">
        <v>1595</v>
      </c>
      <c r="T419" s="45">
        <v>859</v>
      </c>
      <c r="U419" s="45">
        <v>1595</v>
      </c>
      <c r="V419" s="45">
        <v>0</v>
      </c>
      <c r="W419" s="45">
        <v>0</v>
      </c>
      <c r="X419" s="45">
        <v>0</v>
      </c>
      <c r="Y419" s="45">
        <v>0</v>
      </c>
      <c r="Z419" s="45">
        <v>0</v>
      </c>
      <c r="AA419" s="45">
        <v>0</v>
      </c>
      <c r="AB419" s="75" t="s">
        <v>206</v>
      </c>
      <c r="AC419" s="75" t="s">
        <v>207</v>
      </c>
      <c r="AD419" s="75"/>
    </row>
    <row r="420" s="10" customFormat="1" ht="12" spans="1:30">
      <c r="A420" s="45" t="s">
        <v>42</v>
      </c>
      <c r="B420" s="46" t="s">
        <v>205</v>
      </c>
      <c r="C420" s="45" t="s">
        <v>56</v>
      </c>
      <c r="D420" s="45" t="s">
        <v>70</v>
      </c>
      <c r="E420" s="45" t="s">
        <v>71</v>
      </c>
      <c r="F420" s="45">
        <v>705</v>
      </c>
      <c r="G420" s="45">
        <v>3</v>
      </c>
      <c r="H420" s="45">
        <v>374</v>
      </c>
      <c r="I420" s="45">
        <v>705</v>
      </c>
      <c r="J420" s="45">
        <v>2018</v>
      </c>
      <c r="K420" s="45">
        <v>2020</v>
      </c>
      <c r="L420" s="55">
        <v>166.244</v>
      </c>
      <c r="M420" s="55">
        <v>0</v>
      </c>
      <c r="N420" s="55">
        <v>0</v>
      </c>
      <c r="O420" s="55">
        <v>0</v>
      </c>
      <c r="P420" s="55">
        <v>166.244</v>
      </c>
      <c r="Q420" s="45" t="s">
        <v>46</v>
      </c>
      <c r="R420" s="45">
        <v>374</v>
      </c>
      <c r="S420" s="45">
        <v>705</v>
      </c>
      <c r="T420" s="45">
        <v>374</v>
      </c>
      <c r="U420" s="45">
        <v>705</v>
      </c>
      <c r="V420" s="45">
        <v>0</v>
      </c>
      <c r="W420" s="45">
        <v>0</v>
      </c>
      <c r="X420" s="45">
        <v>0</v>
      </c>
      <c r="Y420" s="45">
        <v>0</v>
      </c>
      <c r="Z420" s="45">
        <v>0</v>
      </c>
      <c r="AA420" s="45">
        <v>0</v>
      </c>
      <c r="AB420" s="75" t="s">
        <v>206</v>
      </c>
      <c r="AC420" s="75" t="s">
        <v>207</v>
      </c>
      <c r="AD420" s="75"/>
    </row>
    <row r="421" s="10" customFormat="1" ht="12" spans="1:30">
      <c r="A421" s="45" t="s">
        <v>42</v>
      </c>
      <c r="B421" s="46" t="s">
        <v>205</v>
      </c>
      <c r="C421" s="45" t="s">
        <v>57</v>
      </c>
      <c r="D421" s="45" t="s">
        <v>70</v>
      </c>
      <c r="E421" s="45" t="s">
        <v>71</v>
      </c>
      <c r="F421" s="45">
        <v>202</v>
      </c>
      <c r="G421" s="45">
        <v>3</v>
      </c>
      <c r="H421" s="45">
        <v>114</v>
      </c>
      <c r="I421" s="45">
        <v>202</v>
      </c>
      <c r="J421" s="45">
        <v>2018</v>
      </c>
      <c r="K421" s="45">
        <v>2020</v>
      </c>
      <c r="L421" s="55">
        <v>47.7414</v>
      </c>
      <c r="M421" s="55">
        <v>0</v>
      </c>
      <c r="N421" s="55">
        <v>0</v>
      </c>
      <c r="O421" s="55">
        <v>0</v>
      </c>
      <c r="P421" s="55">
        <v>47.7414</v>
      </c>
      <c r="Q421" s="45" t="s">
        <v>46</v>
      </c>
      <c r="R421" s="45">
        <v>114</v>
      </c>
      <c r="S421" s="45">
        <v>202</v>
      </c>
      <c r="T421" s="45">
        <v>114</v>
      </c>
      <c r="U421" s="45">
        <v>202</v>
      </c>
      <c r="V421" s="45">
        <v>0</v>
      </c>
      <c r="W421" s="45">
        <v>0</v>
      </c>
      <c r="X421" s="45">
        <v>0</v>
      </c>
      <c r="Y421" s="45">
        <v>0</v>
      </c>
      <c r="Z421" s="45">
        <v>0</v>
      </c>
      <c r="AA421" s="45">
        <v>0</v>
      </c>
      <c r="AB421" s="75" t="s">
        <v>206</v>
      </c>
      <c r="AC421" s="75" t="s">
        <v>207</v>
      </c>
      <c r="AD421" s="75"/>
    </row>
    <row r="422" s="10" customFormat="1" ht="12" spans="1:30">
      <c r="A422" s="45" t="s">
        <v>42</v>
      </c>
      <c r="B422" s="46" t="s">
        <v>205</v>
      </c>
      <c r="C422" s="45" t="s">
        <v>58</v>
      </c>
      <c r="D422" s="45" t="s">
        <v>70</v>
      </c>
      <c r="E422" s="45" t="s">
        <v>71</v>
      </c>
      <c r="F422" s="45">
        <v>1774</v>
      </c>
      <c r="G422" s="45">
        <v>3</v>
      </c>
      <c r="H422" s="45">
        <v>841</v>
      </c>
      <c r="I422" s="45">
        <v>1774</v>
      </c>
      <c r="J422" s="45">
        <v>2018</v>
      </c>
      <c r="K422" s="45">
        <v>2020</v>
      </c>
      <c r="L422" s="55">
        <v>335.469</v>
      </c>
      <c r="M422" s="55">
        <v>0</v>
      </c>
      <c r="N422" s="55">
        <v>0</v>
      </c>
      <c r="O422" s="55">
        <v>0</v>
      </c>
      <c r="P422" s="55">
        <v>335.469</v>
      </c>
      <c r="Q422" s="45" t="s">
        <v>46</v>
      </c>
      <c r="R422" s="45">
        <v>841</v>
      </c>
      <c r="S422" s="45">
        <v>1774</v>
      </c>
      <c r="T422" s="45">
        <v>841</v>
      </c>
      <c r="U422" s="45">
        <v>1774</v>
      </c>
      <c r="V422" s="45">
        <v>0</v>
      </c>
      <c r="W422" s="45">
        <v>0</v>
      </c>
      <c r="X422" s="45">
        <v>0</v>
      </c>
      <c r="Y422" s="45">
        <v>0</v>
      </c>
      <c r="Z422" s="45">
        <v>0</v>
      </c>
      <c r="AA422" s="45">
        <v>0</v>
      </c>
      <c r="AB422" s="75" t="s">
        <v>206</v>
      </c>
      <c r="AC422" s="75" t="s">
        <v>207</v>
      </c>
      <c r="AD422" s="75"/>
    </row>
    <row r="423" s="4" customFormat="1" spans="1:30">
      <c r="A423" s="43">
        <v>7.2</v>
      </c>
      <c r="B423" s="44" t="s">
        <v>208</v>
      </c>
      <c r="C423" s="43"/>
      <c r="D423" s="43"/>
      <c r="E423" s="43"/>
      <c r="F423" s="43">
        <f>SUM(F424,F432,F433)</f>
        <v>1814</v>
      </c>
      <c r="G423" s="43">
        <f>SUM(G424,G432,G433)</f>
        <v>47</v>
      </c>
      <c r="H423" s="43">
        <f>SUM(H424,H432,H433)</f>
        <v>479</v>
      </c>
      <c r="I423" s="43">
        <f>SUM(I424,I432,I433)</f>
        <v>1823</v>
      </c>
      <c r="J423" s="43"/>
      <c r="K423" s="43"/>
      <c r="L423" s="52">
        <f>SUM(L424,L432,L433)</f>
        <v>293.5239</v>
      </c>
      <c r="M423" s="52">
        <f>SUM(M424,M432,M433)</f>
        <v>0</v>
      </c>
      <c r="N423" s="52">
        <f>SUM(N424,N432,N433)</f>
        <v>0</v>
      </c>
      <c r="O423" s="52">
        <f>SUM(O424,O432,O433)</f>
        <v>0</v>
      </c>
      <c r="P423" s="52">
        <f>SUM(P424,P432,P433)</f>
        <v>293.5239</v>
      </c>
      <c r="Q423" s="43"/>
      <c r="R423" s="43">
        <f t="shared" ref="P423:AA423" si="59">SUM(R424,R432,R433)</f>
        <v>479</v>
      </c>
      <c r="S423" s="43">
        <f t="shared" si="59"/>
        <v>1823</v>
      </c>
      <c r="T423" s="43">
        <f t="shared" si="59"/>
        <v>479</v>
      </c>
      <c r="U423" s="43">
        <f t="shared" si="59"/>
        <v>1823</v>
      </c>
      <c r="V423" s="43">
        <f t="shared" si="59"/>
        <v>0</v>
      </c>
      <c r="W423" s="43">
        <f t="shared" si="59"/>
        <v>0</v>
      </c>
      <c r="X423" s="43">
        <f t="shared" si="59"/>
        <v>0</v>
      </c>
      <c r="Y423" s="43">
        <f t="shared" si="59"/>
        <v>0</v>
      </c>
      <c r="Z423" s="43">
        <f t="shared" si="59"/>
        <v>0</v>
      </c>
      <c r="AA423" s="43">
        <f t="shared" si="59"/>
        <v>0</v>
      </c>
      <c r="AB423" s="77"/>
      <c r="AC423" s="77"/>
      <c r="AD423" s="77"/>
    </row>
    <row r="424" s="143" customFormat="1" ht="12" spans="1:30">
      <c r="A424" s="43" t="s">
        <v>209</v>
      </c>
      <c r="B424" s="44" t="s">
        <v>210</v>
      </c>
      <c r="C424" s="43" t="s">
        <v>144</v>
      </c>
      <c r="D424" s="43"/>
      <c r="E424" s="43"/>
      <c r="F424" s="43">
        <f>SUM(F425:F431)</f>
        <v>54</v>
      </c>
      <c r="G424" s="43">
        <f>SUM(G425:G431)</f>
        <v>19</v>
      </c>
      <c r="H424" s="43">
        <f>SUM(H425:H431)</f>
        <v>41</v>
      </c>
      <c r="I424" s="43">
        <f>SUM(I425:I431)</f>
        <v>63</v>
      </c>
      <c r="J424" s="43"/>
      <c r="K424" s="43"/>
      <c r="L424" s="52">
        <f>SUM(L425:L431)</f>
        <v>23.0839</v>
      </c>
      <c r="M424" s="52">
        <f>SUM(M425:M431)</f>
        <v>0</v>
      </c>
      <c r="N424" s="52">
        <f>SUM(N425:N431)</f>
        <v>0</v>
      </c>
      <c r="O424" s="52">
        <f>SUM(O425:O431)</f>
        <v>0</v>
      </c>
      <c r="P424" s="52">
        <f t="shared" ref="P424:AA424" si="60">SUM(P425:P431)</f>
        <v>23.0839</v>
      </c>
      <c r="Q424" s="43"/>
      <c r="R424" s="43">
        <f t="shared" si="60"/>
        <v>41</v>
      </c>
      <c r="S424" s="43">
        <f t="shared" si="60"/>
        <v>63</v>
      </c>
      <c r="T424" s="43">
        <f t="shared" si="60"/>
        <v>41</v>
      </c>
      <c r="U424" s="43">
        <f t="shared" si="60"/>
        <v>63</v>
      </c>
      <c r="V424" s="43">
        <f t="shared" si="60"/>
        <v>0</v>
      </c>
      <c r="W424" s="43">
        <f t="shared" si="60"/>
        <v>0</v>
      </c>
      <c r="X424" s="43">
        <f t="shared" si="60"/>
        <v>0</v>
      </c>
      <c r="Y424" s="43">
        <f t="shared" si="60"/>
        <v>0</v>
      </c>
      <c r="Z424" s="43">
        <f t="shared" si="60"/>
        <v>0</v>
      </c>
      <c r="AA424" s="43">
        <f t="shared" si="60"/>
        <v>0</v>
      </c>
      <c r="AB424" s="77"/>
      <c r="AC424" s="77"/>
      <c r="AD424" s="77"/>
    </row>
    <row r="425" s="10" customFormat="1" ht="12" spans="1:30">
      <c r="A425" s="45" t="s">
        <v>42</v>
      </c>
      <c r="B425" s="46" t="s">
        <v>211</v>
      </c>
      <c r="C425" s="45" t="s">
        <v>44</v>
      </c>
      <c r="D425" s="45" t="s">
        <v>70</v>
      </c>
      <c r="E425" s="45" t="s">
        <v>71</v>
      </c>
      <c r="F425" s="45">
        <v>4</v>
      </c>
      <c r="G425" s="45">
        <v>3</v>
      </c>
      <c r="H425" s="45">
        <v>4</v>
      </c>
      <c r="I425" s="45">
        <v>4</v>
      </c>
      <c r="J425" s="45">
        <v>2018</v>
      </c>
      <c r="K425" s="45">
        <v>2020</v>
      </c>
      <c r="L425" s="55">
        <f>M425+N425+O425+P425</f>
        <v>1.7668</v>
      </c>
      <c r="M425" s="55">
        <v>0</v>
      </c>
      <c r="N425" s="55">
        <v>0</v>
      </c>
      <c r="O425" s="55">
        <v>0</v>
      </c>
      <c r="P425" s="55">
        <v>1.7668</v>
      </c>
      <c r="Q425" s="45" t="s">
        <v>46</v>
      </c>
      <c r="R425" s="45">
        <v>4</v>
      </c>
      <c r="S425" s="45">
        <v>4</v>
      </c>
      <c r="T425" s="45">
        <v>4</v>
      </c>
      <c r="U425" s="45">
        <v>4</v>
      </c>
      <c r="V425" s="45">
        <v>0</v>
      </c>
      <c r="W425" s="45">
        <v>0</v>
      </c>
      <c r="X425" s="45">
        <v>0</v>
      </c>
      <c r="Y425" s="45">
        <v>0</v>
      </c>
      <c r="Z425" s="45">
        <v>0</v>
      </c>
      <c r="AA425" s="45">
        <v>0</v>
      </c>
      <c r="AB425" s="75" t="s">
        <v>206</v>
      </c>
      <c r="AC425" s="75" t="s">
        <v>207</v>
      </c>
      <c r="AD425" s="75"/>
    </row>
    <row r="426" s="10" customFormat="1" ht="12" spans="1:30">
      <c r="A426" s="45" t="s">
        <v>42</v>
      </c>
      <c r="B426" s="46" t="s">
        <v>211</v>
      </c>
      <c r="C426" s="45" t="s">
        <v>50</v>
      </c>
      <c r="D426" s="45" t="s">
        <v>70</v>
      </c>
      <c r="E426" s="45" t="s">
        <v>71</v>
      </c>
      <c r="F426" s="45">
        <v>3</v>
      </c>
      <c r="G426" s="45">
        <v>1</v>
      </c>
      <c r="H426" s="45">
        <v>1</v>
      </c>
      <c r="I426" s="45">
        <v>3</v>
      </c>
      <c r="J426" s="45">
        <v>2018</v>
      </c>
      <c r="K426" s="45">
        <v>2018</v>
      </c>
      <c r="L426" s="55">
        <f t="shared" ref="L426:L431" si="61">M426+N426+O426+P426</f>
        <v>0.5698</v>
      </c>
      <c r="M426" s="55">
        <v>0</v>
      </c>
      <c r="N426" s="55">
        <v>0</v>
      </c>
      <c r="O426" s="55">
        <v>0</v>
      </c>
      <c r="P426" s="55">
        <v>0.5698</v>
      </c>
      <c r="Q426" s="45" t="s">
        <v>46</v>
      </c>
      <c r="R426" s="45">
        <v>1</v>
      </c>
      <c r="S426" s="45">
        <v>3</v>
      </c>
      <c r="T426" s="45">
        <v>1</v>
      </c>
      <c r="U426" s="45">
        <v>3</v>
      </c>
      <c r="V426" s="45">
        <v>0</v>
      </c>
      <c r="W426" s="45">
        <v>0</v>
      </c>
      <c r="X426" s="45">
        <v>0</v>
      </c>
      <c r="Y426" s="45">
        <v>0</v>
      </c>
      <c r="Z426" s="45">
        <v>0</v>
      </c>
      <c r="AA426" s="45">
        <v>0</v>
      </c>
      <c r="AB426" s="75" t="s">
        <v>206</v>
      </c>
      <c r="AC426" s="75" t="s">
        <v>207</v>
      </c>
      <c r="AD426" s="75"/>
    </row>
    <row r="427" s="10" customFormat="1" ht="12" spans="1:30">
      <c r="A427" s="45" t="s">
        <v>42</v>
      </c>
      <c r="B427" s="46" t="s">
        <v>211</v>
      </c>
      <c r="C427" s="45" t="s">
        <v>52</v>
      </c>
      <c r="D427" s="45" t="s">
        <v>70</v>
      </c>
      <c r="E427" s="45" t="s">
        <v>71</v>
      </c>
      <c r="F427" s="45">
        <v>8</v>
      </c>
      <c r="G427" s="45">
        <v>3</v>
      </c>
      <c r="H427" s="45">
        <v>8</v>
      </c>
      <c r="I427" s="45">
        <v>9</v>
      </c>
      <c r="J427" s="45">
        <v>2018</v>
      </c>
      <c r="K427" s="45">
        <v>2020</v>
      </c>
      <c r="L427" s="55">
        <f t="shared" si="61"/>
        <v>4.5372</v>
      </c>
      <c r="M427" s="55">
        <v>0</v>
      </c>
      <c r="N427" s="55">
        <v>0</v>
      </c>
      <c r="O427" s="55">
        <v>0</v>
      </c>
      <c r="P427" s="55">
        <v>4.5372</v>
      </c>
      <c r="Q427" s="45" t="s">
        <v>46</v>
      </c>
      <c r="R427" s="45">
        <v>8</v>
      </c>
      <c r="S427" s="45">
        <v>9</v>
      </c>
      <c r="T427" s="45">
        <v>8</v>
      </c>
      <c r="U427" s="45">
        <v>9</v>
      </c>
      <c r="V427" s="45">
        <v>0</v>
      </c>
      <c r="W427" s="45">
        <v>0</v>
      </c>
      <c r="X427" s="45">
        <v>0</v>
      </c>
      <c r="Y427" s="45">
        <v>0</v>
      </c>
      <c r="Z427" s="45">
        <v>0</v>
      </c>
      <c r="AA427" s="45">
        <v>0</v>
      </c>
      <c r="AB427" s="75" t="s">
        <v>206</v>
      </c>
      <c r="AC427" s="75" t="s">
        <v>207</v>
      </c>
      <c r="AD427" s="75"/>
    </row>
    <row r="428" s="131" customFormat="1" ht="12" spans="1:30">
      <c r="A428" s="45" t="s">
        <v>42</v>
      </c>
      <c r="B428" s="46" t="s">
        <v>211</v>
      </c>
      <c r="C428" s="45" t="s">
        <v>53</v>
      </c>
      <c r="D428" s="45" t="s">
        <v>70</v>
      </c>
      <c r="E428" s="45" t="s">
        <v>71</v>
      </c>
      <c r="F428" s="45">
        <v>5</v>
      </c>
      <c r="G428" s="45">
        <v>3</v>
      </c>
      <c r="H428" s="45">
        <v>5</v>
      </c>
      <c r="I428" s="45">
        <v>5</v>
      </c>
      <c r="J428" s="45">
        <v>2018</v>
      </c>
      <c r="K428" s="45">
        <v>2020</v>
      </c>
      <c r="L428" s="55">
        <f t="shared" si="61"/>
        <v>2.1768</v>
      </c>
      <c r="M428" s="55">
        <v>0</v>
      </c>
      <c r="N428" s="55">
        <v>0</v>
      </c>
      <c r="O428" s="55">
        <v>0</v>
      </c>
      <c r="P428" s="55">
        <v>2.1768</v>
      </c>
      <c r="Q428" s="45" t="s">
        <v>46</v>
      </c>
      <c r="R428" s="45">
        <v>5</v>
      </c>
      <c r="S428" s="45">
        <v>5</v>
      </c>
      <c r="T428" s="45">
        <v>5</v>
      </c>
      <c r="U428" s="45">
        <v>5</v>
      </c>
      <c r="V428" s="45">
        <v>0</v>
      </c>
      <c r="W428" s="45">
        <v>0</v>
      </c>
      <c r="X428" s="45">
        <v>0</v>
      </c>
      <c r="Y428" s="45">
        <v>0</v>
      </c>
      <c r="Z428" s="45">
        <v>0</v>
      </c>
      <c r="AA428" s="45">
        <v>0</v>
      </c>
      <c r="AB428" s="75" t="s">
        <v>206</v>
      </c>
      <c r="AC428" s="75" t="s">
        <v>207</v>
      </c>
      <c r="AD428" s="75"/>
    </row>
    <row r="429" s="131" customFormat="1" ht="12" spans="1:30">
      <c r="A429" s="45" t="s">
        <v>42</v>
      </c>
      <c r="B429" s="46" t="s">
        <v>211</v>
      </c>
      <c r="C429" s="45" t="s">
        <v>54</v>
      </c>
      <c r="D429" s="45" t="s">
        <v>70</v>
      </c>
      <c r="E429" s="45" t="s">
        <v>71</v>
      </c>
      <c r="F429" s="45">
        <v>0</v>
      </c>
      <c r="G429" s="45">
        <v>3</v>
      </c>
      <c r="H429" s="45">
        <v>4</v>
      </c>
      <c r="I429" s="45">
        <v>5</v>
      </c>
      <c r="J429" s="45">
        <v>2018</v>
      </c>
      <c r="K429" s="45">
        <v>2020</v>
      </c>
      <c r="L429" s="55">
        <f t="shared" si="61"/>
        <v>5.5582</v>
      </c>
      <c r="M429" s="55">
        <v>0</v>
      </c>
      <c r="N429" s="55">
        <v>0</v>
      </c>
      <c r="O429" s="55">
        <v>0</v>
      </c>
      <c r="P429" s="55">
        <v>5.5582</v>
      </c>
      <c r="Q429" s="45" t="s">
        <v>46</v>
      </c>
      <c r="R429" s="45">
        <v>4</v>
      </c>
      <c r="S429" s="45">
        <v>5</v>
      </c>
      <c r="T429" s="45">
        <v>4</v>
      </c>
      <c r="U429" s="45">
        <v>5</v>
      </c>
      <c r="V429" s="45">
        <v>0</v>
      </c>
      <c r="W429" s="45">
        <v>0</v>
      </c>
      <c r="X429" s="45">
        <v>0</v>
      </c>
      <c r="Y429" s="45">
        <v>0</v>
      </c>
      <c r="Z429" s="45">
        <v>0</v>
      </c>
      <c r="AA429" s="45">
        <v>0</v>
      </c>
      <c r="AB429" s="75" t="s">
        <v>206</v>
      </c>
      <c r="AC429" s="75" t="s">
        <v>207</v>
      </c>
      <c r="AD429" s="75"/>
    </row>
    <row r="430" s="10" customFormat="1" ht="12" spans="1:30">
      <c r="A430" s="45" t="s">
        <v>42</v>
      </c>
      <c r="B430" s="46" t="s">
        <v>211</v>
      </c>
      <c r="C430" s="45" t="s">
        <v>55</v>
      </c>
      <c r="D430" s="45" t="s">
        <v>70</v>
      </c>
      <c r="E430" s="45" t="s">
        <v>71</v>
      </c>
      <c r="F430" s="45">
        <v>6</v>
      </c>
      <c r="G430" s="45">
        <v>3</v>
      </c>
      <c r="H430" s="45">
        <v>6</v>
      </c>
      <c r="I430" s="45">
        <v>9</v>
      </c>
      <c r="J430" s="45">
        <v>2018</v>
      </c>
      <c r="K430" s="45">
        <v>2020</v>
      </c>
      <c r="L430" s="55">
        <f t="shared" si="61"/>
        <v>3.3412</v>
      </c>
      <c r="M430" s="55">
        <v>0</v>
      </c>
      <c r="N430" s="55">
        <v>0</v>
      </c>
      <c r="O430" s="55">
        <v>0</v>
      </c>
      <c r="P430" s="55">
        <v>3.3412</v>
      </c>
      <c r="Q430" s="45" t="s">
        <v>46</v>
      </c>
      <c r="R430" s="45">
        <v>6</v>
      </c>
      <c r="S430" s="45">
        <v>9</v>
      </c>
      <c r="T430" s="45">
        <v>6</v>
      </c>
      <c r="U430" s="45">
        <v>9</v>
      </c>
      <c r="V430" s="45">
        <v>0</v>
      </c>
      <c r="W430" s="45">
        <v>0</v>
      </c>
      <c r="X430" s="45">
        <v>0</v>
      </c>
      <c r="Y430" s="45">
        <v>0</v>
      </c>
      <c r="Z430" s="45">
        <v>0</v>
      </c>
      <c r="AA430" s="45">
        <v>0</v>
      </c>
      <c r="AB430" s="75" t="s">
        <v>206</v>
      </c>
      <c r="AC430" s="75" t="s">
        <v>207</v>
      </c>
      <c r="AD430" s="75"/>
    </row>
    <row r="431" s="10" customFormat="1" ht="12" spans="1:30">
      <c r="A431" s="45" t="s">
        <v>42</v>
      </c>
      <c r="B431" s="46" t="s">
        <v>211</v>
      </c>
      <c r="C431" s="45" t="s">
        <v>58</v>
      </c>
      <c r="D431" s="45" t="s">
        <v>70</v>
      </c>
      <c r="E431" s="45" t="s">
        <v>71</v>
      </c>
      <c r="F431" s="45">
        <v>28</v>
      </c>
      <c r="G431" s="45">
        <v>3</v>
      </c>
      <c r="H431" s="45">
        <v>13</v>
      </c>
      <c r="I431" s="45">
        <v>28</v>
      </c>
      <c r="J431" s="45">
        <v>2018</v>
      </c>
      <c r="K431" s="45">
        <v>2020</v>
      </c>
      <c r="L431" s="55">
        <f t="shared" si="61"/>
        <v>5.1339</v>
      </c>
      <c r="M431" s="55">
        <v>0</v>
      </c>
      <c r="N431" s="55">
        <v>0</v>
      </c>
      <c r="O431" s="55">
        <v>0</v>
      </c>
      <c r="P431" s="55">
        <v>5.1339</v>
      </c>
      <c r="Q431" s="45" t="s">
        <v>46</v>
      </c>
      <c r="R431" s="45">
        <v>13</v>
      </c>
      <c r="S431" s="45">
        <v>28</v>
      </c>
      <c r="T431" s="45">
        <v>13</v>
      </c>
      <c r="U431" s="45">
        <v>28</v>
      </c>
      <c r="V431" s="45">
        <v>0</v>
      </c>
      <c r="W431" s="45">
        <v>0</v>
      </c>
      <c r="X431" s="45">
        <v>0</v>
      </c>
      <c r="Y431" s="45">
        <v>0</v>
      </c>
      <c r="Z431" s="45">
        <v>0</v>
      </c>
      <c r="AA431" s="45">
        <v>0</v>
      </c>
      <c r="AB431" s="75" t="s">
        <v>206</v>
      </c>
      <c r="AC431" s="75" t="s">
        <v>207</v>
      </c>
      <c r="AD431" s="75"/>
    </row>
    <row r="432" s="143" customFormat="1" ht="12" spans="1:30">
      <c r="A432" s="43" t="s">
        <v>212</v>
      </c>
      <c r="B432" s="44" t="s">
        <v>213</v>
      </c>
      <c r="C432" s="43" t="s">
        <v>161</v>
      </c>
      <c r="D432" s="43"/>
      <c r="E432" s="43"/>
      <c r="F432" s="43"/>
      <c r="G432" s="43"/>
      <c r="H432" s="43"/>
      <c r="I432" s="43"/>
      <c r="J432" s="43"/>
      <c r="K432" s="43"/>
      <c r="L432" s="52"/>
      <c r="M432" s="52"/>
      <c r="N432" s="52"/>
      <c r="O432" s="52"/>
      <c r="P432" s="52"/>
      <c r="Q432" s="43"/>
      <c r="R432" s="43"/>
      <c r="S432" s="43"/>
      <c r="T432" s="43"/>
      <c r="U432" s="43"/>
      <c r="V432" s="43"/>
      <c r="W432" s="43"/>
      <c r="X432" s="43"/>
      <c r="Y432" s="43"/>
      <c r="Z432" s="43"/>
      <c r="AA432" s="43"/>
      <c r="AB432" s="77"/>
      <c r="AC432" s="77"/>
      <c r="AD432" s="77"/>
    </row>
    <row r="433" s="4" customFormat="1" spans="1:30">
      <c r="A433" s="43" t="s">
        <v>214</v>
      </c>
      <c r="B433" s="44" t="s">
        <v>215</v>
      </c>
      <c r="C433" s="43" t="s">
        <v>36</v>
      </c>
      <c r="D433" s="43"/>
      <c r="E433" s="43"/>
      <c r="F433" s="43">
        <f>SUM(F434:F443)</f>
        <v>1760</v>
      </c>
      <c r="G433" s="43">
        <f>SUM(G434:G443)</f>
        <v>28</v>
      </c>
      <c r="H433" s="43">
        <f>SUM(H434:H443)</f>
        <v>438</v>
      </c>
      <c r="I433" s="43">
        <f>SUM(I434:I443)</f>
        <v>1760</v>
      </c>
      <c r="J433" s="43"/>
      <c r="K433" s="43"/>
      <c r="L433" s="52">
        <f>SUM(L434:L443)</f>
        <v>270.44</v>
      </c>
      <c r="M433" s="52">
        <f>SUM(M434:M443)</f>
        <v>0</v>
      </c>
      <c r="N433" s="52">
        <f>SUM(N434:N443)</f>
        <v>0</v>
      </c>
      <c r="O433" s="52">
        <f>SUM(O434:O443)</f>
        <v>0</v>
      </c>
      <c r="P433" s="52">
        <f t="shared" ref="P433:AA433" si="62">SUM(P434:P443)</f>
        <v>270.44</v>
      </c>
      <c r="Q433" s="43"/>
      <c r="R433" s="43">
        <f t="shared" si="62"/>
        <v>438</v>
      </c>
      <c r="S433" s="43">
        <f t="shared" si="62"/>
        <v>1760</v>
      </c>
      <c r="T433" s="43">
        <f t="shared" si="62"/>
        <v>438</v>
      </c>
      <c r="U433" s="43">
        <f t="shared" si="62"/>
        <v>1760</v>
      </c>
      <c r="V433" s="43">
        <f t="shared" si="62"/>
        <v>0</v>
      </c>
      <c r="W433" s="43">
        <f t="shared" si="62"/>
        <v>0</v>
      </c>
      <c r="X433" s="43">
        <f t="shared" si="62"/>
        <v>0</v>
      </c>
      <c r="Y433" s="43">
        <f t="shared" si="62"/>
        <v>0</v>
      </c>
      <c r="Z433" s="43">
        <f t="shared" si="62"/>
        <v>0</v>
      </c>
      <c r="AA433" s="43">
        <f t="shared" si="62"/>
        <v>0</v>
      </c>
      <c r="AB433" s="77"/>
      <c r="AC433" s="77"/>
      <c r="AD433" s="77"/>
    </row>
    <row r="434" s="10" customFormat="1" spans="1:30">
      <c r="A434" s="45" t="s">
        <v>42</v>
      </c>
      <c r="B434" s="46" t="s">
        <v>216</v>
      </c>
      <c r="C434" s="75" t="s">
        <v>44</v>
      </c>
      <c r="D434" s="75"/>
      <c r="E434" s="75" t="s">
        <v>71</v>
      </c>
      <c r="F434" s="45">
        <v>19</v>
      </c>
      <c r="G434" s="45">
        <v>1</v>
      </c>
      <c r="H434" s="45">
        <v>5</v>
      </c>
      <c r="I434" s="45">
        <v>19</v>
      </c>
      <c r="J434" s="75">
        <v>2019</v>
      </c>
      <c r="K434" s="75">
        <v>2019</v>
      </c>
      <c r="L434" s="81">
        <v>2.9</v>
      </c>
      <c r="M434" s="81">
        <v>0</v>
      </c>
      <c r="N434" s="81">
        <v>0</v>
      </c>
      <c r="O434" s="81">
        <v>0</v>
      </c>
      <c r="P434" s="81">
        <v>2.9</v>
      </c>
      <c r="Q434" s="45" t="s">
        <v>46</v>
      </c>
      <c r="R434" s="45">
        <v>5</v>
      </c>
      <c r="S434" s="45">
        <v>19</v>
      </c>
      <c r="T434" s="45">
        <v>5</v>
      </c>
      <c r="U434" s="45">
        <v>19</v>
      </c>
      <c r="V434" s="75">
        <v>0</v>
      </c>
      <c r="W434" s="75">
        <v>0</v>
      </c>
      <c r="X434" s="75">
        <v>0</v>
      </c>
      <c r="Y434" s="75">
        <v>0</v>
      </c>
      <c r="Z434" s="75">
        <v>0</v>
      </c>
      <c r="AA434" s="75">
        <v>0</v>
      </c>
      <c r="AB434" s="75" t="s">
        <v>206</v>
      </c>
      <c r="AC434" s="75" t="s">
        <v>207</v>
      </c>
      <c r="AD434" s="22"/>
    </row>
    <row r="435" s="10" customFormat="1" spans="1:30">
      <c r="A435" s="45" t="s">
        <v>42</v>
      </c>
      <c r="B435" s="46" t="s">
        <v>216</v>
      </c>
      <c r="C435" s="75" t="s">
        <v>49</v>
      </c>
      <c r="D435" s="75"/>
      <c r="E435" s="75" t="s">
        <v>71</v>
      </c>
      <c r="F435" s="45">
        <v>28</v>
      </c>
      <c r="G435" s="45">
        <v>3</v>
      </c>
      <c r="H435" s="45">
        <v>8</v>
      </c>
      <c r="I435" s="45">
        <v>28</v>
      </c>
      <c r="J435" s="75">
        <v>2019</v>
      </c>
      <c r="K435" s="75">
        <v>2019</v>
      </c>
      <c r="L435" s="81">
        <v>5.1</v>
      </c>
      <c r="M435" s="81">
        <v>0</v>
      </c>
      <c r="N435" s="81">
        <v>0</v>
      </c>
      <c r="O435" s="81">
        <v>0</v>
      </c>
      <c r="P435" s="81">
        <v>5.1</v>
      </c>
      <c r="Q435" s="45" t="s">
        <v>46</v>
      </c>
      <c r="R435" s="45">
        <v>8</v>
      </c>
      <c r="S435" s="45">
        <v>28</v>
      </c>
      <c r="T435" s="45">
        <v>8</v>
      </c>
      <c r="U435" s="45">
        <v>28</v>
      </c>
      <c r="V435" s="73">
        <v>0</v>
      </c>
      <c r="W435" s="75">
        <v>0</v>
      </c>
      <c r="X435" s="75">
        <v>0</v>
      </c>
      <c r="Y435" s="75">
        <v>0</v>
      </c>
      <c r="Z435" s="75">
        <v>0</v>
      </c>
      <c r="AA435" s="75">
        <v>0</v>
      </c>
      <c r="AB435" s="75" t="s">
        <v>206</v>
      </c>
      <c r="AC435" s="75" t="s">
        <v>207</v>
      </c>
      <c r="AD435" s="75"/>
    </row>
    <row r="436" s="10" customFormat="1" spans="1:30">
      <c r="A436" s="45" t="s">
        <v>42</v>
      </c>
      <c r="B436" s="46" t="s">
        <v>216</v>
      </c>
      <c r="C436" s="75" t="s">
        <v>50</v>
      </c>
      <c r="D436" s="75"/>
      <c r="E436" s="75" t="s">
        <v>71</v>
      </c>
      <c r="F436" s="45">
        <v>66</v>
      </c>
      <c r="G436" s="45">
        <v>3</v>
      </c>
      <c r="H436" s="45">
        <v>17</v>
      </c>
      <c r="I436" s="45">
        <v>66</v>
      </c>
      <c r="J436" s="75">
        <v>2019</v>
      </c>
      <c r="K436" s="75">
        <v>2019</v>
      </c>
      <c r="L436" s="81">
        <v>15.85</v>
      </c>
      <c r="M436" s="81">
        <v>0</v>
      </c>
      <c r="N436" s="81">
        <v>0</v>
      </c>
      <c r="O436" s="81">
        <v>0</v>
      </c>
      <c r="P436" s="81">
        <v>15.85</v>
      </c>
      <c r="Q436" s="45" t="s">
        <v>46</v>
      </c>
      <c r="R436" s="45">
        <v>17</v>
      </c>
      <c r="S436" s="45">
        <v>66</v>
      </c>
      <c r="T436" s="45">
        <v>17</v>
      </c>
      <c r="U436" s="45">
        <v>66</v>
      </c>
      <c r="V436" s="73">
        <v>0</v>
      </c>
      <c r="W436" s="75">
        <v>0</v>
      </c>
      <c r="X436" s="75">
        <v>0</v>
      </c>
      <c r="Y436" s="75">
        <v>0</v>
      </c>
      <c r="Z436" s="75">
        <v>0</v>
      </c>
      <c r="AA436" s="75">
        <v>0</v>
      </c>
      <c r="AB436" s="75" t="s">
        <v>206</v>
      </c>
      <c r="AC436" s="75" t="s">
        <v>207</v>
      </c>
      <c r="AD436" s="75"/>
    </row>
    <row r="437" s="10" customFormat="1" spans="1:30">
      <c r="A437" s="45" t="s">
        <v>42</v>
      </c>
      <c r="B437" s="46" t="s">
        <v>216</v>
      </c>
      <c r="C437" s="75" t="s">
        <v>52</v>
      </c>
      <c r="D437" s="75"/>
      <c r="E437" s="75" t="s">
        <v>71</v>
      </c>
      <c r="F437" s="45">
        <v>117</v>
      </c>
      <c r="G437" s="45">
        <v>3</v>
      </c>
      <c r="H437" s="45">
        <v>27</v>
      </c>
      <c r="I437" s="45">
        <v>117</v>
      </c>
      <c r="J437" s="75">
        <v>2019</v>
      </c>
      <c r="K437" s="75">
        <v>2019</v>
      </c>
      <c r="L437" s="81">
        <v>14.51</v>
      </c>
      <c r="M437" s="81">
        <v>0</v>
      </c>
      <c r="N437" s="81">
        <v>0</v>
      </c>
      <c r="O437" s="81">
        <v>0</v>
      </c>
      <c r="P437" s="81">
        <v>14.51</v>
      </c>
      <c r="Q437" s="45" t="s">
        <v>46</v>
      </c>
      <c r="R437" s="45">
        <v>27</v>
      </c>
      <c r="S437" s="45">
        <v>117</v>
      </c>
      <c r="T437" s="45">
        <v>27</v>
      </c>
      <c r="U437" s="45">
        <v>117</v>
      </c>
      <c r="V437" s="73">
        <v>0</v>
      </c>
      <c r="W437" s="75">
        <v>0</v>
      </c>
      <c r="X437" s="75">
        <v>0</v>
      </c>
      <c r="Y437" s="75">
        <v>0</v>
      </c>
      <c r="Z437" s="75">
        <v>0</v>
      </c>
      <c r="AA437" s="75">
        <v>0</v>
      </c>
      <c r="AB437" s="75" t="s">
        <v>206</v>
      </c>
      <c r="AC437" s="75" t="s">
        <v>207</v>
      </c>
      <c r="AD437" s="75"/>
    </row>
    <row r="438" s="10" customFormat="1" spans="1:30">
      <c r="A438" s="45" t="s">
        <v>42</v>
      </c>
      <c r="B438" s="46" t="s">
        <v>216</v>
      </c>
      <c r="C438" s="75" t="s">
        <v>53</v>
      </c>
      <c r="D438" s="75"/>
      <c r="E438" s="75" t="s">
        <v>71</v>
      </c>
      <c r="F438" s="45">
        <v>220</v>
      </c>
      <c r="G438" s="45">
        <v>3</v>
      </c>
      <c r="H438" s="45">
        <v>59</v>
      </c>
      <c r="I438" s="45">
        <v>220</v>
      </c>
      <c r="J438" s="75">
        <v>2019</v>
      </c>
      <c r="K438" s="75">
        <v>2019</v>
      </c>
      <c r="L438" s="81">
        <v>40.65</v>
      </c>
      <c r="M438" s="81">
        <v>0</v>
      </c>
      <c r="N438" s="81">
        <v>0</v>
      </c>
      <c r="O438" s="81">
        <v>0</v>
      </c>
      <c r="P438" s="81">
        <v>40.65</v>
      </c>
      <c r="Q438" s="45" t="s">
        <v>46</v>
      </c>
      <c r="R438" s="45">
        <v>59</v>
      </c>
      <c r="S438" s="45">
        <v>220</v>
      </c>
      <c r="T438" s="45">
        <v>59</v>
      </c>
      <c r="U438" s="45">
        <v>220</v>
      </c>
      <c r="V438" s="73">
        <v>0</v>
      </c>
      <c r="W438" s="75">
        <v>0</v>
      </c>
      <c r="X438" s="75">
        <v>0</v>
      </c>
      <c r="Y438" s="75">
        <v>0</v>
      </c>
      <c r="Z438" s="75">
        <v>0</v>
      </c>
      <c r="AA438" s="75">
        <v>0</v>
      </c>
      <c r="AB438" s="75" t="s">
        <v>206</v>
      </c>
      <c r="AC438" s="75" t="s">
        <v>207</v>
      </c>
      <c r="AD438" s="75"/>
    </row>
    <row r="439" s="10" customFormat="1" spans="1:30">
      <c r="A439" s="45" t="s">
        <v>42</v>
      </c>
      <c r="B439" s="46" t="s">
        <v>216</v>
      </c>
      <c r="C439" s="75" t="s">
        <v>54</v>
      </c>
      <c r="D439" s="75"/>
      <c r="E439" s="75" t="s">
        <v>71</v>
      </c>
      <c r="F439" s="45">
        <v>576</v>
      </c>
      <c r="G439" s="45">
        <v>3</v>
      </c>
      <c r="H439" s="45">
        <v>140</v>
      </c>
      <c r="I439" s="45">
        <v>576</v>
      </c>
      <c r="J439" s="75">
        <v>2019</v>
      </c>
      <c r="K439" s="75">
        <v>2019</v>
      </c>
      <c r="L439" s="81">
        <v>81.66</v>
      </c>
      <c r="M439" s="81">
        <v>0</v>
      </c>
      <c r="N439" s="81">
        <v>0</v>
      </c>
      <c r="O439" s="81">
        <v>0</v>
      </c>
      <c r="P439" s="81">
        <v>81.66</v>
      </c>
      <c r="Q439" s="45" t="s">
        <v>46</v>
      </c>
      <c r="R439" s="45">
        <v>140</v>
      </c>
      <c r="S439" s="45">
        <v>576</v>
      </c>
      <c r="T439" s="45">
        <v>140</v>
      </c>
      <c r="U439" s="45">
        <v>576</v>
      </c>
      <c r="V439" s="73">
        <v>0</v>
      </c>
      <c r="W439" s="75">
        <v>0</v>
      </c>
      <c r="X439" s="75">
        <v>0</v>
      </c>
      <c r="Y439" s="75">
        <v>0</v>
      </c>
      <c r="Z439" s="75">
        <v>0</v>
      </c>
      <c r="AA439" s="75">
        <v>0</v>
      </c>
      <c r="AB439" s="75" t="s">
        <v>206</v>
      </c>
      <c r="AC439" s="75" t="s">
        <v>207</v>
      </c>
      <c r="AD439" s="75"/>
    </row>
    <row r="440" s="10" customFormat="1" spans="1:30">
      <c r="A440" s="45" t="s">
        <v>42</v>
      </c>
      <c r="B440" s="46" t="s">
        <v>216</v>
      </c>
      <c r="C440" s="75" t="s">
        <v>55</v>
      </c>
      <c r="D440" s="75"/>
      <c r="E440" s="75" t="s">
        <v>71</v>
      </c>
      <c r="F440" s="45">
        <v>408</v>
      </c>
      <c r="G440" s="45">
        <v>3</v>
      </c>
      <c r="H440" s="45">
        <v>102</v>
      </c>
      <c r="I440" s="45">
        <v>408</v>
      </c>
      <c r="J440" s="75">
        <v>2019</v>
      </c>
      <c r="K440" s="75">
        <v>2019</v>
      </c>
      <c r="L440" s="81">
        <v>54.96</v>
      </c>
      <c r="M440" s="81">
        <v>0</v>
      </c>
      <c r="N440" s="81">
        <v>0</v>
      </c>
      <c r="O440" s="81">
        <v>0</v>
      </c>
      <c r="P440" s="81">
        <v>54.96</v>
      </c>
      <c r="Q440" s="45" t="s">
        <v>46</v>
      </c>
      <c r="R440" s="45">
        <v>102</v>
      </c>
      <c r="S440" s="45">
        <v>408</v>
      </c>
      <c r="T440" s="45">
        <v>102</v>
      </c>
      <c r="U440" s="45">
        <v>408</v>
      </c>
      <c r="V440" s="73">
        <v>0</v>
      </c>
      <c r="W440" s="75">
        <v>0</v>
      </c>
      <c r="X440" s="75">
        <v>0</v>
      </c>
      <c r="Y440" s="75">
        <v>0</v>
      </c>
      <c r="Z440" s="75">
        <v>0</v>
      </c>
      <c r="AA440" s="75">
        <v>0</v>
      </c>
      <c r="AB440" s="75" t="s">
        <v>206</v>
      </c>
      <c r="AC440" s="75" t="s">
        <v>207</v>
      </c>
      <c r="AD440" s="75"/>
    </row>
    <row r="441" s="10" customFormat="1" spans="1:30">
      <c r="A441" s="45" t="s">
        <v>42</v>
      </c>
      <c r="B441" s="46" t="s">
        <v>216</v>
      </c>
      <c r="C441" s="75" t="s">
        <v>56</v>
      </c>
      <c r="D441" s="75"/>
      <c r="E441" s="75" t="s">
        <v>71</v>
      </c>
      <c r="F441" s="45">
        <v>144</v>
      </c>
      <c r="G441" s="45">
        <v>3</v>
      </c>
      <c r="H441" s="45">
        <v>42</v>
      </c>
      <c r="I441" s="45">
        <v>144</v>
      </c>
      <c r="J441" s="75">
        <v>2019</v>
      </c>
      <c r="K441" s="75">
        <v>2019</v>
      </c>
      <c r="L441" s="81">
        <v>30.98</v>
      </c>
      <c r="M441" s="81">
        <v>0</v>
      </c>
      <c r="N441" s="81">
        <v>0</v>
      </c>
      <c r="O441" s="81">
        <v>0</v>
      </c>
      <c r="P441" s="81">
        <v>30.98</v>
      </c>
      <c r="Q441" s="45" t="s">
        <v>46</v>
      </c>
      <c r="R441" s="45">
        <v>42</v>
      </c>
      <c r="S441" s="45">
        <v>144</v>
      </c>
      <c r="T441" s="45">
        <v>42</v>
      </c>
      <c r="U441" s="45">
        <v>144</v>
      </c>
      <c r="V441" s="73">
        <v>0</v>
      </c>
      <c r="W441" s="75">
        <v>0</v>
      </c>
      <c r="X441" s="75">
        <v>0</v>
      </c>
      <c r="Y441" s="75">
        <v>0</v>
      </c>
      <c r="Z441" s="75">
        <v>0</v>
      </c>
      <c r="AA441" s="75">
        <v>0</v>
      </c>
      <c r="AB441" s="75" t="s">
        <v>206</v>
      </c>
      <c r="AC441" s="75" t="s">
        <v>207</v>
      </c>
      <c r="AD441" s="75"/>
    </row>
    <row r="442" s="10" customFormat="1" spans="1:30">
      <c r="A442" s="45" t="s">
        <v>42</v>
      </c>
      <c r="B442" s="46" t="s">
        <v>216</v>
      </c>
      <c r="C442" s="75" t="s">
        <v>57</v>
      </c>
      <c r="D442" s="75"/>
      <c r="E442" s="75" t="s">
        <v>71</v>
      </c>
      <c r="F442" s="45">
        <v>48</v>
      </c>
      <c r="G442" s="45">
        <v>3</v>
      </c>
      <c r="H442" s="45">
        <v>11</v>
      </c>
      <c r="I442" s="45">
        <v>48</v>
      </c>
      <c r="J442" s="75">
        <v>2019</v>
      </c>
      <c r="K442" s="75">
        <v>2019</v>
      </c>
      <c r="L442" s="81">
        <v>6.5</v>
      </c>
      <c r="M442" s="81">
        <v>0</v>
      </c>
      <c r="N442" s="81">
        <v>0</v>
      </c>
      <c r="O442" s="81">
        <v>0</v>
      </c>
      <c r="P442" s="81">
        <v>6.5</v>
      </c>
      <c r="Q442" s="45" t="s">
        <v>46</v>
      </c>
      <c r="R442" s="45">
        <v>11</v>
      </c>
      <c r="S442" s="45">
        <v>48</v>
      </c>
      <c r="T442" s="45">
        <v>11</v>
      </c>
      <c r="U442" s="45">
        <v>48</v>
      </c>
      <c r="V442" s="73">
        <v>0</v>
      </c>
      <c r="W442" s="75">
        <v>0</v>
      </c>
      <c r="X442" s="75">
        <v>0</v>
      </c>
      <c r="Y442" s="75">
        <v>0</v>
      </c>
      <c r="Z442" s="75">
        <v>0</v>
      </c>
      <c r="AA442" s="75">
        <v>0</v>
      </c>
      <c r="AB442" s="75" t="s">
        <v>206</v>
      </c>
      <c r="AC442" s="75" t="s">
        <v>207</v>
      </c>
      <c r="AD442" s="75"/>
    </row>
    <row r="443" s="10" customFormat="1" spans="1:30">
      <c r="A443" s="45" t="s">
        <v>42</v>
      </c>
      <c r="B443" s="46" t="s">
        <v>216</v>
      </c>
      <c r="C443" s="75" t="s">
        <v>58</v>
      </c>
      <c r="D443" s="75" t="s">
        <v>70</v>
      </c>
      <c r="E443" s="75" t="s">
        <v>71</v>
      </c>
      <c r="F443" s="45">
        <v>134</v>
      </c>
      <c r="G443" s="45">
        <v>3</v>
      </c>
      <c r="H443" s="45">
        <v>27</v>
      </c>
      <c r="I443" s="45">
        <v>134</v>
      </c>
      <c r="J443" s="75">
        <v>2019</v>
      </c>
      <c r="K443" s="75">
        <v>2019</v>
      </c>
      <c r="L443" s="81">
        <v>17.33</v>
      </c>
      <c r="M443" s="81">
        <v>0</v>
      </c>
      <c r="N443" s="81">
        <v>0</v>
      </c>
      <c r="O443" s="81">
        <v>0</v>
      </c>
      <c r="P443" s="81">
        <v>17.33</v>
      </c>
      <c r="Q443" s="45" t="s">
        <v>46</v>
      </c>
      <c r="R443" s="45">
        <v>27</v>
      </c>
      <c r="S443" s="45">
        <v>134</v>
      </c>
      <c r="T443" s="45">
        <v>27</v>
      </c>
      <c r="U443" s="45">
        <v>134</v>
      </c>
      <c r="V443" s="73">
        <v>0</v>
      </c>
      <c r="W443" s="75">
        <v>0</v>
      </c>
      <c r="X443" s="75">
        <v>0</v>
      </c>
      <c r="Y443" s="75">
        <v>0</v>
      </c>
      <c r="Z443" s="75">
        <v>0</v>
      </c>
      <c r="AA443" s="75">
        <v>0</v>
      </c>
      <c r="AB443" s="75" t="s">
        <v>206</v>
      </c>
      <c r="AC443" s="75" t="s">
        <v>207</v>
      </c>
      <c r="AD443" s="75"/>
    </row>
    <row r="444" s="4" customFormat="1" spans="1:30">
      <c r="A444" s="43">
        <v>7.3</v>
      </c>
      <c r="B444" s="44" t="s">
        <v>217</v>
      </c>
      <c r="C444" s="43"/>
      <c r="D444" s="43"/>
      <c r="E444" s="43"/>
      <c r="F444" s="43">
        <f>SUM(F445,F457)</f>
        <v>2706</v>
      </c>
      <c r="G444" s="43">
        <f>SUM(G445,G457)</f>
        <v>58</v>
      </c>
      <c r="H444" s="43">
        <f>SUM(H445,H457)</f>
        <v>2655</v>
      </c>
      <c r="I444" s="43">
        <f>SUM(I445,I457)</f>
        <v>2701</v>
      </c>
      <c r="J444" s="43"/>
      <c r="K444" s="43"/>
      <c r="L444" s="52">
        <f>SUM(L445,L457)</f>
        <v>125.472</v>
      </c>
      <c r="M444" s="52">
        <f>SUM(M445,M457)</f>
        <v>0</v>
      </c>
      <c r="N444" s="52">
        <f>SUM(N445,N457)</f>
        <v>0</v>
      </c>
      <c r="O444" s="52">
        <f>SUM(O445,O457)</f>
        <v>0</v>
      </c>
      <c r="P444" s="52">
        <f t="shared" ref="P444:AA444" si="63">SUM(P445,P457)</f>
        <v>125.472</v>
      </c>
      <c r="Q444" s="43"/>
      <c r="R444" s="43">
        <f t="shared" si="63"/>
        <v>3319</v>
      </c>
      <c r="S444" s="43">
        <f t="shared" si="63"/>
        <v>6602</v>
      </c>
      <c r="T444" s="43">
        <f t="shared" si="63"/>
        <v>2655</v>
      </c>
      <c r="U444" s="43">
        <f t="shared" si="63"/>
        <v>2701</v>
      </c>
      <c r="V444" s="43">
        <f t="shared" si="63"/>
        <v>0</v>
      </c>
      <c r="W444" s="43">
        <f t="shared" si="63"/>
        <v>0</v>
      </c>
      <c r="X444" s="43">
        <f t="shared" si="63"/>
        <v>0</v>
      </c>
      <c r="Y444" s="43">
        <f t="shared" si="63"/>
        <v>0</v>
      </c>
      <c r="Z444" s="43">
        <f t="shared" si="63"/>
        <v>0</v>
      </c>
      <c r="AA444" s="43">
        <f t="shared" si="63"/>
        <v>0</v>
      </c>
      <c r="AB444" s="77"/>
      <c r="AC444" s="77"/>
      <c r="AD444" s="77"/>
    </row>
    <row r="445" s="4" customFormat="1" spans="1:30">
      <c r="A445" s="43" t="s">
        <v>218</v>
      </c>
      <c r="B445" s="44" t="s">
        <v>219</v>
      </c>
      <c r="C445" s="43" t="s">
        <v>36</v>
      </c>
      <c r="D445" s="43"/>
      <c r="E445" s="43"/>
      <c r="F445" s="43">
        <f>SUM(F446:F456)</f>
        <v>770</v>
      </c>
      <c r="G445" s="43">
        <f>SUM(G446:G456)</f>
        <v>28</v>
      </c>
      <c r="H445" s="43">
        <f>SUM(H446:H456)</f>
        <v>758</v>
      </c>
      <c r="I445" s="43">
        <f>SUM(I446:I456)</f>
        <v>765</v>
      </c>
      <c r="J445" s="43"/>
      <c r="K445" s="43"/>
      <c r="L445" s="52">
        <f>SUM(L446:L456)</f>
        <v>43.046</v>
      </c>
      <c r="M445" s="52">
        <f>SUM(M446:M456)</f>
        <v>0</v>
      </c>
      <c r="N445" s="52">
        <f>SUM(N446:N456)</f>
        <v>0</v>
      </c>
      <c r="O445" s="52">
        <f>SUM(O446:O456)</f>
        <v>0</v>
      </c>
      <c r="P445" s="52">
        <f t="shared" ref="P445:AA445" si="64">SUM(P446:P456)</f>
        <v>43.046</v>
      </c>
      <c r="Q445" s="43"/>
      <c r="R445" s="43">
        <f t="shared" si="64"/>
        <v>790</v>
      </c>
      <c r="S445" s="43">
        <f t="shared" si="64"/>
        <v>1881</v>
      </c>
      <c r="T445" s="43">
        <f t="shared" si="64"/>
        <v>758</v>
      </c>
      <c r="U445" s="43">
        <f t="shared" si="64"/>
        <v>765</v>
      </c>
      <c r="V445" s="43">
        <f t="shared" si="64"/>
        <v>0</v>
      </c>
      <c r="W445" s="43">
        <f t="shared" si="64"/>
        <v>0</v>
      </c>
      <c r="X445" s="43">
        <f t="shared" si="64"/>
        <v>0</v>
      </c>
      <c r="Y445" s="43">
        <f t="shared" si="64"/>
        <v>0</v>
      </c>
      <c r="Z445" s="43">
        <f t="shared" si="64"/>
        <v>0</v>
      </c>
      <c r="AA445" s="43">
        <f t="shared" si="64"/>
        <v>0</v>
      </c>
      <c r="AB445" s="77"/>
      <c r="AC445" s="77"/>
      <c r="AD445" s="77"/>
    </row>
    <row r="446" s="22" customFormat="1" spans="1:30">
      <c r="A446" s="45" t="s">
        <v>42</v>
      </c>
      <c r="B446" s="46" t="s">
        <v>220</v>
      </c>
      <c r="C446" s="45" t="s">
        <v>44</v>
      </c>
      <c r="D446" s="45" t="s">
        <v>70</v>
      </c>
      <c r="E446" s="45" t="s">
        <v>71</v>
      </c>
      <c r="F446" s="45">
        <v>24</v>
      </c>
      <c r="G446" s="45">
        <v>3</v>
      </c>
      <c r="H446" s="45">
        <v>24</v>
      </c>
      <c r="I446" s="45">
        <v>24</v>
      </c>
      <c r="J446" s="45">
        <v>2018</v>
      </c>
      <c r="K446" s="45">
        <v>2020</v>
      </c>
      <c r="L446" s="55">
        <v>1.728</v>
      </c>
      <c r="M446" s="55">
        <v>0</v>
      </c>
      <c r="N446" s="55">
        <v>0</v>
      </c>
      <c r="O446" s="55">
        <v>0</v>
      </c>
      <c r="P446" s="55">
        <v>1.728</v>
      </c>
      <c r="Q446" s="45" t="s">
        <v>46</v>
      </c>
      <c r="R446" s="45">
        <v>9</v>
      </c>
      <c r="S446" s="45">
        <v>9</v>
      </c>
      <c r="T446" s="45">
        <v>24</v>
      </c>
      <c r="U446" s="45">
        <v>24</v>
      </c>
      <c r="V446" s="45">
        <v>0</v>
      </c>
      <c r="W446" s="45">
        <v>0</v>
      </c>
      <c r="X446" s="45">
        <v>0</v>
      </c>
      <c r="Y446" s="45">
        <v>0</v>
      </c>
      <c r="Z446" s="45">
        <v>0</v>
      </c>
      <c r="AA446" s="45">
        <v>0</v>
      </c>
      <c r="AB446" s="75" t="s">
        <v>206</v>
      </c>
      <c r="AC446" s="75" t="s">
        <v>221</v>
      </c>
      <c r="AD446" s="75"/>
    </row>
    <row r="447" s="22" customFormat="1" spans="1:30">
      <c r="A447" s="45" t="s">
        <v>42</v>
      </c>
      <c r="B447" s="46" t="s">
        <v>220</v>
      </c>
      <c r="C447" s="45" t="s">
        <v>49</v>
      </c>
      <c r="D447" s="45" t="s">
        <v>70</v>
      </c>
      <c r="E447" s="45" t="s">
        <v>71</v>
      </c>
      <c r="F447" s="45">
        <v>41</v>
      </c>
      <c r="G447" s="45">
        <v>3</v>
      </c>
      <c r="H447" s="45">
        <v>39</v>
      </c>
      <c r="I447" s="45">
        <v>42</v>
      </c>
      <c r="J447" s="45">
        <v>2018</v>
      </c>
      <c r="K447" s="45">
        <v>2020</v>
      </c>
      <c r="L447" s="55">
        <v>2.582</v>
      </c>
      <c r="M447" s="55">
        <v>0</v>
      </c>
      <c r="N447" s="55">
        <v>0</v>
      </c>
      <c r="O447" s="55">
        <v>0</v>
      </c>
      <c r="P447" s="55">
        <v>2.582</v>
      </c>
      <c r="Q447" s="45" t="s">
        <v>46</v>
      </c>
      <c r="R447" s="45">
        <v>36</v>
      </c>
      <c r="S447" s="45">
        <v>17</v>
      </c>
      <c r="T447" s="45">
        <v>39</v>
      </c>
      <c r="U447" s="45">
        <v>42</v>
      </c>
      <c r="V447" s="45">
        <v>0</v>
      </c>
      <c r="W447" s="45">
        <v>0</v>
      </c>
      <c r="X447" s="45">
        <v>0</v>
      </c>
      <c r="Y447" s="45">
        <v>0</v>
      </c>
      <c r="Z447" s="45">
        <v>0</v>
      </c>
      <c r="AA447" s="45">
        <v>0</v>
      </c>
      <c r="AB447" s="75" t="s">
        <v>206</v>
      </c>
      <c r="AC447" s="75" t="s">
        <v>221</v>
      </c>
      <c r="AD447" s="75"/>
    </row>
    <row r="448" s="22" customFormat="1" spans="1:30">
      <c r="A448" s="45" t="s">
        <v>42</v>
      </c>
      <c r="B448" s="46" t="s">
        <v>220</v>
      </c>
      <c r="C448" s="45" t="s">
        <v>50</v>
      </c>
      <c r="D448" s="45" t="s">
        <v>70</v>
      </c>
      <c r="E448" s="45" t="s">
        <v>71</v>
      </c>
      <c r="F448" s="45">
        <v>30</v>
      </c>
      <c r="G448" s="45">
        <v>3</v>
      </c>
      <c r="H448" s="45">
        <v>30</v>
      </c>
      <c r="I448" s="45">
        <v>30</v>
      </c>
      <c r="J448" s="45">
        <v>2018</v>
      </c>
      <c r="K448" s="45">
        <v>2020</v>
      </c>
      <c r="L448" s="55">
        <v>1.8</v>
      </c>
      <c r="M448" s="55">
        <v>0</v>
      </c>
      <c r="N448" s="55">
        <v>0</v>
      </c>
      <c r="O448" s="55">
        <v>0</v>
      </c>
      <c r="P448" s="55">
        <v>1.8</v>
      </c>
      <c r="Q448" s="45" t="s">
        <v>46</v>
      </c>
      <c r="R448" s="45">
        <v>16</v>
      </c>
      <c r="S448" s="45">
        <v>16</v>
      </c>
      <c r="T448" s="45">
        <v>30</v>
      </c>
      <c r="U448" s="45">
        <v>30</v>
      </c>
      <c r="V448" s="45">
        <v>0</v>
      </c>
      <c r="W448" s="45">
        <v>0</v>
      </c>
      <c r="X448" s="45">
        <v>0</v>
      </c>
      <c r="Y448" s="45">
        <v>0</v>
      </c>
      <c r="Z448" s="45">
        <v>0</v>
      </c>
      <c r="AA448" s="45">
        <v>0</v>
      </c>
      <c r="AB448" s="75" t="s">
        <v>206</v>
      </c>
      <c r="AC448" s="75" t="s">
        <v>221</v>
      </c>
      <c r="AD448" s="75"/>
    </row>
    <row r="449" s="22" customFormat="1" spans="1:30">
      <c r="A449" s="45" t="s">
        <v>42</v>
      </c>
      <c r="B449" s="46" t="s">
        <v>220</v>
      </c>
      <c r="C449" s="45" t="s">
        <v>51</v>
      </c>
      <c r="D449" s="45" t="s">
        <v>70</v>
      </c>
      <c r="E449" s="45" t="s">
        <v>71</v>
      </c>
      <c r="F449" s="45">
        <v>6</v>
      </c>
      <c r="G449" s="45">
        <v>3</v>
      </c>
      <c r="H449" s="45">
        <v>6</v>
      </c>
      <c r="I449" s="45">
        <v>6</v>
      </c>
      <c r="J449" s="45">
        <v>2018</v>
      </c>
      <c r="K449" s="45">
        <v>2020</v>
      </c>
      <c r="L449" s="55">
        <v>0.36</v>
      </c>
      <c r="M449" s="55">
        <v>0</v>
      </c>
      <c r="N449" s="55">
        <v>0</v>
      </c>
      <c r="O449" s="55">
        <v>0</v>
      </c>
      <c r="P449" s="55">
        <v>0.36</v>
      </c>
      <c r="Q449" s="45" t="s">
        <v>46</v>
      </c>
      <c r="R449" s="45">
        <v>338</v>
      </c>
      <c r="S449" s="45">
        <v>1446</v>
      </c>
      <c r="T449" s="45">
        <v>6</v>
      </c>
      <c r="U449" s="45">
        <v>6</v>
      </c>
      <c r="V449" s="45">
        <v>0</v>
      </c>
      <c r="W449" s="45">
        <v>0</v>
      </c>
      <c r="X449" s="45">
        <v>0</v>
      </c>
      <c r="Y449" s="45">
        <v>0</v>
      </c>
      <c r="Z449" s="45">
        <v>0</v>
      </c>
      <c r="AA449" s="45">
        <v>0</v>
      </c>
      <c r="AB449" s="75"/>
      <c r="AC449" s="75"/>
      <c r="AD449" s="75"/>
    </row>
    <row r="450" s="22" customFormat="1" ht="24" spans="1:30">
      <c r="A450" s="45" t="s">
        <v>42</v>
      </c>
      <c r="B450" s="46" t="s">
        <v>220</v>
      </c>
      <c r="C450" s="45" t="s">
        <v>52</v>
      </c>
      <c r="D450" s="45" t="s">
        <v>70</v>
      </c>
      <c r="E450" s="45" t="s">
        <v>71</v>
      </c>
      <c r="F450" s="45">
        <v>129</v>
      </c>
      <c r="G450" s="45">
        <v>3</v>
      </c>
      <c r="H450" s="45">
        <v>127</v>
      </c>
      <c r="I450" s="45">
        <v>129</v>
      </c>
      <c r="J450" s="45">
        <v>2018</v>
      </c>
      <c r="K450" s="45">
        <v>2020</v>
      </c>
      <c r="L450" s="55">
        <v>8.176</v>
      </c>
      <c r="M450" s="55">
        <v>0</v>
      </c>
      <c r="N450" s="55">
        <v>0</v>
      </c>
      <c r="O450" s="55">
        <v>0</v>
      </c>
      <c r="P450" s="55">
        <v>8.176</v>
      </c>
      <c r="Q450" s="45" t="s">
        <v>46</v>
      </c>
      <c r="R450" s="45">
        <v>72</v>
      </c>
      <c r="S450" s="45">
        <v>73</v>
      </c>
      <c r="T450" s="45">
        <v>127</v>
      </c>
      <c r="U450" s="45">
        <v>129</v>
      </c>
      <c r="V450" s="45">
        <v>0</v>
      </c>
      <c r="W450" s="45">
        <v>0</v>
      </c>
      <c r="X450" s="45">
        <v>0</v>
      </c>
      <c r="Y450" s="45">
        <v>0</v>
      </c>
      <c r="Z450" s="45">
        <v>0</v>
      </c>
      <c r="AA450" s="45">
        <v>0</v>
      </c>
      <c r="AB450" s="75" t="s">
        <v>222</v>
      </c>
      <c r="AC450" s="75" t="s">
        <v>221</v>
      </c>
      <c r="AD450" s="75"/>
    </row>
    <row r="451" s="22" customFormat="1" ht="24" spans="1:30">
      <c r="A451" s="45" t="s">
        <v>42</v>
      </c>
      <c r="B451" s="46" t="s">
        <v>220</v>
      </c>
      <c r="C451" s="45" t="s">
        <v>53</v>
      </c>
      <c r="D451" s="45" t="s">
        <v>70</v>
      </c>
      <c r="E451" s="45" t="s">
        <v>71</v>
      </c>
      <c r="F451" s="45">
        <v>81</v>
      </c>
      <c r="G451" s="45">
        <v>3</v>
      </c>
      <c r="H451" s="45">
        <v>81</v>
      </c>
      <c r="I451" s="45">
        <v>81</v>
      </c>
      <c r="J451" s="45">
        <v>2018</v>
      </c>
      <c r="K451" s="45">
        <v>2020</v>
      </c>
      <c r="L451" s="55">
        <v>5.27</v>
      </c>
      <c r="M451" s="55">
        <v>0</v>
      </c>
      <c r="N451" s="55">
        <v>0</v>
      </c>
      <c r="O451" s="55">
        <v>0</v>
      </c>
      <c r="P451" s="55">
        <v>5.27</v>
      </c>
      <c r="Q451" s="45" t="s">
        <v>46</v>
      </c>
      <c r="R451" s="45">
        <v>50</v>
      </c>
      <c r="S451" s="45">
        <v>50</v>
      </c>
      <c r="T451" s="45">
        <v>81</v>
      </c>
      <c r="U451" s="45">
        <v>81</v>
      </c>
      <c r="V451" s="45">
        <v>0</v>
      </c>
      <c r="W451" s="45">
        <v>0</v>
      </c>
      <c r="X451" s="45">
        <v>0</v>
      </c>
      <c r="Y451" s="45">
        <v>0</v>
      </c>
      <c r="Z451" s="45">
        <v>0</v>
      </c>
      <c r="AA451" s="45">
        <v>0</v>
      </c>
      <c r="AB451" s="75" t="s">
        <v>222</v>
      </c>
      <c r="AC451" s="75" t="s">
        <v>221</v>
      </c>
      <c r="AD451" s="75"/>
    </row>
    <row r="452" s="22" customFormat="1" ht="24" spans="1:30">
      <c r="A452" s="45" t="s">
        <v>42</v>
      </c>
      <c r="B452" s="46" t="s">
        <v>220</v>
      </c>
      <c r="C452" s="45" t="s">
        <v>54</v>
      </c>
      <c r="D452" s="45" t="s">
        <v>70</v>
      </c>
      <c r="E452" s="45" t="s">
        <v>71</v>
      </c>
      <c r="F452" s="45">
        <v>200</v>
      </c>
      <c r="G452" s="45">
        <v>3</v>
      </c>
      <c r="H452" s="45">
        <v>192</v>
      </c>
      <c r="I452" s="45">
        <v>194</v>
      </c>
      <c r="J452" s="45">
        <v>2018</v>
      </c>
      <c r="K452" s="45">
        <v>2020</v>
      </c>
      <c r="L452" s="55">
        <v>13.402</v>
      </c>
      <c r="M452" s="55">
        <v>0</v>
      </c>
      <c r="N452" s="55">
        <v>0</v>
      </c>
      <c r="O452" s="55">
        <v>0</v>
      </c>
      <c r="P452" s="55">
        <v>13.402</v>
      </c>
      <c r="Q452" s="45" t="s">
        <v>46</v>
      </c>
      <c r="R452" s="45">
        <v>119</v>
      </c>
      <c r="S452" s="45">
        <v>120</v>
      </c>
      <c r="T452" s="45">
        <v>192</v>
      </c>
      <c r="U452" s="45">
        <v>194</v>
      </c>
      <c r="V452" s="45">
        <v>0</v>
      </c>
      <c r="W452" s="45">
        <v>0</v>
      </c>
      <c r="X452" s="45">
        <v>0</v>
      </c>
      <c r="Y452" s="45">
        <v>0</v>
      </c>
      <c r="Z452" s="45">
        <v>0</v>
      </c>
      <c r="AA452" s="45">
        <v>0</v>
      </c>
      <c r="AB452" s="75" t="s">
        <v>222</v>
      </c>
      <c r="AC452" s="75" t="s">
        <v>221</v>
      </c>
      <c r="AD452" s="75"/>
    </row>
    <row r="453" s="22" customFormat="1" ht="24" spans="1:30">
      <c r="A453" s="45" t="s">
        <v>42</v>
      </c>
      <c r="B453" s="46" t="s">
        <v>220</v>
      </c>
      <c r="C453" s="45" t="s">
        <v>55</v>
      </c>
      <c r="D453" s="45" t="s">
        <v>70</v>
      </c>
      <c r="E453" s="45" t="s">
        <v>71</v>
      </c>
      <c r="F453" s="45">
        <v>93</v>
      </c>
      <c r="G453" s="45">
        <v>1</v>
      </c>
      <c r="H453" s="45">
        <v>93</v>
      </c>
      <c r="I453" s="45">
        <v>93</v>
      </c>
      <c r="J453" s="45">
        <v>2018</v>
      </c>
      <c r="K453" s="45">
        <v>2020</v>
      </c>
      <c r="L453" s="55">
        <v>0</v>
      </c>
      <c r="M453" s="55">
        <v>0</v>
      </c>
      <c r="N453" s="55">
        <v>0</v>
      </c>
      <c r="O453" s="55">
        <v>0</v>
      </c>
      <c r="P453" s="55">
        <v>0</v>
      </c>
      <c r="Q453" s="45" t="s">
        <v>46</v>
      </c>
      <c r="R453" s="45">
        <v>53</v>
      </c>
      <c r="S453" s="45">
        <v>53</v>
      </c>
      <c r="T453" s="45">
        <v>93</v>
      </c>
      <c r="U453" s="45">
        <v>93</v>
      </c>
      <c r="V453" s="45">
        <v>0</v>
      </c>
      <c r="W453" s="45">
        <v>0</v>
      </c>
      <c r="X453" s="45">
        <v>0</v>
      </c>
      <c r="Y453" s="45">
        <v>0</v>
      </c>
      <c r="Z453" s="45">
        <v>0</v>
      </c>
      <c r="AA453" s="45">
        <v>0</v>
      </c>
      <c r="AB453" s="75" t="s">
        <v>222</v>
      </c>
      <c r="AC453" s="75" t="s">
        <v>221</v>
      </c>
      <c r="AD453" s="75"/>
    </row>
    <row r="454" s="22" customFormat="1" ht="24" spans="1:30">
      <c r="A454" s="45" t="s">
        <v>42</v>
      </c>
      <c r="B454" s="46" t="s">
        <v>220</v>
      </c>
      <c r="C454" s="45" t="s">
        <v>56</v>
      </c>
      <c r="D454" s="45" t="s">
        <v>70</v>
      </c>
      <c r="E454" s="45" t="s">
        <v>71</v>
      </c>
      <c r="F454" s="45">
        <v>98</v>
      </c>
      <c r="G454" s="45">
        <v>2</v>
      </c>
      <c r="H454" s="45">
        <v>98</v>
      </c>
      <c r="I454" s="45">
        <v>98</v>
      </c>
      <c r="J454" s="45">
        <v>2018</v>
      </c>
      <c r="K454" s="45">
        <v>2020</v>
      </c>
      <c r="L454" s="55">
        <v>5.532</v>
      </c>
      <c r="M454" s="55">
        <v>0</v>
      </c>
      <c r="N454" s="55">
        <v>0</v>
      </c>
      <c r="O454" s="55">
        <v>0</v>
      </c>
      <c r="P454" s="55">
        <v>5.532</v>
      </c>
      <c r="Q454" s="45" t="s">
        <v>46</v>
      </c>
      <c r="R454" s="45">
        <v>56</v>
      </c>
      <c r="S454" s="45">
        <v>56</v>
      </c>
      <c r="T454" s="45">
        <v>98</v>
      </c>
      <c r="U454" s="45">
        <v>98</v>
      </c>
      <c r="V454" s="45">
        <v>0</v>
      </c>
      <c r="W454" s="45">
        <v>0</v>
      </c>
      <c r="X454" s="45">
        <v>0</v>
      </c>
      <c r="Y454" s="45">
        <v>0</v>
      </c>
      <c r="Z454" s="45">
        <v>0</v>
      </c>
      <c r="AA454" s="45">
        <v>0</v>
      </c>
      <c r="AB454" s="75" t="s">
        <v>222</v>
      </c>
      <c r="AC454" s="75" t="s">
        <v>221</v>
      </c>
      <c r="AD454" s="75"/>
    </row>
    <row r="455" s="22" customFormat="1" ht="24" spans="1:30">
      <c r="A455" s="45" t="s">
        <v>42</v>
      </c>
      <c r="B455" s="46" t="s">
        <v>220</v>
      </c>
      <c r="C455" s="45" t="s">
        <v>57</v>
      </c>
      <c r="D455" s="45" t="s">
        <v>70</v>
      </c>
      <c r="E455" s="45" t="s">
        <v>71</v>
      </c>
      <c r="F455" s="45">
        <v>9</v>
      </c>
      <c r="G455" s="45">
        <v>1</v>
      </c>
      <c r="H455" s="45">
        <v>9</v>
      </c>
      <c r="I455" s="45">
        <v>9</v>
      </c>
      <c r="J455" s="45">
        <v>2019</v>
      </c>
      <c r="K455" s="45">
        <v>2019</v>
      </c>
      <c r="L455" s="55">
        <v>0.432</v>
      </c>
      <c r="M455" s="55">
        <v>0</v>
      </c>
      <c r="N455" s="55">
        <v>0</v>
      </c>
      <c r="O455" s="55">
        <v>0</v>
      </c>
      <c r="P455" s="55">
        <v>0.432</v>
      </c>
      <c r="Q455" s="45" t="s">
        <v>46</v>
      </c>
      <c r="R455" s="45">
        <v>9</v>
      </c>
      <c r="S455" s="45">
        <v>9</v>
      </c>
      <c r="T455" s="45">
        <v>9</v>
      </c>
      <c r="U455" s="45">
        <v>9</v>
      </c>
      <c r="V455" s="45">
        <v>0</v>
      </c>
      <c r="W455" s="45">
        <v>0</v>
      </c>
      <c r="X455" s="45">
        <v>0</v>
      </c>
      <c r="Y455" s="45">
        <v>0</v>
      </c>
      <c r="Z455" s="45">
        <v>0</v>
      </c>
      <c r="AA455" s="45">
        <v>0</v>
      </c>
      <c r="AB455" s="75" t="s">
        <v>222</v>
      </c>
      <c r="AC455" s="75" t="s">
        <v>221</v>
      </c>
      <c r="AD455" s="75"/>
    </row>
    <row r="456" s="22" customFormat="1" ht="24" spans="1:30">
      <c r="A456" s="45" t="s">
        <v>42</v>
      </c>
      <c r="B456" s="46" t="s">
        <v>220</v>
      </c>
      <c r="C456" s="45" t="s">
        <v>58</v>
      </c>
      <c r="D456" s="45" t="s">
        <v>70</v>
      </c>
      <c r="E456" s="45" t="s">
        <v>71</v>
      </c>
      <c r="F456" s="45">
        <v>59</v>
      </c>
      <c r="G456" s="45">
        <v>3</v>
      </c>
      <c r="H456" s="45">
        <v>59</v>
      </c>
      <c r="I456" s="45">
        <v>59</v>
      </c>
      <c r="J456" s="45">
        <v>2018</v>
      </c>
      <c r="K456" s="45">
        <v>2020</v>
      </c>
      <c r="L456" s="55">
        <v>3.764</v>
      </c>
      <c r="M456" s="55">
        <v>0</v>
      </c>
      <c r="N456" s="55">
        <v>0</v>
      </c>
      <c r="O456" s="55">
        <v>0</v>
      </c>
      <c r="P456" s="55">
        <v>3.764</v>
      </c>
      <c r="Q456" s="45" t="s">
        <v>46</v>
      </c>
      <c r="R456" s="45">
        <v>32</v>
      </c>
      <c r="S456" s="45">
        <v>32</v>
      </c>
      <c r="T456" s="45">
        <v>59</v>
      </c>
      <c r="U456" s="45">
        <v>59</v>
      </c>
      <c r="V456" s="45">
        <v>0</v>
      </c>
      <c r="W456" s="45">
        <v>0</v>
      </c>
      <c r="X456" s="45">
        <v>0</v>
      </c>
      <c r="Y456" s="45">
        <v>0</v>
      </c>
      <c r="Z456" s="45">
        <v>0</v>
      </c>
      <c r="AA456" s="45">
        <v>0</v>
      </c>
      <c r="AB456" s="75" t="s">
        <v>222</v>
      </c>
      <c r="AC456" s="75" t="s">
        <v>221</v>
      </c>
      <c r="AD456" s="75"/>
    </row>
    <row r="457" s="4" customFormat="1" ht="24" spans="1:30">
      <c r="A457" s="43" t="s">
        <v>223</v>
      </c>
      <c r="B457" s="44" t="s">
        <v>224</v>
      </c>
      <c r="C457" s="43" t="s">
        <v>36</v>
      </c>
      <c r="D457" s="43"/>
      <c r="E457" s="43"/>
      <c r="F457" s="43">
        <f>SUM(F458:F468)</f>
        <v>1936</v>
      </c>
      <c r="G457" s="43">
        <f>SUM(G458:G468)</f>
        <v>30</v>
      </c>
      <c r="H457" s="43">
        <f>SUM(H458:H468)</f>
        <v>1897</v>
      </c>
      <c r="I457" s="43">
        <f>SUM(I458:I468)</f>
        <v>1936</v>
      </c>
      <c r="J457" s="43"/>
      <c r="K457" s="43"/>
      <c r="L457" s="52">
        <f>SUM(L458:L468)</f>
        <v>82.426</v>
      </c>
      <c r="M457" s="52">
        <f>SUM(M458:M468)</f>
        <v>0</v>
      </c>
      <c r="N457" s="52">
        <f>SUM(N458:N468)</f>
        <v>0</v>
      </c>
      <c r="O457" s="52">
        <f>SUM(O458:O468)</f>
        <v>0</v>
      </c>
      <c r="P457" s="52">
        <f>SUM(P458:P468)</f>
        <v>82.426</v>
      </c>
      <c r="Q457" s="43"/>
      <c r="R457" s="43">
        <f t="shared" ref="P457:AA457" si="65">SUM(R458:R468)</f>
        <v>2529</v>
      </c>
      <c r="S457" s="43">
        <f t="shared" si="65"/>
        <v>4721</v>
      </c>
      <c r="T457" s="43">
        <f t="shared" si="65"/>
        <v>1897</v>
      </c>
      <c r="U457" s="43">
        <f t="shared" si="65"/>
        <v>1936</v>
      </c>
      <c r="V457" s="43">
        <f t="shared" si="65"/>
        <v>0</v>
      </c>
      <c r="W457" s="43">
        <f t="shared" si="65"/>
        <v>0</v>
      </c>
      <c r="X457" s="43">
        <f t="shared" si="65"/>
        <v>0</v>
      </c>
      <c r="Y457" s="43">
        <f t="shared" si="65"/>
        <v>0</v>
      </c>
      <c r="Z457" s="43">
        <f t="shared" si="65"/>
        <v>0</v>
      </c>
      <c r="AA457" s="43">
        <f t="shared" si="65"/>
        <v>0</v>
      </c>
      <c r="AB457" s="77"/>
      <c r="AC457" s="77"/>
      <c r="AD457" s="77"/>
    </row>
    <row r="458" s="22" customFormat="1" spans="1:30">
      <c r="A458" s="45" t="s">
        <v>42</v>
      </c>
      <c r="B458" s="46" t="s">
        <v>225</v>
      </c>
      <c r="C458" s="45" t="s">
        <v>44</v>
      </c>
      <c r="D458" s="45" t="s">
        <v>70</v>
      </c>
      <c r="E458" s="45" t="s">
        <v>71</v>
      </c>
      <c r="F458" s="45">
        <v>34</v>
      </c>
      <c r="G458" s="45">
        <v>3</v>
      </c>
      <c r="H458" s="45">
        <v>33</v>
      </c>
      <c r="I458" s="45">
        <v>34</v>
      </c>
      <c r="J458" s="45">
        <v>2018</v>
      </c>
      <c r="K458" s="45">
        <v>2020</v>
      </c>
      <c r="L458" s="55">
        <v>2.04</v>
      </c>
      <c r="M458" s="55">
        <v>0</v>
      </c>
      <c r="N458" s="55">
        <v>0</v>
      </c>
      <c r="O458" s="55">
        <v>0</v>
      </c>
      <c r="P458" s="55">
        <v>2.04</v>
      </c>
      <c r="Q458" s="45" t="s">
        <v>46</v>
      </c>
      <c r="R458" s="45">
        <v>21</v>
      </c>
      <c r="S458" s="45">
        <v>22</v>
      </c>
      <c r="T458" s="45">
        <v>33</v>
      </c>
      <c r="U458" s="45">
        <v>34</v>
      </c>
      <c r="V458" s="45">
        <v>0</v>
      </c>
      <c r="W458" s="45">
        <v>0</v>
      </c>
      <c r="X458" s="45">
        <v>0</v>
      </c>
      <c r="Y458" s="45">
        <v>0</v>
      </c>
      <c r="Z458" s="45">
        <v>0</v>
      </c>
      <c r="AA458" s="45">
        <v>0</v>
      </c>
      <c r="AB458" s="75" t="s">
        <v>206</v>
      </c>
      <c r="AC458" s="75" t="s">
        <v>226</v>
      </c>
      <c r="AD458" s="75"/>
    </row>
    <row r="459" s="22" customFormat="1" spans="1:30">
      <c r="A459" s="45" t="s">
        <v>42</v>
      </c>
      <c r="B459" s="46" t="s">
        <v>225</v>
      </c>
      <c r="C459" s="45" t="s">
        <v>49</v>
      </c>
      <c r="D459" s="45" t="s">
        <v>70</v>
      </c>
      <c r="E459" s="45" t="s">
        <v>71</v>
      </c>
      <c r="F459" s="45">
        <v>52</v>
      </c>
      <c r="G459" s="45">
        <v>3</v>
      </c>
      <c r="H459" s="45">
        <v>52</v>
      </c>
      <c r="I459" s="45">
        <v>52</v>
      </c>
      <c r="J459" s="45">
        <v>2018</v>
      </c>
      <c r="K459" s="45">
        <v>2020</v>
      </c>
      <c r="L459" s="55">
        <v>5.04</v>
      </c>
      <c r="M459" s="55">
        <v>0</v>
      </c>
      <c r="N459" s="55">
        <v>0</v>
      </c>
      <c r="O459" s="55">
        <v>0</v>
      </c>
      <c r="P459" s="55">
        <v>5.04</v>
      </c>
      <c r="Q459" s="45" t="s">
        <v>46</v>
      </c>
      <c r="R459" s="45">
        <v>52</v>
      </c>
      <c r="S459" s="45">
        <v>52</v>
      </c>
      <c r="T459" s="45">
        <v>52</v>
      </c>
      <c r="U459" s="45">
        <v>52</v>
      </c>
      <c r="V459" s="45">
        <v>0</v>
      </c>
      <c r="W459" s="45">
        <v>0</v>
      </c>
      <c r="X459" s="45">
        <v>0</v>
      </c>
      <c r="Y459" s="45">
        <v>0</v>
      </c>
      <c r="Z459" s="45">
        <v>0</v>
      </c>
      <c r="AA459" s="45">
        <v>0</v>
      </c>
      <c r="AB459" s="75" t="s">
        <v>206</v>
      </c>
      <c r="AC459" s="75" t="s">
        <v>226</v>
      </c>
      <c r="AD459" s="75"/>
    </row>
    <row r="460" s="22" customFormat="1" spans="1:30">
      <c r="A460" s="45" t="s">
        <v>42</v>
      </c>
      <c r="B460" s="46" t="s">
        <v>225</v>
      </c>
      <c r="C460" s="45" t="s">
        <v>50</v>
      </c>
      <c r="D460" s="45" t="s">
        <v>70</v>
      </c>
      <c r="E460" s="45" t="s">
        <v>71</v>
      </c>
      <c r="F460" s="45">
        <v>98</v>
      </c>
      <c r="G460" s="45">
        <v>3</v>
      </c>
      <c r="H460" s="45">
        <v>98</v>
      </c>
      <c r="I460" s="45">
        <v>98</v>
      </c>
      <c r="J460" s="45">
        <v>2018</v>
      </c>
      <c r="K460" s="45">
        <v>2020</v>
      </c>
      <c r="L460" s="55">
        <v>5.76</v>
      </c>
      <c r="M460" s="55">
        <v>0</v>
      </c>
      <c r="N460" s="55">
        <v>0</v>
      </c>
      <c r="O460" s="55">
        <v>0</v>
      </c>
      <c r="P460" s="55">
        <v>5.76</v>
      </c>
      <c r="Q460" s="45" t="s">
        <v>46</v>
      </c>
      <c r="R460" s="45">
        <v>98</v>
      </c>
      <c r="S460" s="45">
        <v>98</v>
      </c>
      <c r="T460" s="45">
        <v>98</v>
      </c>
      <c r="U460" s="45">
        <v>98</v>
      </c>
      <c r="V460" s="45">
        <v>0</v>
      </c>
      <c r="W460" s="45">
        <v>0</v>
      </c>
      <c r="X460" s="45">
        <v>0</v>
      </c>
      <c r="Y460" s="45">
        <v>0</v>
      </c>
      <c r="Z460" s="45">
        <v>0</v>
      </c>
      <c r="AA460" s="45">
        <v>0</v>
      </c>
      <c r="AB460" s="75" t="s">
        <v>206</v>
      </c>
      <c r="AC460" s="75" t="s">
        <v>226</v>
      </c>
      <c r="AD460" s="75"/>
    </row>
    <row r="461" s="22" customFormat="1" spans="1:30">
      <c r="A461" s="45" t="s">
        <v>42</v>
      </c>
      <c r="B461" s="46" t="s">
        <v>225</v>
      </c>
      <c r="C461" s="45" t="s">
        <v>51</v>
      </c>
      <c r="D461" s="45" t="s">
        <v>70</v>
      </c>
      <c r="E461" s="45" t="s">
        <v>71</v>
      </c>
      <c r="F461" s="45">
        <v>18</v>
      </c>
      <c r="G461" s="45">
        <v>3</v>
      </c>
      <c r="H461" s="45">
        <v>18</v>
      </c>
      <c r="I461" s="45">
        <v>18</v>
      </c>
      <c r="J461" s="45">
        <v>2018</v>
      </c>
      <c r="K461" s="45">
        <v>2020</v>
      </c>
      <c r="L461" s="55">
        <v>0.6</v>
      </c>
      <c r="M461" s="55">
        <v>0</v>
      </c>
      <c r="N461" s="55">
        <v>0</v>
      </c>
      <c r="O461" s="55">
        <v>0</v>
      </c>
      <c r="P461" s="55">
        <v>0.6</v>
      </c>
      <c r="Q461" s="45" t="s">
        <v>46</v>
      </c>
      <c r="R461" s="45">
        <v>671</v>
      </c>
      <c r="S461" s="45">
        <v>2824</v>
      </c>
      <c r="T461" s="45">
        <v>18</v>
      </c>
      <c r="U461" s="45">
        <v>18</v>
      </c>
      <c r="V461" s="45">
        <v>0</v>
      </c>
      <c r="W461" s="45">
        <v>0</v>
      </c>
      <c r="X461" s="45">
        <v>0</v>
      </c>
      <c r="Y461" s="45">
        <v>0</v>
      </c>
      <c r="Z461" s="45">
        <v>0</v>
      </c>
      <c r="AA461" s="45">
        <v>0</v>
      </c>
      <c r="AB461" s="75" t="s">
        <v>206</v>
      </c>
      <c r="AC461" s="75" t="s">
        <v>226</v>
      </c>
      <c r="AD461" s="75"/>
    </row>
    <row r="462" s="22" customFormat="1" spans="1:30">
      <c r="A462" s="45" t="s">
        <v>42</v>
      </c>
      <c r="B462" s="46" t="s">
        <v>225</v>
      </c>
      <c r="C462" s="45" t="s">
        <v>52</v>
      </c>
      <c r="D462" s="45" t="s">
        <v>70</v>
      </c>
      <c r="E462" s="45" t="s">
        <v>71</v>
      </c>
      <c r="F462" s="45">
        <v>264</v>
      </c>
      <c r="G462" s="45">
        <v>3</v>
      </c>
      <c r="H462" s="45">
        <v>252</v>
      </c>
      <c r="I462" s="45">
        <v>264</v>
      </c>
      <c r="J462" s="45">
        <v>2018</v>
      </c>
      <c r="K462" s="45">
        <v>2020</v>
      </c>
      <c r="L462" s="55">
        <v>9.24</v>
      </c>
      <c r="M462" s="55">
        <v>0</v>
      </c>
      <c r="N462" s="55">
        <v>0</v>
      </c>
      <c r="O462" s="55">
        <v>0</v>
      </c>
      <c r="P462" s="55">
        <v>9.24</v>
      </c>
      <c r="Q462" s="45" t="s">
        <v>46</v>
      </c>
      <c r="R462" s="45">
        <v>252</v>
      </c>
      <c r="S462" s="45">
        <v>264</v>
      </c>
      <c r="T462" s="45">
        <v>252</v>
      </c>
      <c r="U462" s="45">
        <v>264</v>
      </c>
      <c r="V462" s="45">
        <v>0</v>
      </c>
      <c r="W462" s="45">
        <v>0</v>
      </c>
      <c r="X462" s="45">
        <v>0</v>
      </c>
      <c r="Y462" s="45">
        <v>0</v>
      </c>
      <c r="Z462" s="45">
        <v>0</v>
      </c>
      <c r="AA462" s="45">
        <v>0</v>
      </c>
      <c r="AB462" s="75" t="s">
        <v>206</v>
      </c>
      <c r="AC462" s="75" t="s">
        <v>226</v>
      </c>
      <c r="AD462" s="75"/>
    </row>
    <row r="463" s="22" customFormat="1" spans="1:30">
      <c r="A463" s="45" t="s">
        <v>42</v>
      </c>
      <c r="B463" s="46" t="s">
        <v>225</v>
      </c>
      <c r="C463" s="45" t="s">
        <v>53</v>
      </c>
      <c r="D463" s="45" t="s">
        <v>70</v>
      </c>
      <c r="E463" s="45" t="s">
        <v>71</v>
      </c>
      <c r="F463" s="45">
        <v>252</v>
      </c>
      <c r="G463" s="45">
        <v>3</v>
      </c>
      <c r="H463" s="45">
        <v>252</v>
      </c>
      <c r="I463" s="45">
        <v>252</v>
      </c>
      <c r="J463" s="45">
        <v>2018</v>
      </c>
      <c r="K463" s="45">
        <v>2020</v>
      </c>
      <c r="L463" s="55">
        <v>9.78</v>
      </c>
      <c r="M463" s="55">
        <v>0</v>
      </c>
      <c r="N463" s="55">
        <v>0</v>
      </c>
      <c r="O463" s="55">
        <v>0</v>
      </c>
      <c r="P463" s="55">
        <v>9.78</v>
      </c>
      <c r="Q463" s="45" t="s">
        <v>46</v>
      </c>
      <c r="R463" s="45">
        <v>252</v>
      </c>
      <c r="S463" s="45">
        <v>252</v>
      </c>
      <c r="T463" s="45">
        <v>252</v>
      </c>
      <c r="U463" s="45">
        <v>252</v>
      </c>
      <c r="V463" s="45">
        <v>0</v>
      </c>
      <c r="W463" s="45">
        <v>0</v>
      </c>
      <c r="X463" s="45">
        <v>0</v>
      </c>
      <c r="Y463" s="45">
        <v>0</v>
      </c>
      <c r="Z463" s="45">
        <v>0</v>
      </c>
      <c r="AA463" s="45">
        <v>0</v>
      </c>
      <c r="AB463" s="75" t="s">
        <v>206</v>
      </c>
      <c r="AC463" s="75" t="s">
        <v>226</v>
      </c>
      <c r="AD463" s="75"/>
    </row>
    <row r="464" s="22" customFormat="1" spans="1:30">
      <c r="A464" s="45" t="s">
        <v>42</v>
      </c>
      <c r="B464" s="46" t="s">
        <v>225</v>
      </c>
      <c r="C464" s="45" t="s">
        <v>54</v>
      </c>
      <c r="D464" s="45" t="s">
        <v>70</v>
      </c>
      <c r="E464" s="45" t="s">
        <v>71</v>
      </c>
      <c r="F464" s="45">
        <v>369</v>
      </c>
      <c r="G464" s="45">
        <v>3</v>
      </c>
      <c r="H464" s="45">
        <v>357</v>
      </c>
      <c r="I464" s="45">
        <v>369</v>
      </c>
      <c r="J464" s="45">
        <v>2018</v>
      </c>
      <c r="K464" s="45">
        <v>2020</v>
      </c>
      <c r="L464" s="55">
        <v>9.24</v>
      </c>
      <c r="M464" s="55">
        <v>0</v>
      </c>
      <c r="N464" s="55">
        <v>0</v>
      </c>
      <c r="O464" s="55">
        <v>0</v>
      </c>
      <c r="P464" s="55">
        <v>9.24</v>
      </c>
      <c r="Q464" s="45" t="s">
        <v>46</v>
      </c>
      <c r="R464" s="45">
        <v>357</v>
      </c>
      <c r="S464" s="45">
        <v>369</v>
      </c>
      <c r="T464" s="45">
        <v>357</v>
      </c>
      <c r="U464" s="45">
        <v>369</v>
      </c>
      <c r="V464" s="45">
        <v>0</v>
      </c>
      <c r="W464" s="45">
        <v>0</v>
      </c>
      <c r="X464" s="45">
        <v>0</v>
      </c>
      <c r="Y464" s="45">
        <v>0</v>
      </c>
      <c r="Z464" s="45">
        <v>0</v>
      </c>
      <c r="AA464" s="45">
        <v>0</v>
      </c>
      <c r="AB464" s="75" t="s">
        <v>206</v>
      </c>
      <c r="AC464" s="75" t="s">
        <v>226</v>
      </c>
      <c r="AD464" s="75"/>
    </row>
    <row r="465" s="22" customFormat="1" spans="1:30">
      <c r="A465" s="45" t="s">
        <v>42</v>
      </c>
      <c r="B465" s="46" t="s">
        <v>225</v>
      </c>
      <c r="C465" s="45" t="s">
        <v>55</v>
      </c>
      <c r="D465" s="45" t="s">
        <v>70</v>
      </c>
      <c r="E465" s="45" t="s">
        <v>71</v>
      </c>
      <c r="F465" s="45">
        <v>361</v>
      </c>
      <c r="G465" s="45">
        <v>1</v>
      </c>
      <c r="H465" s="45">
        <v>361</v>
      </c>
      <c r="I465" s="45">
        <v>361</v>
      </c>
      <c r="J465" s="45">
        <v>2019</v>
      </c>
      <c r="K465" s="45">
        <v>2019</v>
      </c>
      <c r="L465" s="55">
        <v>7.854</v>
      </c>
      <c r="M465" s="55">
        <v>0</v>
      </c>
      <c r="N465" s="55">
        <v>0</v>
      </c>
      <c r="O465" s="55">
        <v>0</v>
      </c>
      <c r="P465" s="55">
        <v>7.854</v>
      </c>
      <c r="Q465" s="45" t="s">
        <v>46</v>
      </c>
      <c r="R465" s="45">
        <v>361</v>
      </c>
      <c r="S465" s="45">
        <v>361</v>
      </c>
      <c r="T465" s="45">
        <v>361</v>
      </c>
      <c r="U465" s="45">
        <v>361</v>
      </c>
      <c r="V465" s="45">
        <v>0</v>
      </c>
      <c r="W465" s="45">
        <v>0</v>
      </c>
      <c r="X465" s="45">
        <v>0</v>
      </c>
      <c r="Y465" s="45">
        <v>0</v>
      </c>
      <c r="Z465" s="45">
        <v>0</v>
      </c>
      <c r="AA465" s="45">
        <v>0</v>
      </c>
      <c r="AB465" s="75" t="s">
        <v>206</v>
      </c>
      <c r="AC465" s="75" t="s">
        <v>226</v>
      </c>
      <c r="AD465" s="75"/>
    </row>
    <row r="466" s="22" customFormat="1" spans="1:30">
      <c r="A466" s="45" t="s">
        <v>42</v>
      </c>
      <c r="B466" s="46" t="s">
        <v>225</v>
      </c>
      <c r="C466" s="45" t="s">
        <v>56</v>
      </c>
      <c r="D466" s="45" t="s">
        <v>70</v>
      </c>
      <c r="E466" s="45" t="s">
        <v>71</v>
      </c>
      <c r="F466" s="45">
        <v>290</v>
      </c>
      <c r="G466" s="45">
        <v>2</v>
      </c>
      <c r="H466" s="45">
        <v>282</v>
      </c>
      <c r="I466" s="45">
        <v>290</v>
      </c>
      <c r="J466" s="45">
        <v>2018</v>
      </c>
      <c r="K466" s="45">
        <v>2020</v>
      </c>
      <c r="L466" s="55">
        <v>12.563</v>
      </c>
      <c r="M466" s="55">
        <v>0</v>
      </c>
      <c r="N466" s="55">
        <v>0</v>
      </c>
      <c r="O466" s="55">
        <v>0</v>
      </c>
      <c r="P466" s="55">
        <v>12.563</v>
      </c>
      <c r="Q466" s="45" t="s">
        <v>46</v>
      </c>
      <c r="R466" s="45">
        <v>282</v>
      </c>
      <c r="S466" s="45">
        <v>290</v>
      </c>
      <c r="T466" s="45">
        <v>282</v>
      </c>
      <c r="U466" s="45">
        <v>290</v>
      </c>
      <c r="V466" s="45">
        <v>0</v>
      </c>
      <c r="W466" s="45">
        <v>0</v>
      </c>
      <c r="X466" s="45">
        <v>0</v>
      </c>
      <c r="Y466" s="45">
        <v>0</v>
      </c>
      <c r="Z466" s="45">
        <v>0</v>
      </c>
      <c r="AA466" s="45">
        <v>0</v>
      </c>
      <c r="AB466" s="75" t="s">
        <v>206</v>
      </c>
      <c r="AC466" s="75" t="s">
        <v>226</v>
      </c>
      <c r="AD466" s="75"/>
    </row>
    <row r="467" s="22" customFormat="1" spans="1:30">
      <c r="A467" s="45" t="s">
        <v>42</v>
      </c>
      <c r="B467" s="46" t="s">
        <v>225</v>
      </c>
      <c r="C467" s="45" t="s">
        <v>57</v>
      </c>
      <c r="D467" s="45" t="s">
        <v>70</v>
      </c>
      <c r="E467" s="45" t="s">
        <v>71</v>
      </c>
      <c r="F467" s="45">
        <v>36</v>
      </c>
      <c r="G467" s="45">
        <v>3</v>
      </c>
      <c r="H467" s="45">
        <v>36</v>
      </c>
      <c r="I467" s="45">
        <v>36</v>
      </c>
      <c r="J467" s="45">
        <v>2018</v>
      </c>
      <c r="K467" s="45">
        <v>2020</v>
      </c>
      <c r="L467" s="55">
        <v>14.327</v>
      </c>
      <c r="M467" s="55">
        <v>0</v>
      </c>
      <c r="N467" s="55">
        <v>0</v>
      </c>
      <c r="O467" s="55">
        <v>0</v>
      </c>
      <c r="P467" s="55">
        <v>14.327</v>
      </c>
      <c r="Q467" s="45" t="s">
        <v>46</v>
      </c>
      <c r="R467" s="45">
        <v>27</v>
      </c>
      <c r="S467" s="45">
        <v>27</v>
      </c>
      <c r="T467" s="45">
        <v>36</v>
      </c>
      <c r="U467" s="45">
        <v>36</v>
      </c>
      <c r="V467" s="45">
        <v>0</v>
      </c>
      <c r="W467" s="45">
        <v>0</v>
      </c>
      <c r="X467" s="45">
        <v>0</v>
      </c>
      <c r="Y467" s="45">
        <v>0</v>
      </c>
      <c r="Z467" s="45">
        <v>0</v>
      </c>
      <c r="AA467" s="45">
        <v>0</v>
      </c>
      <c r="AB467" s="75" t="s">
        <v>206</v>
      </c>
      <c r="AC467" s="75" t="s">
        <v>226</v>
      </c>
      <c r="AD467" s="75"/>
    </row>
    <row r="468" s="22" customFormat="1" spans="1:30">
      <c r="A468" s="45" t="s">
        <v>42</v>
      </c>
      <c r="B468" s="46" t="s">
        <v>225</v>
      </c>
      <c r="C468" s="45" t="s">
        <v>58</v>
      </c>
      <c r="D468" s="45" t="s">
        <v>70</v>
      </c>
      <c r="E468" s="45" t="s">
        <v>71</v>
      </c>
      <c r="F468" s="45">
        <v>162</v>
      </c>
      <c r="G468" s="45">
        <v>3</v>
      </c>
      <c r="H468" s="45">
        <v>156</v>
      </c>
      <c r="I468" s="45">
        <v>162</v>
      </c>
      <c r="J468" s="45">
        <v>2018</v>
      </c>
      <c r="K468" s="45">
        <v>2020</v>
      </c>
      <c r="L468" s="55">
        <v>5.982</v>
      </c>
      <c r="M468" s="55">
        <v>0</v>
      </c>
      <c r="N468" s="55">
        <v>0</v>
      </c>
      <c r="O468" s="55">
        <v>0</v>
      </c>
      <c r="P468" s="55">
        <v>5.982</v>
      </c>
      <c r="Q468" s="45" t="s">
        <v>46</v>
      </c>
      <c r="R468" s="45">
        <v>156</v>
      </c>
      <c r="S468" s="45">
        <v>162</v>
      </c>
      <c r="T468" s="45">
        <v>156</v>
      </c>
      <c r="U468" s="45">
        <v>162</v>
      </c>
      <c r="V468" s="45">
        <v>0</v>
      </c>
      <c r="W468" s="45">
        <v>0</v>
      </c>
      <c r="X468" s="45">
        <v>0</v>
      </c>
      <c r="Y468" s="45">
        <v>0</v>
      </c>
      <c r="Z468" s="45">
        <v>0</v>
      </c>
      <c r="AA468" s="45">
        <v>0</v>
      </c>
      <c r="AB468" s="75" t="s">
        <v>206</v>
      </c>
      <c r="AC468" s="75" t="s">
        <v>226</v>
      </c>
      <c r="AD468" s="75"/>
    </row>
    <row r="469" s="4" customFormat="1" spans="1:30">
      <c r="A469" s="43">
        <v>7.4</v>
      </c>
      <c r="B469" s="44" t="s">
        <v>227</v>
      </c>
      <c r="C469" s="43"/>
      <c r="D469" s="43"/>
      <c r="E469" s="43"/>
      <c r="F469" s="43">
        <f t="shared" ref="F469:O469" si="66">SUM(F471)</f>
        <v>57203</v>
      </c>
      <c r="G469" s="43">
        <f t="shared" si="66"/>
        <v>33</v>
      </c>
      <c r="H469" s="43">
        <f t="shared" si="66"/>
        <v>17875</v>
      </c>
      <c r="I469" s="43">
        <f t="shared" si="66"/>
        <v>57203</v>
      </c>
      <c r="J469" s="43"/>
      <c r="K469" s="43"/>
      <c r="L469" s="52">
        <f t="shared" si="66"/>
        <v>552.51</v>
      </c>
      <c r="M469" s="52">
        <f t="shared" si="66"/>
        <v>0</v>
      </c>
      <c r="N469" s="52">
        <f t="shared" si="66"/>
        <v>185.87</v>
      </c>
      <c r="O469" s="52">
        <f t="shared" si="66"/>
        <v>0</v>
      </c>
      <c r="P469" s="52">
        <f t="shared" ref="P469:AA469" si="67">SUM(P471)</f>
        <v>366.64</v>
      </c>
      <c r="Q469" s="43"/>
      <c r="R469" s="43">
        <f t="shared" si="67"/>
        <v>19308</v>
      </c>
      <c r="S469" s="43">
        <f t="shared" si="67"/>
        <v>63712</v>
      </c>
      <c r="T469" s="43">
        <f t="shared" si="67"/>
        <v>18486</v>
      </c>
      <c r="U469" s="43">
        <f t="shared" si="67"/>
        <v>57125</v>
      </c>
      <c r="V469" s="43">
        <f t="shared" si="67"/>
        <v>0</v>
      </c>
      <c r="W469" s="43">
        <f t="shared" si="67"/>
        <v>0</v>
      </c>
      <c r="X469" s="43">
        <f t="shared" si="67"/>
        <v>0</v>
      </c>
      <c r="Y469" s="43">
        <f t="shared" si="67"/>
        <v>0</v>
      </c>
      <c r="Z469" s="43">
        <f t="shared" si="67"/>
        <v>0</v>
      </c>
      <c r="AA469" s="43">
        <f t="shared" si="67"/>
        <v>0</v>
      </c>
      <c r="AB469" s="77"/>
      <c r="AC469" s="77"/>
      <c r="AD469" s="77"/>
    </row>
    <row r="470" s="4" customFormat="1" spans="1:30">
      <c r="A470" s="43" t="s">
        <v>228</v>
      </c>
      <c r="B470" s="44" t="s">
        <v>229</v>
      </c>
      <c r="C470" s="43"/>
      <c r="D470" s="43"/>
      <c r="E470" s="43"/>
      <c r="F470" s="43"/>
      <c r="G470" s="43"/>
      <c r="H470" s="43"/>
      <c r="I470" s="43"/>
      <c r="J470" s="43"/>
      <c r="K470" s="43"/>
      <c r="L470" s="52"/>
      <c r="M470" s="52"/>
      <c r="N470" s="52"/>
      <c r="O470" s="52"/>
      <c r="P470" s="52"/>
      <c r="Q470" s="43"/>
      <c r="R470" s="43"/>
      <c r="S470" s="43"/>
      <c r="T470" s="43"/>
      <c r="U470" s="43"/>
      <c r="V470" s="43"/>
      <c r="W470" s="43"/>
      <c r="X470" s="43"/>
      <c r="Y470" s="43"/>
      <c r="Z470" s="43"/>
      <c r="AA470" s="43"/>
      <c r="AB470" s="77"/>
      <c r="AC470" s="77"/>
      <c r="AD470" s="77"/>
    </row>
    <row r="471" s="4" customFormat="1" spans="1:30">
      <c r="A471" s="43" t="s">
        <v>230</v>
      </c>
      <c r="B471" s="44" t="s">
        <v>231</v>
      </c>
      <c r="C471" s="43" t="s">
        <v>36</v>
      </c>
      <c r="D471" s="43"/>
      <c r="E471" s="43"/>
      <c r="F471" s="43">
        <f>SUM(F472:F482)</f>
        <v>57203</v>
      </c>
      <c r="G471" s="43">
        <f>SUM(G472:G482)</f>
        <v>33</v>
      </c>
      <c r="H471" s="43">
        <f>SUM(H472:H482)</f>
        <v>17875</v>
      </c>
      <c r="I471" s="43">
        <f>SUM(I472:I482)</f>
        <v>57203</v>
      </c>
      <c r="J471" s="43"/>
      <c r="K471" s="43"/>
      <c r="L471" s="52">
        <f>SUM(L472:L482)</f>
        <v>552.51</v>
      </c>
      <c r="M471" s="52">
        <f>SUM(M472:M482)</f>
        <v>0</v>
      </c>
      <c r="N471" s="52">
        <f>SUM(N472:N482)</f>
        <v>185.87</v>
      </c>
      <c r="O471" s="52">
        <f>SUM(O472:O482)</f>
        <v>0</v>
      </c>
      <c r="P471" s="52">
        <f t="shared" ref="P471:AA471" si="68">SUM(P472:P482)</f>
        <v>366.64</v>
      </c>
      <c r="Q471" s="43"/>
      <c r="R471" s="43">
        <f t="shared" si="68"/>
        <v>19308</v>
      </c>
      <c r="S471" s="43">
        <f t="shared" si="68"/>
        <v>63712</v>
      </c>
      <c r="T471" s="43">
        <f t="shared" si="68"/>
        <v>18486</v>
      </c>
      <c r="U471" s="43">
        <f t="shared" si="68"/>
        <v>57125</v>
      </c>
      <c r="V471" s="43">
        <f t="shared" si="68"/>
        <v>0</v>
      </c>
      <c r="W471" s="43">
        <f t="shared" si="68"/>
        <v>0</v>
      </c>
      <c r="X471" s="43">
        <f t="shared" si="68"/>
        <v>0</v>
      </c>
      <c r="Y471" s="43">
        <f t="shared" si="68"/>
        <v>0</v>
      </c>
      <c r="Z471" s="43">
        <f t="shared" si="68"/>
        <v>0</v>
      </c>
      <c r="AA471" s="43">
        <f t="shared" si="68"/>
        <v>0</v>
      </c>
      <c r="AB471" s="77"/>
      <c r="AC471" s="77"/>
      <c r="AD471" s="77"/>
    </row>
    <row r="472" s="22" customFormat="1" spans="1:30">
      <c r="A472" s="75" t="s">
        <v>42</v>
      </c>
      <c r="B472" s="66" t="s">
        <v>232</v>
      </c>
      <c r="C472" s="75" t="s">
        <v>44</v>
      </c>
      <c r="D472" s="77" t="s">
        <v>70</v>
      </c>
      <c r="E472" s="75" t="s">
        <v>71</v>
      </c>
      <c r="F472" s="45">
        <v>429</v>
      </c>
      <c r="G472" s="45">
        <v>3</v>
      </c>
      <c r="H472" s="45">
        <v>153</v>
      </c>
      <c r="I472" s="45">
        <v>429</v>
      </c>
      <c r="J472" s="45">
        <v>2018</v>
      </c>
      <c r="K472" s="45">
        <v>2020</v>
      </c>
      <c r="L472" s="55">
        <v>4.31</v>
      </c>
      <c r="M472" s="55">
        <v>0</v>
      </c>
      <c r="N472" s="55">
        <v>1.45</v>
      </c>
      <c r="O472" s="55">
        <v>0</v>
      </c>
      <c r="P472" s="55">
        <v>2.86</v>
      </c>
      <c r="Q472" s="45" t="s">
        <v>46</v>
      </c>
      <c r="R472" s="45">
        <v>153</v>
      </c>
      <c r="S472" s="45">
        <v>429</v>
      </c>
      <c r="T472" s="45">
        <v>153</v>
      </c>
      <c r="U472" s="45">
        <v>429</v>
      </c>
      <c r="V472" s="45">
        <v>0</v>
      </c>
      <c r="W472" s="45">
        <v>0</v>
      </c>
      <c r="X472" s="45">
        <v>0</v>
      </c>
      <c r="Y472" s="45">
        <v>0</v>
      </c>
      <c r="Z472" s="45">
        <v>0</v>
      </c>
      <c r="AA472" s="45">
        <v>0</v>
      </c>
      <c r="AB472" s="75" t="s">
        <v>233</v>
      </c>
      <c r="AC472" s="75" t="s">
        <v>234</v>
      </c>
      <c r="AD472" s="75"/>
    </row>
    <row r="473" s="22" customFormat="1" spans="1:30">
      <c r="A473" s="45" t="s">
        <v>42</v>
      </c>
      <c r="B473" s="46" t="s">
        <v>232</v>
      </c>
      <c r="C473" s="45" t="s">
        <v>49</v>
      </c>
      <c r="D473" s="45" t="s">
        <v>70</v>
      </c>
      <c r="E473" s="45" t="s">
        <v>71</v>
      </c>
      <c r="F473" s="45">
        <v>2738</v>
      </c>
      <c r="G473" s="45">
        <v>3</v>
      </c>
      <c r="H473" s="45">
        <v>955</v>
      </c>
      <c r="I473" s="45">
        <v>2738</v>
      </c>
      <c r="J473" s="45">
        <v>2018</v>
      </c>
      <c r="K473" s="45">
        <v>2020</v>
      </c>
      <c r="L473" s="55">
        <v>26.45</v>
      </c>
      <c r="M473" s="55">
        <v>0</v>
      </c>
      <c r="N473" s="55">
        <v>8.89</v>
      </c>
      <c r="O473" s="55">
        <v>0</v>
      </c>
      <c r="P473" s="55">
        <v>17.56</v>
      </c>
      <c r="Q473" s="45" t="s">
        <v>46</v>
      </c>
      <c r="R473" s="45">
        <v>955</v>
      </c>
      <c r="S473" s="45">
        <v>2738</v>
      </c>
      <c r="T473" s="45">
        <v>955</v>
      </c>
      <c r="U473" s="45">
        <v>2738</v>
      </c>
      <c r="V473" s="45">
        <v>0</v>
      </c>
      <c r="W473" s="45">
        <v>0</v>
      </c>
      <c r="X473" s="45">
        <v>0</v>
      </c>
      <c r="Y473" s="45">
        <v>0</v>
      </c>
      <c r="Z473" s="45">
        <v>0</v>
      </c>
      <c r="AA473" s="45">
        <v>0</v>
      </c>
      <c r="AB473" s="75" t="s">
        <v>233</v>
      </c>
      <c r="AC473" s="75" t="s">
        <v>234</v>
      </c>
      <c r="AD473" s="75"/>
    </row>
    <row r="474" s="22" customFormat="1" spans="1:30">
      <c r="A474" s="45" t="s">
        <v>42</v>
      </c>
      <c r="B474" s="46" t="s">
        <v>232</v>
      </c>
      <c r="C474" s="45" t="s">
        <v>50</v>
      </c>
      <c r="D474" s="45" t="s">
        <v>70</v>
      </c>
      <c r="E474" s="45" t="s">
        <v>71</v>
      </c>
      <c r="F474" s="45">
        <v>2308</v>
      </c>
      <c r="G474" s="45">
        <v>3</v>
      </c>
      <c r="H474" s="45">
        <v>775</v>
      </c>
      <c r="I474" s="45">
        <v>2308</v>
      </c>
      <c r="J474" s="45">
        <v>2018</v>
      </c>
      <c r="K474" s="45">
        <v>2020</v>
      </c>
      <c r="L474" s="55">
        <v>22.26</v>
      </c>
      <c r="M474" s="55">
        <v>0</v>
      </c>
      <c r="N474" s="55">
        <v>7.46</v>
      </c>
      <c r="O474" s="55">
        <v>0</v>
      </c>
      <c r="P474" s="55">
        <v>14.8</v>
      </c>
      <c r="Q474" s="45" t="s">
        <v>46</v>
      </c>
      <c r="R474" s="45">
        <v>775</v>
      </c>
      <c r="S474" s="45">
        <v>2308</v>
      </c>
      <c r="T474" s="45">
        <v>775</v>
      </c>
      <c r="U474" s="45">
        <v>2308</v>
      </c>
      <c r="V474" s="45">
        <v>0</v>
      </c>
      <c r="W474" s="45">
        <v>0</v>
      </c>
      <c r="X474" s="45">
        <v>0</v>
      </c>
      <c r="Y474" s="45">
        <v>0</v>
      </c>
      <c r="Z474" s="45">
        <v>0</v>
      </c>
      <c r="AA474" s="45">
        <v>0</v>
      </c>
      <c r="AB474" s="75" t="s">
        <v>233</v>
      </c>
      <c r="AC474" s="75" t="s">
        <v>234</v>
      </c>
      <c r="AD474" s="75"/>
    </row>
    <row r="475" s="22" customFormat="1" spans="1:30">
      <c r="A475" s="45" t="s">
        <v>42</v>
      </c>
      <c r="B475" s="46" t="s">
        <v>232</v>
      </c>
      <c r="C475" s="45" t="s">
        <v>51</v>
      </c>
      <c r="D475" s="45" t="s">
        <v>70</v>
      </c>
      <c r="E475" s="45" t="s">
        <v>71</v>
      </c>
      <c r="F475" s="45">
        <v>1447</v>
      </c>
      <c r="G475" s="45">
        <v>3</v>
      </c>
      <c r="H475" s="45">
        <v>436</v>
      </c>
      <c r="I475" s="45">
        <v>1447</v>
      </c>
      <c r="J475" s="45">
        <v>2018</v>
      </c>
      <c r="K475" s="45">
        <v>2020</v>
      </c>
      <c r="L475" s="55">
        <v>13.81</v>
      </c>
      <c r="M475" s="55">
        <v>0</v>
      </c>
      <c r="N475" s="55">
        <v>4.69</v>
      </c>
      <c r="O475" s="55">
        <v>0</v>
      </c>
      <c r="P475" s="55">
        <v>9.12</v>
      </c>
      <c r="Q475" s="45" t="s">
        <v>46</v>
      </c>
      <c r="R475" s="45">
        <v>1869</v>
      </c>
      <c r="S475" s="45">
        <v>7956</v>
      </c>
      <c r="T475" s="45">
        <v>436</v>
      </c>
      <c r="U475" s="45">
        <v>1369</v>
      </c>
      <c r="V475" s="45">
        <v>0</v>
      </c>
      <c r="W475" s="45">
        <v>0</v>
      </c>
      <c r="X475" s="45">
        <v>0</v>
      </c>
      <c r="Y475" s="45">
        <v>0</v>
      </c>
      <c r="Z475" s="45">
        <v>0</v>
      </c>
      <c r="AA475" s="45">
        <v>0</v>
      </c>
      <c r="AB475" s="75" t="s">
        <v>233</v>
      </c>
      <c r="AC475" s="75" t="s">
        <v>234</v>
      </c>
      <c r="AD475" s="75"/>
    </row>
    <row r="476" s="22" customFormat="1" spans="1:30">
      <c r="A476" s="45" t="s">
        <v>42</v>
      </c>
      <c r="B476" s="46" t="s">
        <v>232</v>
      </c>
      <c r="C476" s="45" t="s">
        <v>52</v>
      </c>
      <c r="D476" s="45" t="s">
        <v>70</v>
      </c>
      <c r="E476" s="45" t="s">
        <v>71</v>
      </c>
      <c r="F476" s="45">
        <v>5034</v>
      </c>
      <c r="G476" s="45">
        <v>3</v>
      </c>
      <c r="H476" s="45">
        <v>1694</v>
      </c>
      <c r="I476" s="45">
        <v>5034</v>
      </c>
      <c r="J476" s="45">
        <v>2018</v>
      </c>
      <c r="K476" s="45">
        <v>2020</v>
      </c>
      <c r="L476" s="55">
        <v>47.52</v>
      </c>
      <c r="M476" s="55">
        <v>0</v>
      </c>
      <c r="N476" s="55">
        <v>16.26</v>
      </c>
      <c r="O476" s="55">
        <v>0</v>
      </c>
      <c r="P476" s="55">
        <v>31.26</v>
      </c>
      <c r="Q476" s="45" t="s">
        <v>46</v>
      </c>
      <c r="R476" s="45">
        <v>1694</v>
      </c>
      <c r="S476" s="45">
        <v>5034</v>
      </c>
      <c r="T476" s="45">
        <v>2305</v>
      </c>
      <c r="U476" s="45">
        <v>5034</v>
      </c>
      <c r="V476" s="45">
        <v>0</v>
      </c>
      <c r="W476" s="45">
        <v>0</v>
      </c>
      <c r="X476" s="45">
        <v>0</v>
      </c>
      <c r="Y476" s="45">
        <v>0</v>
      </c>
      <c r="Z476" s="45">
        <v>0</v>
      </c>
      <c r="AA476" s="45">
        <v>0</v>
      </c>
      <c r="AB476" s="75" t="s">
        <v>233</v>
      </c>
      <c r="AC476" s="75" t="s">
        <v>234</v>
      </c>
      <c r="AD476" s="75"/>
    </row>
    <row r="477" s="22" customFormat="1" spans="1:30">
      <c r="A477" s="45" t="s">
        <v>42</v>
      </c>
      <c r="B477" s="46" t="s">
        <v>232</v>
      </c>
      <c r="C477" s="45" t="s">
        <v>53</v>
      </c>
      <c r="D477" s="45" t="s">
        <v>70</v>
      </c>
      <c r="E477" s="45" t="s">
        <v>71</v>
      </c>
      <c r="F477" s="45">
        <v>8321</v>
      </c>
      <c r="G477" s="45">
        <v>3</v>
      </c>
      <c r="H477" s="45">
        <v>2624</v>
      </c>
      <c r="I477" s="45">
        <v>8321</v>
      </c>
      <c r="J477" s="45">
        <v>2018</v>
      </c>
      <c r="K477" s="45">
        <v>2020</v>
      </c>
      <c r="L477" s="55">
        <v>80.14</v>
      </c>
      <c r="M477" s="55">
        <v>0</v>
      </c>
      <c r="N477" s="55">
        <v>26.42</v>
      </c>
      <c r="O477" s="55">
        <v>0</v>
      </c>
      <c r="P477" s="55">
        <v>53.72</v>
      </c>
      <c r="Q477" s="45" t="s">
        <v>46</v>
      </c>
      <c r="R477" s="45">
        <v>2624</v>
      </c>
      <c r="S477" s="45">
        <v>8321</v>
      </c>
      <c r="T477" s="45">
        <v>2624</v>
      </c>
      <c r="U477" s="45">
        <v>8321</v>
      </c>
      <c r="V477" s="45">
        <v>0</v>
      </c>
      <c r="W477" s="45">
        <v>0</v>
      </c>
      <c r="X477" s="45">
        <v>0</v>
      </c>
      <c r="Y477" s="45">
        <v>0</v>
      </c>
      <c r="Z477" s="45">
        <v>0</v>
      </c>
      <c r="AA477" s="45">
        <v>0</v>
      </c>
      <c r="AB477" s="75" t="s">
        <v>233</v>
      </c>
      <c r="AC477" s="75" t="s">
        <v>234</v>
      </c>
      <c r="AD477" s="75"/>
    </row>
    <row r="478" s="22" customFormat="1" spans="1:30">
      <c r="A478" s="45" t="s">
        <v>42</v>
      </c>
      <c r="B478" s="46" t="s">
        <v>232</v>
      </c>
      <c r="C478" s="45" t="s">
        <v>54</v>
      </c>
      <c r="D478" s="45" t="s">
        <v>70</v>
      </c>
      <c r="E478" s="45" t="s">
        <v>71</v>
      </c>
      <c r="F478" s="45">
        <v>11384</v>
      </c>
      <c r="G478" s="45">
        <v>3</v>
      </c>
      <c r="H478" s="45">
        <v>3414</v>
      </c>
      <c r="I478" s="45">
        <v>11384</v>
      </c>
      <c r="J478" s="45">
        <v>2018</v>
      </c>
      <c r="K478" s="45">
        <v>2020</v>
      </c>
      <c r="L478" s="55">
        <v>112.77</v>
      </c>
      <c r="M478" s="55">
        <v>0</v>
      </c>
      <c r="N478" s="55">
        <v>38.29</v>
      </c>
      <c r="O478" s="55">
        <v>0</v>
      </c>
      <c r="P478" s="55">
        <v>74.48</v>
      </c>
      <c r="Q478" s="45" t="s">
        <v>46</v>
      </c>
      <c r="R478" s="45">
        <v>3414</v>
      </c>
      <c r="S478" s="45">
        <v>11384</v>
      </c>
      <c r="T478" s="45">
        <v>3414</v>
      </c>
      <c r="U478" s="45">
        <v>11384</v>
      </c>
      <c r="V478" s="45">
        <v>0</v>
      </c>
      <c r="W478" s="45">
        <v>0</v>
      </c>
      <c r="X478" s="45">
        <v>0</v>
      </c>
      <c r="Y478" s="45">
        <v>0</v>
      </c>
      <c r="Z478" s="45">
        <v>0</v>
      </c>
      <c r="AA478" s="45">
        <v>0</v>
      </c>
      <c r="AB478" s="75" t="s">
        <v>233</v>
      </c>
      <c r="AC478" s="75" t="s">
        <v>234</v>
      </c>
      <c r="AD478" s="75"/>
    </row>
    <row r="479" s="22" customFormat="1" spans="1:30">
      <c r="A479" s="45" t="s">
        <v>42</v>
      </c>
      <c r="B479" s="46" t="s">
        <v>232</v>
      </c>
      <c r="C479" s="45" t="s">
        <v>55</v>
      </c>
      <c r="D479" s="45" t="s">
        <v>70</v>
      </c>
      <c r="E479" s="45" t="s">
        <v>71</v>
      </c>
      <c r="F479" s="45">
        <v>11093</v>
      </c>
      <c r="G479" s="45">
        <v>3</v>
      </c>
      <c r="H479" s="45">
        <v>3093</v>
      </c>
      <c r="I479" s="45">
        <v>11093</v>
      </c>
      <c r="J479" s="45">
        <v>2018</v>
      </c>
      <c r="K479" s="45">
        <v>2020</v>
      </c>
      <c r="L479" s="55">
        <v>104.72</v>
      </c>
      <c r="M479" s="55">
        <v>0</v>
      </c>
      <c r="N479" s="55">
        <v>34.64</v>
      </c>
      <c r="O479" s="55">
        <v>0</v>
      </c>
      <c r="P479" s="55">
        <v>70.08</v>
      </c>
      <c r="Q479" s="45" t="s">
        <v>46</v>
      </c>
      <c r="R479" s="45">
        <v>3093</v>
      </c>
      <c r="S479" s="45">
        <v>11093</v>
      </c>
      <c r="T479" s="45">
        <v>3093</v>
      </c>
      <c r="U479" s="45">
        <v>11093</v>
      </c>
      <c r="V479" s="45">
        <v>0</v>
      </c>
      <c r="W479" s="45">
        <v>0</v>
      </c>
      <c r="X479" s="45">
        <v>0</v>
      </c>
      <c r="Y479" s="45">
        <v>0</v>
      </c>
      <c r="Z479" s="45">
        <v>0</v>
      </c>
      <c r="AA479" s="45">
        <v>0</v>
      </c>
      <c r="AB479" s="75" t="s">
        <v>233</v>
      </c>
      <c r="AC479" s="75" t="s">
        <v>234</v>
      </c>
      <c r="AD479" s="75"/>
    </row>
    <row r="480" s="22" customFormat="1" spans="1:30">
      <c r="A480" s="45" t="s">
        <v>42</v>
      </c>
      <c r="B480" s="46" t="s">
        <v>232</v>
      </c>
      <c r="C480" s="45" t="s">
        <v>56</v>
      </c>
      <c r="D480" s="45" t="s">
        <v>70</v>
      </c>
      <c r="E480" s="45" t="s">
        <v>71</v>
      </c>
      <c r="F480" s="45">
        <v>4452</v>
      </c>
      <c r="G480" s="45">
        <v>3</v>
      </c>
      <c r="H480" s="45">
        <v>1679</v>
      </c>
      <c r="I480" s="45">
        <v>4452</v>
      </c>
      <c r="J480" s="45">
        <v>2018</v>
      </c>
      <c r="K480" s="45">
        <v>2020</v>
      </c>
      <c r="L480" s="55">
        <v>44.66</v>
      </c>
      <c r="M480" s="55">
        <v>0</v>
      </c>
      <c r="N480" s="55">
        <v>15</v>
      </c>
      <c r="O480" s="55">
        <v>0</v>
      </c>
      <c r="P480" s="55">
        <v>29.66</v>
      </c>
      <c r="Q480" s="45" t="s">
        <v>46</v>
      </c>
      <c r="R480" s="45">
        <v>1679</v>
      </c>
      <c r="S480" s="45">
        <v>4452</v>
      </c>
      <c r="T480" s="45">
        <v>1679</v>
      </c>
      <c r="U480" s="45">
        <v>4452</v>
      </c>
      <c r="V480" s="45">
        <v>0</v>
      </c>
      <c r="W480" s="45">
        <v>0</v>
      </c>
      <c r="X480" s="45">
        <v>0</v>
      </c>
      <c r="Y480" s="45">
        <v>0</v>
      </c>
      <c r="Z480" s="45">
        <v>0</v>
      </c>
      <c r="AA480" s="45">
        <v>0</v>
      </c>
      <c r="AB480" s="75" t="s">
        <v>233</v>
      </c>
      <c r="AC480" s="75" t="s">
        <v>234</v>
      </c>
      <c r="AD480" s="75"/>
    </row>
    <row r="481" s="22" customFormat="1" spans="1:30">
      <c r="A481" s="45" t="s">
        <v>42</v>
      </c>
      <c r="B481" s="46" t="s">
        <v>232</v>
      </c>
      <c r="C481" s="45" t="s">
        <v>57</v>
      </c>
      <c r="D481" s="45" t="s">
        <v>70</v>
      </c>
      <c r="E481" s="45" t="s">
        <v>71</v>
      </c>
      <c r="F481" s="45">
        <v>1631</v>
      </c>
      <c r="G481" s="45">
        <v>3</v>
      </c>
      <c r="H481" s="45">
        <v>494</v>
      </c>
      <c r="I481" s="45">
        <v>1631</v>
      </c>
      <c r="J481" s="45">
        <v>2018</v>
      </c>
      <c r="K481" s="45">
        <v>2020</v>
      </c>
      <c r="L481" s="55">
        <v>15.08</v>
      </c>
      <c r="M481" s="55">
        <v>0</v>
      </c>
      <c r="N481" s="55">
        <v>5.2</v>
      </c>
      <c r="O481" s="55">
        <v>0</v>
      </c>
      <c r="P481" s="55">
        <v>9.88</v>
      </c>
      <c r="Q481" s="45" t="s">
        <v>46</v>
      </c>
      <c r="R481" s="45">
        <v>494</v>
      </c>
      <c r="S481" s="45">
        <v>1631</v>
      </c>
      <c r="T481" s="45">
        <v>494</v>
      </c>
      <c r="U481" s="45">
        <v>1631</v>
      </c>
      <c r="V481" s="45">
        <v>0</v>
      </c>
      <c r="W481" s="45">
        <v>0</v>
      </c>
      <c r="X481" s="45">
        <v>0</v>
      </c>
      <c r="Y481" s="45">
        <v>0</v>
      </c>
      <c r="Z481" s="45">
        <v>0</v>
      </c>
      <c r="AA481" s="45">
        <v>0</v>
      </c>
      <c r="AB481" s="75" t="s">
        <v>233</v>
      </c>
      <c r="AC481" s="75" t="s">
        <v>234</v>
      </c>
      <c r="AD481" s="75"/>
    </row>
    <row r="482" s="22" customFormat="1" spans="1:30">
      <c r="A482" s="45" t="s">
        <v>42</v>
      </c>
      <c r="B482" s="46" t="s">
        <v>232</v>
      </c>
      <c r="C482" s="45" t="s">
        <v>58</v>
      </c>
      <c r="D482" s="45" t="s">
        <v>70</v>
      </c>
      <c r="E482" s="45" t="s">
        <v>71</v>
      </c>
      <c r="F482" s="45">
        <v>8366</v>
      </c>
      <c r="G482" s="45">
        <v>3</v>
      </c>
      <c r="H482" s="45">
        <v>2558</v>
      </c>
      <c r="I482" s="45">
        <v>8366</v>
      </c>
      <c r="J482" s="45">
        <v>2018</v>
      </c>
      <c r="K482" s="45">
        <v>2020</v>
      </c>
      <c r="L482" s="55">
        <v>80.79</v>
      </c>
      <c r="M482" s="55">
        <v>0</v>
      </c>
      <c r="N482" s="55">
        <v>27.57</v>
      </c>
      <c r="O482" s="55">
        <v>0</v>
      </c>
      <c r="P482" s="55">
        <v>53.22</v>
      </c>
      <c r="Q482" s="45" t="s">
        <v>46</v>
      </c>
      <c r="R482" s="45">
        <v>2558</v>
      </c>
      <c r="S482" s="45">
        <v>8366</v>
      </c>
      <c r="T482" s="45">
        <v>2558</v>
      </c>
      <c r="U482" s="45">
        <v>8366</v>
      </c>
      <c r="V482" s="45">
        <v>0</v>
      </c>
      <c r="W482" s="45">
        <v>0</v>
      </c>
      <c r="X482" s="45">
        <v>0</v>
      </c>
      <c r="Y482" s="45">
        <v>0</v>
      </c>
      <c r="Z482" s="45">
        <v>0</v>
      </c>
      <c r="AA482" s="45">
        <v>0</v>
      </c>
      <c r="AB482" s="75" t="s">
        <v>233</v>
      </c>
      <c r="AC482" s="75" t="s">
        <v>234</v>
      </c>
      <c r="AD482" s="75"/>
    </row>
    <row r="483" s="4" customFormat="1" spans="1:30">
      <c r="A483" s="43">
        <v>7.5</v>
      </c>
      <c r="B483" s="44" t="s">
        <v>235</v>
      </c>
      <c r="C483" s="43" t="s">
        <v>36</v>
      </c>
      <c r="D483" s="43"/>
      <c r="E483" s="43"/>
      <c r="F483" s="43">
        <f>SUM(F484:F494)</f>
        <v>87862</v>
      </c>
      <c r="G483" s="43">
        <f>SUM(G484:G494)</f>
        <v>33</v>
      </c>
      <c r="H483" s="43">
        <f>SUM(H484:H494)</f>
        <v>22650</v>
      </c>
      <c r="I483" s="43">
        <f>SUM(I484:I494)</f>
        <v>87862</v>
      </c>
      <c r="J483" s="43"/>
      <c r="K483" s="43"/>
      <c r="L483" s="52">
        <f>SUM(L484:L494)</f>
        <v>1054.358</v>
      </c>
      <c r="M483" s="52">
        <f>SUM(M484:M494)</f>
        <v>41.808</v>
      </c>
      <c r="N483" s="52">
        <f>SUM(N484:N494)</f>
        <v>13.452</v>
      </c>
      <c r="O483" s="52">
        <f>SUM(O484:O494)</f>
        <v>0</v>
      </c>
      <c r="P483" s="52">
        <f t="shared" ref="P483:AA483" si="69">SUM(P484:P494)</f>
        <v>999.098</v>
      </c>
      <c r="Q483" s="43"/>
      <c r="R483" s="43">
        <f t="shared" si="69"/>
        <v>23534</v>
      </c>
      <c r="S483" s="43">
        <f t="shared" si="69"/>
        <v>91606</v>
      </c>
      <c r="T483" s="43">
        <f t="shared" si="69"/>
        <v>22650</v>
      </c>
      <c r="U483" s="43">
        <f t="shared" si="69"/>
        <v>87862</v>
      </c>
      <c r="V483" s="43">
        <f t="shared" si="69"/>
        <v>0</v>
      </c>
      <c r="W483" s="43">
        <f t="shared" si="69"/>
        <v>0</v>
      </c>
      <c r="X483" s="43">
        <f t="shared" si="69"/>
        <v>0</v>
      </c>
      <c r="Y483" s="43">
        <f t="shared" si="69"/>
        <v>0</v>
      </c>
      <c r="Z483" s="43">
        <f t="shared" si="69"/>
        <v>0</v>
      </c>
      <c r="AA483" s="43">
        <f t="shared" si="69"/>
        <v>0</v>
      </c>
      <c r="AB483" s="77"/>
      <c r="AC483" s="77"/>
      <c r="AD483" s="77"/>
    </row>
    <row r="484" s="22" customFormat="1" spans="1:30">
      <c r="A484" s="45" t="s">
        <v>42</v>
      </c>
      <c r="B484" s="46" t="s">
        <v>236</v>
      </c>
      <c r="C484" s="45" t="s">
        <v>44</v>
      </c>
      <c r="D484" s="45" t="s">
        <v>70</v>
      </c>
      <c r="E484" s="45" t="s">
        <v>71</v>
      </c>
      <c r="F484" s="45">
        <v>745</v>
      </c>
      <c r="G484" s="45">
        <v>3</v>
      </c>
      <c r="H484" s="45">
        <v>223</v>
      </c>
      <c r="I484" s="45">
        <v>745</v>
      </c>
      <c r="J484" s="45">
        <v>2018</v>
      </c>
      <c r="K484" s="45">
        <v>2020</v>
      </c>
      <c r="L484" s="55">
        <v>8.94</v>
      </c>
      <c r="M484" s="55">
        <v>2.952</v>
      </c>
      <c r="N484" s="55">
        <v>0</v>
      </c>
      <c r="O484" s="55">
        <v>0</v>
      </c>
      <c r="P484" s="55">
        <v>5.988</v>
      </c>
      <c r="Q484" s="45" t="s">
        <v>46</v>
      </c>
      <c r="R484" s="45">
        <v>223</v>
      </c>
      <c r="S484" s="45">
        <v>745</v>
      </c>
      <c r="T484" s="45">
        <v>223</v>
      </c>
      <c r="U484" s="45">
        <v>745</v>
      </c>
      <c r="V484" s="45">
        <v>0</v>
      </c>
      <c r="W484" s="45">
        <v>0</v>
      </c>
      <c r="X484" s="45">
        <v>0</v>
      </c>
      <c r="Y484" s="45">
        <v>0</v>
      </c>
      <c r="Z484" s="45">
        <v>0</v>
      </c>
      <c r="AA484" s="45">
        <v>0</v>
      </c>
      <c r="AB484" s="75" t="s">
        <v>206</v>
      </c>
      <c r="AC484" s="75" t="s">
        <v>237</v>
      </c>
      <c r="AD484" s="75"/>
    </row>
    <row r="485" s="22" customFormat="1" spans="1:30">
      <c r="A485" s="45" t="s">
        <v>42</v>
      </c>
      <c r="B485" s="46" t="s">
        <v>236</v>
      </c>
      <c r="C485" s="45" t="s">
        <v>49</v>
      </c>
      <c r="D485" s="45" t="s">
        <v>70</v>
      </c>
      <c r="E485" s="45" t="s">
        <v>71</v>
      </c>
      <c r="F485" s="45">
        <v>4248</v>
      </c>
      <c r="G485" s="45">
        <v>3</v>
      </c>
      <c r="H485" s="45">
        <v>1125</v>
      </c>
      <c r="I485" s="45">
        <v>4248</v>
      </c>
      <c r="J485" s="45">
        <v>2018</v>
      </c>
      <c r="K485" s="45">
        <v>2020</v>
      </c>
      <c r="L485" s="55">
        <v>50.976</v>
      </c>
      <c r="M485" s="55">
        <v>0</v>
      </c>
      <c r="N485" s="55">
        <v>0</v>
      </c>
      <c r="O485" s="55">
        <v>0</v>
      </c>
      <c r="P485" s="55">
        <v>50.976</v>
      </c>
      <c r="Q485" s="45" t="s">
        <v>46</v>
      </c>
      <c r="R485" s="45">
        <v>1125</v>
      </c>
      <c r="S485" s="45">
        <v>4248</v>
      </c>
      <c r="T485" s="45">
        <v>1125</v>
      </c>
      <c r="U485" s="45">
        <v>4248</v>
      </c>
      <c r="V485" s="45">
        <v>0</v>
      </c>
      <c r="W485" s="45">
        <v>0</v>
      </c>
      <c r="X485" s="45">
        <v>0</v>
      </c>
      <c r="Y485" s="45">
        <v>0</v>
      </c>
      <c r="Z485" s="45">
        <v>0</v>
      </c>
      <c r="AA485" s="45">
        <v>0</v>
      </c>
      <c r="AB485" s="75" t="s">
        <v>206</v>
      </c>
      <c r="AC485" s="75" t="s">
        <v>237</v>
      </c>
      <c r="AD485" s="75"/>
    </row>
    <row r="486" s="22" customFormat="1" spans="1:30">
      <c r="A486" s="45" t="s">
        <v>42</v>
      </c>
      <c r="B486" s="46" t="s">
        <v>236</v>
      </c>
      <c r="C486" s="45" t="s">
        <v>50</v>
      </c>
      <c r="D486" s="45" t="s">
        <v>70</v>
      </c>
      <c r="E486" s="45" t="s">
        <v>71</v>
      </c>
      <c r="F486" s="45">
        <v>3419</v>
      </c>
      <c r="G486" s="45">
        <v>3</v>
      </c>
      <c r="H486" s="45">
        <v>934</v>
      </c>
      <c r="I486" s="45">
        <v>3419</v>
      </c>
      <c r="J486" s="45">
        <v>2018</v>
      </c>
      <c r="K486" s="45">
        <v>2020</v>
      </c>
      <c r="L486" s="55">
        <v>41.028</v>
      </c>
      <c r="M486" s="55">
        <v>0</v>
      </c>
      <c r="N486" s="55">
        <v>13.452</v>
      </c>
      <c r="O486" s="55">
        <v>0</v>
      </c>
      <c r="P486" s="55">
        <v>27.576</v>
      </c>
      <c r="Q486" s="45" t="s">
        <v>46</v>
      </c>
      <c r="R486" s="45">
        <v>934</v>
      </c>
      <c r="S486" s="45">
        <v>3419</v>
      </c>
      <c r="T486" s="45">
        <v>934</v>
      </c>
      <c r="U486" s="45">
        <v>3419</v>
      </c>
      <c r="V486" s="45">
        <v>0</v>
      </c>
      <c r="W486" s="45">
        <v>0</v>
      </c>
      <c r="X486" s="45">
        <v>0</v>
      </c>
      <c r="Y486" s="45">
        <v>0</v>
      </c>
      <c r="Z486" s="45">
        <v>0</v>
      </c>
      <c r="AA486" s="45">
        <v>0</v>
      </c>
      <c r="AB486" s="75" t="s">
        <v>206</v>
      </c>
      <c r="AC486" s="75" t="s">
        <v>237</v>
      </c>
      <c r="AD486" s="75"/>
    </row>
    <row r="487" s="22" customFormat="1" spans="1:30">
      <c r="A487" s="45" t="s">
        <v>42</v>
      </c>
      <c r="B487" s="46" t="s">
        <v>236</v>
      </c>
      <c r="C487" s="45" t="s">
        <v>51</v>
      </c>
      <c r="D487" s="45" t="s">
        <v>70</v>
      </c>
      <c r="E487" s="45" t="s">
        <v>71</v>
      </c>
      <c r="F487" s="45">
        <v>2340</v>
      </c>
      <c r="G487" s="45">
        <v>3</v>
      </c>
      <c r="H487" s="45">
        <v>543</v>
      </c>
      <c r="I487" s="45">
        <v>2340</v>
      </c>
      <c r="J487" s="45">
        <v>2018</v>
      </c>
      <c r="K487" s="45">
        <v>2020</v>
      </c>
      <c r="L487" s="55">
        <v>28.08</v>
      </c>
      <c r="M487" s="55">
        <v>0</v>
      </c>
      <c r="N487" s="55">
        <v>0</v>
      </c>
      <c r="O487" s="55">
        <v>0</v>
      </c>
      <c r="P487" s="55">
        <v>28.08</v>
      </c>
      <c r="Q487" s="45" t="s">
        <v>46</v>
      </c>
      <c r="R487" s="45">
        <v>1427</v>
      </c>
      <c r="S487" s="45">
        <v>6084</v>
      </c>
      <c r="T487" s="45">
        <v>543</v>
      </c>
      <c r="U487" s="45">
        <v>2340</v>
      </c>
      <c r="V487" s="45">
        <v>0</v>
      </c>
      <c r="W487" s="45">
        <v>0</v>
      </c>
      <c r="X487" s="45">
        <v>0</v>
      </c>
      <c r="Y487" s="45">
        <v>0</v>
      </c>
      <c r="Z487" s="45">
        <v>0</v>
      </c>
      <c r="AA487" s="45">
        <v>0</v>
      </c>
      <c r="AB487" s="75" t="s">
        <v>206</v>
      </c>
      <c r="AC487" s="75" t="s">
        <v>237</v>
      </c>
      <c r="AD487" s="75"/>
    </row>
    <row r="488" s="22" customFormat="1" spans="1:30">
      <c r="A488" s="45" t="s">
        <v>42</v>
      </c>
      <c r="B488" s="46" t="s">
        <v>236</v>
      </c>
      <c r="C488" s="45" t="s">
        <v>52</v>
      </c>
      <c r="D488" s="45" t="s">
        <v>70</v>
      </c>
      <c r="E488" s="45" t="s">
        <v>71</v>
      </c>
      <c r="F488" s="45">
        <v>7328</v>
      </c>
      <c r="G488" s="45">
        <v>3</v>
      </c>
      <c r="H488" s="45">
        <v>1975</v>
      </c>
      <c r="I488" s="45">
        <v>7328</v>
      </c>
      <c r="J488" s="45">
        <v>2018</v>
      </c>
      <c r="K488" s="45">
        <v>2020</v>
      </c>
      <c r="L488" s="55">
        <v>87.936</v>
      </c>
      <c r="M488" s="55">
        <v>29.28</v>
      </c>
      <c r="N488" s="55">
        <v>0</v>
      </c>
      <c r="O488" s="55">
        <v>0</v>
      </c>
      <c r="P488" s="55">
        <v>58.656</v>
      </c>
      <c r="Q488" s="45" t="s">
        <v>46</v>
      </c>
      <c r="R488" s="45">
        <v>1975</v>
      </c>
      <c r="S488" s="45">
        <v>7328</v>
      </c>
      <c r="T488" s="45">
        <v>1975</v>
      </c>
      <c r="U488" s="45">
        <v>7328</v>
      </c>
      <c r="V488" s="45">
        <v>0</v>
      </c>
      <c r="W488" s="45">
        <v>0</v>
      </c>
      <c r="X488" s="45">
        <v>0</v>
      </c>
      <c r="Y488" s="45">
        <v>0</v>
      </c>
      <c r="Z488" s="45">
        <v>0</v>
      </c>
      <c r="AA488" s="45">
        <v>0</v>
      </c>
      <c r="AB488" s="75" t="s">
        <v>206</v>
      </c>
      <c r="AC488" s="75" t="s">
        <v>237</v>
      </c>
      <c r="AD488" s="75"/>
    </row>
    <row r="489" s="22" customFormat="1" spans="1:30">
      <c r="A489" s="45" t="s">
        <v>42</v>
      </c>
      <c r="B489" s="46" t="s">
        <v>236</v>
      </c>
      <c r="C489" s="45" t="s">
        <v>53</v>
      </c>
      <c r="D489" s="45" t="s">
        <v>70</v>
      </c>
      <c r="E489" s="45" t="s">
        <v>71</v>
      </c>
      <c r="F489" s="45">
        <v>12626</v>
      </c>
      <c r="G489" s="45">
        <v>3</v>
      </c>
      <c r="H489" s="45">
        <v>3387</v>
      </c>
      <c r="I489" s="45">
        <v>12626</v>
      </c>
      <c r="J489" s="45">
        <v>2018</v>
      </c>
      <c r="K489" s="45">
        <v>2020</v>
      </c>
      <c r="L489" s="55">
        <v>151.52</v>
      </c>
      <c r="M489" s="55">
        <v>0</v>
      </c>
      <c r="N489" s="55">
        <v>0</v>
      </c>
      <c r="O489" s="55">
        <v>0</v>
      </c>
      <c r="P489" s="55">
        <v>151.52</v>
      </c>
      <c r="Q489" s="45" t="s">
        <v>46</v>
      </c>
      <c r="R489" s="45">
        <v>3387</v>
      </c>
      <c r="S489" s="45">
        <v>12626</v>
      </c>
      <c r="T489" s="45">
        <v>3387</v>
      </c>
      <c r="U489" s="45">
        <v>12626</v>
      </c>
      <c r="V489" s="45">
        <v>0</v>
      </c>
      <c r="W489" s="45">
        <v>0</v>
      </c>
      <c r="X489" s="45">
        <v>0</v>
      </c>
      <c r="Y489" s="45">
        <v>0</v>
      </c>
      <c r="Z489" s="45">
        <v>0</v>
      </c>
      <c r="AA489" s="45">
        <v>0</v>
      </c>
      <c r="AB489" s="75" t="s">
        <v>206</v>
      </c>
      <c r="AC489" s="75" t="s">
        <v>237</v>
      </c>
      <c r="AD489" s="75"/>
    </row>
    <row r="490" s="22" customFormat="1" spans="1:30">
      <c r="A490" s="45" t="s">
        <v>42</v>
      </c>
      <c r="B490" s="46" t="s">
        <v>236</v>
      </c>
      <c r="C490" s="45" t="s">
        <v>54</v>
      </c>
      <c r="D490" s="45" t="s">
        <v>70</v>
      </c>
      <c r="E490" s="45" t="s">
        <v>71</v>
      </c>
      <c r="F490" s="45">
        <v>17613</v>
      </c>
      <c r="G490" s="45">
        <v>3</v>
      </c>
      <c r="H490" s="45">
        <v>4518</v>
      </c>
      <c r="I490" s="45">
        <v>17613</v>
      </c>
      <c r="J490" s="45">
        <v>2018</v>
      </c>
      <c r="K490" s="45">
        <v>2020</v>
      </c>
      <c r="L490" s="55">
        <v>211.356</v>
      </c>
      <c r="M490" s="55">
        <v>0</v>
      </c>
      <c r="N490" s="55">
        <v>0</v>
      </c>
      <c r="O490" s="55">
        <v>0</v>
      </c>
      <c r="P490" s="55">
        <v>211.356</v>
      </c>
      <c r="Q490" s="45" t="s">
        <v>46</v>
      </c>
      <c r="R490" s="45">
        <v>4518</v>
      </c>
      <c r="S490" s="45">
        <v>17613</v>
      </c>
      <c r="T490" s="45">
        <v>4518</v>
      </c>
      <c r="U490" s="45">
        <v>17613</v>
      </c>
      <c r="V490" s="45">
        <v>0</v>
      </c>
      <c r="W490" s="45">
        <v>0</v>
      </c>
      <c r="X490" s="45">
        <v>0</v>
      </c>
      <c r="Y490" s="45">
        <v>0</v>
      </c>
      <c r="Z490" s="45">
        <v>0</v>
      </c>
      <c r="AA490" s="45">
        <v>0</v>
      </c>
      <c r="AB490" s="75" t="s">
        <v>206</v>
      </c>
      <c r="AC490" s="75" t="s">
        <v>237</v>
      </c>
      <c r="AD490" s="75"/>
    </row>
    <row r="491" s="22" customFormat="1" spans="1:30">
      <c r="A491" s="45" t="s">
        <v>42</v>
      </c>
      <c r="B491" s="46" t="s">
        <v>236</v>
      </c>
      <c r="C491" s="45" t="s">
        <v>55</v>
      </c>
      <c r="D491" s="45" t="s">
        <v>70</v>
      </c>
      <c r="E491" s="45" t="s">
        <v>71</v>
      </c>
      <c r="F491" s="45">
        <v>17121</v>
      </c>
      <c r="G491" s="45">
        <v>3</v>
      </c>
      <c r="H491" s="45">
        <v>4344</v>
      </c>
      <c r="I491" s="45">
        <v>17121</v>
      </c>
      <c r="J491" s="45">
        <v>2018</v>
      </c>
      <c r="K491" s="45">
        <v>2020</v>
      </c>
      <c r="L491" s="55">
        <v>205.452</v>
      </c>
      <c r="M491" s="55">
        <v>0</v>
      </c>
      <c r="N491" s="55">
        <v>0</v>
      </c>
      <c r="O491" s="55">
        <v>0</v>
      </c>
      <c r="P491" s="55">
        <v>205.452</v>
      </c>
      <c r="Q491" s="45" t="s">
        <v>46</v>
      </c>
      <c r="R491" s="45">
        <v>4344</v>
      </c>
      <c r="S491" s="45">
        <v>17121</v>
      </c>
      <c r="T491" s="45">
        <v>4344</v>
      </c>
      <c r="U491" s="45">
        <v>17121</v>
      </c>
      <c r="V491" s="45">
        <v>0</v>
      </c>
      <c r="W491" s="45">
        <v>0</v>
      </c>
      <c r="X491" s="45">
        <v>0</v>
      </c>
      <c r="Y491" s="45">
        <v>0</v>
      </c>
      <c r="Z491" s="45">
        <v>0</v>
      </c>
      <c r="AA491" s="45">
        <v>0</v>
      </c>
      <c r="AB491" s="75" t="s">
        <v>206</v>
      </c>
      <c r="AC491" s="75" t="s">
        <v>237</v>
      </c>
      <c r="AD491" s="75"/>
    </row>
    <row r="492" s="22" customFormat="1" spans="1:30">
      <c r="A492" s="45" t="s">
        <v>42</v>
      </c>
      <c r="B492" s="46" t="s">
        <v>236</v>
      </c>
      <c r="C492" s="45" t="s">
        <v>56</v>
      </c>
      <c r="D492" s="45" t="s">
        <v>70</v>
      </c>
      <c r="E492" s="45" t="s">
        <v>71</v>
      </c>
      <c r="F492" s="45">
        <v>6867</v>
      </c>
      <c r="G492" s="45">
        <v>3</v>
      </c>
      <c r="H492" s="45">
        <v>1950</v>
      </c>
      <c r="I492" s="45">
        <v>6867</v>
      </c>
      <c r="J492" s="45">
        <v>2018</v>
      </c>
      <c r="K492" s="45">
        <v>2020</v>
      </c>
      <c r="L492" s="55">
        <v>82.41</v>
      </c>
      <c r="M492" s="55">
        <v>0</v>
      </c>
      <c r="N492" s="55">
        <v>0</v>
      </c>
      <c r="O492" s="55">
        <v>0</v>
      </c>
      <c r="P492" s="55">
        <v>82.41</v>
      </c>
      <c r="Q492" s="45" t="s">
        <v>46</v>
      </c>
      <c r="R492" s="45">
        <v>1950</v>
      </c>
      <c r="S492" s="45">
        <v>6867</v>
      </c>
      <c r="T492" s="45">
        <v>1950</v>
      </c>
      <c r="U492" s="45">
        <v>6867</v>
      </c>
      <c r="V492" s="45">
        <v>0</v>
      </c>
      <c r="W492" s="45">
        <v>0</v>
      </c>
      <c r="X492" s="45">
        <v>0</v>
      </c>
      <c r="Y492" s="45">
        <v>0</v>
      </c>
      <c r="Z492" s="45">
        <v>0</v>
      </c>
      <c r="AA492" s="45">
        <v>0</v>
      </c>
      <c r="AB492" s="75" t="s">
        <v>206</v>
      </c>
      <c r="AC492" s="75" t="s">
        <v>237</v>
      </c>
      <c r="AD492" s="75"/>
    </row>
    <row r="493" s="22" customFormat="1" spans="1:30">
      <c r="A493" s="45" t="s">
        <v>42</v>
      </c>
      <c r="B493" s="46" t="s">
        <v>236</v>
      </c>
      <c r="C493" s="45" t="s">
        <v>57</v>
      </c>
      <c r="D493" s="45" t="s">
        <v>70</v>
      </c>
      <c r="E493" s="45" t="s">
        <v>71</v>
      </c>
      <c r="F493" s="45">
        <v>2394</v>
      </c>
      <c r="G493" s="45">
        <v>3</v>
      </c>
      <c r="H493" s="45">
        <v>612</v>
      </c>
      <c r="I493" s="45">
        <v>2394</v>
      </c>
      <c r="J493" s="45">
        <v>2018</v>
      </c>
      <c r="K493" s="45">
        <v>2020</v>
      </c>
      <c r="L493" s="55">
        <v>28.728</v>
      </c>
      <c r="M493" s="55">
        <v>9.576</v>
      </c>
      <c r="N493" s="55">
        <v>0</v>
      </c>
      <c r="O493" s="55">
        <v>0</v>
      </c>
      <c r="P493" s="55">
        <v>19.152</v>
      </c>
      <c r="Q493" s="45" t="s">
        <v>46</v>
      </c>
      <c r="R493" s="45">
        <v>612</v>
      </c>
      <c r="S493" s="45">
        <v>2394</v>
      </c>
      <c r="T493" s="45">
        <v>612</v>
      </c>
      <c r="U493" s="45">
        <v>2394</v>
      </c>
      <c r="V493" s="45">
        <v>0</v>
      </c>
      <c r="W493" s="45">
        <v>0</v>
      </c>
      <c r="X493" s="45">
        <v>0</v>
      </c>
      <c r="Y493" s="45">
        <v>0</v>
      </c>
      <c r="Z493" s="45">
        <v>0</v>
      </c>
      <c r="AA493" s="45">
        <v>0</v>
      </c>
      <c r="AB493" s="75" t="s">
        <v>206</v>
      </c>
      <c r="AC493" s="75" t="s">
        <v>237</v>
      </c>
      <c r="AD493" s="75"/>
    </row>
    <row r="494" s="22" customFormat="1" spans="1:30">
      <c r="A494" s="45" t="s">
        <v>42</v>
      </c>
      <c r="B494" s="46" t="s">
        <v>236</v>
      </c>
      <c r="C494" s="45" t="s">
        <v>58</v>
      </c>
      <c r="D494" s="45" t="s">
        <v>70</v>
      </c>
      <c r="E494" s="45" t="s">
        <v>71</v>
      </c>
      <c r="F494" s="45">
        <v>13161</v>
      </c>
      <c r="G494" s="45">
        <v>3</v>
      </c>
      <c r="H494" s="45">
        <v>3039</v>
      </c>
      <c r="I494" s="45">
        <v>13161</v>
      </c>
      <c r="J494" s="45">
        <v>2018</v>
      </c>
      <c r="K494" s="45">
        <v>2020</v>
      </c>
      <c r="L494" s="55">
        <v>157.932</v>
      </c>
      <c r="M494" s="55">
        <v>0</v>
      </c>
      <c r="N494" s="55">
        <v>0</v>
      </c>
      <c r="O494" s="55">
        <v>0</v>
      </c>
      <c r="P494" s="55">
        <v>157.932</v>
      </c>
      <c r="Q494" s="45" t="s">
        <v>46</v>
      </c>
      <c r="R494" s="45">
        <v>3039</v>
      </c>
      <c r="S494" s="45">
        <v>13161</v>
      </c>
      <c r="T494" s="45">
        <v>3039</v>
      </c>
      <c r="U494" s="45">
        <v>13161</v>
      </c>
      <c r="V494" s="45">
        <v>0</v>
      </c>
      <c r="W494" s="45">
        <v>0</v>
      </c>
      <c r="X494" s="45">
        <v>0</v>
      </c>
      <c r="Y494" s="45">
        <v>0</v>
      </c>
      <c r="Z494" s="45">
        <v>0</v>
      </c>
      <c r="AA494" s="45">
        <v>0</v>
      </c>
      <c r="AB494" s="75" t="s">
        <v>206</v>
      </c>
      <c r="AC494" s="75" t="s">
        <v>237</v>
      </c>
      <c r="AD494" s="75"/>
    </row>
    <row r="495" s="4" customFormat="1" spans="1:30">
      <c r="A495" s="43">
        <v>7.6</v>
      </c>
      <c r="B495" s="44" t="s">
        <v>238</v>
      </c>
      <c r="C495" s="43"/>
      <c r="D495" s="43"/>
      <c r="E495" s="43"/>
      <c r="F495" s="43"/>
      <c r="G495" s="43"/>
      <c r="H495" s="43"/>
      <c r="I495" s="43"/>
      <c r="J495" s="43"/>
      <c r="K495" s="43"/>
      <c r="L495" s="52"/>
      <c r="M495" s="52"/>
      <c r="N495" s="52"/>
      <c r="O495" s="52"/>
      <c r="P495" s="52"/>
      <c r="Q495" s="43"/>
      <c r="R495" s="43"/>
      <c r="S495" s="43"/>
      <c r="T495" s="43"/>
      <c r="U495" s="43"/>
      <c r="V495" s="43"/>
      <c r="W495" s="43"/>
      <c r="X495" s="43"/>
      <c r="Y495" s="43"/>
      <c r="Z495" s="43"/>
      <c r="AA495" s="43"/>
      <c r="AB495" s="77"/>
      <c r="AC495" s="77"/>
      <c r="AD495" s="77"/>
    </row>
    <row r="496" s="4" customFormat="1" spans="1:30">
      <c r="A496" s="43">
        <v>7.7</v>
      </c>
      <c r="B496" s="44" t="s">
        <v>239</v>
      </c>
      <c r="C496" s="43" t="s">
        <v>148</v>
      </c>
      <c r="D496" s="43"/>
      <c r="E496" s="43"/>
      <c r="F496" s="43">
        <f>SUM(F497:F506)</f>
        <v>1265</v>
      </c>
      <c r="G496" s="43">
        <f>SUM(G497:G506)</f>
        <v>18</v>
      </c>
      <c r="H496" s="43">
        <f>SUM(H497:H506)</f>
        <v>988</v>
      </c>
      <c r="I496" s="43">
        <f>SUM(I497:I506)</f>
        <v>1292</v>
      </c>
      <c r="J496" s="43"/>
      <c r="K496" s="43"/>
      <c r="L496" s="52">
        <f>SUM(L497:L506)</f>
        <v>101.935</v>
      </c>
      <c r="M496" s="52">
        <f>SUM(M497:M506)</f>
        <v>0</v>
      </c>
      <c r="N496" s="52">
        <f>SUM(N497:N506)</f>
        <v>0</v>
      </c>
      <c r="O496" s="52">
        <f>SUM(O497:O506)</f>
        <v>0</v>
      </c>
      <c r="P496" s="52">
        <f t="shared" ref="P496:AA496" si="70">SUM(P497:P506)</f>
        <v>101.935</v>
      </c>
      <c r="Q496" s="43"/>
      <c r="R496" s="43">
        <f t="shared" si="70"/>
        <v>1934</v>
      </c>
      <c r="S496" s="43">
        <f t="shared" si="70"/>
        <v>6456</v>
      </c>
      <c r="T496" s="43">
        <f t="shared" si="70"/>
        <v>988</v>
      </c>
      <c r="U496" s="43">
        <f t="shared" si="70"/>
        <v>1292</v>
      </c>
      <c r="V496" s="43">
        <f t="shared" si="70"/>
        <v>0</v>
      </c>
      <c r="W496" s="43">
        <f t="shared" si="70"/>
        <v>0</v>
      </c>
      <c r="X496" s="43">
        <f t="shared" si="70"/>
        <v>0</v>
      </c>
      <c r="Y496" s="43">
        <f t="shared" si="70"/>
        <v>0</v>
      </c>
      <c r="Z496" s="43">
        <f t="shared" si="70"/>
        <v>0</v>
      </c>
      <c r="AA496" s="43">
        <f t="shared" si="70"/>
        <v>0</v>
      </c>
      <c r="AB496" s="77"/>
      <c r="AC496" s="77"/>
      <c r="AD496" s="77"/>
    </row>
    <row r="497" s="22" customFormat="1" spans="1:30">
      <c r="A497" s="45" t="s">
        <v>42</v>
      </c>
      <c r="B497" s="46" t="s">
        <v>240</v>
      </c>
      <c r="C497" s="45" t="s">
        <v>49</v>
      </c>
      <c r="D497" s="45" t="s">
        <v>70</v>
      </c>
      <c r="E497" s="45" t="s">
        <v>71</v>
      </c>
      <c r="F497" s="45">
        <v>31</v>
      </c>
      <c r="G497" s="45">
        <v>1</v>
      </c>
      <c r="H497" s="45">
        <v>27</v>
      </c>
      <c r="I497" s="45">
        <v>33</v>
      </c>
      <c r="J497" s="45">
        <v>2018</v>
      </c>
      <c r="K497" s="45">
        <v>2020</v>
      </c>
      <c r="L497" s="55">
        <v>0.83</v>
      </c>
      <c r="M497" s="55">
        <v>0</v>
      </c>
      <c r="N497" s="55">
        <v>0</v>
      </c>
      <c r="O497" s="55">
        <v>0</v>
      </c>
      <c r="P497" s="55">
        <v>0.83</v>
      </c>
      <c r="Q497" s="45" t="s">
        <v>46</v>
      </c>
      <c r="R497" s="45">
        <v>27</v>
      </c>
      <c r="S497" s="45">
        <v>33</v>
      </c>
      <c r="T497" s="45">
        <v>27</v>
      </c>
      <c r="U497" s="45">
        <v>33</v>
      </c>
      <c r="V497" s="45">
        <v>0</v>
      </c>
      <c r="W497" s="45">
        <v>0</v>
      </c>
      <c r="X497" s="45">
        <v>0</v>
      </c>
      <c r="Y497" s="45">
        <v>0</v>
      </c>
      <c r="Z497" s="45">
        <v>0</v>
      </c>
      <c r="AA497" s="45">
        <v>0</v>
      </c>
      <c r="AB497" s="75" t="s">
        <v>206</v>
      </c>
      <c r="AC497" s="75" t="s">
        <v>234</v>
      </c>
      <c r="AD497" s="75"/>
    </row>
    <row r="498" s="22" customFormat="1" spans="1:30">
      <c r="A498" s="45" t="s">
        <v>42</v>
      </c>
      <c r="B498" s="46" t="s">
        <v>240</v>
      </c>
      <c r="C498" s="45" t="s">
        <v>50</v>
      </c>
      <c r="D498" s="45" t="s">
        <v>70</v>
      </c>
      <c r="E498" s="45" t="s">
        <v>71</v>
      </c>
      <c r="F498" s="45">
        <v>52</v>
      </c>
      <c r="G498" s="45">
        <v>1</v>
      </c>
      <c r="H498" s="45">
        <v>52</v>
      </c>
      <c r="I498" s="45">
        <v>52</v>
      </c>
      <c r="J498" s="45">
        <v>2018</v>
      </c>
      <c r="K498" s="45">
        <v>2020</v>
      </c>
      <c r="L498" s="55">
        <v>2.16</v>
      </c>
      <c r="M498" s="55">
        <v>0</v>
      </c>
      <c r="N498" s="55">
        <v>0</v>
      </c>
      <c r="O498" s="55">
        <v>0</v>
      </c>
      <c r="P498" s="55">
        <v>2.16</v>
      </c>
      <c r="Q498" s="45" t="s">
        <v>46</v>
      </c>
      <c r="R498" s="45">
        <v>52</v>
      </c>
      <c r="S498" s="45">
        <v>100</v>
      </c>
      <c r="T498" s="45">
        <v>52</v>
      </c>
      <c r="U498" s="45">
        <v>52</v>
      </c>
      <c r="V498" s="45">
        <v>0</v>
      </c>
      <c r="W498" s="45">
        <v>0</v>
      </c>
      <c r="X498" s="45">
        <v>0</v>
      </c>
      <c r="Y498" s="45">
        <v>0</v>
      </c>
      <c r="Z498" s="45">
        <v>0</v>
      </c>
      <c r="AA498" s="45">
        <v>0</v>
      </c>
      <c r="AB498" s="75" t="s">
        <v>206</v>
      </c>
      <c r="AC498" s="75" t="s">
        <v>234</v>
      </c>
      <c r="AD498" s="75"/>
    </row>
    <row r="499" s="22" customFormat="1" spans="1:30">
      <c r="A499" s="45" t="s">
        <v>42</v>
      </c>
      <c r="B499" s="46" t="s">
        <v>240</v>
      </c>
      <c r="C499" s="45" t="s">
        <v>51</v>
      </c>
      <c r="D499" s="45" t="s">
        <v>70</v>
      </c>
      <c r="E499" s="45" t="s">
        <v>71</v>
      </c>
      <c r="F499" s="45">
        <v>50</v>
      </c>
      <c r="G499" s="45">
        <v>1</v>
      </c>
      <c r="H499" s="45">
        <v>48</v>
      </c>
      <c r="I499" s="45">
        <v>50</v>
      </c>
      <c r="J499" s="45">
        <v>2018</v>
      </c>
      <c r="K499" s="45">
        <v>2020</v>
      </c>
      <c r="L499" s="55">
        <v>1.35</v>
      </c>
      <c r="M499" s="55">
        <v>0</v>
      </c>
      <c r="N499" s="55">
        <v>0</v>
      </c>
      <c r="O499" s="55">
        <v>0</v>
      </c>
      <c r="P499" s="55">
        <v>1.35</v>
      </c>
      <c r="Q499" s="45" t="s">
        <v>46</v>
      </c>
      <c r="R499" s="45">
        <v>994</v>
      </c>
      <c r="S499" s="45">
        <v>5166</v>
      </c>
      <c r="T499" s="45">
        <v>48</v>
      </c>
      <c r="U499" s="45">
        <v>50</v>
      </c>
      <c r="V499" s="45">
        <v>0</v>
      </c>
      <c r="W499" s="45">
        <v>0</v>
      </c>
      <c r="X499" s="45">
        <v>0</v>
      </c>
      <c r="Y499" s="45">
        <v>0</v>
      </c>
      <c r="Z499" s="45">
        <v>0</v>
      </c>
      <c r="AA499" s="45">
        <v>0</v>
      </c>
      <c r="AB499" s="75" t="s">
        <v>206</v>
      </c>
      <c r="AC499" s="75" t="s">
        <v>234</v>
      </c>
      <c r="AD499" s="75"/>
    </row>
    <row r="500" s="22" customFormat="1" spans="1:30">
      <c r="A500" s="45" t="s">
        <v>42</v>
      </c>
      <c r="B500" s="46" t="s">
        <v>240</v>
      </c>
      <c r="C500" s="45" t="s">
        <v>52</v>
      </c>
      <c r="D500" s="45" t="s">
        <v>70</v>
      </c>
      <c r="E500" s="45" t="s">
        <v>71</v>
      </c>
      <c r="F500" s="45">
        <v>21</v>
      </c>
      <c r="G500" s="45">
        <v>1</v>
      </c>
      <c r="H500" s="45">
        <v>21</v>
      </c>
      <c r="I500" s="45">
        <v>21</v>
      </c>
      <c r="J500" s="45">
        <v>2018</v>
      </c>
      <c r="K500" s="45">
        <v>2020</v>
      </c>
      <c r="L500" s="55">
        <v>0.525</v>
      </c>
      <c r="M500" s="55">
        <v>0</v>
      </c>
      <c r="N500" s="55">
        <v>0</v>
      </c>
      <c r="O500" s="55">
        <v>0</v>
      </c>
      <c r="P500" s="55">
        <v>0.525</v>
      </c>
      <c r="Q500" s="45" t="s">
        <v>46</v>
      </c>
      <c r="R500" s="45">
        <v>21</v>
      </c>
      <c r="S500" s="45">
        <v>21</v>
      </c>
      <c r="T500" s="45">
        <v>21</v>
      </c>
      <c r="U500" s="45">
        <v>21</v>
      </c>
      <c r="V500" s="45">
        <v>0</v>
      </c>
      <c r="W500" s="45">
        <v>0</v>
      </c>
      <c r="X500" s="45">
        <v>0</v>
      </c>
      <c r="Y500" s="45">
        <v>0</v>
      </c>
      <c r="Z500" s="45">
        <v>0</v>
      </c>
      <c r="AA500" s="45">
        <v>0</v>
      </c>
      <c r="AB500" s="75" t="s">
        <v>206</v>
      </c>
      <c r="AC500" s="75" t="s">
        <v>234</v>
      </c>
      <c r="AD500" s="75"/>
    </row>
    <row r="501" s="22" customFormat="1" spans="1:30">
      <c r="A501" s="45" t="s">
        <v>42</v>
      </c>
      <c r="B501" s="46" t="s">
        <v>240</v>
      </c>
      <c r="C501" s="45" t="s">
        <v>53</v>
      </c>
      <c r="D501" s="45" t="s">
        <v>70</v>
      </c>
      <c r="E501" s="45" t="s">
        <v>71</v>
      </c>
      <c r="F501" s="45">
        <v>285</v>
      </c>
      <c r="G501" s="45">
        <v>3</v>
      </c>
      <c r="H501" s="45">
        <v>198</v>
      </c>
      <c r="I501" s="45">
        <v>285</v>
      </c>
      <c r="J501" s="45">
        <v>2018</v>
      </c>
      <c r="K501" s="45">
        <v>2020</v>
      </c>
      <c r="L501" s="55">
        <v>22.833</v>
      </c>
      <c r="M501" s="55">
        <v>0</v>
      </c>
      <c r="N501" s="55">
        <v>0</v>
      </c>
      <c r="O501" s="55">
        <v>0</v>
      </c>
      <c r="P501" s="55">
        <v>22.833</v>
      </c>
      <c r="Q501" s="45" t="s">
        <v>46</v>
      </c>
      <c r="R501" s="45">
        <v>198</v>
      </c>
      <c r="S501" s="45">
        <v>285</v>
      </c>
      <c r="T501" s="45">
        <v>198</v>
      </c>
      <c r="U501" s="45">
        <v>285</v>
      </c>
      <c r="V501" s="45">
        <v>0</v>
      </c>
      <c r="W501" s="45">
        <v>0</v>
      </c>
      <c r="X501" s="45">
        <v>0</v>
      </c>
      <c r="Y501" s="45">
        <v>0</v>
      </c>
      <c r="Z501" s="45">
        <v>0</v>
      </c>
      <c r="AA501" s="45">
        <v>0</v>
      </c>
      <c r="AB501" s="75" t="s">
        <v>206</v>
      </c>
      <c r="AC501" s="75" t="s">
        <v>234</v>
      </c>
      <c r="AD501" s="75"/>
    </row>
    <row r="502" s="22" customFormat="1" spans="1:30">
      <c r="A502" s="45" t="s">
        <v>42</v>
      </c>
      <c r="B502" s="46" t="s">
        <v>240</v>
      </c>
      <c r="C502" s="45" t="s">
        <v>54</v>
      </c>
      <c r="D502" s="45" t="s">
        <v>70</v>
      </c>
      <c r="E502" s="45" t="s">
        <v>71</v>
      </c>
      <c r="F502" s="45">
        <v>0</v>
      </c>
      <c r="G502" s="45">
        <v>2</v>
      </c>
      <c r="H502" s="45">
        <v>14</v>
      </c>
      <c r="I502" s="45">
        <v>19</v>
      </c>
      <c r="J502" s="45">
        <v>2018</v>
      </c>
      <c r="K502" s="45">
        <v>2020</v>
      </c>
      <c r="L502" s="55">
        <v>2.926</v>
      </c>
      <c r="M502" s="55">
        <v>0</v>
      </c>
      <c r="N502" s="55">
        <v>0</v>
      </c>
      <c r="O502" s="55">
        <v>0</v>
      </c>
      <c r="P502" s="55">
        <v>2.926</v>
      </c>
      <c r="Q502" s="45" t="s">
        <v>46</v>
      </c>
      <c r="R502" s="45">
        <v>14</v>
      </c>
      <c r="S502" s="45">
        <v>19</v>
      </c>
      <c r="T502" s="45">
        <v>14</v>
      </c>
      <c r="U502" s="45">
        <v>19</v>
      </c>
      <c r="V502" s="45">
        <v>0</v>
      </c>
      <c r="W502" s="45">
        <v>0</v>
      </c>
      <c r="X502" s="45">
        <v>0</v>
      </c>
      <c r="Y502" s="45">
        <v>0</v>
      </c>
      <c r="Z502" s="45">
        <v>0</v>
      </c>
      <c r="AA502" s="45">
        <v>0</v>
      </c>
      <c r="AB502" s="75" t="s">
        <v>206</v>
      </c>
      <c r="AC502" s="75" t="s">
        <v>234</v>
      </c>
      <c r="AD502" s="75"/>
    </row>
    <row r="503" s="22" customFormat="1" spans="1:30">
      <c r="A503" s="45" t="s">
        <v>42</v>
      </c>
      <c r="B503" s="46" t="s">
        <v>240</v>
      </c>
      <c r="C503" s="45" t="s">
        <v>55</v>
      </c>
      <c r="D503" s="45" t="s">
        <v>70</v>
      </c>
      <c r="E503" s="45" t="s">
        <v>71</v>
      </c>
      <c r="F503" s="45">
        <v>426</v>
      </c>
      <c r="G503" s="45">
        <v>3</v>
      </c>
      <c r="H503" s="45">
        <v>327</v>
      </c>
      <c r="I503" s="45">
        <v>426</v>
      </c>
      <c r="J503" s="45">
        <v>2018</v>
      </c>
      <c r="K503" s="45">
        <v>2020</v>
      </c>
      <c r="L503" s="55">
        <v>36.984</v>
      </c>
      <c r="M503" s="55">
        <v>0</v>
      </c>
      <c r="N503" s="55">
        <v>0</v>
      </c>
      <c r="O503" s="55">
        <v>0</v>
      </c>
      <c r="P503" s="55">
        <v>36.984</v>
      </c>
      <c r="Q503" s="45" t="s">
        <v>46</v>
      </c>
      <c r="R503" s="45">
        <v>327</v>
      </c>
      <c r="S503" s="45">
        <v>426</v>
      </c>
      <c r="T503" s="45">
        <v>327</v>
      </c>
      <c r="U503" s="45">
        <v>426</v>
      </c>
      <c r="V503" s="45">
        <v>0</v>
      </c>
      <c r="W503" s="45">
        <v>0</v>
      </c>
      <c r="X503" s="45">
        <v>0</v>
      </c>
      <c r="Y503" s="45">
        <v>0</v>
      </c>
      <c r="Z503" s="45">
        <v>0</v>
      </c>
      <c r="AA503" s="45">
        <v>0</v>
      </c>
      <c r="AB503" s="75" t="s">
        <v>206</v>
      </c>
      <c r="AC503" s="75" t="s">
        <v>234</v>
      </c>
      <c r="AD503" s="75"/>
    </row>
    <row r="504" s="22" customFormat="1" spans="1:30">
      <c r="A504" s="45" t="s">
        <v>42</v>
      </c>
      <c r="B504" s="46" t="s">
        <v>240</v>
      </c>
      <c r="C504" s="45" t="s">
        <v>56</v>
      </c>
      <c r="D504" s="45" t="s">
        <v>70</v>
      </c>
      <c r="E504" s="45" t="s">
        <v>71</v>
      </c>
      <c r="F504" s="45">
        <v>0</v>
      </c>
      <c r="G504" s="45">
        <v>2</v>
      </c>
      <c r="H504" s="45">
        <v>6</v>
      </c>
      <c r="I504" s="45">
        <v>6</v>
      </c>
      <c r="J504" s="45">
        <v>2018</v>
      </c>
      <c r="K504" s="45">
        <v>2020</v>
      </c>
      <c r="L504" s="55">
        <v>0.924</v>
      </c>
      <c r="M504" s="55">
        <v>0</v>
      </c>
      <c r="N504" s="55">
        <v>0</v>
      </c>
      <c r="O504" s="55">
        <v>0</v>
      </c>
      <c r="P504" s="55">
        <v>0.924</v>
      </c>
      <c r="Q504" s="45" t="s">
        <v>46</v>
      </c>
      <c r="R504" s="45">
        <v>6</v>
      </c>
      <c r="S504" s="45">
        <v>6</v>
      </c>
      <c r="T504" s="45">
        <v>6</v>
      </c>
      <c r="U504" s="45">
        <v>6</v>
      </c>
      <c r="V504" s="45">
        <v>0</v>
      </c>
      <c r="W504" s="45">
        <v>0</v>
      </c>
      <c r="X504" s="45">
        <v>0</v>
      </c>
      <c r="Y504" s="45">
        <v>0</v>
      </c>
      <c r="Z504" s="45">
        <v>0</v>
      </c>
      <c r="AA504" s="45">
        <v>0</v>
      </c>
      <c r="AB504" s="75" t="s">
        <v>206</v>
      </c>
      <c r="AC504" s="75" t="s">
        <v>234</v>
      </c>
      <c r="AD504" s="75"/>
    </row>
    <row r="505" s="22" customFormat="1" spans="1:30">
      <c r="A505" s="45" t="s">
        <v>42</v>
      </c>
      <c r="B505" s="46" t="s">
        <v>240</v>
      </c>
      <c r="C505" s="45" t="s">
        <v>57</v>
      </c>
      <c r="D505" s="45" t="s">
        <v>70</v>
      </c>
      <c r="E505" s="45" t="s">
        <v>71</v>
      </c>
      <c r="F505" s="45">
        <v>27</v>
      </c>
      <c r="G505" s="45">
        <v>1</v>
      </c>
      <c r="H505" s="45">
        <v>18</v>
      </c>
      <c r="I505" s="45">
        <v>27</v>
      </c>
      <c r="J505" s="45">
        <v>2018</v>
      </c>
      <c r="K505" s="45">
        <v>2020</v>
      </c>
      <c r="L505" s="55">
        <v>4.908</v>
      </c>
      <c r="M505" s="55">
        <v>0</v>
      </c>
      <c r="N505" s="55">
        <v>0</v>
      </c>
      <c r="O505" s="55">
        <v>0</v>
      </c>
      <c r="P505" s="55">
        <v>4.908</v>
      </c>
      <c r="Q505" s="45" t="s">
        <v>46</v>
      </c>
      <c r="R505" s="45">
        <v>18</v>
      </c>
      <c r="S505" s="45">
        <v>27</v>
      </c>
      <c r="T505" s="45">
        <v>18</v>
      </c>
      <c r="U505" s="45">
        <v>27</v>
      </c>
      <c r="V505" s="45">
        <v>0</v>
      </c>
      <c r="W505" s="45">
        <v>0</v>
      </c>
      <c r="X505" s="45">
        <v>0</v>
      </c>
      <c r="Y505" s="45">
        <v>0</v>
      </c>
      <c r="Z505" s="45">
        <v>0</v>
      </c>
      <c r="AA505" s="45">
        <v>0</v>
      </c>
      <c r="AB505" s="75" t="s">
        <v>206</v>
      </c>
      <c r="AC505" s="75" t="s">
        <v>234</v>
      </c>
      <c r="AD505" s="75"/>
    </row>
    <row r="506" s="22" customFormat="1" spans="1:30">
      <c r="A506" s="45" t="s">
        <v>42</v>
      </c>
      <c r="B506" s="46" t="s">
        <v>240</v>
      </c>
      <c r="C506" s="45" t="s">
        <v>58</v>
      </c>
      <c r="D506" s="45" t="s">
        <v>70</v>
      </c>
      <c r="E506" s="45" t="s">
        <v>71</v>
      </c>
      <c r="F506" s="45">
        <v>373</v>
      </c>
      <c r="G506" s="45">
        <v>3</v>
      </c>
      <c r="H506" s="45">
        <v>277</v>
      </c>
      <c r="I506" s="45">
        <v>373</v>
      </c>
      <c r="J506" s="45">
        <v>2018</v>
      </c>
      <c r="K506" s="45">
        <v>2020</v>
      </c>
      <c r="L506" s="55">
        <v>28.495</v>
      </c>
      <c r="M506" s="55">
        <v>0</v>
      </c>
      <c r="N506" s="55">
        <v>0</v>
      </c>
      <c r="O506" s="55">
        <v>0</v>
      </c>
      <c r="P506" s="55">
        <v>28.495</v>
      </c>
      <c r="Q506" s="45" t="s">
        <v>46</v>
      </c>
      <c r="R506" s="45">
        <v>277</v>
      </c>
      <c r="S506" s="45">
        <v>373</v>
      </c>
      <c r="T506" s="45">
        <v>277</v>
      </c>
      <c r="U506" s="45">
        <v>373</v>
      </c>
      <c r="V506" s="45">
        <v>0</v>
      </c>
      <c r="W506" s="45">
        <v>0</v>
      </c>
      <c r="X506" s="45">
        <v>0</v>
      </c>
      <c r="Y506" s="45">
        <v>0</v>
      </c>
      <c r="Z506" s="45">
        <v>0</v>
      </c>
      <c r="AA506" s="45">
        <v>0</v>
      </c>
      <c r="AB506" s="75" t="s">
        <v>206</v>
      </c>
      <c r="AC506" s="75" t="s">
        <v>234</v>
      </c>
      <c r="AD506" s="75"/>
    </row>
    <row r="507" s="143" customFormat="1" ht="12" spans="1:30">
      <c r="A507" s="43">
        <v>8</v>
      </c>
      <c r="B507" s="44" t="s">
        <v>241</v>
      </c>
      <c r="C507" s="43"/>
      <c r="D507" s="43"/>
      <c r="E507" s="43"/>
      <c r="F507" s="43"/>
      <c r="G507" s="43">
        <f t="shared" ref="F507:I507" si="71">SUM(G509,G594,G599,G646,G680,G690,G757)</f>
        <v>585</v>
      </c>
      <c r="H507" s="43">
        <f t="shared" si="71"/>
        <v>148129</v>
      </c>
      <c r="I507" s="43">
        <f t="shared" si="71"/>
        <v>572668</v>
      </c>
      <c r="J507" s="43"/>
      <c r="K507" s="43"/>
      <c r="L507" s="52">
        <f>SUM(L509,L594,L599,L646,L680,L690,L757)</f>
        <v>121978.672883333</v>
      </c>
      <c r="M507" s="52">
        <f>SUM(M509,M594,M599,M646,M680,M690,M757)</f>
        <v>79847.6365055556</v>
      </c>
      <c r="N507" s="52">
        <f>SUM(N509,N594,N599,N646,N680,N690,N757)</f>
        <v>16180.8555733333</v>
      </c>
      <c r="O507" s="52">
        <f>SUM(O509,O594,O599,O646,O680,O690,O757)</f>
        <v>12871.24</v>
      </c>
      <c r="P507" s="52">
        <f>SUM(P509,P594,P599,P646,P680,P690,P757)</f>
        <v>13078.9408044444</v>
      </c>
      <c r="Q507" s="43"/>
      <c r="R507" s="43">
        <f t="shared" ref="P507:AA507" si="72">SUM(R509,R594,R599,R646,R680,R690,R757)</f>
        <v>278236.06</v>
      </c>
      <c r="S507" s="43">
        <f t="shared" si="72"/>
        <v>1148069</v>
      </c>
      <c r="T507" s="43">
        <f t="shared" si="72"/>
        <v>148519</v>
      </c>
      <c r="U507" s="43">
        <f t="shared" si="72"/>
        <v>575698</v>
      </c>
      <c r="V507" s="43">
        <f t="shared" si="72"/>
        <v>5382</v>
      </c>
      <c r="W507" s="43">
        <f t="shared" si="72"/>
        <v>21086</v>
      </c>
      <c r="X507" s="43">
        <f t="shared" si="72"/>
        <v>8410</v>
      </c>
      <c r="Y507" s="43">
        <f t="shared" si="72"/>
        <v>19722</v>
      </c>
      <c r="Z507" s="43">
        <f t="shared" si="72"/>
        <v>1344</v>
      </c>
      <c r="AA507" s="43">
        <f t="shared" si="72"/>
        <v>1446</v>
      </c>
      <c r="AB507" s="77"/>
      <c r="AC507" s="77"/>
      <c r="AD507" s="77"/>
    </row>
    <row r="508" s="143" customFormat="1" spans="1:30">
      <c r="A508" s="43">
        <v>8.1</v>
      </c>
      <c r="B508" s="44" t="s">
        <v>242</v>
      </c>
      <c r="C508" s="43"/>
      <c r="D508" s="43"/>
      <c r="E508" s="43"/>
      <c r="F508" s="43"/>
      <c r="G508" s="43"/>
      <c r="H508" s="43"/>
      <c r="I508" s="43"/>
      <c r="J508" s="43"/>
      <c r="K508" s="43"/>
      <c r="L508" s="52"/>
      <c r="M508" s="52"/>
      <c r="N508" s="52"/>
      <c r="O508" s="52"/>
      <c r="P508" s="52"/>
      <c r="Q508" s="43"/>
      <c r="R508" s="43"/>
      <c r="S508" s="43"/>
      <c r="T508" s="43"/>
      <c r="U508" s="83"/>
      <c r="V508" s="77"/>
      <c r="W508" s="77"/>
      <c r="X508" s="77"/>
      <c r="Y508" s="77"/>
      <c r="Z508" s="77"/>
      <c r="AA508" s="77"/>
      <c r="AB508" s="77"/>
      <c r="AC508" s="77"/>
      <c r="AD508" s="77"/>
    </row>
    <row r="509" s="143" customFormat="1" ht="12" spans="1:30">
      <c r="A509" s="43">
        <v>8.2</v>
      </c>
      <c r="B509" s="44" t="s">
        <v>243</v>
      </c>
      <c r="C509" s="43"/>
      <c r="D509" s="43"/>
      <c r="E509" s="43"/>
      <c r="F509" s="43">
        <f t="shared" ref="F509:I509" si="73">SUM(F510,F554,F584)</f>
        <v>123392.513</v>
      </c>
      <c r="G509" s="43">
        <f t="shared" si="73"/>
        <v>78</v>
      </c>
      <c r="H509" s="43">
        <f t="shared" si="73"/>
        <v>68033</v>
      </c>
      <c r="I509" s="43">
        <f t="shared" si="73"/>
        <v>292472</v>
      </c>
      <c r="J509" s="43"/>
      <c r="K509" s="43"/>
      <c r="L509" s="52">
        <f>SUM(L510,L554,L584)</f>
        <v>59504.21546</v>
      </c>
      <c r="M509" s="52">
        <f>SUM(M510,M554,M584)</f>
        <v>49784.785373</v>
      </c>
      <c r="N509" s="52">
        <f>SUM(N510,N554,N584)</f>
        <v>3233.530087</v>
      </c>
      <c r="O509" s="52">
        <f>SUM(O510,O554,O584)</f>
        <v>73</v>
      </c>
      <c r="P509" s="52">
        <f>SUM(P510,P554,P584)</f>
        <v>6412.9</v>
      </c>
      <c r="Q509" s="43"/>
      <c r="R509" s="43">
        <f t="shared" ref="P509:AA509" si="74">SUM(R510,R554,R584)</f>
        <v>70205</v>
      </c>
      <c r="S509" s="43">
        <f t="shared" si="74"/>
        <v>301826</v>
      </c>
      <c r="T509" s="43">
        <f t="shared" si="74"/>
        <v>68064</v>
      </c>
      <c r="U509" s="43">
        <f t="shared" si="74"/>
        <v>292577</v>
      </c>
      <c r="V509" s="43">
        <f t="shared" si="74"/>
        <v>0</v>
      </c>
      <c r="W509" s="43">
        <f t="shared" si="74"/>
        <v>0</v>
      </c>
      <c r="X509" s="43">
        <f t="shared" si="74"/>
        <v>0</v>
      </c>
      <c r="Y509" s="43">
        <f t="shared" si="74"/>
        <v>0</v>
      </c>
      <c r="Z509" s="43">
        <f t="shared" si="74"/>
        <v>0</v>
      </c>
      <c r="AA509" s="43">
        <f t="shared" si="74"/>
        <v>0</v>
      </c>
      <c r="AB509" s="77"/>
      <c r="AC509" s="77"/>
      <c r="AD509" s="77"/>
    </row>
    <row r="510" s="143" customFormat="1" ht="12" spans="1:30">
      <c r="A510" s="43" t="s">
        <v>244</v>
      </c>
      <c r="B510" s="44" t="s">
        <v>245</v>
      </c>
      <c r="C510" s="43" t="s">
        <v>36</v>
      </c>
      <c r="D510" s="133"/>
      <c r="E510" s="43"/>
      <c r="F510" s="43">
        <f>SUM(F511:F553)</f>
        <v>2412.333</v>
      </c>
      <c r="G510" s="43">
        <f>SUM(G511:G553)</f>
        <v>43</v>
      </c>
      <c r="H510" s="43">
        <f>SUM(H511:H553)</f>
        <v>65451</v>
      </c>
      <c r="I510" s="43">
        <f>SUM(I511:I553)</f>
        <v>282124</v>
      </c>
      <c r="J510" s="43"/>
      <c r="K510" s="43"/>
      <c r="L510" s="52">
        <f>SUM(L511:L553)</f>
        <v>55225.84965</v>
      </c>
      <c r="M510" s="52">
        <f>SUM(M511:M553)</f>
        <v>48050.039563</v>
      </c>
      <c r="N510" s="52">
        <f>SUM(N511:N553)</f>
        <v>873.810087</v>
      </c>
      <c r="O510" s="52">
        <f>SUM(O511:O553)</f>
        <v>0</v>
      </c>
      <c r="P510" s="52">
        <f>SUM(P511:P553)</f>
        <v>6302</v>
      </c>
      <c r="Q510" s="43"/>
      <c r="R510" s="43">
        <f>SUM(R511:R553)</f>
        <v>65170</v>
      </c>
      <c r="S510" s="43">
        <f>SUM(S511:S553)</f>
        <v>280803</v>
      </c>
      <c r="T510" s="43">
        <f>SUM(T511:T553)</f>
        <v>65453</v>
      </c>
      <c r="U510" s="43">
        <f>SUM(U511:U553)</f>
        <v>282128</v>
      </c>
      <c r="V510" s="43">
        <f t="shared" ref="V510:AA510" si="75">SUM(V511:V548)</f>
        <v>0</v>
      </c>
      <c r="W510" s="43">
        <f t="shared" si="75"/>
        <v>0</v>
      </c>
      <c r="X510" s="43">
        <f t="shared" si="75"/>
        <v>0</v>
      </c>
      <c r="Y510" s="43">
        <f t="shared" si="75"/>
        <v>0</v>
      </c>
      <c r="Z510" s="43">
        <f t="shared" si="75"/>
        <v>0</v>
      </c>
      <c r="AA510" s="43">
        <f t="shared" si="75"/>
        <v>0</v>
      </c>
      <c r="AB510" s="77"/>
      <c r="AC510" s="77"/>
      <c r="AD510" s="77"/>
    </row>
    <row r="511" s="10" customFormat="1" ht="36" spans="1:30">
      <c r="A511" s="45" t="s">
        <v>42</v>
      </c>
      <c r="B511" s="46" t="s">
        <v>246</v>
      </c>
      <c r="C511" s="45" t="s">
        <v>247</v>
      </c>
      <c r="D511" s="89" t="s">
        <v>248</v>
      </c>
      <c r="E511" s="45" t="s">
        <v>249</v>
      </c>
      <c r="F511" s="45">
        <v>88</v>
      </c>
      <c r="G511" s="75">
        <v>1</v>
      </c>
      <c r="H511" s="45">
        <v>2514</v>
      </c>
      <c r="I511" s="45">
        <v>11057</v>
      </c>
      <c r="J511" s="45">
        <v>2017</v>
      </c>
      <c r="K511" s="45">
        <v>2018</v>
      </c>
      <c r="L511" s="55">
        <v>6989</v>
      </c>
      <c r="M511" s="55">
        <v>4321</v>
      </c>
      <c r="N511" s="55">
        <v>0</v>
      </c>
      <c r="O511" s="55">
        <v>0</v>
      </c>
      <c r="P511" s="55">
        <v>2668</v>
      </c>
      <c r="Q511" s="45" t="s">
        <v>46</v>
      </c>
      <c r="R511" s="45">
        <v>2514</v>
      </c>
      <c r="S511" s="45">
        <v>11057</v>
      </c>
      <c r="T511" s="45">
        <v>2514</v>
      </c>
      <c r="U511" s="45">
        <v>11057</v>
      </c>
      <c r="V511" s="45">
        <v>0</v>
      </c>
      <c r="W511" s="45">
        <v>0</v>
      </c>
      <c r="X511" s="45">
        <v>0</v>
      </c>
      <c r="Y511" s="45">
        <v>0</v>
      </c>
      <c r="Z511" s="45">
        <v>0</v>
      </c>
      <c r="AA511" s="45">
        <v>0</v>
      </c>
      <c r="AB511" s="45" t="s">
        <v>250</v>
      </c>
      <c r="AC511" s="45" t="s">
        <v>251</v>
      </c>
      <c r="AD511" s="45"/>
    </row>
    <row r="512" s="10" customFormat="1" ht="40" customHeight="1" spans="1:30">
      <c r="A512" s="45" t="s">
        <v>42</v>
      </c>
      <c r="B512" s="46" t="s">
        <v>252</v>
      </c>
      <c r="C512" s="45" t="s">
        <v>247</v>
      </c>
      <c r="D512" s="89" t="s">
        <v>248</v>
      </c>
      <c r="E512" s="45" t="s">
        <v>249</v>
      </c>
      <c r="F512" s="45">
        <v>104</v>
      </c>
      <c r="G512" s="75">
        <v>1</v>
      </c>
      <c r="H512" s="45">
        <v>2746</v>
      </c>
      <c r="I512" s="45">
        <v>11838</v>
      </c>
      <c r="J512" s="45">
        <v>2018</v>
      </c>
      <c r="K512" s="45">
        <v>2018</v>
      </c>
      <c r="L512" s="55">
        <v>8459</v>
      </c>
      <c r="M512" s="55">
        <v>4825</v>
      </c>
      <c r="N512" s="55">
        <v>0</v>
      </c>
      <c r="O512" s="55">
        <v>0</v>
      </c>
      <c r="P512" s="55">
        <v>3634</v>
      </c>
      <c r="Q512" s="45" t="s">
        <v>46</v>
      </c>
      <c r="R512" s="45">
        <v>2746</v>
      </c>
      <c r="S512" s="45">
        <v>11838</v>
      </c>
      <c r="T512" s="45">
        <v>2746</v>
      </c>
      <c r="U512" s="45">
        <v>11838</v>
      </c>
      <c r="V512" s="45">
        <v>0</v>
      </c>
      <c r="W512" s="45">
        <v>0</v>
      </c>
      <c r="X512" s="45">
        <v>0</v>
      </c>
      <c r="Y512" s="45">
        <v>0</v>
      </c>
      <c r="Z512" s="45">
        <v>0</v>
      </c>
      <c r="AA512" s="45">
        <v>0</v>
      </c>
      <c r="AB512" s="45" t="s">
        <v>250</v>
      </c>
      <c r="AC512" s="45" t="s">
        <v>251</v>
      </c>
      <c r="AD512" s="45"/>
    </row>
    <row r="513" s="10" customFormat="1" ht="40" customHeight="1" spans="1:30">
      <c r="A513" s="45" t="s">
        <v>42</v>
      </c>
      <c r="B513" s="46" t="s">
        <v>253</v>
      </c>
      <c r="C513" s="45" t="s">
        <v>247</v>
      </c>
      <c r="D513" s="89" t="s">
        <v>248</v>
      </c>
      <c r="E513" s="89" t="s">
        <v>249</v>
      </c>
      <c r="F513" s="89">
        <v>161.772</v>
      </c>
      <c r="G513" s="75">
        <v>1</v>
      </c>
      <c r="H513" s="45">
        <v>2475</v>
      </c>
      <c r="I513" s="45">
        <v>10840</v>
      </c>
      <c r="J513" s="45">
        <v>2018</v>
      </c>
      <c r="K513" s="45">
        <v>2019</v>
      </c>
      <c r="L513" s="55">
        <v>3055.51355</v>
      </c>
      <c r="M513" s="55">
        <v>3055.51355</v>
      </c>
      <c r="N513" s="55">
        <v>0</v>
      </c>
      <c r="O513" s="55">
        <v>0</v>
      </c>
      <c r="P513" s="55">
        <v>0</v>
      </c>
      <c r="Q513" s="45" t="s">
        <v>46</v>
      </c>
      <c r="R513" s="45">
        <v>2475</v>
      </c>
      <c r="S513" s="45">
        <v>10840</v>
      </c>
      <c r="T513" s="45">
        <v>2475</v>
      </c>
      <c r="U513" s="45">
        <v>10840</v>
      </c>
      <c r="V513" s="45">
        <v>0</v>
      </c>
      <c r="W513" s="45">
        <v>0</v>
      </c>
      <c r="X513" s="45">
        <v>0</v>
      </c>
      <c r="Y513" s="45">
        <v>0</v>
      </c>
      <c r="Z513" s="45">
        <v>0</v>
      </c>
      <c r="AA513" s="45">
        <v>0</v>
      </c>
      <c r="AB513" s="45" t="s">
        <v>250</v>
      </c>
      <c r="AC513" s="45" t="s">
        <v>251</v>
      </c>
      <c r="AD513" s="45"/>
    </row>
    <row r="514" s="172" customFormat="1" ht="40" customHeight="1" spans="1:30">
      <c r="A514" s="45" t="s">
        <v>42</v>
      </c>
      <c r="B514" s="46" t="s">
        <v>254</v>
      </c>
      <c r="C514" s="45" t="s">
        <v>247</v>
      </c>
      <c r="D514" s="89" t="s">
        <v>248</v>
      </c>
      <c r="E514" s="45" t="s">
        <v>249</v>
      </c>
      <c r="F514" s="45">
        <v>65.615</v>
      </c>
      <c r="G514" s="82">
        <v>1</v>
      </c>
      <c r="H514" s="45">
        <v>737</v>
      </c>
      <c r="I514" s="45">
        <v>3298</v>
      </c>
      <c r="J514" s="45">
        <v>2018</v>
      </c>
      <c r="K514" s="45">
        <v>2019</v>
      </c>
      <c r="L514" s="55">
        <v>1852</v>
      </c>
      <c r="M514" s="55">
        <v>1852</v>
      </c>
      <c r="N514" s="55">
        <v>0</v>
      </c>
      <c r="O514" s="55">
        <v>0</v>
      </c>
      <c r="P514" s="55">
        <v>0</v>
      </c>
      <c r="Q514" s="45" t="s">
        <v>46</v>
      </c>
      <c r="R514" s="45">
        <v>737</v>
      </c>
      <c r="S514" s="45">
        <v>3298</v>
      </c>
      <c r="T514" s="45">
        <v>737</v>
      </c>
      <c r="U514" s="45">
        <v>3298</v>
      </c>
      <c r="V514" s="45">
        <v>0</v>
      </c>
      <c r="W514" s="45">
        <v>0</v>
      </c>
      <c r="X514" s="82">
        <v>0</v>
      </c>
      <c r="Y514" s="82">
        <v>0</v>
      </c>
      <c r="Z514" s="82">
        <v>0</v>
      </c>
      <c r="AA514" s="82">
        <v>0</v>
      </c>
      <c r="AB514" s="45" t="s">
        <v>250</v>
      </c>
      <c r="AC514" s="45" t="s">
        <v>251</v>
      </c>
      <c r="AD514" s="82"/>
    </row>
    <row r="515" s="172" customFormat="1" ht="40" customHeight="1" spans="1:30">
      <c r="A515" s="45" t="s">
        <v>42</v>
      </c>
      <c r="B515" s="46" t="s">
        <v>255</v>
      </c>
      <c r="C515" s="45" t="s">
        <v>247</v>
      </c>
      <c r="D515" s="89" t="s">
        <v>248</v>
      </c>
      <c r="E515" s="45" t="s">
        <v>249</v>
      </c>
      <c r="F515" s="45">
        <v>21.205</v>
      </c>
      <c r="G515" s="82">
        <v>1</v>
      </c>
      <c r="H515" s="45">
        <v>876</v>
      </c>
      <c r="I515" s="45">
        <v>3439</v>
      </c>
      <c r="J515" s="75">
        <v>2018</v>
      </c>
      <c r="K515" s="75">
        <v>2019</v>
      </c>
      <c r="L515" s="55">
        <v>454.79</v>
      </c>
      <c r="M515" s="55">
        <v>454.79</v>
      </c>
      <c r="N515" s="55">
        <v>0</v>
      </c>
      <c r="O515" s="55">
        <v>0</v>
      </c>
      <c r="P515" s="55">
        <v>0</v>
      </c>
      <c r="Q515" s="45" t="s">
        <v>46</v>
      </c>
      <c r="R515" s="45">
        <v>876</v>
      </c>
      <c r="S515" s="45">
        <v>3439</v>
      </c>
      <c r="T515" s="45">
        <v>876</v>
      </c>
      <c r="U515" s="45">
        <v>3439</v>
      </c>
      <c r="V515" s="45">
        <v>0</v>
      </c>
      <c r="W515" s="45">
        <v>0</v>
      </c>
      <c r="X515" s="82">
        <v>0</v>
      </c>
      <c r="Y515" s="82">
        <v>0</v>
      </c>
      <c r="Z515" s="82">
        <v>0</v>
      </c>
      <c r="AA515" s="82">
        <v>0</v>
      </c>
      <c r="AB515" s="134" t="s">
        <v>250</v>
      </c>
      <c r="AC515" s="134" t="s">
        <v>251</v>
      </c>
      <c r="AD515" s="82"/>
    </row>
    <row r="516" s="172" customFormat="1" ht="40" customHeight="1" spans="1:236">
      <c r="A516" s="75" t="s">
        <v>42</v>
      </c>
      <c r="B516" s="185" t="s">
        <v>256</v>
      </c>
      <c r="C516" s="45" t="s">
        <v>52</v>
      </c>
      <c r="D516" s="45" t="s">
        <v>248</v>
      </c>
      <c r="E516" s="45" t="s">
        <v>249</v>
      </c>
      <c r="F516" s="45">
        <v>8.5</v>
      </c>
      <c r="G516" s="82">
        <v>1</v>
      </c>
      <c r="H516" s="45">
        <v>204</v>
      </c>
      <c r="I516" s="45">
        <v>763</v>
      </c>
      <c r="J516" s="45">
        <v>2019</v>
      </c>
      <c r="K516" s="45">
        <v>2019</v>
      </c>
      <c r="L516" s="55">
        <v>600</v>
      </c>
      <c r="M516" s="55">
        <v>600</v>
      </c>
      <c r="N516" s="55">
        <v>0</v>
      </c>
      <c r="O516" s="55">
        <v>0</v>
      </c>
      <c r="P516" s="55">
        <v>0</v>
      </c>
      <c r="Q516" s="45" t="s">
        <v>46</v>
      </c>
      <c r="R516" s="45">
        <v>89</v>
      </c>
      <c r="S516" s="45">
        <v>306</v>
      </c>
      <c r="T516" s="45">
        <v>204</v>
      </c>
      <c r="U516" s="45">
        <v>763</v>
      </c>
      <c r="V516" s="45">
        <v>0</v>
      </c>
      <c r="W516" s="45">
        <v>0</v>
      </c>
      <c r="X516" s="45">
        <v>0</v>
      </c>
      <c r="Y516" s="45">
        <v>0</v>
      </c>
      <c r="Z516" s="45">
        <v>0</v>
      </c>
      <c r="AA516" s="45">
        <v>0</v>
      </c>
      <c r="AB516" s="45" t="s">
        <v>257</v>
      </c>
      <c r="AC516" s="73" t="s">
        <v>258</v>
      </c>
      <c r="AD516" s="82"/>
      <c r="AE516" s="131"/>
      <c r="AF516" s="131"/>
      <c r="AG516" s="131"/>
      <c r="AH516" s="131"/>
      <c r="AI516" s="131"/>
      <c r="AJ516" s="131"/>
      <c r="AK516" s="131"/>
      <c r="AL516" s="131"/>
      <c r="AM516" s="131"/>
      <c r="AN516" s="131"/>
      <c r="AO516" s="131"/>
      <c r="AP516" s="131"/>
      <c r="AQ516" s="131"/>
      <c r="AR516" s="131"/>
      <c r="AS516" s="131"/>
      <c r="AT516" s="131"/>
      <c r="AU516" s="131"/>
      <c r="AV516" s="131"/>
      <c r="AW516" s="131"/>
      <c r="AX516" s="131"/>
      <c r="AY516" s="131"/>
      <c r="AZ516" s="131"/>
      <c r="BA516" s="131"/>
      <c r="BB516" s="131"/>
      <c r="BC516" s="131"/>
      <c r="BD516" s="131"/>
      <c r="BE516" s="131"/>
      <c r="BF516" s="131"/>
      <c r="BG516" s="131"/>
      <c r="BH516" s="131"/>
      <c r="BI516" s="131"/>
      <c r="BJ516" s="131"/>
      <c r="BK516" s="131"/>
      <c r="BL516" s="131"/>
      <c r="BM516" s="131"/>
      <c r="BN516" s="131"/>
      <c r="BO516" s="131"/>
      <c r="BP516" s="131"/>
      <c r="BQ516" s="131"/>
      <c r="BR516" s="131"/>
      <c r="BS516" s="131"/>
      <c r="BT516" s="131"/>
      <c r="BU516" s="131"/>
      <c r="BV516" s="131"/>
      <c r="BW516" s="131"/>
      <c r="BX516" s="131"/>
      <c r="BY516" s="131"/>
      <c r="BZ516" s="131"/>
      <c r="CA516" s="131"/>
      <c r="CB516" s="131"/>
      <c r="CC516" s="131"/>
      <c r="CD516" s="131"/>
      <c r="CE516" s="131"/>
      <c r="CF516" s="131"/>
      <c r="CG516" s="131"/>
      <c r="CH516" s="131"/>
      <c r="CI516" s="131"/>
      <c r="CJ516" s="131"/>
      <c r="CK516" s="131"/>
      <c r="CL516" s="131"/>
      <c r="CM516" s="131"/>
      <c r="CN516" s="131"/>
      <c r="CO516" s="131"/>
      <c r="CP516" s="131"/>
      <c r="CQ516" s="131"/>
      <c r="CR516" s="131"/>
      <c r="CS516" s="131"/>
      <c r="CT516" s="131"/>
      <c r="CU516" s="131"/>
      <c r="CV516" s="131"/>
      <c r="CW516" s="131"/>
      <c r="CX516" s="131"/>
      <c r="CY516" s="131"/>
      <c r="CZ516" s="131"/>
      <c r="DA516" s="131"/>
      <c r="DB516" s="131"/>
      <c r="DC516" s="131"/>
      <c r="DD516" s="131"/>
      <c r="DE516" s="131"/>
      <c r="DF516" s="131"/>
      <c r="DG516" s="131"/>
      <c r="DH516" s="131"/>
      <c r="DI516" s="131"/>
      <c r="DJ516" s="131"/>
      <c r="DK516" s="131"/>
      <c r="DL516" s="131"/>
      <c r="DM516" s="131"/>
      <c r="DN516" s="131"/>
      <c r="DO516" s="131"/>
      <c r="DP516" s="131"/>
      <c r="DQ516" s="131"/>
      <c r="DR516" s="131"/>
      <c r="DS516" s="131"/>
      <c r="DT516" s="131"/>
      <c r="DU516" s="131"/>
      <c r="DV516" s="131"/>
      <c r="DW516" s="131"/>
      <c r="DX516" s="131"/>
      <c r="DY516" s="131"/>
      <c r="DZ516" s="131"/>
      <c r="EA516" s="131"/>
      <c r="EB516" s="131"/>
      <c r="EC516" s="131"/>
      <c r="ED516" s="131"/>
      <c r="EE516" s="131"/>
      <c r="EF516" s="131"/>
      <c r="EG516" s="131"/>
      <c r="EH516" s="131"/>
      <c r="EI516" s="131"/>
      <c r="EJ516" s="131"/>
      <c r="EK516" s="131"/>
      <c r="EL516" s="131"/>
      <c r="EM516" s="131"/>
      <c r="EN516" s="131"/>
      <c r="EO516" s="131"/>
      <c r="EP516" s="131"/>
      <c r="EQ516" s="131"/>
      <c r="ER516" s="131"/>
      <c r="ES516" s="131"/>
      <c r="ET516" s="131"/>
      <c r="EU516" s="131"/>
      <c r="EV516" s="131"/>
      <c r="EW516" s="131"/>
      <c r="EX516" s="131"/>
      <c r="EY516" s="131"/>
      <c r="EZ516" s="131"/>
      <c r="FA516" s="131"/>
      <c r="FB516" s="131"/>
      <c r="FC516" s="131"/>
      <c r="FD516" s="131"/>
      <c r="FE516" s="131"/>
      <c r="FF516" s="131"/>
      <c r="FG516" s="131"/>
      <c r="FH516" s="131"/>
      <c r="FI516" s="131"/>
      <c r="FJ516" s="131"/>
      <c r="FK516" s="131"/>
      <c r="FL516" s="131"/>
      <c r="FM516" s="131"/>
      <c r="FN516" s="131"/>
      <c r="FO516" s="131"/>
      <c r="FP516" s="131"/>
      <c r="FQ516" s="131"/>
      <c r="FR516" s="131"/>
      <c r="FS516" s="131"/>
      <c r="FT516" s="131"/>
      <c r="FU516" s="131"/>
      <c r="FV516" s="131"/>
      <c r="FW516" s="131"/>
      <c r="FX516" s="131"/>
      <c r="FY516" s="131"/>
      <c r="FZ516" s="131"/>
      <c r="GA516" s="131"/>
      <c r="GB516" s="131"/>
      <c r="GC516" s="131"/>
      <c r="GD516" s="131"/>
      <c r="GE516" s="131"/>
      <c r="GF516" s="131"/>
      <c r="GG516" s="131"/>
      <c r="GH516" s="131"/>
      <c r="GI516" s="131"/>
      <c r="GJ516" s="131"/>
      <c r="GK516" s="131"/>
      <c r="GL516" s="131"/>
      <c r="GM516" s="131"/>
      <c r="GN516" s="131"/>
      <c r="GO516" s="131"/>
      <c r="GP516" s="131"/>
      <c r="GQ516" s="131"/>
      <c r="GR516" s="131"/>
      <c r="GS516" s="131"/>
      <c r="GT516" s="131"/>
      <c r="GU516" s="131"/>
      <c r="GV516" s="131"/>
      <c r="GW516" s="131"/>
      <c r="GX516" s="131"/>
      <c r="GY516" s="131"/>
      <c r="GZ516" s="131"/>
      <c r="HA516" s="131"/>
      <c r="HB516" s="131"/>
      <c r="HC516" s="131"/>
      <c r="HD516" s="131"/>
      <c r="HE516" s="131"/>
      <c r="HF516" s="131"/>
      <c r="HG516" s="131"/>
      <c r="HH516" s="131"/>
      <c r="HI516" s="131"/>
      <c r="HJ516" s="131"/>
      <c r="HK516" s="131"/>
      <c r="HL516" s="131"/>
      <c r="HM516" s="131"/>
      <c r="HN516" s="131"/>
      <c r="HO516" s="131"/>
      <c r="HP516" s="131"/>
      <c r="HQ516" s="131"/>
      <c r="HR516" s="131"/>
      <c r="HS516" s="131"/>
      <c r="HT516" s="131"/>
      <c r="HU516" s="131"/>
      <c r="HV516" s="131"/>
      <c r="HW516" s="131"/>
      <c r="HX516" s="131"/>
      <c r="HY516" s="131"/>
      <c r="HZ516" s="131"/>
      <c r="IA516" s="131"/>
      <c r="IB516" s="131"/>
    </row>
    <row r="517" s="172" customFormat="1" ht="40" customHeight="1" spans="1:236">
      <c r="A517" s="75" t="s">
        <v>42</v>
      </c>
      <c r="B517" s="185" t="s">
        <v>259</v>
      </c>
      <c r="C517" s="45" t="s">
        <v>57</v>
      </c>
      <c r="D517" s="45" t="s">
        <v>248</v>
      </c>
      <c r="E517" s="45" t="s">
        <v>249</v>
      </c>
      <c r="F517" s="45">
        <v>4.7</v>
      </c>
      <c r="G517" s="82">
        <v>1</v>
      </c>
      <c r="H517" s="45">
        <v>38</v>
      </c>
      <c r="I517" s="45">
        <v>127</v>
      </c>
      <c r="J517" s="45">
        <v>2019</v>
      </c>
      <c r="K517" s="45">
        <v>2019</v>
      </c>
      <c r="L517" s="55">
        <v>315</v>
      </c>
      <c r="M517" s="55">
        <v>315</v>
      </c>
      <c r="N517" s="55">
        <v>0</v>
      </c>
      <c r="O517" s="55">
        <v>0</v>
      </c>
      <c r="P517" s="55">
        <v>0</v>
      </c>
      <c r="Q517" s="45" t="s">
        <v>46</v>
      </c>
      <c r="R517" s="45">
        <v>38</v>
      </c>
      <c r="S517" s="45">
        <v>127</v>
      </c>
      <c r="T517" s="45">
        <v>38</v>
      </c>
      <c r="U517" s="45">
        <v>127</v>
      </c>
      <c r="V517" s="45">
        <v>0</v>
      </c>
      <c r="W517" s="45">
        <v>0</v>
      </c>
      <c r="X517" s="45">
        <v>0</v>
      </c>
      <c r="Y517" s="45">
        <v>0</v>
      </c>
      <c r="Z517" s="45">
        <v>0</v>
      </c>
      <c r="AA517" s="45">
        <v>0</v>
      </c>
      <c r="AB517" s="45" t="s">
        <v>257</v>
      </c>
      <c r="AC517" s="73" t="s">
        <v>258</v>
      </c>
      <c r="AD517" s="82"/>
      <c r="AE517" s="131"/>
      <c r="AF517" s="131"/>
      <c r="AG517" s="131"/>
      <c r="AH517" s="131"/>
      <c r="AI517" s="131"/>
      <c r="AJ517" s="131"/>
      <c r="AK517" s="131"/>
      <c r="AL517" s="131"/>
      <c r="AM517" s="131"/>
      <c r="AN517" s="131"/>
      <c r="AO517" s="131"/>
      <c r="AP517" s="131"/>
      <c r="AQ517" s="131"/>
      <c r="AR517" s="131"/>
      <c r="AS517" s="131"/>
      <c r="AT517" s="131"/>
      <c r="AU517" s="131"/>
      <c r="AV517" s="131"/>
      <c r="AW517" s="131"/>
      <c r="AX517" s="131"/>
      <c r="AY517" s="131"/>
      <c r="AZ517" s="131"/>
      <c r="BA517" s="131"/>
      <c r="BB517" s="131"/>
      <c r="BC517" s="131"/>
      <c r="BD517" s="131"/>
      <c r="BE517" s="131"/>
      <c r="BF517" s="131"/>
      <c r="BG517" s="131"/>
      <c r="BH517" s="131"/>
      <c r="BI517" s="131"/>
      <c r="BJ517" s="131"/>
      <c r="BK517" s="131"/>
      <c r="BL517" s="131"/>
      <c r="BM517" s="131"/>
      <c r="BN517" s="131"/>
      <c r="BO517" s="131"/>
      <c r="BP517" s="131"/>
      <c r="BQ517" s="131"/>
      <c r="BR517" s="131"/>
      <c r="BS517" s="131"/>
      <c r="BT517" s="131"/>
      <c r="BU517" s="131"/>
      <c r="BV517" s="131"/>
      <c r="BW517" s="131"/>
      <c r="BX517" s="131"/>
      <c r="BY517" s="131"/>
      <c r="BZ517" s="131"/>
      <c r="CA517" s="131"/>
      <c r="CB517" s="131"/>
      <c r="CC517" s="131"/>
      <c r="CD517" s="131"/>
      <c r="CE517" s="131"/>
      <c r="CF517" s="131"/>
      <c r="CG517" s="131"/>
      <c r="CH517" s="131"/>
      <c r="CI517" s="131"/>
      <c r="CJ517" s="131"/>
      <c r="CK517" s="131"/>
      <c r="CL517" s="131"/>
      <c r="CM517" s="131"/>
      <c r="CN517" s="131"/>
      <c r="CO517" s="131"/>
      <c r="CP517" s="131"/>
      <c r="CQ517" s="131"/>
      <c r="CR517" s="131"/>
      <c r="CS517" s="131"/>
      <c r="CT517" s="131"/>
      <c r="CU517" s="131"/>
      <c r="CV517" s="131"/>
      <c r="CW517" s="131"/>
      <c r="CX517" s="131"/>
      <c r="CY517" s="131"/>
      <c r="CZ517" s="131"/>
      <c r="DA517" s="131"/>
      <c r="DB517" s="131"/>
      <c r="DC517" s="131"/>
      <c r="DD517" s="131"/>
      <c r="DE517" s="131"/>
      <c r="DF517" s="131"/>
      <c r="DG517" s="131"/>
      <c r="DH517" s="131"/>
      <c r="DI517" s="131"/>
      <c r="DJ517" s="131"/>
      <c r="DK517" s="131"/>
      <c r="DL517" s="131"/>
      <c r="DM517" s="131"/>
      <c r="DN517" s="131"/>
      <c r="DO517" s="131"/>
      <c r="DP517" s="131"/>
      <c r="DQ517" s="131"/>
      <c r="DR517" s="131"/>
      <c r="DS517" s="131"/>
      <c r="DT517" s="131"/>
      <c r="DU517" s="131"/>
      <c r="DV517" s="131"/>
      <c r="DW517" s="131"/>
      <c r="DX517" s="131"/>
      <c r="DY517" s="131"/>
      <c r="DZ517" s="131"/>
      <c r="EA517" s="131"/>
      <c r="EB517" s="131"/>
      <c r="EC517" s="131"/>
      <c r="ED517" s="131"/>
      <c r="EE517" s="131"/>
      <c r="EF517" s="131"/>
      <c r="EG517" s="131"/>
      <c r="EH517" s="131"/>
      <c r="EI517" s="131"/>
      <c r="EJ517" s="131"/>
      <c r="EK517" s="131"/>
      <c r="EL517" s="131"/>
      <c r="EM517" s="131"/>
      <c r="EN517" s="131"/>
      <c r="EO517" s="131"/>
      <c r="EP517" s="131"/>
      <c r="EQ517" s="131"/>
      <c r="ER517" s="131"/>
      <c r="ES517" s="131"/>
      <c r="ET517" s="131"/>
      <c r="EU517" s="131"/>
      <c r="EV517" s="131"/>
      <c r="EW517" s="131"/>
      <c r="EX517" s="131"/>
      <c r="EY517" s="131"/>
      <c r="EZ517" s="131"/>
      <c r="FA517" s="131"/>
      <c r="FB517" s="131"/>
      <c r="FC517" s="131"/>
      <c r="FD517" s="131"/>
      <c r="FE517" s="131"/>
      <c r="FF517" s="131"/>
      <c r="FG517" s="131"/>
      <c r="FH517" s="131"/>
      <c r="FI517" s="131"/>
      <c r="FJ517" s="131"/>
      <c r="FK517" s="131"/>
      <c r="FL517" s="131"/>
      <c r="FM517" s="131"/>
      <c r="FN517" s="131"/>
      <c r="FO517" s="131"/>
      <c r="FP517" s="131"/>
      <c r="FQ517" s="131"/>
      <c r="FR517" s="131"/>
      <c r="FS517" s="131"/>
      <c r="FT517" s="131"/>
      <c r="FU517" s="131"/>
      <c r="FV517" s="131"/>
      <c r="FW517" s="131"/>
      <c r="FX517" s="131"/>
      <c r="FY517" s="131"/>
      <c r="FZ517" s="131"/>
      <c r="GA517" s="131"/>
      <c r="GB517" s="131"/>
      <c r="GC517" s="131"/>
      <c r="GD517" s="131"/>
      <c r="GE517" s="131"/>
      <c r="GF517" s="131"/>
      <c r="GG517" s="131"/>
      <c r="GH517" s="131"/>
      <c r="GI517" s="131"/>
      <c r="GJ517" s="131"/>
      <c r="GK517" s="131"/>
      <c r="GL517" s="131"/>
      <c r="GM517" s="131"/>
      <c r="GN517" s="131"/>
      <c r="GO517" s="131"/>
      <c r="GP517" s="131"/>
      <c r="GQ517" s="131"/>
      <c r="GR517" s="131"/>
      <c r="GS517" s="131"/>
      <c r="GT517" s="131"/>
      <c r="GU517" s="131"/>
      <c r="GV517" s="131"/>
      <c r="GW517" s="131"/>
      <c r="GX517" s="131"/>
      <c r="GY517" s="131"/>
      <c r="GZ517" s="131"/>
      <c r="HA517" s="131"/>
      <c r="HB517" s="131"/>
      <c r="HC517" s="131"/>
      <c r="HD517" s="131"/>
      <c r="HE517" s="131"/>
      <c r="HF517" s="131"/>
      <c r="HG517" s="131"/>
      <c r="HH517" s="131"/>
      <c r="HI517" s="131"/>
      <c r="HJ517" s="131"/>
      <c r="HK517" s="131"/>
      <c r="HL517" s="131"/>
      <c r="HM517" s="131"/>
      <c r="HN517" s="131"/>
      <c r="HO517" s="131"/>
      <c r="HP517" s="131"/>
      <c r="HQ517" s="131"/>
      <c r="HR517" s="131"/>
      <c r="HS517" s="131"/>
      <c r="HT517" s="131"/>
      <c r="HU517" s="131"/>
      <c r="HV517" s="131"/>
      <c r="HW517" s="131"/>
      <c r="HX517" s="131"/>
      <c r="HY517" s="131"/>
      <c r="HZ517" s="131"/>
      <c r="IA517" s="131"/>
      <c r="IB517" s="131"/>
    </row>
    <row r="518" s="172" customFormat="1" ht="40" customHeight="1" spans="1:236">
      <c r="A518" s="75" t="s">
        <v>42</v>
      </c>
      <c r="B518" s="46" t="s">
        <v>260</v>
      </c>
      <c r="C518" s="45" t="s">
        <v>57</v>
      </c>
      <c r="D518" s="45" t="s">
        <v>248</v>
      </c>
      <c r="E518" s="45" t="s">
        <v>249</v>
      </c>
      <c r="F518" s="45">
        <v>5.73</v>
      </c>
      <c r="G518" s="82">
        <v>1</v>
      </c>
      <c r="H518" s="45">
        <v>69</v>
      </c>
      <c r="I518" s="45">
        <v>298</v>
      </c>
      <c r="J518" s="45">
        <v>2019</v>
      </c>
      <c r="K518" s="45">
        <v>2019</v>
      </c>
      <c r="L518" s="55">
        <v>384.9328</v>
      </c>
      <c r="M518" s="55">
        <v>384.9328</v>
      </c>
      <c r="N518" s="55">
        <v>0</v>
      </c>
      <c r="O518" s="55">
        <v>0</v>
      </c>
      <c r="P518" s="55">
        <v>0</v>
      </c>
      <c r="Q518" s="45" t="s">
        <v>46</v>
      </c>
      <c r="R518" s="45">
        <v>69</v>
      </c>
      <c r="S518" s="45">
        <v>298</v>
      </c>
      <c r="T518" s="45">
        <v>69</v>
      </c>
      <c r="U518" s="45">
        <v>298</v>
      </c>
      <c r="V518" s="45">
        <v>0</v>
      </c>
      <c r="W518" s="45">
        <v>0</v>
      </c>
      <c r="X518" s="45">
        <v>0</v>
      </c>
      <c r="Y518" s="45">
        <v>0</v>
      </c>
      <c r="Z518" s="45">
        <v>0</v>
      </c>
      <c r="AA518" s="45">
        <v>0</v>
      </c>
      <c r="AB518" s="45" t="s">
        <v>257</v>
      </c>
      <c r="AC518" s="73" t="s">
        <v>258</v>
      </c>
      <c r="AD518" s="82"/>
      <c r="AE518" s="131"/>
      <c r="AF518" s="131"/>
      <c r="AG518" s="131"/>
      <c r="AH518" s="131"/>
      <c r="AI518" s="131"/>
      <c r="AJ518" s="131"/>
      <c r="AK518" s="131"/>
      <c r="AL518" s="131"/>
      <c r="AM518" s="131"/>
      <c r="AN518" s="131"/>
      <c r="AO518" s="131"/>
      <c r="AP518" s="131"/>
      <c r="AQ518" s="131"/>
      <c r="AR518" s="131"/>
      <c r="AS518" s="131"/>
      <c r="AT518" s="131"/>
      <c r="AU518" s="131"/>
      <c r="AV518" s="131"/>
      <c r="AW518" s="131"/>
      <c r="AX518" s="131"/>
      <c r="AY518" s="131"/>
      <c r="AZ518" s="131"/>
      <c r="BA518" s="131"/>
      <c r="BB518" s="131"/>
      <c r="BC518" s="131"/>
      <c r="BD518" s="131"/>
      <c r="BE518" s="131"/>
      <c r="BF518" s="131"/>
      <c r="BG518" s="131"/>
      <c r="BH518" s="131"/>
      <c r="BI518" s="131"/>
      <c r="BJ518" s="131"/>
      <c r="BK518" s="131"/>
      <c r="BL518" s="131"/>
      <c r="BM518" s="131"/>
      <c r="BN518" s="131"/>
      <c r="BO518" s="131"/>
      <c r="BP518" s="131"/>
      <c r="BQ518" s="131"/>
      <c r="BR518" s="131"/>
      <c r="BS518" s="131"/>
      <c r="BT518" s="131"/>
      <c r="BU518" s="131"/>
      <c r="BV518" s="131"/>
      <c r="BW518" s="131"/>
      <c r="BX518" s="131"/>
      <c r="BY518" s="131"/>
      <c r="BZ518" s="131"/>
      <c r="CA518" s="131"/>
      <c r="CB518" s="131"/>
      <c r="CC518" s="131"/>
      <c r="CD518" s="131"/>
      <c r="CE518" s="131"/>
      <c r="CF518" s="131"/>
      <c r="CG518" s="131"/>
      <c r="CH518" s="131"/>
      <c r="CI518" s="131"/>
      <c r="CJ518" s="131"/>
      <c r="CK518" s="131"/>
      <c r="CL518" s="131"/>
      <c r="CM518" s="131"/>
      <c r="CN518" s="131"/>
      <c r="CO518" s="131"/>
      <c r="CP518" s="131"/>
      <c r="CQ518" s="131"/>
      <c r="CR518" s="131"/>
      <c r="CS518" s="131"/>
      <c r="CT518" s="131"/>
      <c r="CU518" s="131"/>
      <c r="CV518" s="131"/>
      <c r="CW518" s="131"/>
      <c r="CX518" s="131"/>
      <c r="CY518" s="131"/>
      <c r="CZ518" s="131"/>
      <c r="DA518" s="131"/>
      <c r="DB518" s="131"/>
      <c r="DC518" s="131"/>
      <c r="DD518" s="131"/>
      <c r="DE518" s="131"/>
      <c r="DF518" s="131"/>
      <c r="DG518" s="131"/>
      <c r="DH518" s="131"/>
      <c r="DI518" s="131"/>
      <c r="DJ518" s="131"/>
      <c r="DK518" s="131"/>
      <c r="DL518" s="131"/>
      <c r="DM518" s="131"/>
      <c r="DN518" s="131"/>
      <c r="DO518" s="131"/>
      <c r="DP518" s="131"/>
      <c r="DQ518" s="131"/>
      <c r="DR518" s="131"/>
      <c r="DS518" s="131"/>
      <c r="DT518" s="131"/>
      <c r="DU518" s="131"/>
      <c r="DV518" s="131"/>
      <c r="DW518" s="131"/>
      <c r="DX518" s="131"/>
      <c r="DY518" s="131"/>
      <c r="DZ518" s="131"/>
      <c r="EA518" s="131"/>
      <c r="EB518" s="131"/>
      <c r="EC518" s="131"/>
      <c r="ED518" s="131"/>
      <c r="EE518" s="131"/>
      <c r="EF518" s="131"/>
      <c r="EG518" s="131"/>
      <c r="EH518" s="131"/>
      <c r="EI518" s="131"/>
      <c r="EJ518" s="131"/>
      <c r="EK518" s="131"/>
      <c r="EL518" s="131"/>
      <c r="EM518" s="131"/>
      <c r="EN518" s="131"/>
      <c r="EO518" s="131"/>
      <c r="EP518" s="131"/>
      <c r="EQ518" s="131"/>
      <c r="ER518" s="131"/>
      <c r="ES518" s="131"/>
      <c r="ET518" s="131"/>
      <c r="EU518" s="131"/>
      <c r="EV518" s="131"/>
      <c r="EW518" s="131"/>
      <c r="EX518" s="131"/>
      <c r="EY518" s="131"/>
      <c r="EZ518" s="131"/>
      <c r="FA518" s="131"/>
      <c r="FB518" s="131"/>
      <c r="FC518" s="131"/>
      <c r="FD518" s="131"/>
      <c r="FE518" s="131"/>
      <c r="FF518" s="131"/>
      <c r="FG518" s="131"/>
      <c r="FH518" s="131"/>
      <c r="FI518" s="131"/>
      <c r="FJ518" s="131"/>
      <c r="FK518" s="131"/>
      <c r="FL518" s="131"/>
      <c r="FM518" s="131"/>
      <c r="FN518" s="131"/>
      <c r="FO518" s="131"/>
      <c r="FP518" s="131"/>
      <c r="FQ518" s="131"/>
      <c r="FR518" s="131"/>
      <c r="FS518" s="131"/>
      <c r="FT518" s="131"/>
      <c r="FU518" s="131"/>
      <c r="FV518" s="131"/>
      <c r="FW518" s="131"/>
      <c r="FX518" s="131"/>
      <c r="FY518" s="131"/>
      <c r="FZ518" s="131"/>
      <c r="GA518" s="131"/>
      <c r="GB518" s="131"/>
      <c r="GC518" s="131"/>
      <c r="GD518" s="131"/>
      <c r="GE518" s="131"/>
      <c r="GF518" s="131"/>
      <c r="GG518" s="131"/>
      <c r="GH518" s="131"/>
      <c r="GI518" s="131"/>
      <c r="GJ518" s="131"/>
      <c r="GK518" s="131"/>
      <c r="GL518" s="131"/>
      <c r="GM518" s="131"/>
      <c r="GN518" s="131"/>
      <c r="GO518" s="131"/>
      <c r="GP518" s="131"/>
      <c r="GQ518" s="131"/>
      <c r="GR518" s="131"/>
      <c r="GS518" s="131"/>
      <c r="GT518" s="131"/>
      <c r="GU518" s="131"/>
      <c r="GV518" s="131"/>
      <c r="GW518" s="131"/>
      <c r="GX518" s="131"/>
      <c r="GY518" s="131"/>
      <c r="GZ518" s="131"/>
      <c r="HA518" s="131"/>
      <c r="HB518" s="131"/>
      <c r="HC518" s="131"/>
      <c r="HD518" s="131"/>
      <c r="HE518" s="131"/>
      <c r="HF518" s="131"/>
      <c r="HG518" s="131"/>
      <c r="HH518" s="131"/>
      <c r="HI518" s="131"/>
      <c r="HJ518" s="131"/>
      <c r="HK518" s="131"/>
      <c r="HL518" s="131"/>
      <c r="HM518" s="131"/>
      <c r="HN518" s="131"/>
      <c r="HO518" s="131"/>
      <c r="HP518" s="131"/>
      <c r="HQ518" s="131"/>
      <c r="HR518" s="131"/>
      <c r="HS518" s="131"/>
      <c r="HT518" s="131"/>
      <c r="HU518" s="131"/>
      <c r="HV518" s="131"/>
      <c r="HW518" s="131"/>
      <c r="HX518" s="131"/>
      <c r="HY518" s="131"/>
      <c r="HZ518" s="131"/>
      <c r="IA518" s="131"/>
      <c r="IB518" s="131"/>
    </row>
    <row r="519" s="172" customFormat="1" ht="40" customHeight="1" spans="1:236">
      <c r="A519" s="75" t="s">
        <v>42</v>
      </c>
      <c r="B519" s="46" t="s">
        <v>261</v>
      </c>
      <c r="C519" s="45" t="s">
        <v>52</v>
      </c>
      <c r="D519" s="45" t="s">
        <v>248</v>
      </c>
      <c r="E519" s="45" t="s">
        <v>249</v>
      </c>
      <c r="F519" s="45">
        <v>5</v>
      </c>
      <c r="G519" s="82">
        <v>1</v>
      </c>
      <c r="H519" s="45">
        <v>0</v>
      </c>
      <c r="I519" s="45">
        <v>0</v>
      </c>
      <c r="J519" s="45">
        <v>2019</v>
      </c>
      <c r="K519" s="45">
        <v>2019</v>
      </c>
      <c r="L519" s="55">
        <v>46.68</v>
      </c>
      <c r="M519" s="55">
        <v>46.68</v>
      </c>
      <c r="N519" s="55">
        <v>0</v>
      </c>
      <c r="O519" s="55">
        <v>0</v>
      </c>
      <c r="P519" s="55">
        <v>0</v>
      </c>
      <c r="Q519" s="45" t="s">
        <v>46</v>
      </c>
      <c r="R519" s="45">
        <v>0</v>
      </c>
      <c r="S519" s="45">
        <v>0</v>
      </c>
      <c r="T519" s="45">
        <v>0</v>
      </c>
      <c r="U519" s="45">
        <v>0</v>
      </c>
      <c r="V519" s="45">
        <v>0</v>
      </c>
      <c r="W519" s="45">
        <v>0</v>
      </c>
      <c r="X519" s="45">
        <v>0</v>
      </c>
      <c r="Y519" s="45">
        <v>0</v>
      </c>
      <c r="Z519" s="45">
        <v>0</v>
      </c>
      <c r="AA519" s="45">
        <v>0</v>
      </c>
      <c r="AB519" s="45" t="s">
        <v>257</v>
      </c>
      <c r="AC519" s="73" t="s">
        <v>258</v>
      </c>
      <c r="AD519" s="82"/>
      <c r="AE519" s="131"/>
      <c r="AF519" s="131"/>
      <c r="AG519" s="131"/>
      <c r="AH519" s="131"/>
      <c r="AI519" s="131"/>
      <c r="AJ519" s="131"/>
      <c r="AK519" s="131"/>
      <c r="AL519" s="131"/>
      <c r="AM519" s="131"/>
      <c r="AN519" s="131"/>
      <c r="AO519" s="131"/>
      <c r="AP519" s="131"/>
      <c r="AQ519" s="131"/>
      <c r="AR519" s="131"/>
      <c r="AS519" s="131"/>
      <c r="AT519" s="131"/>
      <c r="AU519" s="131"/>
      <c r="AV519" s="131"/>
      <c r="AW519" s="131"/>
      <c r="AX519" s="131"/>
      <c r="AY519" s="131"/>
      <c r="AZ519" s="131"/>
      <c r="BA519" s="131"/>
      <c r="BB519" s="131"/>
      <c r="BC519" s="131"/>
      <c r="BD519" s="131"/>
      <c r="BE519" s="131"/>
      <c r="BF519" s="131"/>
      <c r="BG519" s="131"/>
      <c r="BH519" s="131"/>
      <c r="BI519" s="131"/>
      <c r="BJ519" s="131"/>
      <c r="BK519" s="131"/>
      <c r="BL519" s="131"/>
      <c r="BM519" s="131"/>
      <c r="BN519" s="131"/>
      <c r="BO519" s="131"/>
      <c r="BP519" s="131"/>
      <c r="BQ519" s="131"/>
      <c r="BR519" s="131"/>
      <c r="BS519" s="131"/>
      <c r="BT519" s="131"/>
      <c r="BU519" s="131"/>
      <c r="BV519" s="131"/>
      <c r="BW519" s="131"/>
      <c r="BX519" s="131"/>
      <c r="BY519" s="131"/>
      <c r="BZ519" s="131"/>
      <c r="CA519" s="131"/>
      <c r="CB519" s="131"/>
      <c r="CC519" s="131"/>
      <c r="CD519" s="131"/>
      <c r="CE519" s="131"/>
      <c r="CF519" s="131"/>
      <c r="CG519" s="131"/>
      <c r="CH519" s="131"/>
      <c r="CI519" s="131"/>
      <c r="CJ519" s="131"/>
      <c r="CK519" s="131"/>
      <c r="CL519" s="131"/>
      <c r="CM519" s="131"/>
      <c r="CN519" s="131"/>
      <c r="CO519" s="131"/>
      <c r="CP519" s="131"/>
      <c r="CQ519" s="131"/>
      <c r="CR519" s="131"/>
      <c r="CS519" s="131"/>
      <c r="CT519" s="131"/>
      <c r="CU519" s="131"/>
      <c r="CV519" s="131"/>
      <c r="CW519" s="131"/>
      <c r="CX519" s="131"/>
      <c r="CY519" s="131"/>
      <c r="CZ519" s="131"/>
      <c r="DA519" s="131"/>
      <c r="DB519" s="131"/>
      <c r="DC519" s="131"/>
      <c r="DD519" s="131"/>
      <c r="DE519" s="131"/>
      <c r="DF519" s="131"/>
      <c r="DG519" s="131"/>
      <c r="DH519" s="131"/>
      <c r="DI519" s="131"/>
      <c r="DJ519" s="131"/>
      <c r="DK519" s="131"/>
      <c r="DL519" s="131"/>
      <c r="DM519" s="131"/>
      <c r="DN519" s="131"/>
      <c r="DO519" s="131"/>
      <c r="DP519" s="131"/>
      <c r="DQ519" s="131"/>
      <c r="DR519" s="131"/>
      <c r="DS519" s="131"/>
      <c r="DT519" s="131"/>
      <c r="DU519" s="131"/>
      <c r="DV519" s="131"/>
      <c r="DW519" s="131"/>
      <c r="DX519" s="131"/>
      <c r="DY519" s="131"/>
      <c r="DZ519" s="131"/>
      <c r="EA519" s="131"/>
      <c r="EB519" s="131"/>
      <c r="EC519" s="131"/>
      <c r="ED519" s="131"/>
      <c r="EE519" s="131"/>
      <c r="EF519" s="131"/>
      <c r="EG519" s="131"/>
      <c r="EH519" s="131"/>
      <c r="EI519" s="131"/>
      <c r="EJ519" s="131"/>
      <c r="EK519" s="131"/>
      <c r="EL519" s="131"/>
      <c r="EM519" s="131"/>
      <c r="EN519" s="131"/>
      <c r="EO519" s="131"/>
      <c r="EP519" s="131"/>
      <c r="EQ519" s="131"/>
      <c r="ER519" s="131"/>
      <c r="ES519" s="131"/>
      <c r="ET519" s="131"/>
      <c r="EU519" s="131"/>
      <c r="EV519" s="131"/>
      <c r="EW519" s="131"/>
      <c r="EX519" s="131"/>
      <c r="EY519" s="131"/>
      <c r="EZ519" s="131"/>
      <c r="FA519" s="131"/>
      <c r="FB519" s="131"/>
      <c r="FC519" s="131"/>
      <c r="FD519" s="131"/>
      <c r="FE519" s="131"/>
      <c r="FF519" s="131"/>
      <c r="FG519" s="131"/>
      <c r="FH519" s="131"/>
      <c r="FI519" s="131"/>
      <c r="FJ519" s="131"/>
      <c r="FK519" s="131"/>
      <c r="FL519" s="131"/>
      <c r="FM519" s="131"/>
      <c r="FN519" s="131"/>
      <c r="FO519" s="131"/>
      <c r="FP519" s="131"/>
      <c r="FQ519" s="131"/>
      <c r="FR519" s="131"/>
      <c r="FS519" s="131"/>
      <c r="FT519" s="131"/>
      <c r="FU519" s="131"/>
      <c r="FV519" s="131"/>
      <c r="FW519" s="131"/>
      <c r="FX519" s="131"/>
      <c r="FY519" s="131"/>
      <c r="FZ519" s="131"/>
      <c r="GA519" s="131"/>
      <c r="GB519" s="131"/>
      <c r="GC519" s="131"/>
      <c r="GD519" s="131"/>
      <c r="GE519" s="131"/>
      <c r="GF519" s="131"/>
      <c r="GG519" s="131"/>
      <c r="GH519" s="131"/>
      <c r="GI519" s="131"/>
      <c r="GJ519" s="131"/>
      <c r="GK519" s="131"/>
      <c r="GL519" s="131"/>
      <c r="GM519" s="131"/>
      <c r="GN519" s="131"/>
      <c r="GO519" s="131"/>
      <c r="GP519" s="131"/>
      <c r="GQ519" s="131"/>
      <c r="GR519" s="131"/>
      <c r="GS519" s="131"/>
      <c r="GT519" s="131"/>
      <c r="GU519" s="131"/>
      <c r="GV519" s="131"/>
      <c r="GW519" s="131"/>
      <c r="GX519" s="131"/>
      <c r="GY519" s="131"/>
      <c r="GZ519" s="131"/>
      <c r="HA519" s="131"/>
      <c r="HB519" s="131"/>
      <c r="HC519" s="131"/>
      <c r="HD519" s="131"/>
      <c r="HE519" s="131"/>
      <c r="HF519" s="131"/>
      <c r="HG519" s="131"/>
      <c r="HH519" s="131"/>
      <c r="HI519" s="131"/>
      <c r="HJ519" s="131"/>
      <c r="HK519" s="131"/>
      <c r="HL519" s="131"/>
      <c r="HM519" s="131"/>
      <c r="HN519" s="131"/>
      <c r="HO519" s="131"/>
      <c r="HP519" s="131"/>
      <c r="HQ519" s="131"/>
      <c r="HR519" s="131"/>
      <c r="HS519" s="131"/>
      <c r="HT519" s="131"/>
      <c r="HU519" s="131"/>
      <c r="HV519" s="131"/>
      <c r="HW519" s="131"/>
      <c r="HX519" s="131"/>
      <c r="HY519" s="131"/>
      <c r="HZ519" s="131"/>
      <c r="IA519" s="131"/>
      <c r="IB519" s="131"/>
    </row>
    <row r="520" s="172" customFormat="1" ht="40" customHeight="1" spans="1:236">
      <c r="A520" s="75" t="s">
        <v>42</v>
      </c>
      <c r="B520" s="46" t="s">
        <v>262</v>
      </c>
      <c r="C520" s="45" t="s">
        <v>52</v>
      </c>
      <c r="D520" s="45" t="s">
        <v>248</v>
      </c>
      <c r="E520" s="45" t="s">
        <v>249</v>
      </c>
      <c r="F520" s="45">
        <v>1.1</v>
      </c>
      <c r="G520" s="82">
        <v>1</v>
      </c>
      <c r="H520" s="45">
        <v>157</v>
      </c>
      <c r="I520" s="45">
        <v>849</v>
      </c>
      <c r="J520" s="45">
        <v>2019</v>
      </c>
      <c r="K520" s="45">
        <v>2019</v>
      </c>
      <c r="L520" s="55">
        <v>140</v>
      </c>
      <c r="M520" s="55">
        <v>140</v>
      </c>
      <c r="N520" s="55">
        <v>0</v>
      </c>
      <c r="O520" s="55">
        <v>0</v>
      </c>
      <c r="P520" s="55">
        <v>0</v>
      </c>
      <c r="Q520" s="45" t="s">
        <v>46</v>
      </c>
      <c r="R520" s="45">
        <v>157</v>
      </c>
      <c r="S520" s="45">
        <v>849</v>
      </c>
      <c r="T520" s="45">
        <v>157</v>
      </c>
      <c r="U520" s="45">
        <v>849</v>
      </c>
      <c r="V520" s="45">
        <v>0</v>
      </c>
      <c r="W520" s="45">
        <v>0</v>
      </c>
      <c r="X520" s="45">
        <v>0</v>
      </c>
      <c r="Y520" s="45">
        <v>0</v>
      </c>
      <c r="Z520" s="45">
        <v>0</v>
      </c>
      <c r="AA520" s="45">
        <v>0</v>
      </c>
      <c r="AB520" s="45" t="s">
        <v>257</v>
      </c>
      <c r="AC520" s="73" t="s">
        <v>258</v>
      </c>
      <c r="AD520" s="82"/>
      <c r="AE520" s="131"/>
      <c r="AF520" s="131"/>
      <c r="AG520" s="131"/>
      <c r="AH520" s="131"/>
      <c r="AI520" s="131"/>
      <c r="AJ520" s="131"/>
      <c r="AK520" s="131"/>
      <c r="AL520" s="131"/>
      <c r="AM520" s="131"/>
      <c r="AN520" s="131"/>
      <c r="AO520" s="131"/>
      <c r="AP520" s="131"/>
      <c r="AQ520" s="131"/>
      <c r="AR520" s="131"/>
      <c r="AS520" s="131"/>
      <c r="AT520" s="131"/>
      <c r="AU520" s="131"/>
      <c r="AV520" s="131"/>
      <c r="AW520" s="131"/>
      <c r="AX520" s="131"/>
      <c r="AY520" s="131"/>
      <c r="AZ520" s="131"/>
      <c r="BA520" s="131"/>
      <c r="BB520" s="131"/>
      <c r="BC520" s="131"/>
      <c r="BD520" s="131"/>
      <c r="BE520" s="131"/>
      <c r="BF520" s="131"/>
      <c r="BG520" s="131"/>
      <c r="BH520" s="131"/>
      <c r="BI520" s="131"/>
      <c r="BJ520" s="131"/>
      <c r="BK520" s="131"/>
      <c r="BL520" s="131"/>
      <c r="BM520" s="131"/>
      <c r="BN520" s="131"/>
      <c r="BO520" s="131"/>
      <c r="BP520" s="131"/>
      <c r="BQ520" s="131"/>
      <c r="BR520" s="131"/>
      <c r="BS520" s="131"/>
      <c r="BT520" s="131"/>
      <c r="BU520" s="131"/>
      <c r="BV520" s="131"/>
      <c r="BW520" s="131"/>
      <c r="BX520" s="131"/>
      <c r="BY520" s="131"/>
      <c r="BZ520" s="131"/>
      <c r="CA520" s="131"/>
      <c r="CB520" s="131"/>
      <c r="CC520" s="131"/>
      <c r="CD520" s="131"/>
      <c r="CE520" s="131"/>
      <c r="CF520" s="131"/>
      <c r="CG520" s="131"/>
      <c r="CH520" s="131"/>
      <c r="CI520" s="131"/>
      <c r="CJ520" s="131"/>
      <c r="CK520" s="131"/>
      <c r="CL520" s="131"/>
      <c r="CM520" s="131"/>
      <c r="CN520" s="131"/>
      <c r="CO520" s="131"/>
      <c r="CP520" s="131"/>
      <c r="CQ520" s="131"/>
      <c r="CR520" s="131"/>
      <c r="CS520" s="131"/>
      <c r="CT520" s="131"/>
      <c r="CU520" s="131"/>
      <c r="CV520" s="131"/>
      <c r="CW520" s="131"/>
      <c r="CX520" s="131"/>
      <c r="CY520" s="131"/>
      <c r="CZ520" s="131"/>
      <c r="DA520" s="131"/>
      <c r="DB520" s="131"/>
      <c r="DC520" s="131"/>
      <c r="DD520" s="131"/>
      <c r="DE520" s="131"/>
      <c r="DF520" s="131"/>
      <c r="DG520" s="131"/>
      <c r="DH520" s="131"/>
      <c r="DI520" s="131"/>
      <c r="DJ520" s="131"/>
      <c r="DK520" s="131"/>
      <c r="DL520" s="131"/>
      <c r="DM520" s="131"/>
      <c r="DN520" s="131"/>
      <c r="DO520" s="131"/>
      <c r="DP520" s="131"/>
      <c r="DQ520" s="131"/>
      <c r="DR520" s="131"/>
      <c r="DS520" s="131"/>
      <c r="DT520" s="131"/>
      <c r="DU520" s="131"/>
      <c r="DV520" s="131"/>
      <c r="DW520" s="131"/>
      <c r="DX520" s="131"/>
      <c r="DY520" s="131"/>
      <c r="DZ520" s="131"/>
      <c r="EA520" s="131"/>
      <c r="EB520" s="131"/>
      <c r="EC520" s="131"/>
      <c r="ED520" s="131"/>
      <c r="EE520" s="131"/>
      <c r="EF520" s="131"/>
      <c r="EG520" s="131"/>
      <c r="EH520" s="131"/>
      <c r="EI520" s="131"/>
      <c r="EJ520" s="131"/>
      <c r="EK520" s="131"/>
      <c r="EL520" s="131"/>
      <c r="EM520" s="131"/>
      <c r="EN520" s="131"/>
      <c r="EO520" s="131"/>
      <c r="EP520" s="131"/>
      <c r="EQ520" s="131"/>
      <c r="ER520" s="131"/>
      <c r="ES520" s="131"/>
      <c r="ET520" s="131"/>
      <c r="EU520" s="131"/>
      <c r="EV520" s="131"/>
      <c r="EW520" s="131"/>
      <c r="EX520" s="131"/>
      <c r="EY520" s="131"/>
      <c r="EZ520" s="131"/>
      <c r="FA520" s="131"/>
      <c r="FB520" s="131"/>
      <c r="FC520" s="131"/>
      <c r="FD520" s="131"/>
      <c r="FE520" s="131"/>
      <c r="FF520" s="131"/>
      <c r="FG520" s="131"/>
      <c r="FH520" s="131"/>
      <c r="FI520" s="131"/>
      <c r="FJ520" s="131"/>
      <c r="FK520" s="131"/>
      <c r="FL520" s="131"/>
      <c r="FM520" s="131"/>
      <c r="FN520" s="131"/>
      <c r="FO520" s="131"/>
      <c r="FP520" s="131"/>
      <c r="FQ520" s="131"/>
      <c r="FR520" s="131"/>
      <c r="FS520" s="131"/>
      <c r="FT520" s="131"/>
      <c r="FU520" s="131"/>
      <c r="FV520" s="131"/>
      <c r="FW520" s="131"/>
      <c r="FX520" s="131"/>
      <c r="FY520" s="131"/>
      <c r="FZ520" s="131"/>
      <c r="GA520" s="131"/>
      <c r="GB520" s="131"/>
      <c r="GC520" s="131"/>
      <c r="GD520" s="131"/>
      <c r="GE520" s="131"/>
      <c r="GF520" s="131"/>
      <c r="GG520" s="131"/>
      <c r="GH520" s="131"/>
      <c r="GI520" s="131"/>
      <c r="GJ520" s="131"/>
      <c r="GK520" s="131"/>
      <c r="GL520" s="131"/>
      <c r="GM520" s="131"/>
      <c r="GN520" s="131"/>
      <c r="GO520" s="131"/>
      <c r="GP520" s="131"/>
      <c r="GQ520" s="131"/>
      <c r="GR520" s="131"/>
      <c r="GS520" s="131"/>
      <c r="GT520" s="131"/>
      <c r="GU520" s="131"/>
      <c r="GV520" s="131"/>
      <c r="GW520" s="131"/>
      <c r="GX520" s="131"/>
      <c r="GY520" s="131"/>
      <c r="GZ520" s="131"/>
      <c r="HA520" s="131"/>
      <c r="HB520" s="131"/>
      <c r="HC520" s="131"/>
      <c r="HD520" s="131"/>
      <c r="HE520" s="131"/>
      <c r="HF520" s="131"/>
      <c r="HG520" s="131"/>
      <c r="HH520" s="131"/>
      <c r="HI520" s="131"/>
      <c r="HJ520" s="131"/>
      <c r="HK520" s="131"/>
      <c r="HL520" s="131"/>
      <c r="HM520" s="131"/>
      <c r="HN520" s="131"/>
      <c r="HO520" s="131"/>
      <c r="HP520" s="131"/>
      <c r="HQ520" s="131"/>
      <c r="HR520" s="131"/>
      <c r="HS520" s="131"/>
      <c r="HT520" s="131"/>
      <c r="HU520" s="131"/>
      <c r="HV520" s="131"/>
      <c r="HW520" s="131"/>
      <c r="HX520" s="131"/>
      <c r="HY520" s="131"/>
      <c r="HZ520" s="131"/>
      <c r="IA520" s="131"/>
      <c r="IB520" s="131"/>
    </row>
    <row r="521" s="172" customFormat="1" ht="40" customHeight="1" spans="1:236">
      <c r="A521" s="75" t="s">
        <v>42</v>
      </c>
      <c r="B521" s="185" t="s">
        <v>263</v>
      </c>
      <c r="C521" s="45" t="s">
        <v>55</v>
      </c>
      <c r="D521" s="45" t="s">
        <v>248</v>
      </c>
      <c r="E521" s="45" t="s">
        <v>249</v>
      </c>
      <c r="F521" s="45">
        <v>17</v>
      </c>
      <c r="G521" s="82">
        <v>1</v>
      </c>
      <c r="H521" s="45">
        <v>517</v>
      </c>
      <c r="I521" s="45">
        <v>2330</v>
      </c>
      <c r="J521" s="45">
        <v>2019</v>
      </c>
      <c r="K521" s="45">
        <v>2019</v>
      </c>
      <c r="L521" s="55">
        <v>741.5</v>
      </c>
      <c r="M521" s="55">
        <v>566.689913</v>
      </c>
      <c r="N521" s="55">
        <v>174.810087</v>
      </c>
      <c r="O521" s="55">
        <v>0</v>
      </c>
      <c r="P521" s="55">
        <v>0</v>
      </c>
      <c r="Q521" s="45" t="s">
        <v>46</v>
      </c>
      <c r="R521" s="45">
        <v>42</v>
      </c>
      <c r="S521" s="45">
        <v>153</v>
      </c>
      <c r="T521" s="45">
        <v>517</v>
      </c>
      <c r="U521" s="45">
        <v>2330</v>
      </c>
      <c r="V521" s="45">
        <v>0</v>
      </c>
      <c r="W521" s="45">
        <v>0</v>
      </c>
      <c r="X521" s="45">
        <v>0</v>
      </c>
      <c r="Y521" s="45">
        <v>0</v>
      </c>
      <c r="Z521" s="45">
        <v>0</v>
      </c>
      <c r="AA521" s="45">
        <v>0</v>
      </c>
      <c r="AB521" s="45" t="s">
        <v>257</v>
      </c>
      <c r="AC521" s="73" t="s">
        <v>258</v>
      </c>
      <c r="AD521" s="82"/>
      <c r="AE521" s="131"/>
      <c r="AF521" s="131"/>
      <c r="AG521" s="131"/>
      <c r="AH521" s="131"/>
      <c r="AI521" s="131"/>
      <c r="AJ521" s="131"/>
      <c r="AK521" s="131"/>
      <c r="AL521" s="131"/>
      <c r="AM521" s="131"/>
      <c r="AN521" s="131"/>
      <c r="AO521" s="131"/>
      <c r="AP521" s="131"/>
      <c r="AQ521" s="131"/>
      <c r="AR521" s="131"/>
      <c r="AS521" s="131"/>
      <c r="AT521" s="131"/>
      <c r="AU521" s="131"/>
      <c r="AV521" s="131"/>
      <c r="AW521" s="131"/>
      <c r="AX521" s="131"/>
      <c r="AY521" s="131"/>
      <c r="AZ521" s="131"/>
      <c r="BA521" s="131"/>
      <c r="BB521" s="131"/>
      <c r="BC521" s="131"/>
      <c r="BD521" s="131"/>
      <c r="BE521" s="131"/>
      <c r="BF521" s="131"/>
      <c r="BG521" s="131"/>
      <c r="BH521" s="131"/>
      <c r="BI521" s="131"/>
      <c r="BJ521" s="131"/>
      <c r="BK521" s="131"/>
      <c r="BL521" s="131"/>
      <c r="BM521" s="131"/>
      <c r="BN521" s="131"/>
      <c r="BO521" s="131"/>
      <c r="BP521" s="131"/>
      <c r="BQ521" s="131"/>
      <c r="BR521" s="131"/>
      <c r="BS521" s="131"/>
      <c r="BT521" s="131"/>
      <c r="BU521" s="131"/>
      <c r="BV521" s="131"/>
      <c r="BW521" s="131"/>
      <c r="BX521" s="131"/>
      <c r="BY521" s="131"/>
      <c r="BZ521" s="131"/>
      <c r="CA521" s="131"/>
      <c r="CB521" s="131"/>
      <c r="CC521" s="131"/>
      <c r="CD521" s="131"/>
      <c r="CE521" s="131"/>
      <c r="CF521" s="131"/>
      <c r="CG521" s="131"/>
      <c r="CH521" s="131"/>
      <c r="CI521" s="131"/>
      <c r="CJ521" s="131"/>
      <c r="CK521" s="131"/>
      <c r="CL521" s="131"/>
      <c r="CM521" s="131"/>
      <c r="CN521" s="131"/>
      <c r="CO521" s="131"/>
      <c r="CP521" s="131"/>
      <c r="CQ521" s="131"/>
      <c r="CR521" s="131"/>
      <c r="CS521" s="131"/>
      <c r="CT521" s="131"/>
      <c r="CU521" s="131"/>
      <c r="CV521" s="131"/>
      <c r="CW521" s="131"/>
      <c r="CX521" s="131"/>
      <c r="CY521" s="131"/>
      <c r="CZ521" s="131"/>
      <c r="DA521" s="131"/>
      <c r="DB521" s="131"/>
      <c r="DC521" s="131"/>
      <c r="DD521" s="131"/>
      <c r="DE521" s="131"/>
      <c r="DF521" s="131"/>
      <c r="DG521" s="131"/>
      <c r="DH521" s="131"/>
      <c r="DI521" s="131"/>
      <c r="DJ521" s="131"/>
      <c r="DK521" s="131"/>
      <c r="DL521" s="131"/>
      <c r="DM521" s="131"/>
      <c r="DN521" s="131"/>
      <c r="DO521" s="131"/>
      <c r="DP521" s="131"/>
      <c r="DQ521" s="131"/>
      <c r="DR521" s="131"/>
      <c r="DS521" s="131"/>
      <c r="DT521" s="131"/>
      <c r="DU521" s="131"/>
      <c r="DV521" s="131"/>
      <c r="DW521" s="131"/>
      <c r="DX521" s="131"/>
      <c r="DY521" s="131"/>
      <c r="DZ521" s="131"/>
      <c r="EA521" s="131"/>
      <c r="EB521" s="131"/>
      <c r="EC521" s="131"/>
      <c r="ED521" s="131"/>
      <c r="EE521" s="131"/>
      <c r="EF521" s="131"/>
      <c r="EG521" s="131"/>
      <c r="EH521" s="131"/>
      <c r="EI521" s="131"/>
      <c r="EJ521" s="131"/>
      <c r="EK521" s="131"/>
      <c r="EL521" s="131"/>
      <c r="EM521" s="131"/>
      <c r="EN521" s="131"/>
      <c r="EO521" s="131"/>
      <c r="EP521" s="131"/>
      <c r="EQ521" s="131"/>
      <c r="ER521" s="131"/>
      <c r="ES521" s="131"/>
      <c r="ET521" s="131"/>
      <c r="EU521" s="131"/>
      <c r="EV521" s="131"/>
      <c r="EW521" s="131"/>
      <c r="EX521" s="131"/>
      <c r="EY521" s="131"/>
      <c r="EZ521" s="131"/>
      <c r="FA521" s="131"/>
      <c r="FB521" s="131"/>
      <c r="FC521" s="131"/>
      <c r="FD521" s="131"/>
      <c r="FE521" s="131"/>
      <c r="FF521" s="131"/>
      <c r="FG521" s="131"/>
      <c r="FH521" s="131"/>
      <c r="FI521" s="131"/>
      <c r="FJ521" s="131"/>
      <c r="FK521" s="131"/>
      <c r="FL521" s="131"/>
      <c r="FM521" s="131"/>
      <c r="FN521" s="131"/>
      <c r="FO521" s="131"/>
      <c r="FP521" s="131"/>
      <c r="FQ521" s="131"/>
      <c r="FR521" s="131"/>
      <c r="FS521" s="131"/>
      <c r="FT521" s="131"/>
      <c r="FU521" s="131"/>
      <c r="FV521" s="131"/>
      <c r="FW521" s="131"/>
      <c r="FX521" s="131"/>
      <c r="FY521" s="131"/>
      <c r="FZ521" s="131"/>
      <c r="GA521" s="131"/>
      <c r="GB521" s="131"/>
      <c r="GC521" s="131"/>
      <c r="GD521" s="131"/>
      <c r="GE521" s="131"/>
      <c r="GF521" s="131"/>
      <c r="GG521" s="131"/>
      <c r="GH521" s="131"/>
      <c r="GI521" s="131"/>
      <c r="GJ521" s="131"/>
      <c r="GK521" s="131"/>
      <c r="GL521" s="131"/>
      <c r="GM521" s="131"/>
      <c r="GN521" s="131"/>
      <c r="GO521" s="131"/>
      <c r="GP521" s="131"/>
      <c r="GQ521" s="131"/>
      <c r="GR521" s="131"/>
      <c r="GS521" s="131"/>
      <c r="GT521" s="131"/>
      <c r="GU521" s="131"/>
      <c r="GV521" s="131"/>
      <c r="GW521" s="131"/>
      <c r="GX521" s="131"/>
      <c r="GY521" s="131"/>
      <c r="GZ521" s="131"/>
      <c r="HA521" s="131"/>
      <c r="HB521" s="131"/>
      <c r="HC521" s="131"/>
      <c r="HD521" s="131"/>
      <c r="HE521" s="131"/>
      <c r="HF521" s="131"/>
      <c r="HG521" s="131"/>
      <c r="HH521" s="131"/>
      <c r="HI521" s="131"/>
      <c r="HJ521" s="131"/>
      <c r="HK521" s="131"/>
      <c r="HL521" s="131"/>
      <c r="HM521" s="131"/>
      <c r="HN521" s="131"/>
      <c r="HO521" s="131"/>
      <c r="HP521" s="131"/>
      <c r="HQ521" s="131"/>
      <c r="HR521" s="131"/>
      <c r="HS521" s="131"/>
      <c r="HT521" s="131"/>
      <c r="HU521" s="131"/>
      <c r="HV521" s="131"/>
      <c r="HW521" s="131"/>
      <c r="HX521" s="131"/>
      <c r="HY521" s="131"/>
      <c r="HZ521" s="131"/>
      <c r="IA521" s="131"/>
      <c r="IB521" s="131"/>
    </row>
    <row r="522" s="172" customFormat="1" ht="40" customHeight="1" spans="1:236">
      <c r="A522" s="75" t="s">
        <v>42</v>
      </c>
      <c r="B522" s="185" t="s">
        <v>264</v>
      </c>
      <c r="C522" s="45" t="s">
        <v>51</v>
      </c>
      <c r="D522" s="45" t="s">
        <v>248</v>
      </c>
      <c r="E522" s="45" t="s">
        <v>249</v>
      </c>
      <c r="F522" s="45">
        <v>10.7</v>
      </c>
      <c r="G522" s="82">
        <v>1</v>
      </c>
      <c r="H522" s="97">
        <v>153</v>
      </c>
      <c r="I522" s="97">
        <v>634</v>
      </c>
      <c r="J522" s="45">
        <v>2019</v>
      </c>
      <c r="K522" s="45">
        <v>2019</v>
      </c>
      <c r="L522" s="55">
        <v>600</v>
      </c>
      <c r="M522" s="55">
        <v>600</v>
      </c>
      <c r="N522" s="55">
        <v>0</v>
      </c>
      <c r="O522" s="55">
        <v>0</v>
      </c>
      <c r="P522" s="55">
        <v>0</v>
      </c>
      <c r="Q522" s="45" t="s">
        <v>46</v>
      </c>
      <c r="R522" s="97">
        <v>153</v>
      </c>
      <c r="S522" s="97">
        <v>634</v>
      </c>
      <c r="T522" s="97">
        <v>153</v>
      </c>
      <c r="U522" s="97">
        <v>634</v>
      </c>
      <c r="V522" s="97">
        <v>0</v>
      </c>
      <c r="W522" s="97">
        <v>0</v>
      </c>
      <c r="X522" s="45">
        <v>0</v>
      </c>
      <c r="Y522" s="45">
        <v>0</v>
      </c>
      <c r="Z522" s="45">
        <v>0</v>
      </c>
      <c r="AA522" s="45">
        <v>0</v>
      </c>
      <c r="AB522" s="45" t="s">
        <v>257</v>
      </c>
      <c r="AC522" s="73" t="s">
        <v>258</v>
      </c>
      <c r="AD522" s="82"/>
      <c r="AE522" s="131"/>
      <c r="AF522" s="131"/>
      <c r="AG522" s="131"/>
      <c r="AH522" s="131"/>
      <c r="AI522" s="131"/>
      <c r="AJ522" s="131"/>
      <c r="AK522" s="131"/>
      <c r="AL522" s="131"/>
      <c r="AM522" s="131"/>
      <c r="AN522" s="131"/>
      <c r="AO522" s="131"/>
      <c r="AP522" s="131"/>
      <c r="AQ522" s="131"/>
      <c r="AR522" s="131"/>
      <c r="AS522" s="131"/>
      <c r="AT522" s="131"/>
      <c r="AU522" s="131"/>
      <c r="AV522" s="131"/>
      <c r="AW522" s="131"/>
      <c r="AX522" s="131"/>
      <c r="AY522" s="131"/>
      <c r="AZ522" s="131"/>
      <c r="BA522" s="131"/>
      <c r="BB522" s="131"/>
      <c r="BC522" s="131"/>
      <c r="BD522" s="131"/>
      <c r="BE522" s="131"/>
      <c r="BF522" s="131"/>
      <c r="BG522" s="131"/>
      <c r="BH522" s="131"/>
      <c r="BI522" s="131"/>
      <c r="BJ522" s="131"/>
      <c r="BK522" s="131"/>
      <c r="BL522" s="131"/>
      <c r="BM522" s="131"/>
      <c r="BN522" s="131"/>
      <c r="BO522" s="131"/>
      <c r="BP522" s="131"/>
      <c r="BQ522" s="131"/>
      <c r="BR522" s="131"/>
      <c r="BS522" s="131"/>
      <c r="BT522" s="131"/>
      <c r="BU522" s="131"/>
      <c r="BV522" s="131"/>
      <c r="BW522" s="131"/>
      <c r="BX522" s="131"/>
      <c r="BY522" s="131"/>
      <c r="BZ522" s="131"/>
      <c r="CA522" s="131"/>
      <c r="CB522" s="131"/>
      <c r="CC522" s="131"/>
      <c r="CD522" s="131"/>
      <c r="CE522" s="131"/>
      <c r="CF522" s="131"/>
      <c r="CG522" s="131"/>
      <c r="CH522" s="131"/>
      <c r="CI522" s="131"/>
      <c r="CJ522" s="131"/>
      <c r="CK522" s="131"/>
      <c r="CL522" s="131"/>
      <c r="CM522" s="131"/>
      <c r="CN522" s="131"/>
      <c r="CO522" s="131"/>
      <c r="CP522" s="131"/>
      <c r="CQ522" s="131"/>
      <c r="CR522" s="131"/>
      <c r="CS522" s="131"/>
      <c r="CT522" s="131"/>
      <c r="CU522" s="131"/>
      <c r="CV522" s="131"/>
      <c r="CW522" s="131"/>
      <c r="CX522" s="131"/>
      <c r="CY522" s="131"/>
      <c r="CZ522" s="131"/>
      <c r="DA522" s="131"/>
      <c r="DB522" s="131"/>
      <c r="DC522" s="131"/>
      <c r="DD522" s="131"/>
      <c r="DE522" s="131"/>
      <c r="DF522" s="131"/>
      <c r="DG522" s="131"/>
      <c r="DH522" s="131"/>
      <c r="DI522" s="131"/>
      <c r="DJ522" s="131"/>
      <c r="DK522" s="131"/>
      <c r="DL522" s="131"/>
      <c r="DM522" s="131"/>
      <c r="DN522" s="131"/>
      <c r="DO522" s="131"/>
      <c r="DP522" s="131"/>
      <c r="DQ522" s="131"/>
      <c r="DR522" s="131"/>
      <c r="DS522" s="131"/>
      <c r="DT522" s="131"/>
      <c r="DU522" s="131"/>
      <c r="DV522" s="131"/>
      <c r="DW522" s="131"/>
      <c r="DX522" s="131"/>
      <c r="DY522" s="131"/>
      <c r="DZ522" s="131"/>
      <c r="EA522" s="131"/>
      <c r="EB522" s="131"/>
      <c r="EC522" s="131"/>
      <c r="ED522" s="131"/>
      <c r="EE522" s="131"/>
      <c r="EF522" s="131"/>
      <c r="EG522" s="131"/>
      <c r="EH522" s="131"/>
      <c r="EI522" s="131"/>
      <c r="EJ522" s="131"/>
      <c r="EK522" s="131"/>
      <c r="EL522" s="131"/>
      <c r="EM522" s="131"/>
      <c r="EN522" s="131"/>
      <c r="EO522" s="131"/>
      <c r="EP522" s="131"/>
      <c r="EQ522" s="131"/>
      <c r="ER522" s="131"/>
      <c r="ES522" s="131"/>
      <c r="ET522" s="131"/>
      <c r="EU522" s="131"/>
      <c r="EV522" s="131"/>
      <c r="EW522" s="131"/>
      <c r="EX522" s="131"/>
      <c r="EY522" s="131"/>
      <c r="EZ522" s="131"/>
      <c r="FA522" s="131"/>
      <c r="FB522" s="131"/>
      <c r="FC522" s="131"/>
      <c r="FD522" s="131"/>
      <c r="FE522" s="131"/>
      <c r="FF522" s="131"/>
      <c r="FG522" s="131"/>
      <c r="FH522" s="131"/>
      <c r="FI522" s="131"/>
      <c r="FJ522" s="131"/>
      <c r="FK522" s="131"/>
      <c r="FL522" s="131"/>
      <c r="FM522" s="131"/>
      <c r="FN522" s="131"/>
      <c r="FO522" s="131"/>
      <c r="FP522" s="131"/>
      <c r="FQ522" s="131"/>
      <c r="FR522" s="131"/>
      <c r="FS522" s="131"/>
      <c r="FT522" s="131"/>
      <c r="FU522" s="131"/>
      <c r="FV522" s="131"/>
      <c r="FW522" s="131"/>
      <c r="FX522" s="131"/>
      <c r="FY522" s="131"/>
      <c r="FZ522" s="131"/>
      <c r="GA522" s="131"/>
      <c r="GB522" s="131"/>
      <c r="GC522" s="131"/>
      <c r="GD522" s="131"/>
      <c r="GE522" s="131"/>
      <c r="GF522" s="131"/>
      <c r="GG522" s="131"/>
      <c r="GH522" s="131"/>
      <c r="GI522" s="131"/>
      <c r="GJ522" s="131"/>
      <c r="GK522" s="131"/>
      <c r="GL522" s="131"/>
      <c r="GM522" s="131"/>
      <c r="GN522" s="131"/>
      <c r="GO522" s="131"/>
      <c r="GP522" s="131"/>
      <c r="GQ522" s="131"/>
      <c r="GR522" s="131"/>
      <c r="GS522" s="131"/>
      <c r="GT522" s="131"/>
      <c r="GU522" s="131"/>
      <c r="GV522" s="131"/>
      <c r="GW522" s="131"/>
      <c r="GX522" s="131"/>
      <c r="GY522" s="131"/>
      <c r="GZ522" s="131"/>
      <c r="HA522" s="131"/>
      <c r="HB522" s="131"/>
      <c r="HC522" s="131"/>
      <c r="HD522" s="131"/>
      <c r="HE522" s="131"/>
      <c r="HF522" s="131"/>
      <c r="HG522" s="131"/>
      <c r="HH522" s="131"/>
      <c r="HI522" s="131"/>
      <c r="HJ522" s="131"/>
      <c r="HK522" s="131"/>
      <c r="HL522" s="131"/>
      <c r="HM522" s="131"/>
      <c r="HN522" s="131"/>
      <c r="HO522" s="131"/>
      <c r="HP522" s="131"/>
      <c r="HQ522" s="131"/>
      <c r="HR522" s="131"/>
      <c r="HS522" s="131"/>
      <c r="HT522" s="131"/>
      <c r="HU522" s="131"/>
      <c r="HV522" s="131"/>
      <c r="HW522" s="131"/>
      <c r="HX522" s="131"/>
      <c r="HY522" s="131"/>
      <c r="HZ522" s="131"/>
      <c r="IA522" s="131"/>
      <c r="IB522" s="131"/>
    </row>
    <row r="523" s="10" customFormat="1" ht="36" spans="1:30">
      <c r="A523" s="45" t="s">
        <v>42</v>
      </c>
      <c r="B523" s="46" t="s">
        <v>246</v>
      </c>
      <c r="C523" s="45" t="s">
        <v>247</v>
      </c>
      <c r="D523" s="89" t="s">
        <v>248</v>
      </c>
      <c r="E523" s="45" t="s">
        <v>249</v>
      </c>
      <c r="F523" s="45">
        <v>88</v>
      </c>
      <c r="G523" s="75">
        <v>1</v>
      </c>
      <c r="H523" s="45">
        <v>2514</v>
      </c>
      <c r="I523" s="45">
        <v>11057</v>
      </c>
      <c r="J523" s="45">
        <v>2017</v>
      </c>
      <c r="K523" s="45">
        <v>2018</v>
      </c>
      <c r="L523" s="55">
        <v>500</v>
      </c>
      <c r="M523" s="55">
        <v>500</v>
      </c>
      <c r="N523" s="55">
        <v>0</v>
      </c>
      <c r="O523" s="55">
        <v>0</v>
      </c>
      <c r="P523" s="55">
        <v>0</v>
      </c>
      <c r="Q523" s="45" t="s">
        <v>46</v>
      </c>
      <c r="R523" s="45">
        <v>2514</v>
      </c>
      <c r="S523" s="45">
        <v>11057</v>
      </c>
      <c r="T523" s="45">
        <v>2514</v>
      </c>
      <c r="U523" s="45">
        <v>11057</v>
      </c>
      <c r="V523" s="45">
        <v>0</v>
      </c>
      <c r="W523" s="45">
        <v>0</v>
      </c>
      <c r="X523" s="43">
        <v>0</v>
      </c>
      <c r="Y523" s="43">
        <v>0</v>
      </c>
      <c r="Z523" s="43">
        <v>0</v>
      </c>
      <c r="AA523" s="43">
        <v>0</v>
      </c>
      <c r="AB523" s="45" t="s">
        <v>250</v>
      </c>
      <c r="AC523" s="45" t="s">
        <v>251</v>
      </c>
      <c r="AD523" s="43"/>
    </row>
    <row r="524" s="10" customFormat="1" ht="40" customHeight="1" spans="1:30">
      <c r="A524" s="45" t="s">
        <v>42</v>
      </c>
      <c r="B524" s="46" t="s">
        <v>252</v>
      </c>
      <c r="C524" s="45" t="s">
        <v>247</v>
      </c>
      <c r="D524" s="89" t="s">
        <v>248</v>
      </c>
      <c r="E524" s="45" t="s">
        <v>249</v>
      </c>
      <c r="F524" s="45">
        <v>104</v>
      </c>
      <c r="G524" s="75">
        <v>1</v>
      </c>
      <c r="H524" s="45">
        <v>2746</v>
      </c>
      <c r="I524" s="45">
        <v>11838</v>
      </c>
      <c r="J524" s="45">
        <v>2018</v>
      </c>
      <c r="K524" s="45">
        <v>2018</v>
      </c>
      <c r="L524" s="55">
        <v>851</v>
      </c>
      <c r="M524" s="55">
        <v>851</v>
      </c>
      <c r="N524" s="55">
        <v>0</v>
      </c>
      <c r="O524" s="55">
        <v>0</v>
      </c>
      <c r="P524" s="55">
        <v>0</v>
      </c>
      <c r="Q524" s="45" t="s">
        <v>46</v>
      </c>
      <c r="R524" s="45">
        <v>2746</v>
      </c>
      <c r="S524" s="45">
        <v>11838</v>
      </c>
      <c r="T524" s="45">
        <v>2746</v>
      </c>
      <c r="U524" s="45">
        <v>11838</v>
      </c>
      <c r="V524" s="45">
        <v>0</v>
      </c>
      <c r="W524" s="45">
        <v>0</v>
      </c>
      <c r="X524" s="43">
        <v>0</v>
      </c>
      <c r="Y524" s="43">
        <v>0</v>
      </c>
      <c r="Z524" s="43">
        <v>0</v>
      </c>
      <c r="AA524" s="43">
        <v>0</v>
      </c>
      <c r="AB524" s="45" t="s">
        <v>250</v>
      </c>
      <c r="AC524" s="45" t="s">
        <v>251</v>
      </c>
      <c r="AD524" s="43"/>
    </row>
    <row r="525" s="10" customFormat="1" ht="40" customHeight="1" spans="1:30">
      <c r="A525" s="45" t="s">
        <v>42</v>
      </c>
      <c r="B525" s="46" t="s">
        <v>265</v>
      </c>
      <c r="C525" s="45" t="s">
        <v>266</v>
      </c>
      <c r="D525" s="45" t="s">
        <v>248</v>
      </c>
      <c r="E525" s="45" t="s">
        <v>267</v>
      </c>
      <c r="F525" s="10">
        <v>1</v>
      </c>
      <c r="G525" s="75">
        <v>1</v>
      </c>
      <c r="H525" s="45">
        <v>117</v>
      </c>
      <c r="I525" s="45">
        <v>765</v>
      </c>
      <c r="J525" s="45">
        <v>2019</v>
      </c>
      <c r="K525" s="45">
        <v>2019</v>
      </c>
      <c r="L525" s="55">
        <v>112</v>
      </c>
      <c r="M525" s="55">
        <v>112</v>
      </c>
      <c r="N525" s="55">
        <v>0</v>
      </c>
      <c r="O525" s="55">
        <v>0</v>
      </c>
      <c r="P525" s="55">
        <v>0</v>
      </c>
      <c r="Q525" s="45" t="s">
        <v>46</v>
      </c>
      <c r="R525" s="45">
        <v>117</v>
      </c>
      <c r="S525" s="45">
        <v>765</v>
      </c>
      <c r="T525" s="45">
        <v>117</v>
      </c>
      <c r="U525" s="45">
        <v>765</v>
      </c>
      <c r="V525" s="45">
        <v>0</v>
      </c>
      <c r="W525" s="45">
        <v>0</v>
      </c>
      <c r="X525" s="43">
        <v>0</v>
      </c>
      <c r="Y525" s="43">
        <v>0</v>
      </c>
      <c r="Z525" s="43">
        <v>0</v>
      </c>
      <c r="AA525" s="43">
        <v>0</v>
      </c>
      <c r="AB525" s="45" t="s">
        <v>257</v>
      </c>
      <c r="AC525" s="73" t="s">
        <v>258</v>
      </c>
      <c r="AD525" s="43"/>
    </row>
    <row r="526" s="172" customFormat="1" ht="40" customHeight="1" spans="1:236">
      <c r="A526" s="45" t="s">
        <v>42</v>
      </c>
      <c r="B526" s="46" t="s">
        <v>268</v>
      </c>
      <c r="C526" s="45" t="s">
        <v>247</v>
      </c>
      <c r="D526" s="45" t="s">
        <v>248</v>
      </c>
      <c r="E526" s="45" t="s">
        <v>249</v>
      </c>
      <c r="F526" s="45">
        <v>161.772</v>
      </c>
      <c r="G526" s="45">
        <v>1</v>
      </c>
      <c r="H526" s="45">
        <v>2565</v>
      </c>
      <c r="I526" s="45">
        <v>10840</v>
      </c>
      <c r="J526" s="45">
        <v>2018</v>
      </c>
      <c r="K526" s="45">
        <v>2019</v>
      </c>
      <c r="L526" s="55">
        <v>5021</v>
      </c>
      <c r="M526" s="55">
        <v>5021</v>
      </c>
      <c r="N526" s="55">
        <v>0</v>
      </c>
      <c r="O526" s="55">
        <v>0</v>
      </c>
      <c r="P526" s="55">
        <v>0</v>
      </c>
      <c r="Q526" s="45" t="s">
        <v>46</v>
      </c>
      <c r="R526" s="45">
        <v>2565</v>
      </c>
      <c r="S526" s="45">
        <v>10840</v>
      </c>
      <c r="T526" s="45">
        <v>2565</v>
      </c>
      <c r="U526" s="45">
        <v>10840</v>
      </c>
      <c r="V526" s="45">
        <v>0</v>
      </c>
      <c r="W526" s="45">
        <v>0</v>
      </c>
      <c r="X526" s="45">
        <v>0</v>
      </c>
      <c r="Y526" s="45">
        <v>0</v>
      </c>
      <c r="Z526" s="45">
        <v>0</v>
      </c>
      <c r="AA526" s="45">
        <v>0</v>
      </c>
      <c r="AB526" s="45" t="s">
        <v>257</v>
      </c>
      <c r="AC526" s="45" t="s">
        <v>258</v>
      </c>
      <c r="AD526" s="82"/>
      <c r="AE526" s="131"/>
      <c r="AF526" s="131"/>
      <c r="AG526" s="131"/>
      <c r="AH526" s="131"/>
      <c r="AI526" s="131"/>
      <c r="AJ526" s="131"/>
      <c r="AK526" s="131"/>
      <c r="AL526" s="131"/>
      <c r="AM526" s="131"/>
      <c r="AN526" s="131"/>
      <c r="AO526" s="131"/>
      <c r="AP526" s="131"/>
      <c r="AQ526" s="131"/>
      <c r="AR526" s="131"/>
      <c r="AS526" s="131"/>
      <c r="AT526" s="131"/>
      <c r="AU526" s="131"/>
      <c r="AV526" s="131"/>
      <c r="AW526" s="131"/>
      <c r="AX526" s="131"/>
      <c r="AY526" s="131"/>
      <c r="AZ526" s="131"/>
      <c r="BA526" s="131"/>
      <c r="BB526" s="131"/>
      <c r="BC526" s="131"/>
      <c r="BD526" s="131"/>
      <c r="BE526" s="131"/>
      <c r="BF526" s="131"/>
      <c r="BG526" s="131"/>
      <c r="BH526" s="131"/>
      <c r="BI526" s="131"/>
      <c r="BJ526" s="131"/>
      <c r="BK526" s="131"/>
      <c r="BL526" s="131"/>
      <c r="BM526" s="131"/>
      <c r="BN526" s="131"/>
      <c r="BO526" s="131"/>
      <c r="BP526" s="131"/>
      <c r="BQ526" s="131"/>
      <c r="BR526" s="131"/>
      <c r="BS526" s="131"/>
      <c r="BT526" s="131"/>
      <c r="BU526" s="131"/>
      <c r="BV526" s="131"/>
      <c r="BW526" s="131"/>
      <c r="BX526" s="131"/>
      <c r="BY526" s="131"/>
      <c r="BZ526" s="131"/>
      <c r="CA526" s="131"/>
      <c r="CB526" s="131"/>
      <c r="CC526" s="131"/>
      <c r="CD526" s="131"/>
      <c r="CE526" s="131"/>
      <c r="CF526" s="131"/>
      <c r="CG526" s="131"/>
      <c r="CH526" s="131"/>
      <c r="CI526" s="131"/>
      <c r="CJ526" s="131"/>
      <c r="CK526" s="131"/>
      <c r="CL526" s="131"/>
      <c r="CM526" s="131"/>
      <c r="CN526" s="131"/>
      <c r="CO526" s="131"/>
      <c r="CP526" s="131"/>
      <c r="CQ526" s="131"/>
      <c r="CR526" s="131"/>
      <c r="CS526" s="131"/>
      <c r="CT526" s="131"/>
      <c r="CU526" s="131"/>
      <c r="CV526" s="131"/>
      <c r="CW526" s="131"/>
      <c r="CX526" s="131"/>
      <c r="CY526" s="131"/>
      <c r="CZ526" s="131"/>
      <c r="DA526" s="131"/>
      <c r="DB526" s="131"/>
      <c r="DC526" s="131"/>
      <c r="DD526" s="131"/>
      <c r="DE526" s="131"/>
      <c r="DF526" s="131"/>
      <c r="DG526" s="131"/>
      <c r="DH526" s="131"/>
      <c r="DI526" s="131"/>
      <c r="DJ526" s="131"/>
      <c r="DK526" s="131"/>
      <c r="DL526" s="131"/>
      <c r="DM526" s="131"/>
      <c r="DN526" s="131"/>
      <c r="DO526" s="131"/>
      <c r="DP526" s="131"/>
      <c r="DQ526" s="131"/>
      <c r="DR526" s="131"/>
      <c r="DS526" s="131"/>
      <c r="DT526" s="131"/>
      <c r="DU526" s="131"/>
      <c r="DV526" s="131"/>
      <c r="DW526" s="131"/>
      <c r="DX526" s="131"/>
      <c r="DY526" s="131"/>
      <c r="DZ526" s="131"/>
      <c r="EA526" s="131"/>
      <c r="EB526" s="131"/>
      <c r="EC526" s="131"/>
      <c r="ED526" s="131"/>
      <c r="EE526" s="131"/>
      <c r="EF526" s="131"/>
      <c r="EG526" s="131"/>
      <c r="EH526" s="131"/>
      <c r="EI526" s="131"/>
      <c r="EJ526" s="131"/>
      <c r="EK526" s="131"/>
      <c r="EL526" s="131"/>
      <c r="EM526" s="131"/>
      <c r="EN526" s="131"/>
      <c r="EO526" s="131"/>
      <c r="EP526" s="131"/>
      <c r="EQ526" s="131"/>
      <c r="ER526" s="131"/>
      <c r="ES526" s="131"/>
      <c r="ET526" s="131"/>
      <c r="EU526" s="131"/>
      <c r="EV526" s="131"/>
      <c r="EW526" s="131"/>
      <c r="EX526" s="131"/>
      <c r="EY526" s="131"/>
      <c r="EZ526" s="131"/>
      <c r="FA526" s="131"/>
      <c r="FB526" s="131"/>
      <c r="FC526" s="131"/>
      <c r="FD526" s="131"/>
      <c r="FE526" s="131"/>
      <c r="FF526" s="131"/>
      <c r="FG526" s="131"/>
      <c r="FH526" s="131"/>
      <c r="FI526" s="131"/>
      <c r="FJ526" s="131"/>
      <c r="FK526" s="131"/>
      <c r="FL526" s="131"/>
      <c r="FM526" s="131"/>
      <c r="FN526" s="131"/>
      <c r="FO526" s="131"/>
      <c r="FP526" s="131"/>
      <c r="FQ526" s="131"/>
      <c r="FR526" s="131"/>
      <c r="FS526" s="131"/>
      <c r="FT526" s="131"/>
      <c r="FU526" s="131"/>
      <c r="FV526" s="131"/>
      <c r="FW526" s="131"/>
      <c r="FX526" s="131"/>
      <c r="FY526" s="131"/>
      <c r="FZ526" s="131"/>
      <c r="GA526" s="131"/>
      <c r="GB526" s="131"/>
      <c r="GC526" s="131"/>
      <c r="GD526" s="131"/>
      <c r="GE526" s="131"/>
      <c r="GF526" s="131"/>
      <c r="GG526" s="131"/>
      <c r="GH526" s="131"/>
      <c r="GI526" s="131"/>
      <c r="GJ526" s="131"/>
      <c r="GK526" s="131"/>
      <c r="GL526" s="131"/>
      <c r="GM526" s="131"/>
      <c r="GN526" s="131"/>
      <c r="GO526" s="131"/>
      <c r="GP526" s="131"/>
      <c r="GQ526" s="131"/>
      <c r="GR526" s="131"/>
      <c r="GS526" s="131"/>
      <c r="GT526" s="131"/>
      <c r="GU526" s="131"/>
      <c r="GV526" s="131"/>
      <c r="GW526" s="131"/>
      <c r="GX526" s="131"/>
      <c r="GY526" s="131"/>
      <c r="GZ526" s="131"/>
      <c r="HA526" s="131"/>
      <c r="HB526" s="131"/>
      <c r="HC526" s="131"/>
      <c r="HD526" s="131"/>
      <c r="HE526" s="131"/>
      <c r="HF526" s="131"/>
      <c r="HG526" s="131"/>
      <c r="HH526" s="131"/>
      <c r="HI526" s="131"/>
      <c r="HJ526" s="131"/>
      <c r="HK526" s="131"/>
      <c r="HL526" s="131"/>
      <c r="HM526" s="131"/>
      <c r="HN526" s="131"/>
      <c r="HO526" s="131"/>
      <c r="HP526" s="131"/>
      <c r="HQ526" s="131"/>
      <c r="HR526" s="131"/>
      <c r="HS526" s="131"/>
      <c r="HT526" s="131"/>
      <c r="HU526" s="131"/>
      <c r="HV526" s="131"/>
      <c r="HW526" s="131"/>
      <c r="HX526" s="131"/>
      <c r="HY526" s="131"/>
      <c r="HZ526" s="131"/>
      <c r="IA526" s="131"/>
      <c r="IB526" s="131"/>
    </row>
    <row r="527" s="172" customFormat="1" ht="40" customHeight="1" spans="1:236">
      <c r="A527" s="45" t="s">
        <v>42</v>
      </c>
      <c r="B527" s="46" t="s">
        <v>269</v>
      </c>
      <c r="C527" s="45" t="s">
        <v>247</v>
      </c>
      <c r="D527" s="45" t="s">
        <v>248</v>
      </c>
      <c r="E527" s="45" t="s">
        <v>249</v>
      </c>
      <c r="F527" s="45">
        <v>72</v>
      </c>
      <c r="G527" s="45">
        <v>1</v>
      </c>
      <c r="H527" s="45">
        <v>2752</v>
      </c>
      <c r="I527" s="45">
        <v>12082</v>
      </c>
      <c r="J527" s="45">
        <v>2019</v>
      </c>
      <c r="K527" s="45">
        <v>2020</v>
      </c>
      <c r="L527" s="55">
        <v>2849</v>
      </c>
      <c r="M527" s="55">
        <v>2150</v>
      </c>
      <c r="N527" s="55">
        <v>699</v>
      </c>
      <c r="O527" s="55">
        <v>0</v>
      </c>
      <c r="P527" s="55">
        <v>0</v>
      </c>
      <c r="Q527" s="45" t="s">
        <v>46</v>
      </c>
      <c r="R527" s="45">
        <v>2752</v>
      </c>
      <c r="S527" s="45">
        <v>12082</v>
      </c>
      <c r="T527" s="45">
        <v>2752</v>
      </c>
      <c r="U527" s="45">
        <v>12082</v>
      </c>
      <c r="V527" s="45">
        <v>0</v>
      </c>
      <c r="W527" s="45">
        <v>0</v>
      </c>
      <c r="X527" s="45">
        <v>0</v>
      </c>
      <c r="Y527" s="45">
        <v>0</v>
      </c>
      <c r="Z527" s="45">
        <v>0</v>
      </c>
      <c r="AA527" s="45">
        <v>0</v>
      </c>
      <c r="AB527" s="45" t="s">
        <v>250</v>
      </c>
      <c r="AC527" s="45" t="s">
        <v>258</v>
      </c>
      <c r="AD527" s="82"/>
      <c r="AE527" s="131"/>
      <c r="AF527" s="131"/>
      <c r="AG527" s="131"/>
      <c r="AH527" s="131"/>
      <c r="AI527" s="131"/>
      <c r="AJ527" s="131"/>
      <c r="AK527" s="131"/>
      <c r="AL527" s="131"/>
      <c r="AM527" s="131"/>
      <c r="AN527" s="131"/>
      <c r="AO527" s="131"/>
      <c r="AP527" s="131"/>
      <c r="AQ527" s="131"/>
      <c r="AR527" s="131"/>
      <c r="AS527" s="131"/>
      <c r="AT527" s="131"/>
      <c r="AU527" s="131"/>
      <c r="AV527" s="131"/>
      <c r="AW527" s="131"/>
      <c r="AX527" s="131"/>
      <c r="AY527" s="131"/>
      <c r="AZ527" s="131"/>
      <c r="BA527" s="131"/>
      <c r="BB527" s="131"/>
      <c r="BC527" s="131"/>
      <c r="BD527" s="131"/>
      <c r="BE527" s="131"/>
      <c r="BF527" s="131"/>
      <c r="BG527" s="131"/>
      <c r="BH527" s="131"/>
      <c r="BI527" s="131"/>
      <c r="BJ527" s="131"/>
      <c r="BK527" s="131"/>
      <c r="BL527" s="131"/>
      <c r="BM527" s="131"/>
      <c r="BN527" s="131"/>
      <c r="BO527" s="131"/>
      <c r="BP527" s="131"/>
      <c r="BQ527" s="131"/>
      <c r="BR527" s="131"/>
      <c r="BS527" s="131"/>
      <c r="BT527" s="131"/>
      <c r="BU527" s="131"/>
      <c r="BV527" s="131"/>
      <c r="BW527" s="131"/>
      <c r="BX527" s="131"/>
      <c r="BY527" s="131"/>
      <c r="BZ527" s="131"/>
      <c r="CA527" s="131"/>
      <c r="CB527" s="131"/>
      <c r="CC527" s="131"/>
      <c r="CD527" s="131"/>
      <c r="CE527" s="131"/>
      <c r="CF527" s="131"/>
      <c r="CG527" s="131"/>
      <c r="CH527" s="131"/>
      <c r="CI527" s="131"/>
      <c r="CJ527" s="131"/>
      <c r="CK527" s="131"/>
      <c r="CL527" s="131"/>
      <c r="CM527" s="131"/>
      <c r="CN527" s="131"/>
      <c r="CO527" s="131"/>
      <c r="CP527" s="131"/>
      <c r="CQ527" s="131"/>
      <c r="CR527" s="131"/>
      <c r="CS527" s="131"/>
      <c r="CT527" s="131"/>
      <c r="CU527" s="131"/>
      <c r="CV527" s="131"/>
      <c r="CW527" s="131"/>
      <c r="CX527" s="131"/>
      <c r="CY527" s="131"/>
      <c r="CZ527" s="131"/>
      <c r="DA527" s="131"/>
      <c r="DB527" s="131"/>
      <c r="DC527" s="131"/>
      <c r="DD527" s="131"/>
      <c r="DE527" s="131"/>
      <c r="DF527" s="131"/>
      <c r="DG527" s="131"/>
      <c r="DH527" s="131"/>
      <c r="DI527" s="131"/>
      <c r="DJ527" s="131"/>
      <c r="DK527" s="131"/>
      <c r="DL527" s="131"/>
      <c r="DM527" s="131"/>
      <c r="DN527" s="131"/>
      <c r="DO527" s="131"/>
      <c r="DP527" s="131"/>
      <c r="DQ527" s="131"/>
      <c r="DR527" s="131"/>
      <c r="DS527" s="131"/>
      <c r="DT527" s="131"/>
      <c r="DU527" s="131"/>
      <c r="DV527" s="131"/>
      <c r="DW527" s="131"/>
      <c r="DX527" s="131"/>
      <c r="DY527" s="131"/>
      <c r="DZ527" s="131"/>
      <c r="EA527" s="131"/>
      <c r="EB527" s="131"/>
      <c r="EC527" s="131"/>
      <c r="ED527" s="131"/>
      <c r="EE527" s="131"/>
      <c r="EF527" s="131"/>
      <c r="EG527" s="131"/>
      <c r="EH527" s="131"/>
      <c r="EI527" s="131"/>
      <c r="EJ527" s="131"/>
      <c r="EK527" s="131"/>
      <c r="EL527" s="131"/>
      <c r="EM527" s="131"/>
      <c r="EN527" s="131"/>
      <c r="EO527" s="131"/>
      <c r="EP527" s="131"/>
      <c r="EQ527" s="131"/>
      <c r="ER527" s="131"/>
      <c r="ES527" s="131"/>
      <c r="ET527" s="131"/>
      <c r="EU527" s="131"/>
      <c r="EV527" s="131"/>
      <c r="EW527" s="131"/>
      <c r="EX527" s="131"/>
      <c r="EY527" s="131"/>
      <c r="EZ527" s="131"/>
      <c r="FA527" s="131"/>
      <c r="FB527" s="131"/>
      <c r="FC527" s="131"/>
      <c r="FD527" s="131"/>
      <c r="FE527" s="131"/>
      <c r="FF527" s="131"/>
      <c r="FG527" s="131"/>
      <c r="FH527" s="131"/>
      <c r="FI527" s="131"/>
      <c r="FJ527" s="131"/>
      <c r="FK527" s="131"/>
      <c r="FL527" s="131"/>
      <c r="FM527" s="131"/>
      <c r="FN527" s="131"/>
      <c r="FO527" s="131"/>
      <c r="FP527" s="131"/>
      <c r="FQ527" s="131"/>
      <c r="FR527" s="131"/>
      <c r="FS527" s="131"/>
      <c r="FT527" s="131"/>
      <c r="FU527" s="131"/>
      <c r="FV527" s="131"/>
      <c r="FW527" s="131"/>
      <c r="FX527" s="131"/>
      <c r="FY527" s="131"/>
      <c r="FZ527" s="131"/>
      <c r="GA527" s="131"/>
      <c r="GB527" s="131"/>
      <c r="GC527" s="131"/>
      <c r="GD527" s="131"/>
      <c r="GE527" s="131"/>
      <c r="GF527" s="131"/>
      <c r="GG527" s="131"/>
      <c r="GH527" s="131"/>
      <c r="GI527" s="131"/>
      <c r="GJ527" s="131"/>
      <c r="GK527" s="131"/>
      <c r="GL527" s="131"/>
      <c r="GM527" s="131"/>
      <c r="GN527" s="131"/>
      <c r="GO527" s="131"/>
      <c r="GP527" s="131"/>
      <c r="GQ527" s="131"/>
      <c r="GR527" s="131"/>
      <c r="GS527" s="131"/>
      <c r="GT527" s="131"/>
      <c r="GU527" s="131"/>
      <c r="GV527" s="131"/>
      <c r="GW527" s="131"/>
      <c r="GX527" s="131"/>
      <c r="GY527" s="131"/>
      <c r="GZ527" s="131"/>
      <c r="HA527" s="131"/>
      <c r="HB527" s="131"/>
      <c r="HC527" s="131"/>
      <c r="HD527" s="131"/>
      <c r="HE527" s="131"/>
      <c r="HF527" s="131"/>
      <c r="HG527" s="131"/>
      <c r="HH527" s="131"/>
      <c r="HI527" s="131"/>
      <c r="HJ527" s="131"/>
      <c r="HK527" s="131"/>
      <c r="HL527" s="131"/>
      <c r="HM527" s="131"/>
      <c r="HN527" s="131"/>
      <c r="HO527" s="131"/>
      <c r="HP527" s="131"/>
      <c r="HQ527" s="131"/>
      <c r="HR527" s="131"/>
      <c r="HS527" s="131"/>
      <c r="HT527" s="131"/>
      <c r="HU527" s="131"/>
      <c r="HV527" s="131"/>
      <c r="HW527" s="131"/>
      <c r="HX527" s="131"/>
      <c r="HY527" s="131"/>
      <c r="HZ527" s="131"/>
      <c r="IA527" s="131"/>
      <c r="IB527" s="131"/>
    </row>
    <row r="528" s="172" customFormat="1" ht="40" customHeight="1" spans="1:236">
      <c r="A528" s="45" t="s">
        <v>42</v>
      </c>
      <c r="B528" s="46" t="s">
        <v>270</v>
      </c>
      <c r="C528" s="45" t="s">
        <v>49</v>
      </c>
      <c r="D528" s="45" t="s">
        <v>248</v>
      </c>
      <c r="E528" s="45" t="s">
        <v>249</v>
      </c>
      <c r="F528" s="45">
        <v>3.5</v>
      </c>
      <c r="G528" s="82">
        <v>1</v>
      </c>
      <c r="H528" s="45">
        <v>1</v>
      </c>
      <c r="I528" s="45">
        <v>3</v>
      </c>
      <c r="J528" s="45">
        <v>2019</v>
      </c>
      <c r="K528" s="45">
        <v>2019</v>
      </c>
      <c r="L528" s="55">
        <v>110</v>
      </c>
      <c r="M528" s="55">
        <v>110</v>
      </c>
      <c r="N528" s="55">
        <v>0</v>
      </c>
      <c r="O528" s="55">
        <v>0</v>
      </c>
      <c r="P528" s="55">
        <v>0</v>
      </c>
      <c r="Q528" s="45" t="s">
        <v>46</v>
      </c>
      <c r="R528" s="45">
        <v>3</v>
      </c>
      <c r="S528" s="45">
        <v>7</v>
      </c>
      <c r="T528" s="45">
        <v>3</v>
      </c>
      <c r="U528" s="45">
        <v>7</v>
      </c>
      <c r="V528" s="45">
        <v>0</v>
      </c>
      <c r="W528" s="45">
        <v>0</v>
      </c>
      <c r="X528" s="45">
        <v>0</v>
      </c>
      <c r="Y528" s="45">
        <v>0</v>
      </c>
      <c r="Z528" s="45">
        <v>0</v>
      </c>
      <c r="AA528" s="45">
        <v>0</v>
      </c>
      <c r="AB528" s="45" t="s">
        <v>257</v>
      </c>
      <c r="AC528" s="73" t="s">
        <v>258</v>
      </c>
      <c r="AD528" s="82"/>
      <c r="AE528" s="131"/>
      <c r="AF528" s="131"/>
      <c r="AG528" s="131"/>
      <c r="AH528" s="131"/>
      <c r="AI528" s="131"/>
      <c r="AJ528" s="131"/>
      <c r="AK528" s="131"/>
      <c r="AL528" s="131"/>
      <c r="AM528" s="131"/>
      <c r="AN528" s="131"/>
      <c r="AO528" s="131"/>
      <c r="AP528" s="131"/>
      <c r="AQ528" s="131"/>
      <c r="AR528" s="131"/>
      <c r="AS528" s="131"/>
      <c r="AT528" s="131"/>
      <c r="AU528" s="131"/>
      <c r="AV528" s="131"/>
      <c r="AW528" s="131"/>
      <c r="AX528" s="131"/>
      <c r="AY528" s="131"/>
      <c r="AZ528" s="131"/>
      <c r="BA528" s="131"/>
      <c r="BB528" s="131"/>
      <c r="BC528" s="131"/>
      <c r="BD528" s="131"/>
      <c r="BE528" s="131"/>
      <c r="BF528" s="131"/>
      <c r="BG528" s="131"/>
      <c r="BH528" s="131"/>
      <c r="BI528" s="131"/>
      <c r="BJ528" s="131"/>
      <c r="BK528" s="131"/>
      <c r="BL528" s="131"/>
      <c r="BM528" s="131"/>
      <c r="BN528" s="131"/>
      <c r="BO528" s="131"/>
      <c r="BP528" s="131"/>
      <c r="BQ528" s="131"/>
      <c r="BR528" s="131"/>
      <c r="BS528" s="131"/>
      <c r="BT528" s="131"/>
      <c r="BU528" s="131"/>
      <c r="BV528" s="131"/>
      <c r="BW528" s="131"/>
      <c r="BX528" s="131"/>
      <c r="BY528" s="131"/>
      <c r="BZ528" s="131"/>
      <c r="CA528" s="131"/>
      <c r="CB528" s="131"/>
      <c r="CC528" s="131"/>
      <c r="CD528" s="131"/>
      <c r="CE528" s="131"/>
      <c r="CF528" s="131"/>
      <c r="CG528" s="131"/>
      <c r="CH528" s="131"/>
      <c r="CI528" s="131"/>
      <c r="CJ528" s="131"/>
      <c r="CK528" s="131"/>
      <c r="CL528" s="131"/>
      <c r="CM528" s="131"/>
      <c r="CN528" s="131"/>
      <c r="CO528" s="131"/>
      <c r="CP528" s="131"/>
      <c r="CQ528" s="131"/>
      <c r="CR528" s="131"/>
      <c r="CS528" s="131"/>
      <c r="CT528" s="131"/>
      <c r="CU528" s="131"/>
      <c r="CV528" s="131"/>
      <c r="CW528" s="131"/>
      <c r="CX528" s="131"/>
      <c r="CY528" s="131"/>
      <c r="CZ528" s="131"/>
      <c r="DA528" s="131"/>
      <c r="DB528" s="131"/>
      <c r="DC528" s="131"/>
      <c r="DD528" s="131"/>
      <c r="DE528" s="131"/>
      <c r="DF528" s="131"/>
      <c r="DG528" s="131"/>
      <c r="DH528" s="131"/>
      <c r="DI528" s="131"/>
      <c r="DJ528" s="131"/>
      <c r="DK528" s="131"/>
      <c r="DL528" s="131"/>
      <c r="DM528" s="131"/>
      <c r="DN528" s="131"/>
      <c r="DO528" s="131"/>
      <c r="DP528" s="131"/>
      <c r="DQ528" s="131"/>
      <c r="DR528" s="131"/>
      <c r="DS528" s="131"/>
      <c r="DT528" s="131"/>
      <c r="DU528" s="131"/>
      <c r="DV528" s="131"/>
      <c r="DW528" s="131"/>
      <c r="DX528" s="131"/>
      <c r="DY528" s="131"/>
      <c r="DZ528" s="131"/>
      <c r="EA528" s="131"/>
      <c r="EB528" s="131"/>
      <c r="EC528" s="131"/>
      <c r="ED528" s="131"/>
      <c r="EE528" s="131"/>
      <c r="EF528" s="131"/>
      <c r="EG528" s="131"/>
      <c r="EH528" s="131"/>
      <c r="EI528" s="131"/>
      <c r="EJ528" s="131"/>
      <c r="EK528" s="131"/>
      <c r="EL528" s="131"/>
      <c r="EM528" s="131"/>
      <c r="EN528" s="131"/>
      <c r="EO528" s="131"/>
      <c r="EP528" s="131"/>
      <c r="EQ528" s="131"/>
      <c r="ER528" s="131"/>
      <c r="ES528" s="131"/>
      <c r="ET528" s="131"/>
      <c r="EU528" s="131"/>
      <c r="EV528" s="131"/>
      <c r="EW528" s="131"/>
      <c r="EX528" s="131"/>
      <c r="EY528" s="131"/>
      <c r="EZ528" s="131"/>
      <c r="FA528" s="131"/>
      <c r="FB528" s="131"/>
      <c r="FC528" s="131"/>
      <c r="FD528" s="131"/>
      <c r="FE528" s="131"/>
      <c r="FF528" s="131"/>
      <c r="FG528" s="131"/>
      <c r="FH528" s="131"/>
      <c r="FI528" s="131"/>
      <c r="FJ528" s="131"/>
      <c r="FK528" s="131"/>
      <c r="FL528" s="131"/>
      <c r="FM528" s="131"/>
      <c r="FN528" s="131"/>
      <c r="FO528" s="131"/>
      <c r="FP528" s="131"/>
      <c r="FQ528" s="131"/>
      <c r="FR528" s="131"/>
      <c r="FS528" s="131"/>
      <c r="FT528" s="131"/>
      <c r="FU528" s="131"/>
      <c r="FV528" s="131"/>
      <c r="FW528" s="131"/>
      <c r="FX528" s="131"/>
      <c r="FY528" s="131"/>
      <c r="FZ528" s="131"/>
      <c r="GA528" s="131"/>
      <c r="GB528" s="131"/>
      <c r="GC528" s="131"/>
      <c r="GD528" s="131"/>
      <c r="GE528" s="131"/>
      <c r="GF528" s="131"/>
      <c r="GG528" s="131"/>
      <c r="GH528" s="131"/>
      <c r="GI528" s="131"/>
      <c r="GJ528" s="131"/>
      <c r="GK528" s="131"/>
      <c r="GL528" s="131"/>
      <c r="GM528" s="131"/>
      <c r="GN528" s="131"/>
      <c r="GO528" s="131"/>
      <c r="GP528" s="131"/>
      <c r="GQ528" s="131"/>
      <c r="GR528" s="131"/>
      <c r="GS528" s="131"/>
      <c r="GT528" s="131"/>
      <c r="GU528" s="131"/>
      <c r="GV528" s="131"/>
      <c r="GW528" s="131"/>
      <c r="GX528" s="131"/>
      <c r="GY528" s="131"/>
      <c r="GZ528" s="131"/>
      <c r="HA528" s="131"/>
      <c r="HB528" s="131"/>
      <c r="HC528" s="131"/>
      <c r="HD528" s="131"/>
      <c r="HE528" s="131"/>
      <c r="HF528" s="131"/>
      <c r="HG528" s="131"/>
      <c r="HH528" s="131"/>
      <c r="HI528" s="131"/>
      <c r="HJ528" s="131"/>
      <c r="HK528" s="131"/>
      <c r="HL528" s="131"/>
      <c r="HM528" s="131"/>
      <c r="HN528" s="131"/>
      <c r="HO528" s="131"/>
      <c r="HP528" s="131"/>
      <c r="HQ528" s="131"/>
      <c r="HR528" s="131"/>
      <c r="HS528" s="131"/>
      <c r="HT528" s="131"/>
      <c r="HU528" s="131"/>
      <c r="HV528" s="131"/>
      <c r="HW528" s="131"/>
      <c r="HX528" s="131"/>
      <c r="HY528" s="131"/>
      <c r="HZ528" s="131"/>
      <c r="IA528" s="131"/>
      <c r="IB528" s="131"/>
    </row>
    <row r="529" s="10" customFormat="1" ht="40" customHeight="1" spans="1:30">
      <c r="A529" s="45" t="s">
        <v>42</v>
      </c>
      <c r="B529" s="46" t="s">
        <v>271</v>
      </c>
      <c r="C529" s="45" t="s">
        <v>247</v>
      </c>
      <c r="D529" s="45" t="s">
        <v>248</v>
      </c>
      <c r="E529" s="45" t="s">
        <v>249</v>
      </c>
      <c r="F529" s="45">
        <v>491.28</v>
      </c>
      <c r="G529" s="45">
        <v>1</v>
      </c>
      <c r="H529" s="45">
        <v>15141</v>
      </c>
      <c r="I529" s="45">
        <v>66847</v>
      </c>
      <c r="J529" s="45">
        <v>2017</v>
      </c>
      <c r="K529" s="45">
        <v>2018</v>
      </c>
      <c r="L529" s="55">
        <v>80</v>
      </c>
      <c r="M529" s="55">
        <v>80</v>
      </c>
      <c r="N529" s="55">
        <v>0</v>
      </c>
      <c r="O529" s="55">
        <v>0</v>
      </c>
      <c r="P529" s="55">
        <v>0</v>
      </c>
      <c r="Q529" s="45" t="s">
        <v>46</v>
      </c>
      <c r="R529" s="45">
        <v>15141</v>
      </c>
      <c r="S529" s="45">
        <v>66847</v>
      </c>
      <c r="T529" s="45">
        <v>15141</v>
      </c>
      <c r="U529" s="45">
        <v>66847</v>
      </c>
      <c r="V529" s="45">
        <v>0</v>
      </c>
      <c r="W529" s="45">
        <v>0</v>
      </c>
      <c r="X529" s="45">
        <v>0</v>
      </c>
      <c r="Y529" s="45">
        <v>0</v>
      </c>
      <c r="Z529" s="45">
        <v>0</v>
      </c>
      <c r="AA529" s="45">
        <v>0</v>
      </c>
      <c r="AB529" s="45" t="s">
        <v>250</v>
      </c>
      <c r="AC529" s="45" t="s">
        <v>258</v>
      </c>
      <c r="AD529" s="82"/>
    </row>
    <row r="530" s="10" customFormat="1" ht="40" customHeight="1" spans="1:30">
      <c r="A530" s="45" t="s">
        <v>42</v>
      </c>
      <c r="B530" s="66" t="s">
        <v>272</v>
      </c>
      <c r="C530" s="45" t="s">
        <v>247</v>
      </c>
      <c r="D530" s="45" t="s">
        <v>248</v>
      </c>
      <c r="E530" s="45" t="s">
        <v>249</v>
      </c>
      <c r="F530" s="45">
        <v>285.202</v>
      </c>
      <c r="G530" s="75">
        <v>1</v>
      </c>
      <c r="H530" s="45">
        <v>13384</v>
      </c>
      <c r="I530" s="45">
        <v>56282</v>
      </c>
      <c r="J530" s="45">
        <v>2016</v>
      </c>
      <c r="K530" s="45">
        <v>2018</v>
      </c>
      <c r="L530" s="55">
        <v>92</v>
      </c>
      <c r="M530" s="55">
        <v>92</v>
      </c>
      <c r="N530" s="55">
        <v>0</v>
      </c>
      <c r="O530" s="55">
        <v>0</v>
      </c>
      <c r="P530" s="55">
        <v>0</v>
      </c>
      <c r="Q530" s="45" t="s">
        <v>46</v>
      </c>
      <c r="R530" s="45">
        <v>13384</v>
      </c>
      <c r="S530" s="45">
        <v>56282</v>
      </c>
      <c r="T530" s="45">
        <v>13384</v>
      </c>
      <c r="U530" s="45">
        <v>56282</v>
      </c>
      <c r="V530" s="45">
        <v>0</v>
      </c>
      <c r="W530" s="45">
        <v>0</v>
      </c>
      <c r="X530" s="45">
        <v>0</v>
      </c>
      <c r="Y530" s="45">
        <v>0</v>
      </c>
      <c r="Z530" s="45">
        <v>0</v>
      </c>
      <c r="AA530" s="45">
        <v>0</v>
      </c>
      <c r="AB530" s="45" t="s">
        <v>250</v>
      </c>
      <c r="AC530" s="73" t="s">
        <v>258</v>
      </c>
      <c r="AD530" s="82"/>
    </row>
    <row r="531" s="10" customFormat="1" ht="40" customHeight="1" spans="1:30">
      <c r="A531" s="45" t="s">
        <v>42</v>
      </c>
      <c r="B531" s="66" t="s">
        <v>273</v>
      </c>
      <c r="C531" s="45" t="s">
        <v>247</v>
      </c>
      <c r="D531" s="45" t="s">
        <v>248</v>
      </c>
      <c r="E531" s="45" t="s">
        <v>249</v>
      </c>
      <c r="F531" s="45">
        <v>279.204</v>
      </c>
      <c r="G531" s="75">
        <v>1</v>
      </c>
      <c r="H531" s="45">
        <v>3307</v>
      </c>
      <c r="I531" s="45">
        <v>14083</v>
      </c>
      <c r="J531" s="45">
        <v>2017</v>
      </c>
      <c r="K531" s="45">
        <v>2018</v>
      </c>
      <c r="L531" s="55">
        <v>334</v>
      </c>
      <c r="M531" s="55">
        <v>334</v>
      </c>
      <c r="N531" s="55">
        <v>0</v>
      </c>
      <c r="O531" s="55">
        <v>0</v>
      </c>
      <c r="P531" s="55">
        <v>0</v>
      </c>
      <c r="Q531" s="45" t="s">
        <v>46</v>
      </c>
      <c r="R531" s="45">
        <v>3307</v>
      </c>
      <c r="S531" s="45">
        <v>14083</v>
      </c>
      <c r="T531" s="45">
        <v>3307</v>
      </c>
      <c r="U531" s="45">
        <v>14083</v>
      </c>
      <c r="V531" s="45">
        <v>0</v>
      </c>
      <c r="W531" s="45">
        <v>0</v>
      </c>
      <c r="X531" s="45">
        <v>0</v>
      </c>
      <c r="Y531" s="45">
        <v>0</v>
      </c>
      <c r="Z531" s="45">
        <v>0</v>
      </c>
      <c r="AA531" s="45">
        <v>0</v>
      </c>
      <c r="AB531" s="45" t="s">
        <v>250</v>
      </c>
      <c r="AC531" s="73" t="s">
        <v>258</v>
      </c>
      <c r="AD531" s="82"/>
    </row>
    <row r="532" s="10" customFormat="1" ht="36" spans="1:30">
      <c r="A532" s="45" t="s">
        <v>42</v>
      </c>
      <c r="B532" s="88" t="s">
        <v>256</v>
      </c>
      <c r="C532" s="45" t="s">
        <v>52</v>
      </c>
      <c r="D532" s="45" t="s">
        <v>248</v>
      </c>
      <c r="E532" s="45" t="s">
        <v>249</v>
      </c>
      <c r="F532" s="92">
        <v>8.5</v>
      </c>
      <c r="G532" s="75">
        <v>1</v>
      </c>
      <c r="H532" s="91">
        <v>89</v>
      </c>
      <c r="I532" s="45">
        <v>306</v>
      </c>
      <c r="J532" s="45">
        <v>2019</v>
      </c>
      <c r="K532" s="45">
        <v>2019</v>
      </c>
      <c r="L532" s="55">
        <v>217</v>
      </c>
      <c r="M532" s="55">
        <v>217</v>
      </c>
      <c r="N532" s="55">
        <v>0</v>
      </c>
      <c r="O532" s="55">
        <v>0</v>
      </c>
      <c r="P532" s="55">
        <v>0</v>
      </c>
      <c r="Q532" s="45" t="s">
        <v>46</v>
      </c>
      <c r="R532" s="91">
        <v>89</v>
      </c>
      <c r="S532" s="45">
        <v>306</v>
      </c>
      <c r="T532" s="91">
        <v>89</v>
      </c>
      <c r="U532" s="45">
        <v>306</v>
      </c>
      <c r="V532" s="45">
        <v>0</v>
      </c>
      <c r="W532" s="45">
        <v>0</v>
      </c>
      <c r="X532" s="75">
        <v>0</v>
      </c>
      <c r="Y532" s="75">
        <v>0</v>
      </c>
      <c r="Z532" s="75">
        <v>0</v>
      </c>
      <c r="AA532" s="75">
        <v>0</v>
      </c>
      <c r="AB532" s="75" t="s">
        <v>257</v>
      </c>
      <c r="AC532" s="75" t="s">
        <v>258</v>
      </c>
      <c r="AD532" s="75"/>
    </row>
    <row r="533" s="7" customFormat="1" ht="36" spans="1:30">
      <c r="A533" s="45" t="s">
        <v>42</v>
      </c>
      <c r="B533" s="88" t="s">
        <v>274</v>
      </c>
      <c r="C533" s="45" t="s">
        <v>52</v>
      </c>
      <c r="D533" s="45" t="s">
        <v>248</v>
      </c>
      <c r="E533" s="45" t="s">
        <v>275</v>
      </c>
      <c r="F533" s="92">
        <v>5.5</v>
      </c>
      <c r="G533" s="75">
        <v>1</v>
      </c>
      <c r="H533" s="91">
        <v>3</v>
      </c>
      <c r="I533" s="45">
        <v>12</v>
      </c>
      <c r="J533" s="45">
        <v>2020</v>
      </c>
      <c r="K533" s="45">
        <v>2020</v>
      </c>
      <c r="L533" s="55">
        <v>660</v>
      </c>
      <c r="M533" s="55">
        <v>660</v>
      </c>
      <c r="N533" s="55">
        <v>0</v>
      </c>
      <c r="O533" s="55">
        <v>0</v>
      </c>
      <c r="P533" s="55">
        <v>0</v>
      </c>
      <c r="Q533" s="45" t="s">
        <v>46</v>
      </c>
      <c r="R533" s="91">
        <v>3</v>
      </c>
      <c r="S533" s="45">
        <v>12</v>
      </c>
      <c r="T533" s="91">
        <v>3</v>
      </c>
      <c r="U533" s="45">
        <v>12</v>
      </c>
      <c r="V533" s="45">
        <v>0</v>
      </c>
      <c r="W533" s="45">
        <v>0</v>
      </c>
      <c r="X533" s="75">
        <v>0</v>
      </c>
      <c r="Y533" s="75">
        <v>0</v>
      </c>
      <c r="Z533" s="75">
        <v>0</v>
      </c>
      <c r="AA533" s="75">
        <v>0</v>
      </c>
      <c r="AB533" s="75" t="s">
        <v>257</v>
      </c>
      <c r="AC533" s="66" t="s">
        <v>258</v>
      </c>
      <c r="AD533" s="67"/>
    </row>
    <row r="534" s="7" customFormat="1" ht="36" spans="1:30">
      <c r="A534" s="75" t="s">
        <v>42</v>
      </c>
      <c r="B534" s="88" t="s">
        <v>276</v>
      </c>
      <c r="C534" s="45" t="s">
        <v>52</v>
      </c>
      <c r="D534" s="45" t="s">
        <v>248</v>
      </c>
      <c r="E534" s="45" t="s">
        <v>275</v>
      </c>
      <c r="F534" s="92">
        <v>6</v>
      </c>
      <c r="G534" s="75">
        <v>1</v>
      </c>
      <c r="H534" s="91">
        <v>39</v>
      </c>
      <c r="I534" s="45">
        <v>169</v>
      </c>
      <c r="J534" s="45"/>
      <c r="K534" s="45"/>
      <c r="L534" s="55">
        <v>720</v>
      </c>
      <c r="M534" s="55">
        <v>720</v>
      </c>
      <c r="N534" s="55">
        <v>0</v>
      </c>
      <c r="O534" s="55">
        <v>0</v>
      </c>
      <c r="P534" s="55">
        <v>0</v>
      </c>
      <c r="Q534" s="45"/>
      <c r="R534" s="91">
        <v>102</v>
      </c>
      <c r="S534" s="45">
        <v>474</v>
      </c>
      <c r="T534" s="91">
        <v>39</v>
      </c>
      <c r="U534" s="45">
        <v>169</v>
      </c>
      <c r="V534" s="45">
        <v>0</v>
      </c>
      <c r="W534" s="45">
        <v>0</v>
      </c>
      <c r="X534" s="75">
        <v>0</v>
      </c>
      <c r="Y534" s="75">
        <v>0</v>
      </c>
      <c r="Z534" s="75">
        <v>0</v>
      </c>
      <c r="AA534" s="75">
        <v>0</v>
      </c>
      <c r="AB534" s="75" t="s">
        <v>257</v>
      </c>
      <c r="AC534" s="66" t="s">
        <v>258</v>
      </c>
      <c r="AD534" s="67"/>
    </row>
    <row r="535" s="10" customFormat="1" ht="36" spans="1:30">
      <c r="A535" s="45" t="s">
        <v>42</v>
      </c>
      <c r="B535" s="88" t="s">
        <v>259</v>
      </c>
      <c r="C535" s="45" t="s">
        <v>57</v>
      </c>
      <c r="D535" s="45" t="s">
        <v>248</v>
      </c>
      <c r="E535" s="45" t="s">
        <v>249</v>
      </c>
      <c r="F535" s="92">
        <v>4.7</v>
      </c>
      <c r="G535" s="75">
        <v>1</v>
      </c>
      <c r="H535" s="91">
        <v>38</v>
      </c>
      <c r="I535" s="45">
        <v>127</v>
      </c>
      <c r="J535" s="45">
        <v>2019</v>
      </c>
      <c r="K535" s="45">
        <v>2019</v>
      </c>
      <c r="L535" s="55">
        <v>76</v>
      </c>
      <c r="M535" s="55">
        <v>76</v>
      </c>
      <c r="N535" s="55">
        <v>0</v>
      </c>
      <c r="O535" s="55">
        <v>0</v>
      </c>
      <c r="P535" s="55">
        <v>0</v>
      </c>
      <c r="Q535" s="45" t="s">
        <v>46</v>
      </c>
      <c r="R535" s="91">
        <v>38</v>
      </c>
      <c r="S535" s="45">
        <v>127</v>
      </c>
      <c r="T535" s="91">
        <v>38</v>
      </c>
      <c r="U535" s="45">
        <v>127</v>
      </c>
      <c r="V535" s="45">
        <v>0</v>
      </c>
      <c r="W535" s="45">
        <v>0</v>
      </c>
      <c r="X535" s="75">
        <v>0</v>
      </c>
      <c r="Y535" s="75">
        <v>0</v>
      </c>
      <c r="Z535" s="75">
        <v>0</v>
      </c>
      <c r="AA535" s="75">
        <v>0</v>
      </c>
      <c r="AB535" s="75" t="s">
        <v>257</v>
      </c>
      <c r="AC535" s="75" t="s">
        <v>258</v>
      </c>
      <c r="AD535" s="75"/>
    </row>
    <row r="536" s="10" customFormat="1" ht="36" spans="1:30">
      <c r="A536" s="45" t="s">
        <v>42</v>
      </c>
      <c r="B536" s="66" t="s">
        <v>260</v>
      </c>
      <c r="C536" s="45" t="s">
        <v>57</v>
      </c>
      <c r="D536" s="45" t="s">
        <v>248</v>
      </c>
      <c r="E536" s="45" t="s">
        <v>249</v>
      </c>
      <c r="F536" s="92">
        <v>5.73</v>
      </c>
      <c r="G536" s="75">
        <v>1</v>
      </c>
      <c r="H536" s="91">
        <v>69</v>
      </c>
      <c r="I536" s="45">
        <v>298</v>
      </c>
      <c r="J536" s="45">
        <v>2019</v>
      </c>
      <c r="K536" s="45">
        <v>2019</v>
      </c>
      <c r="L536" s="55">
        <v>83</v>
      </c>
      <c r="M536" s="55">
        <v>83</v>
      </c>
      <c r="N536" s="55">
        <v>0</v>
      </c>
      <c r="O536" s="55">
        <v>0</v>
      </c>
      <c r="P536" s="55">
        <v>0</v>
      </c>
      <c r="Q536" s="45" t="s">
        <v>46</v>
      </c>
      <c r="R536" s="91">
        <v>69</v>
      </c>
      <c r="S536" s="45">
        <v>298</v>
      </c>
      <c r="T536" s="91">
        <v>69</v>
      </c>
      <c r="U536" s="45">
        <v>298</v>
      </c>
      <c r="V536" s="45">
        <v>0</v>
      </c>
      <c r="W536" s="45">
        <v>0</v>
      </c>
      <c r="X536" s="75">
        <v>0</v>
      </c>
      <c r="Y536" s="75">
        <v>0</v>
      </c>
      <c r="Z536" s="75">
        <v>0</v>
      </c>
      <c r="AA536" s="75">
        <v>0</v>
      </c>
      <c r="AB536" s="75" t="s">
        <v>257</v>
      </c>
      <c r="AC536" s="75" t="s">
        <v>258</v>
      </c>
      <c r="AD536" s="75"/>
    </row>
    <row r="537" s="10" customFormat="1" ht="36" spans="1:30">
      <c r="A537" s="45" t="s">
        <v>42</v>
      </c>
      <c r="B537" s="88" t="s">
        <v>277</v>
      </c>
      <c r="C537" s="45" t="s">
        <v>55</v>
      </c>
      <c r="D537" s="45" t="s">
        <v>248</v>
      </c>
      <c r="E537" s="45" t="s">
        <v>249</v>
      </c>
      <c r="F537" s="92">
        <v>17</v>
      </c>
      <c r="G537" s="75">
        <v>1</v>
      </c>
      <c r="H537" s="91">
        <v>517</v>
      </c>
      <c r="I537" s="45">
        <v>2330</v>
      </c>
      <c r="J537" s="45">
        <v>2019</v>
      </c>
      <c r="K537" s="45">
        <v>2019</v>
      </c>
      <c r="L537" s="55">
        <v>54</v>
      </c>
      <c r="M537" s="55">
        <v>54</v>
      </c>
      <c r="N537" s="55">
        <v>0</v>
      </c>
      <c r="O537" s="55">
        <v>0</v>
      </c>
      <c r="P537" s="55">
        <v>0</v>
      </c>
      <c r="Q537" s="45" t="s">
        <v>46</v>
      </c>
      <c r="R537" s="91">
        <v>517</v>
      </c>
      <c r="S537" s="45">
        <v>2330</v>
      </c>
      <c r="T537" s="91">
        <v>517</v>
      </c>
      <c r="U537" s="45">
        <v>2330</v>
      </c>
      <c r="V537" s="45">
        <v>0</v>
      </c>
      <c r="W537" s="45">
        <v>0</v>
      </c>
      <c r="X537" s="75">
        <v>0</v>
      </c>
      <c r="Y537" s="75">
        <v>0</v>
      </c>
      <c r="Z537" s="75">
        <v>0</v>
      </c>
      <c r="AA537" s="75">
        <v>0</v>
      </c>
      <c r="AB537" s="75" t="s">
        <v>257</v>
      </c>
      <c r="AC537" s="75" t="s">
        <v>258</v>
      </c>
      <c r="AD537" s="75"/>
    </row>
    <row r="538" s="10" customFormat="1" ht="36" spans="1:30">
      <c r="A538" s="45" t="s">
        <v>42</v>
      </c>
      <c r="B538" s="88" t="s">
        <v>264</v>
      </c>
      <c r="C538" s="45" t="s">
        <v>51</v>
      </c>
      <c r="D538" s="45" t="s">
        <v>248</v>
      </c>
      <c r="E538" s="45" t="s">
        <v>249</v>
      </c>
      <c r="F538" s="92">
        <v>10.7</v>
      </c>
      <c r="G538" s="75">
        <v>1</v>
      </c>
      <c r="H538" s="93">
        <v>153</v>
      </c>
      <c r="I538" s="97">
        <v>634</v>
      </c>
      <c r="J538" s="45">
        <v>2019</v>
      </c>
      <c r="K538" s="45">
        <v>2019</v>
      </c>
      <c r="L538" s="55">
        <v>280</v>
      </c>
      <c r="M538" s="55">
        <v>280</v>
      </c>
      <c r="N538" s="55">
        <v>0</v>
      </c>
      <c r="O538" s="55">
        <v>0</v>
      </c>
      <c r="P538" s="55">
        <v>0</v>
      </c>
      <c r="Q538" s="45" t="s">
        <v>46</v>
      </c>
      <c r="R538" s="93">
        <v>153</v>
      </c>
      <c r="S538" s="97">
        <v>634</v>
      </c>
      <c r="T538" s="93">
        <v>153</v>
      </c>
      <c r="U538" s="97">
        <v>634</v>
      </c>
      <c r="V538" s="97">
        <v>0</v>
      </c>
      <c r="W538" s="97">
        <v>0</v>
      </c>
      <c r="X538" s="75">
        <v>0</v>
      </c>
      <c r="Y538" s="75">
        <v>0</v>
      </c>
      <c r="Z538" s="75">
        <v>0</v>
      </c>
      <c r="AA538" s="75">
        <v>0</v>
      </c>
      <c r="AB538" s="75" t="s">
        <v>257</v>
      </c>
      <c r="AC538" s="75" t="s">
        <v>258</v>
      </c>
      <c r="AD538" s="75"/>
    </row>
    <row r="539" s="10" customFormat="1" ht="36" spans="1:30">
      <c r="A539" s="45" t="s">
        <v>42</v>
      </c>
      <c r="B539" s="88" t="s">
        <v>269</v>
      </c>
      <c r="C539" s="94" t="s">
        <v>247</v>
      </c>
      <c r="D539" s="94" t="s">
        <v>248</v>
      </c>
      <c r="E539" s="94" t="s">
        <v>249</v>
      </c>
      <c r="F539" s="94">
        <v>72</v>
      </c>
      <c r="G539" s="94">
        <v>1</v>
      </c>
      <c r="H539" s="94">
        <v>2752</v>
      </c>
      <c r="I539" s="94">
        <v>12082</v>
      </c>
      <c r="J539" s="94">
        <v>2019</v>
      </c>
      <c r="K539" s="94">
        <v>2020</v>
      </c>
      <c r="L539" s="98">
        <v>2842</v>
      </c>
      <c r="M539" s="98">
        <v>2842</v>
      </c>
      <c r="N539" s="55">
        <v>0</v>
      </c>
      <c r="O539" s="55">
        <v>0</v>
      </c>
      <c r="P539" s="55">
        <v>0</v>
      </c>
      <c r="Q539" s="94" t="s">
        <v>46</v>
      </c>
      <c r="R539" s="94">
        <v>2752</v>
      </c>
      <c r="S539" s="94">
        <v>12082</v>
      </c>
      <c r="T539" s="94">
        <v>2752</v>
      </c>
      <c r="U539" s="94">
        <v>12082</v>
      </c>
      <c r="V539" s="94">
        <v>0</v>
      </c>
      <c r="W539" s="94">
        <v>0</v>
      </c>
      <c r="X539" s="94">
        <v>0</v>
      </c>
      <c r="Y539" s="94">
        <v>0</v>
      </c>
      <c r="Z539" s="94">
        <v>0</v>
      </c>
      <c r="AA539" s="94">
        <v>0</v>
      </c>
      <c r="AB539" s="94" t="s">
        <v>250</v>
      </c>
      <c r="AC539" s="94" t="s">
        <v>258</v>
      </c>
      <c r="AD539" s="75"/>
    </row>
    <row r="540" s="10" customFormat="1" ht="36" spans="1:30">
      <c r="A540" s="45" t="s">
        <v>42</v>
      </c>
      <c r="B540" s="66" t="s">
        <v>278</v>
      </c>
      <c r="C540" s="75" t="s">
        <v>247</v>
      </c>
      <c r="D540" s="75" t="s">
        <v>248</v>
      </c>
      <c r="E540" s="75" t="s">
        <v>249</v>
      </c>
      <c r="F540" s="95">
        <v>14.751</v>
      </c>
      <c r="G540" s="75">
        <v>1</v>
      </c>
      <c r="H540" s="91">
        <v>683</v>
      </c>
      <c r="I540" s="45">
        <v>3009</v>
      </c>
      <c r="J540" s="75">
        <v>2019</v>
      </c>
      <c r="K540" s="75">
        <v>2020</v>
      </c>
      <c r="L540" s="81">
        <v>211.4333</v>
      </c>
      <c r="M540" s="81">
        <v>211.4333</v>
      </c>
      <c r="N540" s="55">
        <v>0</v>
      </c>
      <c r="O540" s="55">
        <v>0</v>
      </c>
      <c r="P540" s="55">
        <v>0</v>
      </c>
      <c r="Q540" s="75" t="s">
        <v>46</v>
      </c>
      <c r="R540" s="91">
        <v>683</v>
      </c>
      <c r="S540" s="45">
        <v>3009</v>
      </c>
      <c r="T540" s="91">
        <v>683</v>
      </c>
      <c r="U540" s="45">
        <v>3009</v>
      </c>
      <c r="V540" s="45">
        <v>0</v>
      </c>
      <c r="W540" s="45">
        <v>0</v>
      </c>
      <c r="X540" s="75">
        <v>0</v>
      </c>
      <c r="Y540" s="75">
        <v>0</v>
      </c>
      <c r="Z540" s="75">
        <v>0</v>
      </c>
      <c r="AA540" s="75">
        <v>0</v>
      </c>
      <c r="AB540" s="75" t="s">
        <v>250</v>
      </c>
      <c r="AC540" s="75" t="s">
        <v>258</v>
      </c>
      <c r="AD540" s="75"/>
    </row>
    <row r="541" s="8" customFormat="1" ht="24" spans="1:30">
      <c r="A541" s="45" t="s">
        <v>42</v>
      </c>
      <c r="B541" s="88" t="s">
        <v>279</v>
      </c>
      <c r="C541" s="45" t="s">
        <v>247</v>
      </c>
      <c r="D541" s="89" t="s">
        <v>248</v>
      </c>
      <c r="E541" s="45" t="s">
        <v>275</v>
      </c>
      <c r="F541" s="89">
        <v>161.772</v>
      </c>
      <c r="G541" s="82">
        <v>1</v>
      </c>
      <c r="H541" s="45">
        <v>2565</v>
      </c>
      <c r="I541" s="45">
        <v>10840</v>
      </c>
      <c r="J541" s="45">
        <v>2018</v>
      </c>
      <c r="K541" s="45">
        <v>2020</v>
      </c>
      <c r="L541" s="55">
        <v>4504</v>
      </c>
      <c r="M541" s="55">
        <v>4504</v>
      </c>
      <c r="N541" s="55">
        <v>0</v>
      </c>
      <c r="O541" s="55">
        <v>0</v>
      </c>
      <c r="P541" s="55">
        <v>0</v>
      </c>
      <c r="Q541" s="45" t="s">
        <v>46</v>
      </c>
      <c r="R541" s="45">
        <v>2565</v>
      </c>
      <c r="S541" s="45">
        <v>10840</v>
      </c>
      <c r="T541" s="45">
        <v>2565</v>
      </c>
      <c r="U541" s="45">
        <v>10840</v>
      </c>
      <c r="V541" s="45">
        <v>0</v>
      </c>
      <c r="W541" s="45">
        <v>0</v>
      </c>
      <c r="X541" s="45">
        <v>0</v>
      </c>
      <c r="Y541" s="45">
        <v>0</v>
      </c>
      <c r="Z541" s="45">
        <v>0</v>
      </c>
      <c r="AA541" s="45">
        <v>0</v>
      </c>
      <c r="AB541" s="75" t="s">
        <v>280</v>
      </c>
      <c r="AC541" s="66" t="s">
        <v>258</v>
      </c>
      <c r="AD541" s="66"/>
    </row>
    <row r="542" s="8" customFormat="1" ht="36" spans="1:30">
      <c r="A542" s="45" t="s">
        <v>42</v>
      </c>
      <c r="B542" s="66" t="s">
        <v>281</v>
      </c>
      <c r="C542" s="45" t="s">
        <v>247</v>
      </c>
      <c r="D542" s="89" t="s">
        <v>248</v>
      </c>
      <c r="E542" s="45" t="s">
        <v>275</v>
      </c>
      <c r="F542" s="90">
        <v>32</v>
      </c>
      <c r="G542" s="82">
        <v>1</v>
      </c>
      <c r="H542" s="91">
        <v>279</v>
      </c>
      <c r="I542" s="45">
        <v>1199</v>
      </c>
      <c r="J542" s="45">
        <v>2018</v>
      </c>
      <c r="K542" s="45">
        <v>2020</v>
      </c>
      <c r="L542" s="55">
        <v>2874</v>
      </c>
      <c r="M542" s="55">
        <v>2874</v>
      </c>
      <c r="N542" s="55">
        <v>0</v>
      </c>
      <c r="O542" s="55">
        <v>0</v>
      </c>
      <c r="P542" s="55">
        <v>0</v>
      </c>
      <c r="Q542" s="45" t="s">
        <v>46</v>
      </c>
      <c r="R542" s="91">
        <v>279</v>
      </c>
      <c r="S542" s="45">
        <v>1199</v>
      </c>
      <c r="T542" s="91">
        <v>279</v>
      </c>
      <c r="U542" s="45">
        <v>1199</v>
      </c>
      <c r="V542" s="45">
        <v>0</v>
      </c>
      <c r="W542" s="45">
        <v>0</v>
      </c>
      <c r="X542" s="45">
        <v>0</v>
      </c>
      <c r="Y542" s="45">
        <v>0</v>
      </c>
      <c r="Z542" s="45">
        <v>0</v>
      </c>
      <c r="AA542" s="45">
        <v>0</v>
      </c>
      <c r="AB542" s="75" t="s">
        <v>250</v>
      </c>
      <c r="AC542" s="75" t="s">
        <v>258</v>
      </c>
      <c r="AD542" s="66"/>
    </row>
    <row r="543" s="10" customFormat="1" ht="24" spans="1:30">
      <c r="A543" s="75" t="s">
        <v>42</v>
      </c>
      <c r="B543" s="66" t="s">
        <v>282</v>
      </c>
      <c r="C543" s="75" t="s">
        <v>56</v>
      </c>
      <c r="D543" s="75" t="s">
        <v>248</v>
      </c>
      <c r="E543" s="75" t="s">
        <v>249</v>
      </c>
      <c r="F543" s="95">
        <v>4</v>
      </c>
      <c r="G543" s="75">
        <v>1</v>
      </c>
      <c r="H543" s="91">
        <v>29</v>
      </c>
      <c r="I543" s="45">
        <v>116</v>
      </c>
      <c r="J543" s="75">
        <v>2020</v>
      </c>
      <c r="K543" s="75">
        <v>2020</v>
      </c>
      <c r="L543" s="81">
        <v>400</v>
      </c>
      <c r="M543" s="81">
        <v>400</v>
      </c>
      <c r="N543" s="55">
        <v>0</v>
      </c>
      <c r="O543" s="55">
        <v>0</v>
      </c>
      <c r="P543" s="81">
        <v>0</v>
      </c>
      <c r="Q543" s="75" t="s">
        <v>46</v>
      </c>
      <c r="R543" s="91">
        <v>29</v>
      </c>
      <c r="S543" s="45">
        <v>116</v>
      </c>
      <c r="T543" s="91">
        <v>29</v>
      </c>
      <c r="U543" s="45">
        <v>116</v>
      </c>
      <c r="V543" s="45">
        <v>0</v>
      </c>
      <c r="W543" s="75">
        <v>0</v>
      </c>
      <c r="X543" s="75">
        <v>0</v>
      </c>
      <c r="Y543" s="75">
        <v>0</v>
      </c>
      <c r="Z543" s="75">
        <v>0</v>
      </c>
      <c r="AA543" s="75">
        <v>0</v>
      </c>
      <c r="AB543" s="75" t="s">
        <v>280</v>
      </c>
      <c r="AC543" s="66" t="s">
        <v>258</v>
      </c>
      <c r="AD543" s="75"/>
    </row>
    <row r="544" s="10" customFormat="1" ht="36" spans="1:30">
      <c r="A544" s="75" t="s">
        <v>42</v>
      </c>
      <c r="B544" s="66" t="s">
        <v>283</v>
      </c>
      <c r="C544" s="75" t="s">
        <v>56</v>
      </c>
      <c r="D544" s="75" t="s">
        <v>248</v>
      </c>
      <c r="E544" s="75" t="s">
        <v>249</v>
      </c>
      <c r="F544" s="95">
        <v>2.5</v>
      </c>
      <c r="G544" s="75">
        <v>1</v>
      </c>
      <c r="H544" s="91">
        <v>47</v>
      </c>
      <c r="I544" s="45">
        <v>181</v>
      </c>
      <c r="J544" s="75">
        <v>2020</v>
      </c>
      <c r="K544" s="75">
        <v>2020</v>
      </c>
      <c r="L544" s="81">
        <v>250</v>
      </c>
      <c r="M544" s="81">
        <v>250</v>
      </c>
      <c r="N544" s="55">
        <v>0</v>
      </c>
      <c r="O544" s="55">
        <v>0</v>
      </c>
      <c r="P544" s="81">
        <v>0</v>
      </c>
      <c r="Q544" s="75" t="s">
        <v>46</v>
      </c>
      <c r="R544" s="91">
        <v>47</v>
      </c>
      <c r="S544" s="45">
        <v>181</v>
      </c>
      <c r="T544" s="91">
        <v>47</v>
      </c>
      <c r="U544" s="45">
        <v>181</v>
      </c>
      <c r="V544" s="45">
        <v>0</v>
      </c>
      <c r="W544" s="75">
        <v>0</v>
      </c>
      <c r="X544" s="75">
        <v>0</v>
      </c>
      <c r="Y544" s="75">
        <v>0</v>
      </c>
      <c r="Z544" s="75">
        <v>0</v>
      </c>
      <c r="AA544" s="75">
        <v>0</v>
      </c>
      <c r="AB544" s="75" t="s">
        <v>250</v>
      </c>
      <c r="AC544" s="75" t="s">
        <v>258</v>
      </c>
      <c r="AD544" s="75"/>
    </row>
    <row r="545" s="21" customFormat="1" ht="36" spans="1:30">
      <c r="A545" s="45" t="s">
        <v>42</v>
      </c>
      <c r="B545" s="66" t="s">
        <v>284</v>
      </c>
      <c r="C545" s="75" t="s">
        <v>247</v>
      </c>
      <c r="D545" s="75" t="s">
        <v>248</v>
      </c>
      <c r="E545" s="75" t="s">
        <v>249</v>
      </c>
      <c r="F545" s="95">
        <v>50.2</v>
      </c>
      <c r="G545" s="74">
        <v>1</v>
      </c>
      <c r="H545" s="96">
        <v>4913</v>
      </c>
      <c r="I545" s="75">
        <v>20282</v>
      </c>
      <c r="J545" s="75">
        <v>2020</v>
      </c>
      <c r="K545" s="75">
        <v>2020</v>
      </c>
      <c r="L545" s="81">
        <v>4152</v>
      </c>
      <c r="M545" s="81">
        <v>4152</v>
      </c>
      <c r="N545" s="55">
        <v>0</v>
      </c>
      <c r="O545" s="55">
        <v>0</v>
      </c>
      <c r="P545" s="55">
        <v>0</v>
      </c>
      <c r="Q545" s="75" t="s">
        <v>46</v>
      </c>
      <c r="R545" s="96">
        <v>4913</v>
      </c>
      <c r="S545" s="75">
        <v>20282</v>
      </c>
      <c r="T545" s="96">
        <v>4913</v>
      </c>
      <c r="U545" s="75">
        <v>20282</v>
      </c>
      <c r="V545" s="75">
        <v>0</v>
      </c>
      <c r="W545" s="75">
        <v>0</v>
      </c>
      <c r="X545" s="74">
        <v>0</v>
      </c>
      <c r="Y545" s="74">
        <v>0</v>
      </c>
      <c r="Z545" s="74">
        <v>0</v>
      </c>
      <c r="AA545" s="74">
        <v>0</v>
      </c>
      <c r="AB545" s="75" t="s">
        <v>250</v>
      </c>
      <c r="AC545" s="75" t="s">
        <v>258</v>
      </c>
      <c r="AD545" s="74"/>
    </row>
    <row r="546" s="143" customFormat="1" ht="24" spans="1:30">
      <c r="A546" s="45" t="s">
        <v>42</v>
      </c>
      <c r="B546" s="66" t="s">
        <v>285</v>
      </c>
      <c r="C546" s="75" t="s">
        <v>50</v>
      </c>
      <c r="D546" s="75" t="s">
        <v>45</v>
      </c>
      <c r="E546" s="75" t="s">
        <v>249</v>
      </c>
      <c r="F546" s="75">
        <v>7.9</v>
      </c>
      <c r="G546" s="75">
        <v>1</v>
      </c>
      <c r="H546" s="75">
        <v>14</v>
      </c>
      <c r="I546" s="75">
        <v>63</v>
      </c>
      <c r="J546" s="75">
        <v>2020</v>
      </c>
      <c r="K546" s="75">
        <v>2020</v>
      </c>
      <c r="L546" s="81">
        <v>869</v>
      </c>
      <c r="M546" s="81">
        <v>869</v>
      </c>
      <c r="N546" s="55">
        <v>0</v>
      </c>
      <c r="O546" s="55">
        <v>0</v>
      </c>
      <c r="P546" s="55">
        <v>0</v>
      </c>
      <c r="Q546" s="75" t="s">
        <v>46</v>
      </c>
      <c r="R546" s="75">
        <v>14</v>
      </c>
      <c r="S546" s="75">
        <v>63</v>
      </c>
      <c r="T546" s="75">
        <v>14</v>
      </c>
      <c r="U546" s="75">
        <v>63</v>
      </c>
      <c r="V546" s="75">
        <v>0</v>
      </c>
      <c r="W546" s="75">
        <v>0</v>
      </c>
      <c r="X546" s="75">
        <v>0</v>
      </c>
      <c r="Y546" s="75">
        <v>0</v>
      </c>
      <c r="Z546" s="75">
        <v>0</v>
      </c>
      <c r="AA546" s="75">
        <v>0</v>
      </c>
      <c r="AB546" s="75" t="s">
        <v>286</v>
      </c>
      <c r="AC546" s="75" t="s">
        <v>258</v>
      </c>
      <c r="AD546" s="77"/>
    </row>
    <row r="547" s="143" customFormat="1" ht="40" customHeight="1" spans="1:30">
      <c r="A547" s="45" t="s">
        <v>42</v>
      </c>
      <c r="B547" s="66" t="s">
        <v>287</v>
      </c>
      <c r="C547" s="75" t="s">
        <v>50</v>
      </c>
      <c r="D547" s="75" t="s">
        <v>45</v>
      </c>
      <c r="E547" s="75" t="s">
        <v>249</v>
      </c>
      <c r="F547" s="75">
        <v>2.1</v>
      </c>
      <c r="G547" s="75">
        <v>1</v>
      </c>
      <c r="H547" s="75">
        <v>21</v>
      </c>
      <c r="I547" s="75">
        <v>77</v>
      </c>
      <c r="J547" s="75">
        <v>2020</v>
      </c>
      <c r="K547" s="75">
        <v>2020</v>
      </c>
      <c r="L547" s="81">
        <f>F547*110</f>
        <v>231</v>
      </c>
      <c r="M547" s="81">
        <v>231</v>
      </c>
      <c r="N547" s="55">
        <v>0</v>
      </c>
      <c r="O547" s="55">
        <v>0</v>
      </c>
      <c r="P547" s="55">
        <v>0</v>
      </c>
      <c r="Q547" s="75" t="s">
        <v>46</v>
      </c>
      <c r="R547" s="75">
        <v>21</v>
      </c>
      <c r="S547" s="75">
        <v>77</v>
      </c>
      <c r="T547" s="75">
        <v>21</v>
      </c>
      <c r="U547" s="75">
        <v>77</v>
      </c>
      <c r="V547" s="75">
        <v>0</v>
      </c>
      <c r="W547" s="75">
        <v>0</v>
      </c>
      <c r="X547" s="75">
        <v>0</v>
      </c>
      <c r="Y547" s="75">
        <v>0</v>
      </c>
      <c r="Z547" s="75">
        <v>0</v>
      </c>
      <c r="AA547" s="75">
        <v>0</v>
      </c>
      <c r="AB547" s="75" t="s">
        <v>286</v>
      </c>
      <c r="AC547" s="75" t="s">
        <v>258</v>
      </c>
      <c r="AD547" s="75"/>
    </row>
    <row r="548" s="143" customFormat="1" ht="24" spans="1:30">
      <c r="A548" s="45" t="s">
        <v>42</v>
      </c>
      <c r="B548" s="66" t="s">
        <v>288</v>
      </c>
      <c r="C548" s="75" t="s">
        <v>50</v>
      </c>
      <c r="D548" s="75" t="s">
        <v>45</v>
      </c>
      <c r="E548" s="75" t="s">
        <v>249</v>
      </c>
      <c r="F548" s="75">
        <v>5.2</v>
      </c>
      <c r="G548" s="75">
        <v>1</v>
      </c>
      <c r="H548" s="75">
        <v>24</v>
      </c>
      <c r="I548" s="75">
        <v>90</v>
      </c>
      <c r="J548" s="75">
        <v>2020</v>
      </c>
      <c r="K548" s="75">
        <v>2020</v>
      </c>
      <c r="L548" s="81">
        <v>572</v>
      </c>
      <c r="M548" s="81">
        <v>572</v>
      </c>
      <c r="N548" s="55">
        <v>0</v>
      </c>
      <c r="O548" s="55">
        <v>0</v>
      </c>
      <c r="P548" s="55">
        <v>0</v>
      </c>
      <c r="Q548" s="75" t="s">
        <v>46</v>
      </c>
      <c r="R548" s="75">
        <v>24</v>
      </c>
      <c r="S548" s="75">
        <v>90</v>
      </c>
      <c r="T548" s="75">
        <v>24</v>
      </c>
      <c r="U548" s="75">
        <v>90</v>
      </c>
      <c r="V548" s="75">
        <v>0</v>
      </c>
      <c r="W548" s="75">
        <v>0</v>
      </c>
      <c r="X548" s="75">
        <v>0</v>
      </c>
      <c r="Y548" s="75">
        <v>0</v>
      </c>
      <c r="Z548" s="75">
        <v>0</v>
      </c>
      <c r="AA548" s="75">
        <v>0</v>
      </c>
      <c r="AB548" s="75" t="s">
        <v>286</v>
      </c>
      <c r="AC548" s="75" t="s">
        <v>258</v>
      </c>
      <c r="AD548" s="77"/>
    </row>
    <row r="549" s="5" customFormat="1" ht="24" spans="1:30">
      <c r="A549" s="45" t="s">
        <v>42</v>
      </c>
      <c r="B549" s="66" t="s">
        <v>289</v>
      </c>
      <c r="C549" s="75" t="s">
        <v>53</v>
      </c>
      <c r="D549" s="75" t="s">
        <v>248</v>
      </c>
      <c r="E549" s="75" t="s">
        <v>275</v>
      </c>
      <c r="F549" s="75">
        <v>5.8</v>
      </c>
      <c r="G549" s="75">
        <v>1</v>
      </c>
      <c r="H549" s="75">
        <v>22</v>
      </c>
      <c r="I549" s="75">
        <v>61</v>
      </c>
      <c r="J549" s="45">
        <v>2020</v>
      </c>
      <c r="K549" s="45">
        <v>2020</v>
      </c>
      <c r="L549" s="81">
        <v>696</v>
      </c>
      <c r="M549" s="81">
        <v>696</v>
      </c>
      <c r="N549" s="55">
        <v>0</v>
      </c>
      <c r="O549" s="55">
        <v>0</v>
      </c>
      <c r="P549" s="55">
        <v>0</v>
      </c>
      <c r="Q549" s="75" t="s">
        <v>46</v>
      </c>
      <c r="R549" s="75">
        <v>37</v>
      </c>
      <c r="S549" s="75">
        <v>110</v>
      </c>
      <c r="T549" s="75">
        <v>22</v>
      </c>
      <c r="U549" s="75">
        <v>61</v>
      </c>
      <c r="V549" s="75">
        <v>0</v>
      </c>
      <c r="W549" s="75">
        <v>0</v>
      </c>
      <c r="X549" s="75">
        <v>0</v>
      </c>
      <c r="Y549" s="75">
        <v>0</v>
      </c>
      <c r="Z549" s="75">
        <v>0</v>
      </c>
      <c r="AA549" s="75">
        <v>0</v>
      </c>
      <c r="AB549" s="75" t="s">
        <v>286</v>
      </c>
      <c r="AC549" s="66" t="s">
        <v>258</v>
      </c>
      <c r="AD549" s="65"/>
    </row>
    <row r="550" s="5" customFormat="1" ht="24" spans="1:30">
      <c r="A550" s="45" t="s">
        <v>42</v>
      </c>
      <c r="B550" s="66" t="s">
        <v>290</v>
      </c>
      <c r="C550" s="75" t="s">
        <v>53</v>
      </c>
      <c r="D550" s="75" t="s">
        <v>248</v>
      </c>
      <c r="E550" s="75" t="s">
        <v>275</v>
      </c>
      <c r="F550" s="75">
        <v>2.2</v>
      </c>
      <c r="G550" s="75">
        <v>1</v>
      </c>
      <c r="H550" s="75">
        <v>21</v>
      </c>
      <c r="I550" s="75">
        <v>72</v>
      </c>
      <c r="J550" s="45">
        <v>2020</v>
      </c>
      <c r="K550" s="45">
        <v>2020</v>
      </c>
      <c r="L550" s="81">
        <v>264</v>
      </c>
      <c r="M550" s="81">
        <v>264</v>
      </c>
      <c r="N550" s="55">
        <v>0</v>
      </c>
      <c r="O550" s="55">
        <v>0</v>
      </c>
      <c r="P550" s="55">
        <v>0</v>
      </c>
      <c r="Q550" s="75" t="s">
        <v>46</v>
      </c>
      <c r="R550" s="75">
        <v>38</v>
      </c>
      <c r="S550" s="75">
        <v>130</v>
      </c>
      <c r="T550" s="75">
        <v>21</v>
      </c>
      <c r="U550" s="75">
        <v>72</v>
      </c>
      <c r="V550" s="75">
        <v>0</v>
      </c>
      <c r="W550" s="75">
        <v>0</v>
      </c>
      <c r="X550" s="75">
        <v>0</v>
      </c>
      <c r="Y550" s="75">
        <v>0</v>
      </c>
      <c r="Z550" s="75">
        <v>0</v>
      </c>
      <c r="AA550" s="75">
        <v>0</v>
      </c>
      <c r="AB550" s="75" t="s">
        <v>286</v>
      </c>
      <c r="AC550" s="66" t="s">
        <v>258</v>
      </c>
      <c r="AD550" s="65"/>
    </row>
    <row r="551" s="5" customFormat="1" ht="24" spans="1:30">
      <c r="A551" s="45" t="s">
        <v>42</v>
      </c>
      <c r="B551" s="66" t="s">
        <v>291</v>
      </c>
      <c r="C551" s="75" t="s">
        <v>53</v>
      </c>
      <c r="D551" s="75" t="s">
        <v>248</v>
      </c>
      <c r="E551" s="75" t="s">
        <v>275</v>
      </c>
      <c r="F551" s="75">
        <v>2</v>
      </c>
      <c r="G551" s="75">
        <v>1</v>
      </c>
      <c r="H551" s="75">
        <v>22</v>
      </c>
      <c r="I551" s="75">
        <v>69</v>
      </c>
      <c r="J551" s="45">
        <v>2020</v>
      </c>
      <c r="K551" s="45">
        <v>2020</v>
      </c>
      <c r="L551" s="81">
        <v>240</v>
      </c>
      <c r="M551" s="81">
        <v>240</v>
      </c>
      <c r="N551" s="55">
        <v>0</v>
      </c>
      <c r="O551" s="55">
        <v>0</v>
      </c>
      <c r="P551" s="55">
        <v>0</v>
      </c>
      <c r="Q551" s="75" t="s">
        <v>46</v>
      </c>
      <c r="R551" s="75">
        <v>29</v>
      </c>
      <c r="S551" s="75">
        <v>100</v>
      </c>
      <c r="T551" s="75">
        <v>22</v>
      </c>
      <c r="U551" s="75">
        <v>69</v>
      </c>
      <c r="V551" s="75">
        <v>0</v>
      </c>
      <c r="W551" s="75">
        <v>0</v>
      </c>
      <c r="X551" s="75">
        <v>0</v>
      </c>
      <c r="Y551" s="75">
        <v>0</v>
      </c>
      <c r="Z551" s="75">
        <v>0</v>
      </c>
      <c r="AA551" s="75">
        <v>0</v>
      </c>
      <c r="AB551" s="75" t="s">
        <v>286</v>
      </c>
      <c r="AC551" s="66" t="s">
        <v>258</v>
      </c>
      <c r="AD551" s="65"/>
    </row>
    <row r="552" s="5" customFormat="1" ht="24" spans="1:30">
      <c r="A552" s="75" t="s">
        <v>42</v>
      </c>
      <c r="B552" s="66" t="s">
        <v>292</v>
      </c>
      <c r="C552" s="75" t="s">
        <v>53</v>
      </c>
      <c r="D552" s="75" t="s">
        <v>248</v>
      </c>
      <c r="E552" s="75" t="s">
        <v>275</v>
      </c>
      <c r="F552" s="75">
        <v>12</v>
      </c>
      <c r="G552" s="75">
        <v>1</v>
      </c>
      <c r="H552" s="75">
        <v>21</v>
      </c>
      <c r="I552" s="75">
        <v>72</v>
      </c>
      <c r="J552" s="45">
        <v>2020</v>
      </c>
      <c r="K552" s="45">
        <v>2020</v>
      </c>
      <c r="L552" s="81">
        <v>1440</v>
      </c>
      <c r="M552" s="81">
        <v>1440</v>
      </c>
      <c r="N552" s="55">
        <v>0</v>
      </c>
      <c r="O552" s="55">
        <v>0</v>
      </c>
      <c r="P552" s="55">
        <v>0</v>
      </c>
      <c r="Q552" s="75" t="s">
        <v>46</v>
      </c>
      <c r="R552" s="75">
        <v>226</v>
      </c>
      <c r="S552" s="75">
        <v>938</v>
      </c>
      <c r="T552" s="75">
        <v>21</v>
      </c>
      <c r="U552" s="75">
        <v>72</v>
      </c>
      <c r="V552" s="75">
        <v>0</v>
      </c>
      <c r="W552" s="75">
        <v>0</v>
      </c>
      <c r="X552" s="75">
        <v>0</v>
      </c>
      <c r="Y552" s="75">
        <v>0</v>
      </c>
      <c r="Z552" s="75">
        <v>0</v>
      </c>
      <c r="AA552" s="75">
        <v>0</v>
      </c>
      <c r="AB552" s="75" t="s">
        <v>286</v>
      </c>
      <c r="AC552" s="66" t="s">
        <v>258</v>
      </c>
      <c r="AD552" s="65"/>
    </row>
    <row r="553" s="8" customFormat="1" ht="40" customHeight="1" spans="1:30">
      <c r="A553" s="45" t="s">
        <v>42</v>
      </c>
      <c r="B553" s="46" t="s">
        <v>293</v>
      </c>
      <c r="C553" s="45" t="s">
        <v>161</v>
      </c>
      <c r="D553" s="89" t="s">
        <v>248</v>
      </c>
      <c r="E553" s="45" t="s">
        <v>275</v>
      </c>
      <c r="F553" s="45">
        <v>0.5</v>
      </c>
      <c r="G553" s="75">
        <v>1</v>
      </c>
      <c r="H553" s="45">
        <v>117</v>
      </c>
      <c r="I553" s="45">
        <v>765</v>
      </c>
      <c r="J553" s="45">
        <v>2019</v>
      </c>
      <c r="K553" s="45">
        <v>2019</v>
      </c>
      <c r="L553" s="55">
        <v>3</v>
      </c>
      <c r="M553" s="55">
        <v>3</v>
      </c>
      <c r="N553" s="55">
        <v>0</v>
      </c>
      <c r="O553" s="55">
        <v>0</v>
      </c>
      <c r="P553" s="55">
        <v>0</v>
      </c>
      <c r="Q553" s="45" t="s">
        <v>46</v>
      </c>
      <c r="R553" s="45">
        <v>117</v>
      </c>
      <c r="S553" s="45">
        <v>765</v>
      </c>
      <c r="T553" s="45">
        <v>117</v>
      </c>
      <c r="U553" s="45">
        <v>765</v>
      </c>
      <c r="V553" s="45">
        <v>0</v>
      </c>
      <c r="W553" s="45">
        <v>0</v>
      </c>
      <c r="X553" s="45">
        <v>0</v>
      </c>
      <c r="Y553" s="45">
        <v>0</v>
      </c>
      <c r="Z553" s="45">
        <v>0</v>
      </c>
      <c r="AA553" s="45">
        <v>0</v>
      </c>
      <c r="AB553" s="75" t="s">
        <v>280</v>
      </c>
      <c r="AC553" s="66" t="s">
        <v>258</v>
      </c>
      <c r="AD553" s="46"/>
    </row>
    <row r="554" s="146" customFormat="1" ht="12.75" spans="1:223">
      <c r="A554" s="43" t="s">
        <v>294</v>
      </c>
      <c r="B554" s="44" t="s">
        <v>295</v>
      </c>
      <c r="C554" s="43"/>
      <c r="D554" s="43"/>
      <c r="E554" s="43"/>
      <c r="F554" s="43">
        <f>SUM(F555:F582)</f>
        <v>120843.3</v>
      </c>
      <c r="G554" s="43">
        <f>SUM(G555:G582)</f>
        <v>28</v>
      </c>
      <c r="H554" s="43">
        <f>SUM(H555:H582)</f>
        <v>641</v>
      </c>
      <c r="I554" s="43">
        <f>SUM(I555:I582)</f>
        <v>2445</v>
      </c>
      <c r="J554" s="43"/>
      <c r="K554" s="43"/>
      <c r="L554" s="52">
        <f>SUM(L555:L582)</f>
        <v>3579.46581</v>
      </c>
      <c r="M554" s="52">
        <f>SUM(M555:M582)</f>
        <v>1035.84581</v>
      </c>
      <c r="N554" s="52">
        <f>SUM(N555:N582)</f>
        <v>2359.72</v>
      </c>
      <c r="O554" s="52">
        <f>SUM(O555:O582)</f>
        <v>73</v>
      </c>
      <c r="P554" s="52">
        <f t="shared" ref="P554:AA554" si="76">SUM(P555:P582)</f>
        <v>110.9</v>
      </c>
      <c r="Q554" s="43"/>
      <c r="R554" s="43">
        <f t="shared" si="76"/>
        <v>3018</v>
      </c>
      <c r="S554" s="43">
        <f t="shared" si="76"/>
        <v>12789</v>
      </c>
      <c r="T554" s="43">
        <f t="shared" si="76"/>
        <v>670</v>
      </c>
      <c r="U554" s="43">
        <f t="shared" si="76"/>
        <v>2546</v>
      </c>
      <c r="V554" s="43">
        <f t="shared" si="76"/>
        <v>0</v>
      </c>
      <c r="W554" s="43">
        <f t="shared" si="76"/>
        <v>0</v>
      </c>
      <c r="X554" s="43">
        <f t="shared" si="76"/>
        <v>0</v>
      </c>
      <c r="Y554" s="43">
        <f t="shared" si="76"/>
        <v>0</v>
      </c>
      <c r="Z554" s="43">
        <f t="shared" si="76"/>
        <v>0</v>
      </c>
      <c r="AA554" s="43">
        <f t="shared" si="76"/>
        <v>0</v>
      </c>
      <c r="AB554" s="43"/>
      <c r="AC554" s="43"/>
      <c r="AD554" s="43"/>
      <c r="AE554" s="167"/>
      <c r="AF554" s="167"/>
      <c r="AG554" s="167"/>
      <c r="AH554" s="167"/>
      <c r="AI554" s="167"/>
      <c r="AJ554" s="167"/>
      <c r="AK554" s="167"/>
      <c r="AL554" s="167"/>
      <c r="AM554" s="167"/>
      <c r="AN554" s="167"/>
      <c r="AO554" s="167"/>
      <c r="AP554" s="167"/>
      <c r="AQ554" s="167"/>
      <c r="AR554" s="167"/>
      <c r="AS554" s="167"/>
      <c r="AT554" s="167"/>
      <c r="AU554" s="167"/>
      <c r="AV554" s="167"/>
      <c r="AW554" s="167"/>
      <c r="AX554" s="167"/>
      <c r="AY554" s="167"/>
      <c r="AZ554" s="167"/>
      <c r="BA554" s="167"/>
      <c r="BB554" s="167"/>
      <c r="BC554" s="167"/>
      <c r="BD554" s="167"/>
      <c r="BE554" s="167"/>
      <c r="BF554" s="167"/>
      <c r="BG554" s="167"/>
      <c r="BH554" s="167"/>
      <c r="BI554" s="167"/>
      <c r="BJ554" s="167"/>
      <c r="BK554" s="167"/>
      <c r="BL554" s="167"/>
      <c r="BM554" s="167"/>
      <c r="BN554" s="167"/>
      <c r="BO554" s="167"/>
      <c r="BP554" s="167"/>
      <c r="BQ554" s="167"/>
      <c r="BR554" s="167"/>
      <c r="BS554" s="167"/>
      <c r="BT554" s="167"/>
      <c r="BU554" s="167"/>
      <c r="BV554" s="167"/>
      <c r="BW554" s="167"/>
      <c r="BX554" s="167"/>
      <c r="BY554" s="167"/>
      <c r="BZ554" s="167"/>
      <c r="CA554" s="167"/>
      <c r="CB554" s="167"/>
      <c r="CC554" s="167"/>
      <c r="CD554" s="167"/>
      <c r="CE554" s="167"/>
      <c r="CF554" s="167"/>
      <c r="CG554" s="167"/>
      <c r="CH554" s="167"/>
      <c r="CI554" s="167"/>
      <c r="CJ554" s="167"/>
      <c r="CK554" s="167"/>
      <c r="CL554" s="167"/>
      <c r="CM554" s="167"/>
      <c r="CN554" s="167"/>
      <c r="CO554" s="167"/>
      <c r="CP554" s="167"/>
      <c r="CQ554" s="167"/>
      <c r="CR554" s="167"/>
      <c r="CS554" s="167"/>
      <c r="CT554" s="167"/>
      <c r="CU554" s="167"/>
      <c r="CV554" s="167"/>
      <c r="CW554" s="167"/>
      <c r="CX554" s="167"/>
      <c r="CY554" s="167"/>
      <c r="CZ554" s="167"/>
      <c r="DA554" s="167"/>
      <c r="DB554" s="167"/>
      <c r="DC554" s="167"/>
      <c r="DD554" s="167"/>
      <c r="DE554" s="167"/>
      <c r="DF554" s="167"/>
      <c r="DG554" s="167"/>
      <c r="DH554" s="167"/>
      <c r="DI554" s="167"/>
      <c r="DJ554" s="167"/>
      <c r="DK554" s="167"/>
      <c r="DL554" s="167"/>
      <c r="DM554" s="167"/>
      <c r="DN554" s="167"/>
      <c r="DO554" s="167"/>
      <c r="DP554" s="167"/>
      <c r="DQ554" s="167"/>
      <c r="DR554" s="167"/>
      <c r="DS554" s="167"/>
      <c r="DT554" s="167"/>
      <c r="DU554" s="167"/>
      <c r="DV554" s="167"/>
      <c r="DW554" s="167"/>
      <c r="DX554" s="167"/>
      <c r="DY554" s="167"/>
      <c r="DZ554" s="167"/>
      <c r="EA554" s="167"/>
      <c r="EB554" s="167"/>
      <c r="EC554" s="167"/>
      <c r="ED554" s="167"/>
      <c r="EE554" s="167"/>
      <c r="EF554" s="167"/>
      <c r="EG554" s="167"/>
      <c r="EH554" s="167"/>
      <c r="EI554" s="167"/>
      <c r="EJ554" s="167"/>
      <c r="EK554" s="167"/>
      <c r="EL554" s="167"/>
      <c r="EM554" s="167"/>
      <c r="EN554" s="167"/>
      <c r="EO554" s="167"/>
      <c r="EP554" s="167"/>
      <c r="EQ554" s="167"/>
      <c r="ER554" s="167"/>
      <c r="ES554" s="167"/>
      <c r="ET554" s="167"/>
      <c r="EU554" s="167"/>
      <c r="EV554" s="167"/>
      <c r="EW554" s="167"/>
      <c r="EX554" s="167"/>
      <c r="EY554" s="167"/>
      <c r="EZ554" s="167"/>
      <c r="FA554" s="167"/>
      <c r="FB554" s="167"/>
      <c r="FC554" s="167"/>
      <c r="FD554" s="167"/>
      <c r="FE554" s="167"/>
      <c r="FF554" s="167"/>
      <c r="FG554" s="167"/>
      <c r="FH554" s="167"/>
      <c r="FI554" s="167"/>
      <c r="FJ554" s="167"/>
      <c r="FK554" s="167"/>
      <c r="FL554" s="167"/>
      <c r="FM554" s="167"/>
      <c r="FN554" s="167"/>
      <c r="FO554" s="167"/>
      <c r="FP554" s="167"/>
      <c r="FQ554" s="167"/>
      <c r="FR554" s="167"/>
      <c r="FS554" s="167"/>
      <c r="FT554" s="167"/>
      <c r="FU554" s="167"/>
      <c r="FV554" s="167"/>
      <c r="FW554" s="167"/>
      <c r="FX554" s="167"/>
      <c r="FY554" s="167"/>
      <c r="FZ554" s="167"/>
      <c r="GA554" s="167"/>
      <c r="GB554" s="167"/>
      <c r="GC554" s="167"/>
      <c r="GD554" s="167"/>
      <c r="GE554" s="167"/>
      <c r="GF554" s="167"/>
      <c r="GG554" s="167"/>
      <c r="GH554" s="167"/>
      <c r="GI554" s="167"/>
      <c r="GJ554" s="167"/>
      <c r="GK554" s="167"/>
      <c r="GL554" s="167"/>
      <c r="GM554" s="167"/>
      <c r="GN554" s="167"/>
      <c r="GO554" s="167"/>
      <c r="GP554" s="167"/>
      <c r="GQ554" s="167"/>
      <c r="GR554" s="167"/>
      <c r="GS554" s="167"/>
      <c r="GT554" s="167"/>
      <c r="GU554" s="167"/>
      <c r="GV554" s="167"/>
      <c r="GW554" s="167"/>
      <c r="GX554" s="167"/>
      <c r="GY554" s="167"/>
      <c r="GZ554" s="167"/>
      <c r="HA554" s="167"/>
      <c r="HB554" s="167"/>
      <c r="HC554" s="167"/>
      <c r="HD554" s="167"/>
      <c r="HE554" s="167"/>
      <c r="HF554" s="167"/>
      <c r="HG554" s="167"/>
      <c r="HH554" s="167"/>
      <c r="HI554" s="167"/>
      <c r="HJ554" s="167"/>
      <c r="HK554" s="167"/>
      <c r="HL554" s="167"/>
      <c r="HM554" s="167"/>
      <c r="HN554" s="167"/>
      <c r="HO554" s="167"/>
    </row>
    <row r="555" s="173" customFormat="1" ht="24" spans="1:30">
      <c r="A555" s="45" t="s">
        <v>42</v>
      </c>
      <c r="B555" s="46" t="s">
        <v>296</v>
      </c>
      <c r="C555" s="45" t="s">
        <v>297</v>
      </c>
      <c r="D555" s="45" t="s">
        <v>248</v>
      </c>
      <c r="E555" s="45" t="s">
        <v>298</v>
      </c>
      <c r="F555" s="45">
        <v>10815</v>
      </c>
      <c r="G555" s="45">
        <v>1</v>
      </c>
      <c r="H555" s="45">
        <v>70</v>
      </c>
      <c r="I555" s="45">
        <v>282</v>
      </c>
      <c r="J555" s="45">
        <v>2018</v>
      </c>
      <c r="K555" s="45">
        <v>2018</v>
      </c>
      <c r="L555" s="55">
        <v>216</v>
      </c>
      <c r="M555" s="55">
        <v>0</v>
      </c>
      <c r="N555" s="55">
        <f t="shared" ref="N555:N568" si="77">L555</f>
        <v>216</v>
      </c>
      <c r="O555" s="55">
        <v>0</v>
      </c>
      <c r="P555" s="55">
        <v>0</v>
      </c>
      <c r="Q555" s="45" t="s">
        <v>46</v>
      </c>
      <c r="R555" s="45">
        <v>319</v>
      </c>
      <c r="S555" s="45">
        <v>1266</v>
      </c>
      <c r="T555" s="45">
        <v>70</v>
      </c>
      <c r="U555" s="45">
        <v>285</v>
      </c>
      <c r="V555" s="45">
        <v>0</v>
      </c>
      <c r="W555" s="45">
        <v>0</v>
      </c>
      <c r="X555" s="45">
        <v>0</v>
      </c>
      <c r="Y555" s="45">
        <v>0</v>
      </c>
      <c r="Z555" s="45">
        <v>0</v>
      </c>
      <c r="AA555" s="45">
        <v>0</v>
      </c>
      <c r="AB555" s="45" t="s">
        <v>299</v>
      </c>
      <c r="AC555" s="45" t="s">
        <v>300</v>
      </c>
      <c r="AD555" s="100"/>
    </row>
    <row r="556" s="173" customFormat="1" ht="24" spans="1:30">
      <c r="A556" s="45" t="s">
        <v>42</v>
      </c>
      <c r="B556" s="46" t="s">
        <v>301</v>
      </c>
      <c r="C556" s="45" t="s">
        <v>302</v>
      </c>
      <c r="D556" s="45" t="s">
        <v>248</v>
      </c>
      <c r="E556" s="45" t="s">
        <v>298</v>
      </c>
      <c r="F556" s="45">
        <v>3500</v>
      </c>
      <c r="G556" s="45">
        <v>1</v>
      </c>
      <c r="H556" s="45">
        <v>2</v>
      </c>
      <c r="I556" s="45">
        <v>5</v>
      </c>
      <c r="J556" s="45">
        <v>2018</v>
      </c>
      <c r="K556" s="45">
        <v>2018</v>
      </c>
      <c r="L556" s="55">
        <v>83</v>
      </c>
      <c r="M556" s="55">
        <v>0</v>
      </c>
      <c r="N556" s="55">
        <f t="shared" si="77"/>
        <v>83</v>
      </c>
      <c r="O556" s="55">
        <v>0</v>
      </c>
      <c r="P556" s="55">
        <v>0</v>
      </c>
      <c r="Q556" s="45" t="s">
        <v>46</v>
      </c>
      <c r="R556" s="45">
        <v>43</v>
      </c>
      <c r="S556" s="45">
        <v>163</v>
      </c>
      <c r="T556" s="45">
        <v>2</v>
      </c>
      <c r="U556" s="45">
        <v>5</v>
      </c>
      <c r="V556" s="45">
        <v>0</v>
      </c>
      <c r="W556" s="45">
        <v>0</v>
      </c>
      <c r="X556" s="45">
        <v>0</v>
      </c>
      <c r="Y556" s="45">
        <v>0</v>
      </c>
      <c r="Z556" s="45">
        <v>0</v>
      </c>
      <c r="AA556" s="45">
        <v>0</v>
      </c>
      <c r="AB556" s="45" t="s">
        <v>299</v>
      </c>
      <c r="AC556" s="45" t="s">
        <v>300</v>
      </c>
      <c r="AD556" s="100"/>
    </row>
    <row r="557" s="173" customFormat="1" ht="24" spans="1:30">
      <c r="A557" s="45" t="s">
        <v>42</v>
      </c>
      <c r="B557" s="46" t="s">
        <v>303</v>
      </c>
      <c r="C557" s="45" t="s">
        <v>302</v>
      </c>
      <c r="D557" s="45" t="s">
        <v>248</v>
      </c>
      <c r="E557" s="45" t="s">
        <v>298</v>
      </c>
      <c r="F557" s="45">
        <v>5250</v>
      </c>
      <c r="G557" s="45">
        <v>1</v>
      </c>
      <c r="H557" s="45">
        <v>1</v>
      </c>
      <c r="I557" s="45">
        <v>3</v>
      </c>
      <c r="J557" s="45">
        <v>2018</v>
      </c>
      <c r="K557" s="45">
        <v>2018</v>
      </c>
      <c r="L557" s="55">
        <v>124.5</v>
      </c>
      <c r="M557" s="55">
        <v>0</v>
      </c>
      <c r="N557" s="55">
        <f t="shared" si="77"/>
        <v>124.5</v>
      </c>
      <c r="O557" s="55">
        <v>0</v>
      </c>
      <c r="P557" s="55">
        <v>0</v>
      </c>
      <c r="Q557" s="45" t="s">
        <v>46</v>
      </c>
      <c r="R557" s="45">
        <v>45</v>
      </c>
      <c r="S557" s="45">
        <v>159</v>
      </c>
      <c r="T557" s="45">
        <v>1</v>
      </c>
      <c r="U557" s="45">
        <v>3</v>
      </c>
      <c r="V557" s="45">
        <v>0</v>
      </c>
      <c r="W557" s="45">
        <v>0</v>
      </c>
      <c r="X557" s="45">
        <v>0</v>
      </c>
      <c r="Y557" s="45">
        <v>0</v>
      </c>
      <c r="Z557" s="45">
        <v>0</v>
      </c>
      <c r="AA557" s="45">
        <v>0</v>
      </c>
      <c r="AB557" s="45" t="s">
        <v>299</v>
      </c>
      <c r="AC557" s="45" t="s">
        <v>300</v>
      </c>
      <c r="AD557" s="100"/>
    </row>
    <row r="558" s="173" customFormat="1" ht="24" spans="1:30">
      <c r="A558" s="45" t="s">
        <v>42</v>
      </c>
      <c r="B558" s="46" t="s">
        <v>304</v>
      </c>
      <c r="C558" s="45" t="s">
        <v>302</v>
      </c>
      <c r="D558" s="45" t="s">
        <v>248</v>
      </c>
      <c r="E558" s="45" t="s">
        <v>298</v>
      </c>
      <c r="F558" s="45">
        <v>10500</v>
      </c>
      <c r="G558" s="45">
        <v>1</v>
      </c>
      <c r="H558" s="45">
        <v>5</v>
      </c>
      <c r="I558" s="45">
        <v>19</v>
      </c>
      <c r="J558" s="45">
        <v>2018</v>
      </c>
      <c r="K558" s="45">
        <v>2018</v>
      </c>
      <c r="L558" s="55">
        <v>249</v>
      </c>
      <c r="M558" s="55">
        <v>0</v>
      </c>
      <c r="N558" s="55">
        <f t="shared" si="77"/>
        <v>249</v>
      </c>
      <c r="O558" s="55">
        <v>0</v>
      </c>
      <c r="P558" s="55">
        <v>0</v>
      </c>
      <c r="Q558" s="45" t="s">
        <v>46</v>
      </c>
      <c r="R558" s="45">
        <v>124</v>
      </c>
      <c r="S558" s="45">
        <f>379+196</f>
        <v>575</v>
      </c>
      <c r="T558" s="45">
        <v>5</v>
      </c>
      <c r="U558" s="45">
        <v>19</v>
      </c>
      <c r="V558" s="45">
        <v>0</v>
      </c>
      <c r="W558" s="45">
        <v>0</v>
      </c>
      <c r="X558" s="45">
        <v>0</v>
      </c>
      <c r="Y558" s="45">
        <v>0</v>
      </c>
      <c r="Z558" s="45">
        <v>0</v>
      </c>
      <c r="AA558" s="45">
        <v>0</v>
      </c>
      <c r="AB558" s="45" t="s">
        <v>299</v>
      </c>
      <c r="AC558" s="45" t="s">
        <v>300</v>
      </c>
      <c r="AD558" s="100"/>
    </row>
    <row r="559" s="173" customFormat="1" ht="24" spans="1:30">
      <c r="A559" s="45" t="s">
        <v>42</v>
      </c>
      <c r="B559" s="46" t="s">
        <v>305</v>
      </c>
      <c r="C559" s="45" t="s">
        <v>302</v>
      </c>
      <c r="D559" s="45" t="s">
        <v>248</v>
      </c>
      <c r="E559" s="45" t="s">
        <v>298</v>
      </c>
      <c r="F559" s="45">
        <v>2625</v>
      </c>
      <c r="G559" s="45">
        <v>1</v>
      </c>
      <c r="H559" s="45">
        <v>5</v>
      </c>
      <c r="I559" s="45">
        <v>19</v>
      </c>
      <c r="J559" s="45">
        <v>2018</v>
      </c>
      <c r="K559" s="45">
        <v>2018</v>
      </c>
      <c r="L559" s="55">
        <v>62.25</v>
      </c>
      <c r="M559" s="55">
        <v>0</v>
      </c>
      <c r="N559" s="55">
        <f t="shared" si="77"/>
        <v>62.25</v>
      </c>
      <c r="O559" s="55">
        <v>0</v>
      </c>
      <c r="P559" s="55">
        <v>0</v>
      </c>
      <c r="Q559" s="45" t="s">
        <v>46</v>
      </c>
      <c r="R559" s="45">
        <v>25</v>
      </c>
      <c r="S559" s="45">
        <v>107</v>
      </c>
      <c r="T559" s="45">
        <v>5</v>
      </c>
      <c r="U559" s="45">
        <v>19</v>
      </c>
      <c r="V559" s="45">
        <v>0</v>
      </c>
      <c r="W559" s="45">
        <v>0</v>
      </c>
      <c r="X559" s="45">
        <v>0</v>
      </c>
      <c r="Y559" s="45">
        <v>0</v>
      </c>
      <c r="Z559" s="45">
        <v>0</v>
      </c>
      <c r="AA559" s="45">
        <v>0</v>
      </c>
      <c r="AB559" s="45" t="s">
        <v>299</v>
      </c>
      <c r="AC559" s="45" t="s">
        <v>300</v>
      </c>
      <c r="AD559" s="100"/>
    </row>
    <row r="560" s="173" customFormat="1" ht="24" spans="1:30">
      <c r="A560" s="45" t="s">
        <v>42</v>
      </c>
      <c r="B560" s="46" t="s">
        <v>306</v>
      </c>
      <c r="C560" s="45" t="s">
        <v>302</v>
      </c>
      <c r="D560" s="45" t="s">
        <v>248</v>
      </c>
      <c r="E560" s="45" t="s">
        <v>298</v>
      </c>
      <c r="F560" s="45">
        <v>8400</v>
      </c>
      <c r="G560" s="45">
        <v>1</v>
      </c>
      <c r="H560" s="45">
        <v>18</v>
      </c>
      <c r="I560" s="45">
        <v>70</v>
      </c>
      <c r="J560" s="45">
        <v>2018</v>
      </c>
      <c r="K560" s="45">
        <v>2018</v>
      </c>
      <c r="L560" s="55">
        <v>208</v>
      </c>
      <c r="M560" s="55">
        <v>0</v>
      </c>
      <c r="N560" s="55">
        <f t="shared" si="77"/>
        <v>208</v>
      </c>
      <c r="O560" s="55">
        <v>0</v>
      </c>
      <c r="P560" s="55">
        <v>0</v>
      </c>
      <c r="Q560" s="45" t="s">
        <v>46</v>
      </c>
      <c r="R560" s="45">
        <v>64</v>
      </c>
      <c r="S560" s="45">
        <v>243</v>
      </c>
      <c r="T560" s="45">
        <v>18</v>
      </c>
      <c r="U560" s="45">
        <v>70</v>
      </c>
      <c r="V560" s="45">
        <v>0</v>
      </c>
      <c r="W560" s="45">
        <v>0</v>
      </c>
      <c r="X560" s="45">
        <v>0</v>
      </c>
      <c r="Y560" s="45">
        <v>0</v>
      </c>
      <c r="Z560" s="45">
        <v>0</v>
      </c>
      <c r="AA560" s="45">
        <v>0</v>
      </c>
      <c r="AB560" s="45" t="s">
        <v>299</v>
      </c>
      <c r="AC560" s="45" t="s">
        <v>300</v>
      </c>
      <c r="AD560" s="100"/>
    </row>
    <row r="561" s="173" customFormat="1" ht="24" spans="1:30">
      <c r="A561" s="45" t="s">
        <v>42</v>
      </c>
      <c r="B561" s="46" t="s">
        <v>307</v>
      </c>
      <c r="C561" s="45" t="s">
        <v>302</v>
      </c>
      <c r="D561" s="45" t="s">
        <v>248</v>
      </c>
      <c r="E561" s="45" t="s">
        <v>298</v>
      </c>
      <c r="F561" s="45">
        <v>10500</v>
      </c>
      <c r="G561" s="45">
        <v>1</v>
      </c>
      <c r="H561" s="45">
        <v>20</v>
      </c>
      <c r="I561" s="45">
        <v>86</v>
      </c>
      <c r="J561" s="45">
        <v>2018</v>
      </c>
      <c r="K561" s="45">
        <v>2018</v>
      </c>
      <c r="L561" s="55">
        <v>249</v>
      </c>
      <c r="M561" s="55">
        <v>0</v>
      </c>
      <c r="N561" s="55">
        <f t="shared" si="77"/>
        <v>249</v>
      </c>
      <c r="O561" s="55">
        <v>0</v>
      </c>
      <c r="P561" s="55">
        <v>0</v>
      </c>
      <c r="Q561" s="45" t="s">
        <v>46</v>
      </c>
      <c r="R561" s="45">
        <v>64</v>
      </c>
      <c r="S561" s="45">
        <v>241</v>
      </c>
      <c r="T561" s="45">
        <v>20</v>
      </c>
      <c r="U561" s="45">
        <v>86</v>
      </c>
      <c r="V561" s="45">
        <v>0</v>
      </c>
      <c r="W561" s="45">
        <v>0</v>
      </c>
      <c r="X561" s="45">
        <v>0</v>
      </c>
      <c r="Y561" s="45">
        <v>0</v>
      </c>
      <c r="Z561" s="45">
        <v>0</v>
      </c>
      <c r="AA561" s="45">
        <v>0</v>
      </c>
      <c r="AB561" s="45" t="s">
        <v>299</v>
      </c>
      <c r="AC561" s="45" t="s">
        <v>300</v>
      </c>
      <c r="AD561" s="100"/>
    </row>
    <row r="562" s="173" customFormat="1" ht="24" spans="1:30">
      <c r="A562" s="45" t="s">
        <v>42</v>
      </c>
      <c r="B562" s="46" t="s">
        <v>308</v>
      </c>
      <c r="C562" s="45" t="s">
        <v>309</v>
      </c>
      <c r="D562" s="45" t="s">
        <v>248</v>
      </c>
      <c r="E562" s="45" t="s">
        <v>298</v>
      </c>
      <c r="F562" s="45">
        <v>3395</v>
      </c>
      <c r="G562" s="45">
        <v>1</v>
      </c>
      <c r="H562" s="45">
        <v>13</v>
      </c>
      <c r="I562" s="45">
        <v>54</v>
      </c>
      <c r="J562" s="45">
        <v>2018</v>
      </c>
      <c r="K562" s="45">
        <v>2018</v>
      </c>
      <c r="L562" s="55">
        <v>80</v>
      </c>
      <c r="M562" s="55">
        <v>0</v>
      </c>
      <c r="N562" s="55">
        <f t="shared" si="77"/>
        <v>80</v>
      </c>
      <c r="O562" s="55">
        <v>0</v>
      </c>
      <c r="P562" s="55">
        <v>0</v>
      </c>
      <c r="Q562" s="45" t="s">
        <v>46</v>
      </c>
      <c r="R562" s="45">
        <v>21</v>
      </c>
      <c r="S562" s="45">
        <v>104</v>
      </c>
      <c r="T562" s="45">
        <v>13</v>
      </c>
      <c r="U562" s="45">
        <v>54</v>
      </c>
      <c r="V562" s="45">
        <v>0</v>
      </c>
      <c r="W562" s="45">
        <v>0</v>
      </c>
      <c r="X562" s="45">
        <v>0</v>
      </c>
      <c r="Y562" s="45">
        <v>0</v>
      </c>
      <c r="Z562" s="45">
        <v>0</v>
      </c>
      <c r="AA562" s="45">
        <v>0</v>
      </c>
      <c r="AB562" s="45" t="s">
        <v>299</v>
      </c>
      <c r="AC562" s="45" t="s">
        <v>300</v>
      </c>
      <c r="AD562" s="100"/>
    </row>
    <row r="563" s="173" customFormat="1" ht="24" spans="1:30">
      <c r="A563" s="45" t="s">
        <v>42</v>
      </c>
      <c r="B563" s="46" t="s">
        <v>310</v>
      </c>
      <c r="C563" s="45" t="s">
        <v>309</v>
      </c>
      <c r="D563" s="45" t="s">
        <v>248</v>
      </c>
      <c r="E563" s="45" t="s">
        <v>298</v>
      </c>
      <c r="F563" s="45">
        <v>8750</v>
      </c>
      <c r="G563" s="45">
        <v>1</v>
      </c>
      <c r="H563" s="45">
        <v>17</v>
      </c>
      <c r="I563" s="45">
        <v>79</v>
      </c>
      <c r="J563" s="45">
        <v>2018</v>
      </c>
      <c r="K563" s="45">
        <v>2018</v>
      </c>
      <c r="L563" s="55">
        <v>300</v>
      </c>
      <c r="M563" s="55">
        <v>0</v>
      </c>
      <c r="N563" s="55">
        <f t="shared" si="77"/>
        <v>300</v>
      </c>
      <c r="O563" s="55">
        <v>0</v>
      </c>
      <c r="P563" s="55">
        <v>0</v>
      </c>
      <c r="Q563" s="45" t="s">
        <v>46</v>
      </c>
      <c r="R563" s="45">
        <v>38</v>
      </c>
      <c r="S563" s="45">
        <v>169</v>
      </c>
      <c r="T563" s="45">
        <v>17</v>
      </c>
      <c r="U563" s="45">
        <v>79</v>
      </c>
      <c r="V563" s="45">
        <v>0</v>
      </c>
      <c r="W563" s="45">
        <v>0</v>
      </c>
      <c r="X563" s="45">
        <v>0</v>
      </c>
      <c r="Y563" s="45">
        <v>0</v>
      </c>
      <c r="Z563" s="45">
        <v>0</v>
      </c>
      <c r="AA563" s="45">
        <v>0</v>
      </c>
      <c r="AB563" s="45" t="s">
        <v>299</v>
      </c>
      <c r="AC563" s="45" t="s">
        <v>300</v>
      </c>
      <c r="AD563" s="100"/>
    </row>
    <row r="564" s="173" customFormat="1" ht="24" spans="1:30">
      <c r="A564" s="45" t="s">
        <v>42</v>
      </c>
      <c r="B564" s="46" t="s">
        <v>311</v>
      </c>
      <c r="C564" s="45" t="s">
        <v>312</v>
      </c>
      <c r="D564" s="45" t="s">
        <v>248</v>
      </c>
      <c r="E564" s="45" t="s">
        <v>298</v>
      </c>
      <c r="F564" s="45">
        <v>17500</v>
      </c>
      <c r="G564" s="45">
        <v>1</v>
      </c>
      <c r="H564" s="45">
        <v>20</v>
      </c>
      <c r="I564" s="45">
        <v>72</v>
      </c>
      <c r="J564" s="45">
        <v>2018</v>
      </c>
      <c r="K564" s="45">
        <v>2018</v>
      </c>
      <c r="L564" s="55">
        <v>450</v>
      </c>
      <c r="M564" s="55">
        <v>0</v>
      </c>
      <c r="N564" s="55">
        <f t="shared" si="77"/>
        <v>450</v>
      </c>
      <c r="O564" s="55">
        <v>0</v>
      </c>
      <c r="P564" s="55">
        <v>0</v>
      </c>
      <c r="Q564" s="45" t="s">
        <v>46</v>
      </c>
      <c r="R564" s="45">
        <v>354</v>
      </c>
      <c r="S564" s="45">
        <v>1362</v>
      </c>
      <c r="T564" s="45">
        <v>49</v>
      </c>
      <c r="U564" s="45">
        <v>170</v>
      </c>
      <c r="V564" s="45">
        <v>0</v>
      </c>
      <c r="W564" s="45">
        <v>0</v>
      </c>
      <c r="X564" s="45">
        <v>0</v>
      </c>
      <c r="Y564" s="45">
        <v>0</v>
      </c>
      <c r="Z564" s="45">
        <v>0</v>
      </c>
      <c r="AA564" s="45">
        <v>0</v>
      </c>
      <c r="AB564" s="45" t="s">
        <v>299</v>
      </c>
      <c r="AC564" s="45" t="s">
        <v>300</v>
      </c>
      <c r="AD564" s="100"/>
    </row>
    <row r="565" s="173" customFormat="1" ht="24" spans="1:30">
      <c r="A565" s="45" t="s">
        <v>42</v>
      </c>
      <c r="B565" s="46" t="s">
        <v>313</v>
      </c>
      <c r="C565" s="45" t="s">
        <v>314</v>
      </c>
      <c r="D565" s="45" t="s">
        <v>248</v>
      </c>
      <c r="E565" s="45" t="s">
        <v>298</v>
      </c>
      <c r="F565" s="45">
        <v>7000</v>
      </c>
      <c r="G565" s="45">
        <v>1</v>
      </c>
      <c r="H565" s="45">
        <v>53</v>
      </c>
      <c r="I565" s="45">
        <v>225</v>
      </c>
      <c r="J565" s="45">
        <v>2018</v>
      </c>
      <c r="K565" s="45">
        <v>2018</v>
      </c>
      <c r="L565" s="55">
        <v>166</v>
      </c>
      <c r="M565" s="55">
        <v>0</v>
      </c>
      <c r="N565" s="55">
        <f t="shared" si="77"/>
        <v>166</v>
      </c>
      <c r="O565" s="55">
        <v>0</v>
      </c>
      <c r="P565" s="55">
        <v>0</v>
      </c>
      <c r="Q565" s="45" t="s">
        <v>46</v>
      </c>
      <c r="R565" s="45">
        <v>96</v>
      </c>
      <c r="S565" s="45">
        <v>463</v>
      </c>
      <c r="T565" s="45">
        <v>53</v>
      </c>
      <c r="U565" s="45">
        <v>225</v>
      </c>
      <c r="V565" s="45">
        <v>0</v>
      </c>
      <c r="W565" s="45">
        <v>0</v>
      </c>
      <c r="X565" s="45">
        <v>0</v>
      </c>
      <c r="Y565" s="45">
        <v>0</v>
      </c>
      <c r="Z565" s="45">
        <v>0</v>
      </c>
      <c r="AA565" s="45">
        <v>0</v>
      </c>
      <c r="AB565" s="45" t="s">
        <v>299</v>
      </c>
      <c r="AC565" s="45" t="s">
        <v>300</v>
      </c>
      <c r="AD565" s="100"/>
    </row>
    <row r="566" s="173" customFormat="1" ht="24" spans="1:30">
      <c r="A566" s="45" t="s">
        <v>42</v>
      </c>
      <c r="B566" s="46" t="s">
        <v>315</v>
      </c>
      <c r="C566" s="45" t="s">
        <v>314</v>
      </c>
      <c r="D566" s="45" t="s">
        <v>248</v>
      </c>
      <c r="E566" s="45" t="s">
        <v>298</v>
      </c>
      <c r="F566" s="45">
        <v>1750</v>
      </c>
      <c r="G566" s="45">
        <v>1</v>
      </c>
      <c r="H566" s="45">
        <v>5</v>
      </c>
      <c r="I566" s="45">
        <v>22</v>
      </c>
      <c r="J566" s="45">
        <v>2018</v>
      </c>
      <c r="K566" s="45">
        <v>2018</v>
      </c>
      <c r="L566" s="55">
        <v>41.5</v>
      </c>
      <c r="M566" s="55">
        <v>0</v>
      </c>
      <c r="N566" s="55">
        <f t="shared" si="77"/>
        <v>41.5</v>
      </c>
      <c r="O566" s="55">
        <v>0</v>
      </c>
      <c r="P566" s="55">
        <v>0</v>
      </c>
      <c r="Q566" s="45" t="s">
        <v>46</v>
      </c>
      <c r="R566" s="45">
        <v>111</v>
      </c>
      <c r="S566" s="45">
        <v>515</v>
      </c>
      <c r="T566" s="45">
        <v>5</v>
      </c>
      <c r="U566" s="45">
        <v>22</v>
      </c>
      <c r="V566" s="45">
        <v>0</v>
      </c>
      <c r="W566" s="45">
        <v>0</v>
      </c>
      <c r="X566" s="45">
        <v>0</v>
      </c>
      <c r="Y566" s="45">
        <v>0</v>
      </c>
      <c r="Z566" s="45">
        <v>0</v>
      </c>
      <c r="AA566" s="45">
        <v>0</v>
      </c>
      <c r="AB566" s="45" t="s">
        <v>299</v>
      </c>
      <c r="AC566" s="45" t="s">
        <v>300</v>
      </c>
      <c r="AD566" s="100"/>
    </row>
    <row r="567" s="173" customFormat="1" ht="24" spans="1:30">
      <c r="A567" s="45" t="s">
        <v>42</v>
      </c>
      <c r="B567" s="46" t="s">
        <v>316</v>
      </c>
      <c r="C567" s="45" t="s">
        <v>314</v>
      </c>
      <c r="D567" s="45" t="s">
        <v>248</v>
      </c>
      <c r="E567" s="45" t="s">
        <v>298</v>
      </c>
      <c r="F567" s="45">
        <v>2800</v>
      </c>
      <c r="G567" s="45">
        <v>1</v>
      </c>
      <c r="H567" s="45">
        <v>9</v>
      </c>
      <c r="I567" s="45">
        <v>29</v>
      </c>
      <c r="J567" s="45">
        <v>2018</v>
      </c>
      <c r="K567" s="45">
        <v>2018</v>
      </c>
      <c r="L567" s="55">
        <v>66.4</v>
      </c>
      <c r="M567" s="55">
        <v>0</v>
      </c>
      <c r="N567" s="55">
        <f t="shared" si="77"/>
        <v>66.4</v>
      </c>
      <c r="O567" s="55">
        <v>0</v>
      </c>
      <c r="P567" s="55">
        <v>0</v>
      </c>
      <c r="Q567" s="45" t="s">
        <v>46</v>
      </c>
      <c r="R567" s="45">
        <v>21</v>
      </c>
      <c r="S567" s="45">
        <v>84</v>
      </c>
      <c r="T567" s="45">
        <v>9</v>
      </c>
      <c r="U567" s="45">
        <v>29</v>
      </c>
      <c r="V567" s="45">
        <v>0</v>
      </c>
      <c r="W567" s="45">
        <v>0</v>
      </c>
      <c r="X567" s="45">
        <v>0</v>
      </c>
      <c r="Y567" s="45">
        <v>0</v>
      </c>
      <c r="Z567" s="45">
        <v>0</v>
      </c>
      <c r="AA567" s="45">
        <v>0</v>
      </c>
      <c r="AB567" s="45" t="s">
        <v>299</v>
      </c>
      <c r="AC567" s="45" t="s">
        <v>300</v>
      </c>
      <c r="AD567" s="100"/>
    </row>
    <row r="568" s="173" customFormat="1" ht="24" spans="1:30">
      <c r="A568" s="45" t="s">
        <v>42</v>
      </c>
      <c r="B568" s="46" t="s">
        <v>317</v>
      </c>
      <c r="C568" s="45" t="s">
        <v>314</v>
      </c>
      <c r="D568" s="45" t="s">
        <v>248</v>
      </c>
      <c r="E568" s="45" t="s">
        <v>298</v>
      </c>
      <c r="F568" s="45">
        <v>5950</v>
      </c>
      <c r="G568" s="45">
        <v>1</v>
      </c>
      <c r="H568" s="45">
        <v>2</v>
      </c>
      <c r="I568" s="45">
        <v>7</v>
      </c>
      <c r="J568" s="45">
        <v>2018</v>
      </c>
      <c r="K568" s="45">
        <v>2018</v>
      </c>
      <c r="L568" s="55">
        <v>64.07</v>
      </c>
      <c r="M568" s="55">
        <v>0</v>
      </c>
      <c r="N568" s="55">
        <f t="shared" si="77"/>
        <v>64.07</v>
      </c>
      <c r="O568" s="55">
        <v>0</v>
      </c>
      <c r="P568" s="55">
        <v>0</v>
      </c>
      <c r="Q568" s="45" t="s">
        <v>46</v>
      </c>
      <c r="R568" s="45">
        <v>1043</v>
      </c>
      <c r="S568" s="45">
        <v>4634</v>
      </c>
      <c r="T568" s="45">
        <v>2</v>
      </c>
      <c r="U568" s="45">
        <v>7</v>
      </c>
      <c r="V568" s="45">
        <v>0</v>
      </c>
      <c r="W568" s="45">
        <v>0</v>
      </c>
      <c r="X568" s="45">
        <v>0</v>
      </c>
      <c r="Y568" s="45">
        <v>0</v>
      </c>
      <c r="Z568" s="45">
        <v>0</v>
      </c>
      <c r="AA568" s="45">
        <v>0</v>
      </c>
      <c r="AB568" s="45" t="s">
        <v>299</v>
      </c>
      <c r="AC568" s="45" t="s">
        <v>300</v>
      </c>
      <c r="AD568" s="100"/>
    </row>
    <row r="569" s="21" customFormat="1" ht="36" spans="1:251">
      <c r="A569" s="45" t="s">
        <v>42</v>
      </c>
      <c r="B569" s="46" t="s">
        <v>318</v>
      </c>
      <c r="C569" s="45" t="s">
        <v>49</v>
      </c>
      <c r="D569" s="45" t="s">
        <v>62</v>
      </c>
      <c r="E569" s="45" t="s">
        <v>298</v>
      </c>
      <c r="F569" s="45">
        <v>5600</v>
      </c>
      <c r="G569" s="45">
        <v>1</v>
      </c>
      <c r="H569" s="45">
        <v>13</v>
      </c>
      <c r="I569" s="45">
        <v>41</v>
      </c>
      <c r="J569" s="45">
        <v>2019</v>
      </c>
      <c r="K569" s="45">
        <v>2019</v>
      </c>
      <c r="L569" s="55">
        <v>77.68</v>
      </c>
      <c r="M569" s="55">
        <v>0</v>
      </c>
      <c r="N569" s="55">
        <v>0</v>
      </c>
      <c r="O569" s="55">
        <v>40</v>
      </c>
      <c r="P569" s="55">
        <v>37.68</v>
      </c>
      <c r="Q569" s="45" t="s">
        <v>46</v>
      </c>
      <c r="R569" s="45">
        <v>63</v>
      </c>
      <c r="S569" s="45">
        <v>276</v>
      </c>
      <c r="T569" s="45">
        <v>13</v>
      </c>
      <c r="U569" s="45">
        <v>41</v>
      </c>
      <c r="V569" s="45">
        <v>0</v>
      </c>
      <c r="W569" s="45">
        <v>0</v>
      </c>
      <c r="X569" s="45">
        <v>0</v>
      </c>
      <c r="Y569" s="45">
        <v>0</v>
      </c>
      <c r="Z569" s="45">
        <v>0</v>
      </c>
      <c r="AA569" s="45">
        <v>0</v>
      </c>
      <c r="AB569" s="45" t="s">
        <v>250</v>
      </c>
      <c r="AC569" s="45" t="s">
        <v>319</v>
      </c>
      <c r="AD569" s="73"/>
      <c r="AE569" s="22"/>
      <c r="AF569" s="22"/>
      <c r="AG569" s="22"/>
      <c r="AH569" s="22"/>
      <c r="AI569" s="22"/>
      <c r="AJ569" s="22"/>
      <c r="AK569" s="22"/>
      <c r="AL569" s="22"/>
      <c r="AM569" s="22"/>
      <c r="AN569" s="22"/>
      <c r="AO569" s="22"/>
      <c r="AP569" s="22"/>
      <c r="AQ569" s="22"/>
      <c r="AR569" s="22"/>
      <c r="AS569" s="22"/>
      <c r="AT569" s="22"/>
      <c r="AU569" s="22"/>
      <c r="AV569" s="22"/>
      <c r="AW569" s="22"/>
      <c r="AX569" s="22"/>
      <c r="AY569" s="22"/>
      <c r="AZ569" s="22"/>
      <c r="BA569" s="22"/>
      <c r="BB569" s="22"/>
      <c r="BC569" s="22"/>
      <c r="BD569" s="22"/>
      <c r="BE569" s="22"/>
      <c r="BF569" s="22"/>
      <c r="BG569" s="22"/>
      <c r="BH569" s="22"/>
      <c r="BI569" s="22"/>
      <c r="BJ569" s="22"/>
      <c r="BK569" s="22"/>
      <c r="BL569" s="22"/>
      <c r="BM569" s="22"/>
      <c r="BN569" s="22"/>
      <c r="BO569" s="22"/>
      <c r="BP569" s="22"/>
      <c r="BQ569" s="22"/>
      <c r="BR569" s="22"/>
      <c r="BS569" s="22"/>
      <c r="BT569" s="22"/>
      <c r="BU569" s="22"/>
      <c r="BV569" s="22"/>
      <c r="BW569" s="22"/>
      <c r="BX569" s="22"/>
      <c r="BY569" s="22"/>
      <c r="BZ569" s="22"/>
      <c r="CA569" s="22"/>
      <c r="CB569" s="22"/>
      <c r="CC569" s="22"/>
      <c r="CD569" s="22"/>
      <c r="CE569" s="22"/>
      <c r="CF569" s="22"/>
      <c r="CG569" s="22"/>
      <c r="CH569" s="22"/>
      <c r="CI569" s="22"/>
      <c r="CJ569" s="22"/>
      <c r="CK569" s="22"/>
      <c r="CL569" s="22"/>
      <c r="CM569" s="22"/>
      <c r="CN569" s="22"/>
      <c r="CO569" s="22"/>
      <c r="CP569" s="22"/>
      <c r="CQ569" s="22"/>
      <c r="CR569" s="22"/>
      <c r="CS569" s="22"/>
      <c r="CT569" s="22"/>
      <c r="CU569" s="22"/>
      <c r="CV569" s="22"/>
      <c r="CW569" s="22"/>
      <c r="CX569" s="22"/>
      <c r="CY569" s="22"/>
      <c r="CZ569" s="22"/>
      <c r="DA569" s="22"/>
      <c r="DB569" s="22"/>
      <c r="DC569" s="22"/>
      <c r="DD569" s="22"/>
      <c r="DE569" s="22"/>
      <c r="DF569" s="22"/>
      <c r="DG569" s="22"/>
      <c r="DH569" s="22"/>
      <c r="DI569" s="22"/>
      <c r="DJ569" s="22"/>
      <c r="DK569" s="22"/>
      <c r="DL569" s="22"/>
      <c r="DM569" s="22"/>
      <c r="DN569" s="22"/>
      <c r="DO569" s="22"/>
      <c r="DP569" s="22"/>
      <c r="DQ569" s="22"/>
      <c r="DR569" s="22"/>
      <c r="DS569" s="22"/>
      <c r="DT569" s="22"/>
      <c r="DU569" s="22"/>
      <c r="DV569" s="22"/>
      <c r="DW569" s="22"/>
      <c r="DX569" s="22"/>
      <c r="DY569" s="22"/>
      <c r="DZ569" s="22"/>
      <c r="EA569" s="22"/>
      <c r="EB569" s="22"/>
      <c r="EC569" s="22"/>
      <c r="ED569" s="22"/>
      <c r="EE569" s="22"/>
      <c r="EF569" s="22"/>
      <c r="EG569" s="22"/>
      <c r="EH569" s="22"/>
      <c r="EI569" s="22"/>
      <c r="EJ569" s="22"/>
      <c r="EK569" s="22"/>
      <c r="EL569" s="22"/>
      <c r="EM569" s="22"/>
      <c r="EN569" s="22"/>
      <c r="EO569" s="22"/>
      <c r="EP569" s="22"/>
      <c r="EQ569" s="22"/>
      <c r="ER569" s="22"/>
      <c r="ES569" s="22"/>
      <c r="ET569" s="22"/>
      <c r="EU569" s="22"/>
      <c r="EV569" s="22"/>
      <c r="EW569" s="22"/>
      <c r="EX569" s="22"/>
      <c r="EY569" s="22"/>
      <c r="EZ569" s="22"/>
      <c r="FA569" s="22"/>
      <c r="FB569" s="22"/>
      <c r="FC569" s="22"/>
      <c r="FD569" s="22"/>
      <c r="FE569" s="22"/>
      <c r="FF569" s="22"/>
      <c r="FG569" s="22"/>
      <c r="FH569" s="22"/>
      <c r="FI569" s="22"/>
      <c r="FJ569" s="22"/>
      <c r="FK569" s="22"/>
      <c r="FL569" s="22"/>
      <c r="FM569" s="22"/>
      <c r="FN569" s="22"/>
      <c r="FO569" s="22"/>
      <c r="FP569" s="22"/>
      <c r="FQ569" s="22"/>
      <c r="FR569" s="22"/>
      <c r="FS569" s="22"/>
      <c r="FT569" s="22"/>
      <c r="FU569" s="22"/>
      <c r="FV569" s="22"/>
      <c r="FW569" s="22"/>
      <c r="FX569" s="22"/>
      <c r="FY569" s="22"/>
      <c r="FZ569" s="22"/>
      <c r="GA569" s="22"/>
      <c r="GB569" s="22"/>
      <c r="GC569" s="22"/>
      <c r="GD569" s="22"/>
      <c r="GE569" s="22"/>
      <c r="GF569" s="22"/>
      <c r="GG569" s="22"/>
      <c r="GH569" s="22"/>
      <c r="GI569" s="22"/>
      <c r="GJ569" s="22"/>
      <c r="GK569" s="22"/>
      <c r="GL569" s="22"/>
      <c r="GM569" s="22"/>
      <c r="GN569" s="22"/>
      <c r="GO569" s="22"/>
      <c r="GP569" s="22"/>
      <c r="GQ569" s="22"/>
      <c r="GR569" s="22"/>
      <c r="GS569" s="22"/>
      <c r="GT569" s="22"/>
      <c r="GU569" s="22"/>
      <c r="GV569" s="22"/>
      <c r="GW569" s="22"/>
      <c r="GX569" s="22"/>
      <c r="GY569" s="22"/>
      <c r="GZ569" s="22"/>
      <c r="HA569" s="22"/>
      <c r="HB569" s="22"/>
      <c r="HC569" s="22"/>
      <c r="HD569" s="22"/>
      <c r="HE569" s="22"/>
      <c r="HF569" s="22"/>
      <c r="HG569" s="22"/>
      <c r="HH569" s="22"/>
      <c r="HI569" s="22"/>
      <c r="HJ569" s="22"/>
      <c r="HK569" s="22"/>
      <c r="HL569" s="22"/>
      <c r="HM569" s="22"/>
      <c r="HN569" s="22"/>
      <c r="HO569" s="22"/>
      <c r="HP569" s="22"/>
      <c r="HQ569" s="22"/>
      <c r="HR569" s="22"/>
      <c r="HS569" s="22"/>
      <c r="HT569" s="22"/>
      <c r="HU569" s="22"/>
      <c r="HV569" s="22"/>
      <c r="HW569" s="22"/>
      <c r="HX569" s="22"/>
      <c r="HY569" s="22"/>
      <c r="HZ569" s="22"/>
      <c r="IA569" s="22"/>
      <c r="IB569" s="22"/>
      <c r="IC569" s="22"/>
      <c r="ID569" s="22"/>
      <c r="IE569" s="22"/>
      <c r="IF569" s="22"/>
      <c r="IG569" s="22"/>
      <c r="IH569" s="22"/>
      <c r="II569" s="22"/>
      <c r="IJ569" s="22"/>
      <c r="IK569" s="22"/>
      <c r="IL569" s="22"/>
      <c r="IM569" s="22"/>
      <c r="IN569" s="22"/>
      <c r="IO569" s="22"/>
      <c r="IP569" s="22"/>
      <c r="IQ569" s="22"/>
    </row>
    <row r="570" s="21" customFormat="1" ht="36" spans="1:251">
      <c r="A570" s="45" t="s">
        <v>42</v>
      </c>
      <c r="B570" s="46" t="s">
        <v>320</v>
      </c>
      <c r="C570" s="45" t="s">
        <v>49</v>
      </c>
      <c r="D570" s="45" t="s">
        <v>62</v>
      </c>
      <c r="E570" s="45" t="s">
        <v>298</v>
      </c>
      <c r="F570" s="45">
        <v>2000</v>
      </c>
      <c r="G570" s="45">
        <v>1</v>
      </c>
      <c r="H570" s="45">
        <v>6</v>
      </c>
      <c r="I570" s="45">
        <v>15</v>
      </c>
      <c r="J570" s="45">
        <v>2019</v>
      </c>
      <c r="K570" s="45">
        <v>2019</v>
      </c>
      <c r="L570" s="55">
        <v>44.13</v>
      </c>
      <c r="M570" s="55">
        <v>0</v>
      </c>
      <c r="N570" s="55">
        <v>0</v>
      </c>
      <c r="O570" s="55">
        <v>33</v>
      </c>
      <c r="P570" s="55">
        <v>11.13</v>
      </c>
      <c r="Q570" s="45" t="s">
        <v>46</v>
      </c>
      <c r="R570" s="45">
        <v>21</v>
      </c>
      <c r="S570" s="45">
        <v>78</v>
      </c>
      <c r="T570" s="45">
        <v>6</v>
      </c>
      <c r="U570" s="45">
        <v>15</v>
      </c>
      <c r="V570" s="45">
        <v>0</v>
      </c>
      <c r="W570" s="45">
        <v>0</v>
      </c>
      <c r="X570" s="45">
        <v>0</v>
      </c>
      <c r="Y570" s="45">
        <v>0</v>
      </c>
      <c r="Z570" s="45">
        <v>0</v>
      </c>
      <c r="AA570" s="45">
        <v>0</v>
      </c>
      <c r="AB570" s="45" t="s">
        <v>250</v>
      </c>
      <c r="AC570" s="45" t="s">
        <v>319</v>
      </c>
      <c r="AD570" s="73"/>
      <c r="AE570" s="22"/>
      <c r="AF570" s="22"/>
      <c r="AG570" s="22"/>
      <c r="AH570" s="22"/>
      <c r="AI570" s="22"/>
      <c r="AJ570" s="22"/>
      <c r="AK570" s="22"/>
      <c r="AL570" s="22"/>
      <c r="AM570" s="22"/>
      <c r="AN570" s="22"/>
      <c r="AO570" s="22"/>
      <c r="AP570" s="22"/>
      <c r="AQ570" s="22"/>
      <c r="AR570" s="22"/>
      <c r="AS570" s="22"/>
      <c r="AT570" s="22"/>
      <c r="AU570" s="22"/>
      <c r="AV570" s="22"/>
      <c r="AW570" s="22"/>
      <c r="AX570" s="22"/>
      <c r="AY570" s="22"/>
      <c r="AZ570" s="22"/>
      <c r="BA570" s="22"/>
      <c r="BB570" s="22"/>
      <c r="BC570" s="22"/>
      <c r="BD570" s="22"/>
      <c r="BE570" s="22"/>
      <c r="BF570" s="22"/>
      <c r="BG570" s="22"/>
      <c r="BH570" s="22"/>
      <c r="BI570" s="22"/>
      <c r="BJ570" s="22"/>
      <c r="BK570" s="22"/>
      <c r="BL570" s="22"/>
      <c r="BM570" s="22"/>
      <c r="BN570" s="22"/>
      <c r="BO570" s="22"/>
      <c r="BP570" s="22"/>
      <c r="BQ570" s="22"/>
      <c r="BR570" s="22"/>
      <c r="BS570" s="22"/>
      <c r="BT570" s="22"/>
      <c r="BU570" s="22"/>
      <c r="BV570" s="22"/>
      <c r="BW570" s="22"/>
      <c r="BX570" s="22"/>
      <c r="BY570" s="22"/>
      <c r="BZ570" s="22"/>
      <c r="CA570" s="22"/>
      <c r="CB570" s="22"/>
      <c r="CC570" s="22"/>
      <c r="CD570" s="22"/>
      <c r="CE570" s="22"/>
      <c r="CF570" s="22"/>
      <c r="CG570" s="22"/>
      <c r="CH570" s="22"/>
      <c r="CI570" s="22"/>
      <c r="CJ570" s="22"/>
      <c r="CK570" s="22"/>
      <c r="CL570" s="22"/>
      <c r="CM570" s="22"/>
      <c r="CN570" s="22"/>
      <c r="CO570" s="22"/>
      <c r="CP570" s="22"/>
      <c r="CQ570" s="22"/>
      <c r="CR570" s="22"/>
      <c r="CS570" s="22"/>
      <c r="CT570" s="22"/>
      <c r="CU570" s="22"/>
      <c r="CV570" s="22"/>
      <c r="CW570" s="22"/>
      <c r="CX570" s="22"/>
      <c r="CY570" s="22"/>
      <c r="CZ570" s="22"/>
      <c r="DA570" s="22"/>
      <c r="DB570" s="22"/>
      <c r="DC570" s="22"/>
      <c r="DD570" s="22"/>
      <c r="DE570" s="22"/>
      <c r="DF570" s="22"/>
      <c r="DG570" s="22"/>
      <c r="DH570" s="22"/>
      <c r="DI570" s="22"/>
      <c r="DJ570" s="22"/>
      <c r="DK570" s="22"/>
      <c r="DL570" s="22"/>
      <c r="DM570" s="22"/>
      <c r="DN570" s="22"/>
      <c r="DO570" s="22"/>
      <c r="DP570" s="22"/>
      <c r="DQ570" s="22"/>
      <c r="DR570" s="22"/>
      <c r="DS570" s="22"/>
      <c r="DT570" s="22"/>
      <c r="DU570" s="22"/>
      <c r="DV570" s="22"/>
      <c r="DW570" s="22"/>
      <c r="DX570" s="22"/>
      <c r="DY570" s="22"/>
      <c r="DZ570" s="22"/>
      <c r="EA570" s="22"/>
      <c r="EB570" s="22"/>
      <c r="EC570" s="22"/>
      <c r="ED570" s="22"/>
      <c r="EE570" s="22"/>
      <c r="EF570" s="22"/>
      <c r="EG570" s="22"/>
      <c r="EH570" s="22"/>
      <c r="EI570" s="22"/>
      <c r="EJ570" s="22"/>
      <c r="EK570" s="22"/>
      <c r="EL570" s="22"/>
      <c r="EM570" s="22"/>
      <c r="EN570" s="22"/>
      <c r="EO570" s="22"/>
      <c r="EP570" s="22"/>
      <c r="EQ570" s="22"/>
      <c r="ER570" s="22"/>
      <c r="ES570" s="22"/>
      <c r="ET570" s="22"/>
      <c r="EU570" s="22"/>
      <c r="EV570" s="22"/>
      <c r="EW570" s="22"/>
      <c r="EX570" s="22"/>
      <c r="EY570" s="22"/>
      <c r="EZ570" s="22"/>
      <c r="FA570" s="22"/>
      <c r="FB570" s="22"/>
      <c r="FC570" s="22"/>
      <c r="FD570" s="22"/>
      <c r="FE570" s="22"/>
      <c r="FF570" s="22"/>
      <c r="FG570" s="22"/>
      <c r="FH570" s="22"/>
      <c r="FI570" s="22"/>
      <c r="FJ570" s="22"/>
      <c r="FK570" s="22"/>
      <c r="FL570" s="22"/>
      <c r="FM570" s="22"/>
      <c r="FN570" s="22"/>
      <c r="FO570" s="22"/>
      <c r="FP570" s="22"/>
      <c r="FQ570" s="22"/>
      <c r="FR570" s="22"/>
      <c r="FS570" s="22"/>
      <c r="FT570" s="22"/>
      <c r="FU570" s="22"/>
      <c r="FV570" s="22"/>
      <c r="FW570" s="22"/>
      <c r="FX570" s="22"/>
      <c r="FY570" s="22"/>
      <c r="FZ570" s="22"/>
      <c r="GA570" s="22"/>
      <c r="GB570" s="22"/>
      <c r="GC570" s="22"/>
      <c r="GD570" s="22"/>
      <c r="GE570" s="22"/>
      <c r="GF570" s="22"/>
      <c r="GG570" s="22"/>
      <c r="GH570" s="22"/>
      <c r="GI570" s="22"/>
      <c r="GJ570" s="22"/>
      <c r="GK570" s="22"/>
      <c r="GL570" s="22"/>
      <c r="GM570" s="22"/>
      <c r="GN570" s="22"/>
      <c r="GO570" s="22"/>
      <c r="GP570" s="22"/>
      <c r="GQ570" s="22"/>
      <c r="GR570" s="22"/>
      <c r="GS570" s="22"/>
      <c r="GT570" s="22"/>
      <c r="GU570" s="22"/>
      <c r="GV570" s="22"/>
      <c r="GW570" s="22"/>
      <c r="GX570" s="22"/>
      <c r="GY570" s="22"/>
      <c r="GZ570" s="22"/>
      <c r="HA570" s="22"/>
      <c r="HB570" s="22"/>
      <c r="HC570" s="22"/>
      <c r="HD570" s="22"/>
      <c r="HE570" s="22"/>
      <c r="HF570" s="22"/>
      <c r="HG570" s="22"/>
      <c r="HH570" s="22"/>
      <c r="HI570" s="22"/>
      <c r="HJ570" s="22"/>
      <c r="HK570" s="22"/>
      <c r="HL570" s="22"/>
      <c r="HM570" s="22"/>
      <c r="HN570" s="22"/>
      <c r="HO570" s="22"/>
      <c r="HP570" s="22"/>
      <c r="HQ570" s="22"/>
      <c r="HR570" s="22"/>
      <c r="HS570" s="22"/>
      <c r="HT570" s="22"/>
      <c r="HU570" s="22"/>
      <c r="HV570" s="22"/>
      <c r="HW570" s="22"/>
      <c r="HX570" s="22"/>
      <c r="HY570" s="22"/>
      <c r="HZ570" s="22"/>
      <c r="IA570" s="22"/>
      <c r="IB570" s="22"/>
      <c r="IC570" s="22"/>
      <c r="ID570" s="22"/>
      <c r="IE570" s="22"/>
      <c r="IF570" s="22"/>
      <c r="IG570" s="22"/>
      <c r="IH570" s="22"/>
      <c r="II570" s="22"/>
      <c r="IJ570" s="22"/>
      <c r="IK570" s="22"/>
      <c r="IL570" s="22"/>
      <c r="IM570" s="22"/>
      <c r="IN570" s="22"/>
      <c r="IO570" s="22"/>
      <c r="IP570" s="22"/>
      <c r="IQ570" s="22"/>
    </row>
    <row r="571" s="21" customFormat="1" ht="36" spans="1:251">
      <c r="A571" s="45" t="s">
        <v>42</v>
      </c>
      <c r="B571" s="46" t="s">
        <v>321</v>
      </c>
      <c r="C571" s="45" t="s">
        <v>49</v>
      </c>
      <c r="D571" s="45" t="s">
        <v>62</v>
      </c>
      <c r="E571" s="45" t="s">
        <v>298</v>
      </c>
      <c r="F571" s="45">
        <v>1500</v>
      </c>
      <c r="G571" s="45">
        <v>1</v>
      </c>
      <c r="H571" s="45">
        <v>11</v>
      </c>
      <c r="I571" s="45">
        <v>35</v>
      </c>
      <c r="J571" s="45">
        <v>2019</v>
      </c>
      <c r="K571" s="45">
        <v>2019</v>
      </c>
      <c r="L571" s="55">
        <v>10.76</v>
      </c>
      <c r="M571" s="55">
        <v>0</v>
      </c>
      <c r="N571" s="55">
        <v>0</v>
      </c>
      <c r="O571" s="55">
        <v>0</v>
      </c>
      <c r="P571" s="55">
        <v>10.76</v>
      </c>
      <c r="Q571" s="45" t="s">
        <v>46</v>
      </c>
      <c r="R571" s="45">
        <v>38</v>
      </c>
      <c r="S571" s="45">
        <v>167</v>
      </c>
      <c r="T571" s="45">
        <v>11</v>
      </c>
      <c r="U571" s="45">
        <v>35</v>
      </c>
      <c r="V571" s="45">
        <v>0</v>
      </c>
      <c r="W571" s="45">
        <v>0</v>
      </c>
      <c r="X571" s="45">
        <v>0</v>
      </c>
      <c r="Y571" s="45">
        <v>0</v>
      </c>
      <c r="Z571" s="45">
        <v>0</v>
      </c>
      <c r="AA571" s="45">
        <v>0</v>
      </c>
      <c r="AB571" s="45" t="s">
        <v>250</v>
      </c>
      <c r="AC571" s="45" t="s">
        <v>319</v>
      </c>
      <c r="AD571" s="73"/>
      <c r="AE571" s="22"/>
      <c r="AF571" s="22"/>
      <c r="AG571" s="22"/>
      <c r="AH571" s="22"/>
      <c r="AI571" s="22"/>
      <c r="AJ571" s="22"/>
      <c r="AK571" s="22"/>
      <c r="AL571" s="22"/>
      <c r="AM571" s="22"/>
      <c r="AN571" s="22"/>
      <c r="AO571" s="22"/>
      <c r="AP571" s="22"/>
      <c r="AQ571" s="22"/>
      <c r="AR571" s="22"/>
      <c r="AS571" s="22"/>
      <c r="AT571" s="22"/>
      <c r="AU571" s="22"/>
      <c r="AV571" s="22"/>
      <c r="AW571" s="22"/>
      <c r="AX571" s="22"/>
      <c r="AY571" s="22"/>
      <c r="AZ571" s="22"/>
      <c r="BA571" s="22"/>
      <c r="BB571" s="22"/>
      <c r="BC571" s="22"/>
      <c r="BD571" s="22"/>
      <c r="BE571" s="22"/>
      <c r="BF571" s="22"/>
      <c r="BG571" s="22"/>
      <c r="BH571" s="22"/>
      <c r="BI571" s="22"/>
      <c r="BJ571" s="22"/>
      <c r="BK571" s="22"/>
      <c r="BL571" s="22"/>
      <c r="BM571" s="22"/>
      <c r="BN571" s="22"/>
      <c r="BO571" s="22"/>
      <c r="BP571" s="22"/>
      <c r="BQ571" s="22"/>
      <c r="BR571" s="22"/>
      <c r="BS571" s="22"/>
      <c r="BT571" s="22"/>
      <c r="BU571" s="22"/>
      <c r="BV571" s="22"/>
      <c r="BW571" s="22"/>
      <c r="BX571" s="22"/>
      <c r="BY571" s="22"/>
      <c r="BZ571" s="22"/>
      <c r="CA571" s="22"/>
      <c r="CB571" s="22"/>
      <c r="CC571" s="22"/>
      <c r="CD571" s="22"/>
      <c r="CE571" s="22"/>
      <c r="CF571" s="22"/>
      <c r="CG571" s="22"/>
      <c r="CH571" s="22"/>
      <c r="CI571" s="22"/>
      <c r="CJ571" s="22"/>
      <c r="CK571" s="22"/>
      <c r="CL571" s="22"/>
      <c r="CM571" s="22"/>
      <c r="CN571" s="22"/>
      <c r="CO571" s="22"/>
      <c r="CP571" s="22"/>
      <c r="CQ571" s="22"/>
      <c r="CR571" s="22"/>
      <c r="CS571" s="22"/>
      <c r="CT571" s="22"/>
      <c r="CU571" s="22"/>
      <c r="CV571" s="22"/>
      <c r="CW571" s="22"/>
      <c r="CX571" s="22"/>
      <c r="CY571" s="22"/>
      <c r="CZ571" s="22"/>
      <c r="DA571" s="22"/>
      <c r="DB571" s="22"/>
      <c r="DC571" s="22"/>
      <c r="DD571" s="22"/>
      <c r="DE571" s="22"/>
      <c r="DF571" s="22"/>
      <c r="DG571" s="22"/>
      <c r="DH571" s="22"/>
      <c r="DI571" s="22"/>
      <c r="DJ571" s="22"/>
      <c r="DK571" s="22"/>
      <c r="DL571" s="22"/>
      <c r="DM571" s="22"/>
      <c r="DN571" s="22"/>
      <c r="DO571" s="22"/>
      <c r="DP571" s="22"/>
      <c r="DQ571" s="22"/>
      <c r="DR571" s="22"/>
      <c r="DS571" s="22"/>
      <c r="DT571" s="22"/>
      <c r="DU571" s="22"/>
      <c r="DV571" s="22"/>
      <c r="DW571" s="22"/>
      <c r="DX571" s="22"/>
      <c r="DY571" s="22"/>
      <c r="DZ571" s="22"/>
      <c r="EA571" s="22"/>
      <c r="EB571" s="22"/>
      <c r="EC571" s="22"/>
      <c r="ED571" s="22"/>
      <c r="EE571" s="22"/>
      <c r="EF571" s="22"/>
      <c r="EG571" s="22"/>
      <c r="EH571" s="22"/>
      <c r="EI571" s="22"/>
      <c r="EJ571" s="22"/>
      <c r="EK571" s="22"/>
      <c r="EL571" s="22"/>
      <c r="EM571" s="22"/>
      <c r="EN571" s="22"/>
      <c r="EO571" s="22"/>
      <c r="EP571" s="22"/>
      <c r="EQ571" s="22"/>
      <c r="ER571" s="22"/>
      <c r="ES571" s="22"/>
      <c r="ET571" s="22"/>
      <c r="EU571" s="22"/>
      <c r="EV571" s="22"/>
      <c r="EW571" s="22"/>
      <c r="EX571" s="22"/>
      <c r="EY571" s="22"/>
      <c r="EZ571" s="22"/>
      <c r="FA571" s="22"/>
      <c r="FB571" s="22"/>
      <c r="FC571" s="22"/>
      <c r="FD571" s="22"/>
      <c r="FE571" s="22"/>
      <c r="FF571" s="22"/>
      <c r="FG571" s="22"/>
      <c r="FH571" s="22"/>
      <c r="FI571" s="22"/>
      <c r="FJ571" s="22"/>
      <c r="FK571" s="22"/>
      <c r="FL571" s="22"/>
      <c r="FM571" s="22"/>
      <c r="FN571" s="22"/>
      <c r="FO571" s="22"/>
      <c r="FP571" s="22"/>
      <c r="FQ571" s="22"/>
      <c r="FR571" s="22"/>
      <c r="FS571" s="22"/>
      <c r="FT571" s="22"/>
      <c r="FU571" s="22"/>
      <c r="FV571" s="22"/>
      <c r="FW571" s="22"/>
      <c r="FX571" s="22"/>
      <c r="FY571" s="22"/>
      <c r="FZ571" s="22"/>
      <c r="GA571" s="22"/>
      <c r="GB571" s="22"/>
      <c r="GC571" s="22"/>
      <c r="GD571" s="22"/>
      <c r="GE571" s="22"/>
      <c r="GF571" s="22"/>
      <c r="GG571" s="22"/>
      <c r="GH571" s="22"/>
      <c r="GI571" s="22"/>
      <c r="GJ571" s="22"/>
      <c r="GK571" s="22"/>
      <c r="GL571" s="22"/>
      <c r="GM571" s="22"/>
      <c r="GN571" s="22"/>
      <c r="GO571" s="22"/>
      <c r="GP571" s="22"/>
      <c r="GQ571" s="22"/>
      <c r="GR571" s="22"/>
      <c r="GS571" s="22"/>
      <c r="GT571" s="22"/>
      <c r="GU571" s="22"/>
      <c r="GV571" s="22"/>
      <c r="GW571" s="22"/>
      <c r="GX571" s="22"/>
      <c r="GY571" s="22"/>
      <c r="GZ571" s="22"/>
      <c r="HA571" s="22"/>
      <c r="HB571" s="22"/>
      <c r="HC571" s="22"/>
      <c r="HD571" s="22"/>
      <c r="HE571" s="22"/>
      <c r="HF571" s="22"/>
      <c r="HG571" s="22"/>
      <c r="HH571" s="22"/>
      <c r="HI571" s="22"/>
      <c r="HJ571" s="22"/>
      <c r="HK571" s="22"/>
      <c r="HL571" s="22"/>
      <c r="HM571" s="22"/>
      <c r="HN571" s="22"/>
      <c r="HO571" s="22"/>
      <c r="HP571" s="22"/>
      <c r="HQ571" s="22"/>
      <c r="HR571" s="22"/>
      <c r="HS571" s="22"/>
      <c r="HT571" s="22"/>
      <c r="HU571" s="22"/>
      <c r="HV571" s="22"/>
      <c r="HW571" s="22"/>
      <c r="HX571" s="22"/>
      <c r="HY571" s="22"/>
      <c r="HZ571" s="22"/>
      <c r="IA571" s="22"/>
      <c r="IB571" s="22"/>
      <c r="IC571" s="22"/>
      <c r="ID571" s="22"/>
      <c r="IE571" s="22"/>
      <c r="IF571" s="22"/>
      <c r="IG571" s="22"/>
      <c r="IH571" s="22"/>
      <c r="II571" s="22"/>
      <c r="IJ571" s="22"/>
      <c r="IK571" s="22"/>
      <c r="IL571" s="22"/>
      <c r="IM571" s="22"/>
      <c r="IN571" s="22"/>
      <c r="IO571" s="22"/>
      <c r="IP571" s="22"/>
      <c r="IQ571" s="22"/>
    </row>
    <row r="572" s="174" customFormat="1" ht="36" spans="1:30">
      <c r="A572" s="45" t="s">
        <v>42</v>
      </c>
      <c r="B572" s="46" t="s">
        <v>322</v>
      </c>
      <c r="C572" s="45" t="s">
        <v>53</v>
      </c>
      <c r="D572" s="45" t="s">
        <v>62</v>
      </c>
      <c r="E572" s="45" t="s">
        <v>298</v>
      </c>
      <c r="F572" s="45">
        <v>2450</v>
      </c>
      <c r="G572" s="45">
        <v>1</v>
      </c>
      <c r="H572" s="45">
        <v>11</v>
      </c>
      <c r="I572" s="45">
        <v>47</v>
      </c>
      <c r="J572" s="45">
        <v>2019</v>
      </c>
      <c r="K572" s="45">
        <v>2019</v>
      </c>
      <c r="L572" s="55">
        <v>33.87081</v>
      </c>
      <c r="M572" s="55">
        <v>33.87081</v>
      </c>
      <c r="N572" s="55">
        <v>0</v>
      </c>
      <c r="O572" s="55">
        <v>0</v>
      </c>
      <c r="P572" s="55">
        <v>0</v>
      </c>
      <c r="Q572" s="45" t="s">
        <v>46</v>
      </c>
      <c r="R572" s="45">
        <v>27</v>
      </c>
      <c r="S572" s="45">
        <v>109</v>
      </c>
      <c r="T572" s="45">
        <v>11</v>
      </c>
      <c r="U572" s="45">
        <v>47</v>
      </c>
      <c r="V572" s="45">
        <v>0</v>
      </c>
      <c r="W572" s="45">
        <v>0</v>
      </c>
      <c r="X572" s="45">
        <v>0</v>
      </c>
      <c r="Y572" s="45">
        <v>0</v>
      </c>
      <c r="Z572" s="45">
        <v>0</v>
      </c>
      <c r="AA572" s="45">
        <v>0</v>
      </c>
      <c r="AB572" s="45" t="s">
        <v>250</v>
      </c>
      <c r="AC572" s="45" t="s">
        <v>181</v>
      </c>
      <c r="AD572" s="117"/>
    </row>
    <row r="573" s="174" customFormat="1" ht="36" spans="1:30">
      <c r="A573" s="45" t="s">
        <v>42</v>
      </c>
      <c r="B573" s="46" t="s">
        <v>323</v>
      </c>
      <c r="C573" s="45" t="s">
        <v>53</v>
      </c>
      <c r="D573" s="45" t="s">
        <v>62</v>
      </c>
      <c r="E573" s="45" t="s">
        <v>298</v>
      </c>
      <c r="F573" s="45">
        <v>3800</v>
      </c>
      <c r="G573" s="45">
        <v>1</v>
      </c>
      <c r="H573" s="45">
        <v>13</v>
      </c>
      <c r="I573" s="45">
        <v>50</v>
      </c>
      <c r="J573" s="45">
        <v>2019</v>
      </c>
      <c r="K573" s="45">
        <v>2019</v>
      </c>
      <c r="L573" s="55">
        <v>40.33</v>
      </c>
      <c r="M573" s="55">
        <v>0</v>
      </c>
      <c r="N573" s="55">
        <v>0</v>
      </c>
      <c r="O573" s="55">
        <v>0</v>
      </c>
      <c r="P573" s="55">
        <v>40.33</v>
      </c>
      <c r="Q573" s="45" t="s">
        <v>46</v>
      </c>
      <c r="R573" s="45">
        <v>68</v>
      </c>
      <c r="S573" s="45">
        <v>245</v>
      </c>
      <c r="T573" s="45">
        <v>13</v>
      </c>
      <c r="U573" s="45">
        <v>50</v>
      </c>
      <c r="V573" s="45">
        <v>0</v>
      </c>
      <c r="W573" s="45">
        <v>0</v>
      </c>
      <c r="X573" s="45">
        <v>0</v>
      </c>
      <c r="Y573" s="45">
        <v>0</v>
      </c>
      <c r="Z573" s="45">
        <v>0</v>
      </c>
      <c r="AA573" s="45">
        <v>0</v>
      </c>
      <c r="AB573" s="45" t="s">
        <v>250</v>
      </c>
      <c r="AC573" s="45" t="s">
        <v>181</v>
      </c>
      <c r="AD573" s="117"/>
    </row>
    <row r="574" s="10" customFormat="1" ht="27.95" customHeight="1" spans="1:30">
      <c r="A574" s="45" t="s">
        <v>42</v>
      </c>
      <c r="B574" s="46" t="s">
        <v>324</v>
      </c>
      <c r="C574" s="45" t="s">
        <v>54</v>
      </c>
      <c r="D574" s="45" t="s">
        <v>62</v>
      </c>
      <c r="E574" s="45" t="s">
        <v>298</v>
      </c>
      <c r="F574" s="45">
        <v>1800</v>
      </c>
      <c r="G574" s="45">
        <v>1</v>
      </c>
      <c r="H574" s="45">
        <v>35</v>
      </c>
      <c r="I574" s="45">
        <v>145</v>
      </c>
      <c r="J574" s="45">
        <v>2019</v>
      </c>
      <c r="K574" s="45">
        <v>2019</v>
      </c>
      <c r="L574" s="55">
        <v>18</v>
      </c>
      <c r="M574" s="55">
        <v>18</v>
      </c>
      <c r="N574" s="55">
        <v>0</v>
      </c>
      <c r="O574" s="55">
        <v>0</v>
      </c>
      <c r="P574" s="55">
        <v>0</v>
      </c>
      <c r="Q574" s="45" t="s">
        <v>46</v>
      </c>
      <c r="R574" s="45">
        <v>67</v>
      </c>
      <c r="S574" s="45">
        <v>440</v>
      </c>
      <c r="T574" s="45">
        <v>35</v>
      </c>
      <c r="U574" s="45">
        <v>145</v>
      </c>
      <c r="V574" s="45">
        <v>0</v>
      </c>
      <c r="W574" s="45">
        <v>0</v>
      </c>
      <c r="X574" s="45">
        <v>0</v>
      </c>
      <c r="Y574" s="45">
        <v>0</v>
      </c>
      <c r="Z574" s="45">
        <v>0</v>
      </c>
      <c r="AA574" s="45">
        <v>0</v>
      </c>
      <c r="AB574" s="45" t="s">
        <v>325</v>
      </c>
      <c r="AC574" s="45" t="s">
        <v>326</v>
      </c>
      <c r="AD574" s="75"/>
    </row>
    <row r="575" s="10" customFormat="1" ht="27.95" customHeight="1" spans="1:30">
      <c r="A575" s="45" t="s">
        <v>42</v>
      </c>
      <c r="B575" s="46" t="s">
        <v>327</v>
      </c>
      <c r="C575" s="45" t="s">
        <v>54</v>
      </c>
      <c r="D575" s="45" t="s">
        <v>62</v>
      </c>
      <c r="E575" s="45" t="s">
        <v>298</v>
      </c>
      <c r="F575" s="45">
        <v>1650</v>
      </c>
      <c r="G575" s="45">
        <v>1</v>
      </c>
      <c r="H575" s="45">
        <v>19</v>
      </c>
      <c r="I575" s="45">
        <v>55</v>
      </c>
      <c r="J575" s="45">
        <v>2019</v>
      </c>
      <c r="K575" s="45">
        <v>2019</v>
      </c>
      <c r="L575" s="55">
        <f>SUM(M575:P575)</f>
        <v>11</v>
      </c>
      <c r="M575" s="55">
        <v>0</v>
      </c>
      <c r="N575" s="55">
        <v>0</v>
      </c>
      <c r="O575" s="55">
        <v>0</v>
      </c>
      <c r="P575" s="55">
        <v>11</v>
      </c>
      <c r="Q575" s="45" t="s">
        <v>46</v>
      </c>
      <c r="R575" s="45">
        <v>20</v>
      </c>
      <c r="S575" s="45">
        <v>58</v>
      </c>
      <c r="T575" s="45">
        <v>19</v>
      </c>
      <c r="U575" s="45">
        <v>55</v>
      </c>
      <c r="V575" s="45">
        <v>0</v>
      </c>
      <c r="W575" s="45">
        <v>0</v>
      </c>
      <c r="X575" s="45">
        <v>0</v>
      </c>
      <c r="Y575" s="45">
        <v>0</v>
      </c>
      <c r="Z575" s="45">
        <v>0</v>
      </c>
      <c r="AA575" s="45">
        <v>0</v>
      </c>
      <c r="AB575" s="45" t="s">
        <v>325</v>
      </c>
      <c r="AC575" s="45" t="s">
        <v>326</v>
      </c>
      <c r="AD575" s="75"/>
    </row>
    <row r="576" s="10" customFormat="1" ht="27.95" customHeight="1" spans="1:30">
      <c r="A576" s="45" t="s">
        <v>42</v>
      </c>
      <c r="B576" s="46" t="s">
        <v>328</v>
      </c>
      <c r="C576" s="45" t="s">
        <v>56</v>
      </c>
      <c r="D576" s="45" t="s">
        <v>62</v>
      </c>
      <c r="E576" s="45" t="s">
        <v>298</v>
      </c>
      <c r="F576" s="45"/>
      <c r="G576" s="45">
        <v>1</v>
      </c>
      <c r="H576" s="45">
        <v>13</v>
      </c>
      <c r="I576" s="45">
        <v>42</v>
      </c>
      <c r="J576" s="45">
        <v>2019</v>
      </c>
      <c r="K576" s="45">
        <v>2019</v>
      </c>
      <c r="L576" s="55">
        <v>41.075</v>
      </c>
      <c r="M576" s="55">
        <v>41.075</v>
      </c>
      <c r="N576" s="55">
        <v>0</v>
      </c>
      <c r="O576" s="55">
        <v>0</v>
      </c>
      <c r="P576" s="55">
        <v>0</v>
      </c>
      <c r="Q576" s="45" t="s">
        <v>46</v>
      </c>
      <c r="R576" s="45">
        <v>13</v>
      </c>
      <c r="S576" s="45">
        <v>42</v>
      </c>
      <c r="T576" s="45">
        <v>13</v>
      </c>
      <c r="U576" s="45">
        <v>42</v>
      </c>
      <c r="V576" s="45">
        <v>0</v>
      </c>
      <c r="W576" s="45">
        <v>0</v>
      </c>
      <c r="X576" s="45">
        <v>0</v>
      </c>
      <c r="Y576" s="45">
        <v>0</v>
      </c>
      <c r="Z576" s="45">
        <v>0</v>
      </c>
      <c r="AA576" s="45">
        <v>0</v>
      </c>
      <c r="AB576" s="45" t="s">
        <v>325</v>
      </c>
      <c r="AC576" s="45" t="s">
        <v>329</v>
      </c>
      <c r="AD576" s="75"/>
    </row>
    <row r="577" s="175" customFormat="1" ht="36" spans="1:206">
      <c r="A577" s="45" t="s">
        <v>42</v>
      </c>
      <c r="B577" s="46" t="s">
        <v>330</v>
      </c>
      <c r="C577" s="45" t="s">
        <v>58</v>
      </c>
      <c r="D577" s="45" t="s">
        <v>62</v>
      </c>
      <c r="E577" s="45" t="s">
        <v>298</v>
      </c>
      <c r="F577" s="45">
        <v>3300</v>
      </c>
      <c r="G577" s="45">
        <v>1</v>
      </c>
      <c r="H577" s="45">
        <v>27</v>
      </c>
      <c r="I577" s="45">
        <v>126</v>
      </c>
      <c r="J577" s="45">
        <v>2019</v>
      </c>
      <c r="K577" s="45">
        <v>2019</v>
      </c>
      <c r="L577" s="55">
        <v>18</v>
      </c>
      <c r="M577" s="55">
        <v>18</v>
      </c>
      <c r="N577" s="55">
        <v>0</v>
      </c>
      <c r="O577" s="55">
        <v>0</v>
      </c>
      <c r="P577" s="55">
        <v>0</v>
      </c>
      <c r="Q577" s="45" t="s">
        <v>46</v>
      </c>
      <c r="R577" s="45">
        <v>60</v>
      </c>
      <c r="S577" s="45">
        <v>274</v>
      </c>
      <c r="T577" s="45">
        <v>27</v>
      </c>
      <c r="U577" s="45">
        <v>126</v>
      </c>
      <c r="V577" s="45">
        <v>0</v>
      </c>
      <c r="W577" s="45">
        <v>0</v>
      </c>
      <c r="X577" s="45">
        <v>0</v>
      </c>
      <c r="Y577" s="45">
        <v>0</v>
      </c>
      <c r="Z577" s="45">
        <v>0</v>
      </c>
      <c r="AA577" s="45">
        <v>0</v>
      </c>
      <c r="AB577" s="45" t="s">
        <v>250</v>
      </c>
      <c r="AC577" s="45" t="s">
        <v>331</v>
      </c>
      <c r="AD577" s="76"/>
      <c r="AE577" s="186"/>
      <c r="AF577" s="186"/>
      <c r="AG577" s="186"/>
      <c r="AH577" s="186"/>
      <c r="AI577" s="186"/>
      <c r="AJ577" s="186"/>
      <c r="AK577" s="186"/>
      <c r="AL577" s="186"/>
      <c r="AM577" s="186"/>
      <c r="AN577" s="186"/>
      <c r="AO577" s="186"/>
      <c r="AP577" s="186"/>
      <c r="AQ577" s="186"/>
      <c r="AR577" s="186"/>
      <c r="AS577" s="186"/>
      <c r="AT577" s="186"/>
      <c r="AU577" s="186"/>
      <c r="AV577" s="186"/>
      <c r="AW577" s="186"/>
      <c r="AX577" s="186"/>
      <c r="AY577" s="186"/>
      <c r="AZ577" s="186"/>
      <c r="BA577" s="186"/>
      <c r="BB577" s="186"/>
      <c r="BC577" s="186"/>
      <c r="BD577" s="186"/>
      <c r="BE577" s="186"/>
      <c r="BF577" s="186"/>
      <c r="BG577" s="186"/>
      <c r="BH577" s="186"/>
      <c r="BI577" s="186"/>
      <c r="BJ577" s="186"/>
      <c r="BK577" s="186"/>
      <c r="BL577" s="186"/>
      <c r="BM577" s="186"/>
      <c r="BN577" s="186"/>
      <c r="BO577" s="186"/>
      <c r="BP577" s="186"/>
      <c r="BQ577" s="186"/>
      <c r="BR577" s="186"/>
      <c r="BS577" s="186"/>
      <c r="BT577" s="186"/>
      <c r="BU577" s="186"/>
      <c r="BV577" s="186"/>
      <c r="BW577" s="186"/>
      <c r="BX577" s="186"/>
      <c r="BY577" s="186"/>
      <c r="BZ577" s="186"/>
      <c r="CA577" s="186"/>
      <c r="CB577" s="186"/>
      <c r="CC577" s="186"/>
      <c r="CD577" s="186"/>
      <c r="CE577" s="186"/>
      <c r="CF577" s="186"/>
      <c r="CG577" s="186"/>
      <c r="CH577" s="186"/>
      <c r="CI577" s="186"/>
      <c r="CJ577" s="186"/>
      <c r="CK577" s="186"/>
      <c r="CL577" s="186"/>
      <c r="CM577" s="186"/>
      <c r="CN577" s="186"/>
      <c r="CO577" s="186"/>
      <c r="CP577" s="186"/>
      <c r="CQ577" s="186"/>
      <c r="CR577" s="186"/>
      <c r="CS577" s="186"/>
      <c r="CT577" s="186"/>
      <c r="CU577" s="186"/>
      <c r="CV577" s="186"/>
      <c r="CW577" s="186"/>
      <c r="CX577" s="186"/>
      <c r="CY577" s="186"/>
      <c r="CZ577" s="186"/>
      <c r="DA577" s="186"/>
      <c r="DB577" s="186"/>
      <c r="DC577" s="186"/>
      <c r="DD577" s="186"/>
      <c r="DE577" s="186"/>
      <c r="DF577" s="186"/>
      <c r="DG577" s="186"/>
      <c r="DH577" s="186"/>
      <c r="DI577" s="186"/>
      <c r="DJ577" s="186"/>
      <c r="DK577" s="186"/>
      <c r="DL577" s="186"/>
      <c r="DM577" s="186"/>
      <c r="DN577" s="186"/>
      <c r="DO577" s="186"/>
      <c r="DP577" s="186"/>
      <c r="DQ577" s="186"/>
      <c r="DR577" s="186"/>
      <c r="DS577" s="186"/>
      <c r="DT577" s="186"/>
      <c r="DU577" s="186"/>
      <c r="DV577" s="186"/>
      <c r="DW577" s="186"/>
      <c r="DX577" s="186"/>
      <c r="DY577" s="186"/>
      <c r="DZ577" s="186"/>
      <c r="EA577" s="186"/>
      <c r="EB577" s="186"/>
      <c r="EC577" s="186"/>
      <c r="ED577" s="186"/>
      <c r="EE577" s="186"/>
      <c r="EF577" s="186"/>
      <c r="EG577" s="186"/>
      <c r="EH577" s="186"/>
      <c r="EI577" s="186"/>
      <c r="EJ577" s="186"/>
      <c r="EK577" s="186"/>
      <c r="EL577" s="186"/>
      <c r="EM577" s="186"/>
      <c r="EN577" s="186"/>
      <c r="EO577" s="186"/>
      <c r="EP577" s="186"/>
      <c r="EQ577" s="186"/>
      <c r="ER577" s="186"/>
      <c r="ES577" s="186"/>
      <c r="ET577" s="186"/>
      <c r="EU577" s="186"/>
      <c r="EV577" s="186"/>
      <c r="EW577" s="186"/>
      <c r="EX577" s="186"/>
      <c r="EY577" s="186"/>
      <c r="EZ577" s="186"/>
      <c r="FA577" s="186"/>
      <c r="FB577" s="186"/>
      <c r="FC577" s="186"/>
      <c r="FD577" s="186"/>
      <c r="FE577" s="186"/>
      <c r="FF577" s="186"/>
      <c r="FG577" s="186"/>
      <c r="FH577" s="186"/>
      <c r="FI577" s="186"/>
      <c r="FJ577" s="186"/>
      <c r="FK577" s="186"/>
      <c r="FL577" s="186"/>
      <c r="FM577" s="186"/>
      <c r="FN577" s="186"/>
      <c r="FO577" s="186"/>
      <c r="FP577" s="186"/>
      <c r="FQ577" s="186"/>
      <c r="FR577" s="186"/>
      <c r="FS577" s="186"/>
      <c r="FT577" s="186"/>
      <c r="FU577" s="186"/>
      <c r="FV577" s="186"/>
      <c r="FW577" s="186"/>
      <c r="FX577" s="186"/>
      <c r="FY577" s="186"/>
      <c r="FZ577" s="186"/>
      <c r="GA577" s="186"/>
      <c r="GB577" s="186"/>
      <c r="GC577" s="186"/>
      <c r="GD577" s="186"/>
      <c r="GE577" s="186"/>
      <c r="GF577" s="186"/>
      <c r="GG577" s="186"/>
      <c r="GH577" s="186"/>
      <c r="GI577" s="186"/>
      <c r="GJ577" s="186"/>
      <c r="GK577" s="186"/>
      <c r="GL577" s="186"/>
      <c r="GM577" s="186"/>
      <c r="GN577" s="186"/>
      <c r="GO577" s="186"/>
      <c r="GP577" s="186"/>
      <c r="GQ577" s="186"/>
      <c r="GR577" s="186"/>
      <c r="GS577" s="186"/>
      <c r="GT577" s="186"/>
      <c r="GU577" s="186"/>
      <c r="GV577" s="186"/>
      <c r="GW577" s="186"/>
      <c r="GX577" s="186"/>
    </row>
    <row r="578" s="175" customFormat="1" ht="36" spans="1:206">
      <c r="A578" s="45" t="s">
        <v>42</v>
      </c>
      <c r="B578" s="46" t="s">
        <v>332</v>
      </c>
      <c r="C578" s="45" t="s">
        <v>58</v>
      </c>
      <c r="D578" s="45" t="s">
        <v>62</v>
      </c>
      <c r="E578" s="45" t="s">
        <v>298</v>
      </c>
      <c r="F578" s="45"/>
      <c r="G578" s="45">
        <v>1</v>
      </c>
      <c r="H578" s="45">
        <v>14</v>
      </c>
      <c r="I578" s="45">
        <v>53</v>
      </c>
      <c r="J578" s="45">
        <v>2019</v>
      </c>
      <c r="K578" s="45">
        <v>2019</v>
      </c>
      <c r="L578" s="55">
        <v>95</v>
      </c>
      <c r="M578" s="55">
        <v>95</v>
      </c>
      <c r="N578" s="55">
        <v>0</v>
      </c>
      <c r="O578" s="55">
        <v>0</v>
      </c>
      <c r="P578" s="55">
        <v>0</v>
      </c>
      <c r="Q578" s="45" t="s">
        <v>46</v>
      </c>
      <c r="R578" s="45">
        <v>14</v>
      </c>
      <c r="S578" s="45">
        <v>53</v>
      </c>
      <c r="T578" s="45">
        <v>14</v>
      </c>
      <c r="U578" s="45">
        <v>53</v>
      </c>
      <c r="V578" s="45">
        <v>0</v>
      </c>
      <c r="W578" s="45">
        <v>0</v>
      </c>
      <c r="X578" s="45">
        <v>0</v>
      </c>
      <c r="Y578" s="45">
        <v>0</v>
      </c>
      <c r="Z578" s="45">
        <v>0</v>
      </c>
      <c r="AA578" s="45">
        <v>0</v>
      </c>
      <c r="AB578" s="45" t="s">
        <v>325</v>
      </c>
      <c r="AC578" s="45" t="s">
        <v>331</v>
      </c>
      <c r="AD578" s="76"/>
      <c r="AE578" s="186"/>
      <c r="AF578" s="186"/>
      <c r="AG578" s="186"/>
      <c r="AH578" s="186"/>
      <c r="AI578" s="186"/>
      <c r="AJ578" s="186"/>
      <c r="AK578" s="186"/>
      <c r="AL578" s="186"/>
      <c r="AM578" s="186"/>
      <c r="AN578" s="186"/>
      <c r="AO578" s="186"/>
      <c r="AP578" s="186"/>
      <c r="AQ578" s="186"/>
      <c r="AR578" s="186"/>
      <c r="AS578" s="186"/>
      <c r="AT578" s="186"/>
      <c r="AU578" s="186"/>
      <c r="AV578" s="186"/>
      <c r="AW578" s="186"/>
      <c r="AX578" s="186"/>
      <c r="AY578" s="186"/>
      <c r="AZ578" s="186"/>
      <c r="BA578" s="186"/>
      <c r="BB578" s="186"/>
      <c r="BC578" s="186"/>
      <c r="BD578" s="186"/>
      <c r="BE578" s="186"/>
      <c r="BF578" s="186"/>
      <c r="BG578" s="186"/>
      <c r="BH578" s="186"/>
      <c r="BI578" s="186"/>
      <c r="BJ578" s="186"/>
      <c r="BK578" s="186"/>
      <c r="BL578" s="186"/>
      <c r="BM578" s="186"/>
      <c r="BN578" s="186"/>
      <c r="BO578" s="186"/>
      <c r="BP578" s="186"/>
      <c r="BQ578" s="186"/>
      <c r="BR578" s="186"/>
      <c r="BS578" s="186"/>
      <c r="BT578" s="186"/>
      <c r="BU578" s="186"/>
      <c r="BV578" s="186"/>
      <c r="BW578" s="186"/>
      <c r="BX578" s="186"/>
      <c r="BY578" s="186"/>
      <c r="BZ578" s="186"/>
      <c r="CA578" s="186"/>
      <c r="CB578" s="186"/>
      <c r="CC578" s="186"/>
      <c r="CD578" s="186"/>
      <c r="CE578" s="186"/>
      <c r="CF578" s="186"/>
      <c r="CG578" s="186"/>
      <c r="CH578" s="186"/>
      <c r="CI578" s="186"/>
      <c r="CJ578" s="186"/>
      <c r="CK578" s="186"/>
      <c r="CL578" s="186"/>
      <c r="CM578" s="186"/>
      <c r="CN578" s="186"/>
      <c r="CO578" s="186"/>
      <c r="CP578" s="186"/>
      <c r="CQ578" s="186"/>
      <c r="CR578" s="186"/>
      <c r="CS578" s="186"/>
      <c r="CT578" s="186"/>
      <c r="CU578" s="186"/>
      <c r="CV578" s="186"/>
      <c r="CW578" s="186"/>
      <c r="CX578" s="186"/>
      <c r="CY578" s="186"/>
      <c r="CZ578" s="186"/>
      <c r="DA578" s="186"/>
      <c r="DB578" s="186"/>
      <c r="DC578" s="186"/>
      <c r="DD578" s="186"/>
      <c r="DE578" s="186"/>
      <c r="DF578" s="186"/>
      <c r="DG578" s="186"/>
      <c r="DH578" s="186"/>
      <c r="DI578" s="186"/>
      <c r="DJ578" s="186"/>
      <c r="DK578" s="186"/>
      <c r="DL578" s="186"/>
      <c r="DM578" s="186"/>
      <c r="DN578" s="186"/>
      <c r="DO578" s="186"/>
      <c r="DP578" s="186"/>
      <c r="DQ578" s="186"/>
      <c r="DR578" s="186"/>
      <c r="DS578" s="186"/>
      <c r="DT578" s="186"/>
      <c r="DU578" s="186"/>
      <c r="DV578" s="186"/>
      <c r="DW578" s="186"/>
      <c r="DX578" s="186"/>
      <c r="DY578" s="186"/>
      <c r="DZ578" s="186"/>
      <c r="EA578" s="186"/>
      <c r="EB578" s="186"/>
      <c r="EC578" s="186"/>
      <c r="ED578" s="186"/>
      <c r="EE578" s="186"/>
      <c r="EF578" s="186"/>
      <c r="EG578" s="186"/>
      <c r="EH578" s="186"/>
      <c r="EI578" s="186"/>
      <c r="EJ578" s="186"/>
      <c r="EK578" s="186"/>
      <c r="EL578" s="186"/>
      <c r="EM578" s="186"/>
      <c r="EN578" s="186"/>
      <c r="EO578" s="186"/>
      <c r="EP578" s="186"/>
      <c r="EQ578" s="186"/>
      <c r="ER578" s="186"/>
      <c r="ES578" s="186"/>
      <c r="ET578" s="186"/>
      <c r="EU578" s="186"/>
      <c r="EV578" s="186"/>
      <c r="EW578" s="186"/>
      <c r="EX578" s="186"/>
      <c r="EY578" s="186"/>
      <c r="EZ578" s="186"/>
      <c r="FA578" s="186"/>
      <c r="FB578" s="186"/>
      <c r="FC578" s="186"/>
      <c r="FD578" s="186"/>
      <c r="FE578" s="186"/>
      <c r="FF578" s="186"/>
      <c r="FG578" s="186"/>
      <c r="FH578" s="186"/>
      <c r="FI578" s="186"/>
      <c r="FJ578" s="186"/>
      <c r="FK578" s="186"/>
      <c r="FL578" s="186"/>
      <c r="FM578" s="186"/>
      <c r="FN578" s="186"/>
      <c r="FO578" s="186"/>
      <c r="FP578" s="186"/>
      <c r="FQ578" s="186"/>
      <c r="FR578" s="186"/>
      <c r="FS578" s="186"/>
      <c r="FT578" s="186"/>
      <c r="FU578" s="186"/>
      <c r="FV578" s="186"/>
      <c r="FW578" s="186"/>
      <c r="FX578" s="186"/>
      <c r="FY578" s="186"/>
      <c r="FZ578" s="186"/>
      <c r="GA578" s="186"/>
      <c r="GB578" s="186"/>
      <c r="GC578" s="186"/>
      <c r="GD578" s="186"/>
      <c r="GE578" s="186"/>
      <c r="GF578" s="186"/>
      <c r="GG578" s="186"/>
      <c r="GH578" s="186"/>
      <c r="GI578" s="186"/>
      <c r="GJ578" s="186"/>
      <c r="GK578" s="186"/>
      <c r="GL578" s="186"/>
      <c r="GM578" s="186"/>
      <c r="GN578" s="186"/>
      <c r="GO578" s="186"/>
      <c r="GP578" s="186"/>
      <c r="GQ578" s="186"/>
      <c r="GR578" s="186"/>
      <c r="GS578" s="186"/>
      <c r="GT578" s="186"/>
      <c r="GU578" s="186"/>
      <c r="GV578" s="186"/>
      <c r="GW578" s="186"/>
      <c r="GX578" s="186"/>
    </row>
    <row r="579" s="175" customFormat="1" ht="36" spans="1:206">
      <c r="A579" s="45" t="s">
        <v>42</v>
      </c>
      <c r="B579" s="46" t="s">
        <v>333</v>
      </c>
      <c r="C579" s="45" t="s">
        <v>56</v>
      </c>
      <c r="D579" s="45" t="s">
        <v>62</v>
      </c>
      <c r="E579" s="45" t="s">
        <v>298</v>
      </c>
      <c r="F579" s="45"/>
      <c r="G579" s="45">
        <v>1</v>
      </c>
      <c r="H579" s="45">
        <v>170</v>
      </c>
      <c r="I579" s="45">
        <v>632</v>
      </c>
      <c r="J579" s="45">
        <v>2019</v>
      </c>
      <c r="K579" s="45">
        <v>2019</v>
      </c>
      <c r="L579" s="55">
        <v>208</v>
      </c>
      <c r="M579" s="55">
        <v>208</v>
      </c>
      <c r="N579" s="55">
        <v>0</v>
      </c>
      <c r="O579" s="55">
        <v>0</v>
      </c>
      <c r="P579" s="55">
        <v>0</v>
      </c>
      <c r="Q579" s="45" t="s">
        <v>46</v>
      </c>
      <c r="R579" s="45">
        <v>170</v>
      </c>
      <c r="S579" s="45">
        <v>632</v>
      </c>
      <c r="T579" s="45">
        <v>170</v>
      </c>
      <c r="U579" s="45">
        <v>632</v>
      </c>
      <c r="V579" s="45">
        <v>0</v>
      </c>
      <c r="W579" s="45">
        <v>0</v>
      </c>
      <c r="X579" s="45">
        <v>0</v>
      </c>
      <c r="Y579" s="45">
        <v>0</v>
      </c>
      <c r="Z579" s="45">
        <v>0</v>
      </c>
      <c r="AA579" s="45">
        <v>0</v>
      </c>
      <c r="AB579" s="45" t="s">
        <v>325</v>
      </c>
      <c r="AC579" s="45" t="s">
        <v>329</v>
      </c>
      <c r="AD579" s="76"/>
      <c r="AE579" s="186"/>
      <c r="AF579" s="186"/>
      <c r="AG579" s="186"/>
      <c r="AH579" s="186"/>
      <c r="AI579" s="186"/>
      <c r="AJ579" s="186"/>
      <c r="AK579" s="186"/>
      <c r="AL579" s="186"/>
      <c r="AM579" s="186"/>
      <c r="AN579" s="186"/>
      <c r="AO579" s="186"/>
      <c r="AP579" s="186"/>
      <c r="AQ579" s="186"/>
      <c r="AR579" s="186"/>
      <c r="AS579" s="186"/>
      <c r="AT579" s="186"/>
      <c r="AU579" s="186"/>
      <c r="AV579" s="186"/>
      <c r="AW579" s="186"/>
      <c r="AX579" s="186"/>
      <c r="AY579" s="186"/>
      <c r="AZ579" s="186"/>
      <c r="BA579" s="186"/>
      <c r="BB579" s="186"/>
      <c r="BC579" s="186"/>
      <c r="BD579" s="186"/>
      <c r="BE579" s="186"/>
      <c r="BF579" s="186"/>
      <c r="BG579" s="186"/>
      <c r="BH579" s="186"/>
      <c r="BI579" s="186"/>
      <c r="BJ579" s="186"/>
      <c r="BK579" s="186"/>
      <c r="BL579" s="186"/>
      <c r="BM579" s="186"/>
      <c r="BN579" s="186"/>
      <c r="BO579" s="186"/>
      <c r="BP579" s="186"/>
      <c r="BQ579" s="186"/>
      <c r="BR579" s="186"/>
      <c r="BS579" s="186"/>
      <c r="BT579" s="186"/>
      <c r="BU579" s="186"/>
      <c r="BV579" s="186"/>
      <c r="BW579" s="186"/>
      <c r="BX579" s="186"/>
      <c r="BY579" s="186"/>
      <c r="BZ579" s="186"/>
      <c r="CA579" s="186"/>
      <c r="CB579" s="186"/>
      <c r="CC579" s="186"/>
      <c r="CD579" s="186"/>
      <c r="CE579" s="186"/>
      <c r="CF579" s="186"/>
      <c r="CG579" s="186"/>
      <c r="CH579" s="186"/>
      <c r="CI579" s="186"/>
      <c r="CJ579" s="186"/>
      <c r="CK579" s="186"/>
      <c r="CL579" s="186"/>
      <c r="CM579" s="186"/>
      <c r="CN579" s="186"/>
      <c r="CO579" s="186"/>
      <c r="CP579" s="186"/>
      <c r="CQ579" s="186"/>
      <c r="CR579" s="186"/>
      <c r="CS579" s="186"/>
      <c r="CT579" s="186"/>
      <c r="CU579" s="186"/>
      <c r="CV579" s="186"/>
      <c r="CW579" s="186"/>
      <c r="CX579" s="186"/>
      <c r="CY579" s="186"/>
      <c r="CZ579" s="186"/>
      <c r="DA579" s="186"/>
      <c r="DB579" s="186"/>
      <c r="DC579" s="186"/>
      <c r="DD579" s="186"/>
      <c r="DE579" s="186"/>
      <c r="DF579" s="186"/>
      <c r="DG579" s="186"/>
      <c r="DH579" s="186"/>
      <c r="DI579" s="186"/>
      <c r="DJ579" s="186"/>
      <c r="DK579" s="186"/>
      <c r="DL579" s="186"/>
      <c r="DM579" s="186"/>
      <c r="DN579" s="186"/>
      <c r="DO579" s="186"/>
      <c r="DP579" s="186"/>
      <c r="DQ579" s="186"/>
      <c r="DR579" s="186"/>
      <c r="DS579" s="186"/>
      <c r="DT579" s="186"/>
      <c r="DU579" s="186"/>
      <c r="DV579" s="186"/>
      <c r="DW579" s="186"/>
      <c r="DX579" s="186"/>
      <c r="DY579" s="186"/>
      <c r="DZ579" s="186"/>
      <c r="EA579" s="186"/>
      <c r="EB579" s="186"/>
      <c r="EC579" s="186"/>
      <c r="ED579" s="186"/>
      <c r="EE579" s="186"/>
      <c r="EF579" s="186"/>
      <c r="EG579" s="186"/>
      <c r="EH579" s="186"/>
      <c r="EI579" s="186"/>
      <c r="EJ579" s="186"/>
      <c r="EK579" s="186"/>
      <c r="EL579" s="186"/>
      <c r="EM579" s="186"/>
      <c r="EN579" s="186"/>
      <c r="EO579" s="186"/>
      <c r="EP579" s="186"/>
      <c r="EQ579" s="186"/>
      <c r="ER579" s="186"/>
      <c r="ES579" s="186"/>
      <c r="ET579" s="186"/>
      <c r="EU579" s="186"/>
      <c r="EV579" s="186"/>
      <c r="EW579" s="186"/>
      <c r="EX579" s="186"/>
      <c r="EY579" s="186"/>
      <c r="EZ579" s="186"/>
      <c r="FA579" s="186"/>
      <c r="FB579" s="186"/>
      <c r="FC579" s="186"/>
      <c r="FD579" s="186"/>
      <c r="FE579" s="186"/>
      <c r="FF579" s="186"/>
      <c r="FG579" s="186"/>
      <c r="FH579" s="186"/>
      <c r="FI579" s="186"/>
      <c r="FJ579" s="186"/>
      <c r="FK579" s="186"/>
      <c r="FL579" s="186"/>
      <c r="FM579" s="186"/>
      <c r="FN579" s="186"/>
      <c r="FO579" s="186"/>
      <c r="FP579" s="186"/>
      <c r="FQ579" s="186"/>
      <c r="FR579" s="186"/>
      <c r="FS579" s="186"/>
      <c r="FT579" s="186"/>
      <c r="FU579" s="186"/>
      <c r="FV579" s="186"/>
      <c r="FW579" s="186"/>
      <c r="FX579" s="186"/>
      <c r="FY579" s="186"/>
      <c r="FZ579" s="186"/>
      <c r="GA579" s="186"/>
      <c r="GB579" s="186"/>
      <c r="GC579" s="186"/>
      <c r="GD579" s="186"/>
      <c r="GE579" s="186"/>
      <c r="GF579" s="186"/>
      <c r="GG579" s="186"/>
      <c r="GH579" s="186"/>
      <c r="GI579" s="186"/>
      <c r="GJ579" s="186"/>
      <c r="GK579" s="186"/>
      <c r="GL579" s="186"/>
      <c r="GM579" s="186"/>
      <c r="GN579" s="186"/>
      <c r="GO579" s="186"/>
      <c r="GP579" s="186"/>
      <c r="GQ579" s="186"/>
      <c r="GR579" s="186"/>
      <c r="GS579" s="186"/>
      <c r="GT579" s="186"/>
      <c r="GU579" s="186"/>
      <c r="GV579" s="186"/>
      <c r="GW579" s="186"/>
      <c r="GX579" s="186"/>
    </row>
    <row r="580" s="21" customFormat="1" ht="36" spans="1:251">
      <c r="A580" s="45" t="s">
        <v>42</v>
      </c>
      <c r="B580" s="46" t="s">
        <v>334</v>
      </c>
      <c r="C580" s="45" t="s">
        <v>49</v>
      </c>
      <c r="D580" s="45" t="s">
        <v>62</v>
      </c>
      <c r="E580" s="45" t="s">
        <v>249</v>
      </c>
      <c r="F580" s="45">
        <v>2.5</v>
      </c>
      <c r="G580" s="45">
        <v>1</v>
      </c>
      <c r="H580" s="45">
        <v>2</v>
      </c>
      <c r="I580" s="45">
        <v>6</v>
      </c>
      <c r="J580" s="45">
        <v>2020</v>
      </c>
      <c r="K580" s="45">
        <v>2020</v>
      </c>
      <c r="L580" s="55">
        <v>150</v>
      </c>
      <c r="M580" s="55">
        <v>150</v>
      </c>
      <c r="N580" s="55">
        <v>0</v>
      </c>
      <c r="O580" s="55">
        <v>0</v>
      </c>
      <c r="P580" s="55">
        <v>0</v>
      </c>
      <c r="Q580" s="45" t="s">
        <v>46</v>
      </c>
      <c r="R580" s="45">
        <v>2</v>
      </c>
      <c r="S580" s="45">
        <v>6</v>
      </c>
      <c r="T580" s="45">
        <v>2</v>
      </c>
      <c r="U580" s="45">
        <v>6</v>
      </c>
      <c r="V580" s="45">
        <v>0</v>
      </c>
      <c r="W580" s="45">
        <v>0</v>
      </c>
      <c r="X580" s="45">
        <v>0</v>
      </c>
      <c r="Y580" s="45">
        <v>0</v>
      </c>
      <c r="Z580" s="45">
        <v>0</v>
      </c>
      <c r="AA580" s="45">
        <v>0</v>
      </c>
      <c r="AB580" s="45" t="s">
        <v>250</v>
      </c>
      <c r="AC580" s="45" t="s">
        <v>49</v>
      </c>
      <c r="AD580" s="73"/>
      <c r="AE580" s="22"/>
      <c r="AF580" s="22"/>
      <c r="AG580" s="22"/>
      <c r="AH580" s="22"/>
      <c r="AI580" s="22"/>
      <c r="AJ580" s="22"/>
      <c r="AK580" s="22"/>
      <c r="AL580" s="22"/>
      <c r="AM580" s="22"/>
      <c r="AN580" s="22"/>
      <c r="AO580" s="22"/>
      <c r="AP580" s="22"/>
      <c r="AQ580" s="22"/>
      <c r="AR580" s="22"/>
      <c r="AS580" s="22"/>
      <c r="AT580" s="22"/>
      <c r="AU580" s="22"/>
      <c r="AV580" s="22"/>
      <c r="AW580" s="22"/>
      <c r="AX580" s="22"/>
      <c r="AY580" s="22"/>
      <c r="AZ580" s="22"/>
      <c r="BA580" s="22"/>
      <c r="BB580" s="22"/>
      <c r="BC580" s="22"/>
      <c r="BD580" s="22"/>
      <c r="BE580" s="22"/>
      <c r="BF580" s="22"/>
      <c r="BG580" s="22"/>
      <c r="BH580" s="22"/>
      <c r="BI580" s="22"/>
      <c r="BJ580" s="22"/>
      <c r="BK580" s="22"/>
      <c r="BL580" s="22"/>
      <c r="BM580" s="22"/>
      <c r="BN580" s="22"/>
      <c r="BO580" s="22"/>
      <c r="BP580" s="22"/>
      <c r="BQ580" s="22"/>
      <c r="BR580" s="22"/>
      <c r="BS580" s="22"/>
      <c r="BT580" s="22"/>
      <c r="BU580" s="22"/>
      <c r="BV580" s="22"/>
      <c r="BW580" s="22"/>
      <c r="BX580" s="22"/>
      <c r="BY580" s="22"/>
      <c r="BZ580" s="22"/>
      <c r="CA580" s="22"/>
      <c r="CB580" s="22"/>
      <c r="CC580" s="22"/>
      <c r="CD580" s="22"/>
      <c r="CE580" s="22"/>
      <c r="CF580" s="22"/>
      <c r="CG580" s="22"/>
      <c r="CH580" s="22"/>
      <c r="CI580" s="22"/>
      <c r="CJ580" s="22"/>
      <c r="CK580" s="22"/>
      <c r="CL580" s="22"/>
      <c r="CM580" s="22"/>
      <c r="CN580" s="22"/>
      <c r="CO580" s="22"/>
      <c r="CP580" s="22"/>
      <c r="CQ580" s="22"/>
      <c r="CR580" s="22"/>
      <c r="CS580" s="22"/>
      <c r="CT580" s="22"/>
      <c r="CU580" s="22"/>
      <c r="CV580" s="22"/>
      <c r="CW580" s="22"/>
      <c r="CX580" s="22"/>
      <c r="CY580" s="22"/>
      <c r="CZ580" s="22"/>
      <c r="DA580" s="22"/>
      <c r="DB580" s="22"/>
      <c r="DC580" s="22"/>
      <c r="DD580" s="22"/>
      <c r="DE580" s="22"/>
      <c r="DF580" s="22"/>
      <c r="DG580" s="22"/>
      <c r="DH580" s="22"/>
      <c r="DI580" s="22"/>
      <c r="DJ580" s="22"/>
      <c r="DK580" s="22"/>
      <c r="DL580" s="22"/>
      <c r="DM580" s="22"/>
      <c r="DN580" s="22"/>
      <c r="DO580" s="22"/>
      <c r="DP580" s="22"/>
      <c r="DQ580" s="22"/>
      <c r="DR580" s="22"/>
      <c r="DS580" s="22"/>
      <c r="DT580" s="22"/>
      <c r="DU580" s="22"/>
      <c r="DV580" s="22"/>
      <c r="DW580" s="22"/>
      <c r="DX580" s="22"/>
      <c r="DY580" s="22"/>
      <c r="DZ580" s="22"/>
      <c r="EA580" s="22"/>
      <c r="EB580" s="22"/>
      <c r="EC580" s="22"/>
      <c r="ED580" s="22"/>
      <c r="EE580" s="22"/>
      <c r="EF580" s="22"/>
      <c r="EG580" s="22"/>
      <c r="EH580" s="22"/>
      <c r="EI580" s="22"/>
      <c r="EJ580" s="22"/>
      <c r="EK580" s="22"/>
      <c r="EL580" s="22"/>
      <c r="EM580" s="22"/>
      <c r="EN580" s="22"/>
      <c r="EO580" s="22"/>
      <c r="EP580" s="22"/>
      <c r="EQ580" s="22"/>
      <c r="ER580" s="22"/>
      <c r="ES580" s="22"/>
      <c r="ET580" s="22"/>
      <c r="EU580" s="22"/>
      <c r="EV580" s="22"/>
      <c r="EW580" s="22"/>
      <c r="EX580" s="22"/>
      <c r="EY580" s="22"/>
      <c r="EZ580" s="22"/>
      <c r="FA580" s="22"/>
      <c r="FB580" s="22"/>
      <c r="FC580" s="22"/>
      <c r="FD580" s="22"/>
      <c r="FE580" s="22"/>
      <c r="FF580" s="22"/>
      <c r="FG580" s="22"/>
      <c r="FH580" s="22"/>
      <c r="FI580" s="22"/>
      <c r="FJ580" s="22"/>
      <c r="FK580" s="22"/>
      <c r="FL580" s="22"/>
      <c r="FM580" s="22"/>
      <c r="FN580" s="22"/>
      <c r="FO580" s="22"/>
      <c r="FP580" s="22"/>
      <c r="FQ580" s="22"/>
      <c r="FR580" s="22"/>
      <c r="FS580" s="22"/>
      <c r="FT580" s="22"/>
      <c r="FU580" s="22"/>
      <c r="FV580" s="22"/>
      <c r="FW580" s="22"/>
      <c r="FX580" s="22"/>
      <c r="FY580" s="22"/>
      <c r="FZ580" s="22"/>
      <c r="GA580" s="22"/>
      <c r="GB580" s="22"/>
      <c r="GC580" s="22"/>
      <c r="GD580" s="22"/>
      <c r="GE580" s="22"/>
      <c r="GF580" s="22"/>
      <c r="GG580" s="22"/>
      <c r="GH580" s="22"/>
      <c r="GI580" s="22"/>
      <c r="GJ580" s="22"/>
      <c r="GK580" s="22"/>
      <c r="GL580" s="22"/>
      <c r="GM580" s="22"/>
      <c r="GN580" s="22"/>
      <c r="GO580" s="22"/>
      <c r="GP580" s="22"/>
      <c r="GQ580" s="22"/>
      <c r="GR580" s="22"/>
      <c r="GS580" s="22"/>
      <c r="GT580" s="22"/>
      <c r="GU580" s="22"/>
      <c r="GV580" s="22"/>
      <c r="GW580" s="22"/>
      <c r="GX580" s="22"/>
      <c r="GY580" s="22"/>
      <c r="GZ580" s="22"/>
      <c r="HA580" s="22"/>
      <c r="HB580" s="22"/>
      <c r="HC580" s="22"/>
      <c r="HD580" s="22"/>
      <c r="HE580" s="22"/>
      <c r="HF580" s="22"/>
      <c r="HG580" s="22"/>
      <c r="HH580" s="22"/>
      <c r="HI580" s="22"/>
      <c r="HJ580" s="22"/>
      <c r="HK580" s="22"/>
      <c r="HL580" s="22"/>
      <c r="HM580" s="22"/>
      <c r="HN580" s="22"/>
      <c r="HO580" s="22"/>
      <c r="HP580" s="22"/>
      <c r="HQ580" s="22"/>
      <c r="HR580" s="22"/>
      <c r="HS580" s="22"/>
      <c r="HT580" s="22"/>
      <c r="HU580" s="22"/>
      <c r="HV580" s="22"/>
      <c r="HW580" s="22"/>
      <c r="HX580" s="22"/>
      <c r="HY580" s="22"/>
      <c r="HZ580" s="22"/>
      <c r="IA580" s="22"/>
      <c r="IB580" s="22"/>
      <c r="IC580" s="22"/>
      <c r="ID580" s="22"/>
      <c r="IE580" s="22"/>
      <c r="IF580" s="22"/>
      <c r="IG580" s="22"/>
      <c r="IH580" s="22"/>
      <c r="II580" s="22"/>
      <c r="IJ580" s="22"/>
      <c r="IK580" s="22"/>
      <c r="IL580" s="22"/>
      <c r="IM580" s="22"/>
      <c r="IN580" s="22"/>
      <c r="IO580" s="22"/>
      <c r="IP580" s="22"/>
      <c r="IQ580" s="22"/>
    </row>
    <row r="581" s="172" customFormat="1" ht="36" spans="1:227">
      <c r="A581" s="45" t="s">
        <v>42</v>
      </c>
      <c r="B581" s="46" t="s">
        <v>335</v>
      </c>
      <c r="C581" s="45" t="s">
        <v>54</v>
      </c>
      <c r="D581" s="45" t="s">
        <v>62</v>
      </c>
      <c r="E581" s="45" t="s">
        <v>249</v>
      </c>
      <c r="F581" s="45">
        <v>3.8</v>
      </c>
      <c r="G581" s="45">
        <v>1</v>
      </c>
      <c r="H581" s="45">
        <v>52</v>
      </c>
      <c r="I581" s="45">
        <v>166</v>
      </c>
      <c r="J581" s="45">
        <v>2020</v>
      </c>
      <c r="K581" s="45">
        <v>2020</v>
      </c>
      <c r="L581" s="55">
        <v>270</v>
      </c>
      <c r="M581" s="55">
        <v>270</v>
      </c>
      <c r="N581" s="55">
        <v>0</v>
      </c>
      <c r="O581" s="55">
        <v>0</v>
      </c>
      <c r="P581" s="55">
        <v>0</v>
      </c>
      <c r="Q581" s="45" t="s">
        <v>46</v>
      </c>
      <c r="R581" s="45">
        <v>52</v>
      </c>
      <c r="S581" s="45">
        <v>166</v>
      </c>
      <c r="T581" s="45">
        <v>52</v>
      </c>
      <c r="U581" s="45">
        <v>166</v>
      </c>
      <c r="V581" s="45">
        <v>0</v>
      </c>
      <c r="W581" s="45">
        <v>0</v>
      </c>
      <c r="X581" s="45">
        <v>0</v>
      </c>
      <c r="Y581" s="45">
        <v>0</v>
      </c>
      <c r="Z581" s="45">
        <v>0</v>
      </c>
      <c r="AA581" s="45">
        <v>0</v>
      </c>
      <c r="AB581" s="45" t="s">
        <v>250</v>
      </c>
      <c r="AC581" s="45" t="s">
        <v>54</v>
      </c>
      <c r="AD581" s="45"/>
      <c r="AE581" s="131"/>
      <c r="AF581" s="131"/>
      <c r="AG581" s="131"/>
      <c r="AH581" s="131"/>
      <c r="AI581" s="131"/>
      <c r="AJ581" s="131"/>
      <c r="AK581" s="131"/>
      <c r="AL581" s="131"/>
      <c r="AM581" s="131"/>
      <c r="AN581" s="131"/>
      <c r="AO581" s="131"/>
      <c r="AP581" s="131"/>
      <c r="AQ581" s="131"/>
      <c r="AR581" s="131"/>
      <c r="AS581" s="131"/>
      <c r="AT581" s="131"/>
      <c r="AU581" s="131"/>
      <c r="AV581" s="131"/>
      <c r="AW581" s="131"/>
      <c r="AX581" s="131"/>
      <c r="AY581" s="131"/>
      <c r="AZ581" s="131"/>
      <c r="BA581" s="131"/>
      <c r="BB581" s="131"/>
      <c r="BC581" s="131"/>
      <c r="BD581" s="131"/>
      <c r="BE581" s="131"/>
      <c r="BF581" s="131"/>
      <c r="BG581" s="131"/>
      <c r="BH581" s="131"/>
      <c r="BI581" s="131"/>
      <c r="BJ581" s="131"/>
      <c r="BK581" s="131"/>
      <c r="BL581" s="131"/>
      <c r="BM581" s="131"/>
      <c r="BN581" s="131"/>
      <c r="BO581" s="131"/>
      <c r="BP581" s="131"/>
      <c r="BQ581" s="131"/>
      <c r="BR581" s="131"/>
      <c r="BS581" s="131"/>
      <c r="BT581" s="131"/>
      <c r="BU581" s="131"/>
      <c r="BV581" s="131"/>
      <c r="BW581" s="131"/>
      <c r="BX581" s="131"/>
      <c r="BY581" s="131"/>
      <c r="BZ581" s="131"/>
      <c r="CA581" s="131"/>
      <c r="CB581" s="131"/>
      <c r="CC581" s="131"/>
      <c r="CD581" s="131"/>
      <c r="CE581" s="131"/>
      <c r="CF581" s="131"/>
      <c r="CG581" s="131"/>
      <c r="CH581" s="131"/>
      <c r="CI581" s="131"/>
      <c r="CJ581" s="131"/>
      <c r="CK581" s="131"/>
      <c r="CL581" s="131"/>
      <c r="CM581" s="131"/>
      <c r="CN581" s="131"/>
      <c r="CO581" s="131"/>
      <c r="CP581" s="131"/>
      <c r="CQ581" s="131"/>
      <c r="CR581" s="131"/>
      <c r="CS581" s="131"/>
      <c r="CT581" s="131"/>
      <c r="CU581" s="131"/>
      <c r="CV581" s="131"/>
      <c r="CW581" s="131"/>
      <c r="CX581" s="131"/>
      <c r="CY581" s="131"/>
      <c r="CZ581" s="131"/>
      <c r="DA581" s="131"/>
      <c r="DB581" s="131"/>
      <c r="DC581" s="131"/>
      <c r="DD581" s="131"/>
      <c r="DE581" s="131"/>
      <c r="DF581" s="131"/>
      <c r="DG581" s="131"/>
      <c r="DH581" s="131"/>
      <c r="DI581" s="131"/>
      <c r="DJ581" s="131"/>
      <c r="DK581" s="131"/>
      <c r="DL581" s="131"/>
      <c r="DM581" s="131"/>
      <c r="DN581" s="131"/>
      <c r="DO581" s="131"/>
      <c r="DP581" s="131"/>
      <c r="DQ581" s="131"/>
      <c r="DR581" s="131"/>
      <c r="DS581" s="131"/>
      <c r="DT581" s="131"/>
      <c r="DU581" s="131"/>
      <c r="DV581" s="131"/>
      <c r="DW581" s="131"/>
      <c r="DX581" s="131"/>
      <c r="DY581" s="131"/>
      <c r="DZ581" s="131"/>
      <c r="EA581" s="131"/>
      <c r="EB581" s="131"/>
      <c r="EC581" s="131"/>
      <c r="ED581" s="131"/>
      <c r="EE581" s="131"/>
      <c r="EF581" s="131"/>
      <c r="EG581" s="131"/>
      <c r="EH581" s="131"/>
      <c r="EI581" s="131"/>
      <c r="EJ581" s="131"/>
      <c r="EK581" s="131"/>
      <c r="EL581" s="131"/>
      <c r="EM581" s="131"/>
      <c r="EN581" s="131"/>
      <c r="EO581" s="131"/>
      <c r="EP581" s="131"/>
      <c r="EQ581" s="131"/>
      <c r="ER581" s="131"/>
      <c r="ES581" s="131"/>
      <c r="ET581" s="131"/>
      <c r="EU581" s="131"/>
      <c r="EV581" s="131"/>
      <c r="EW581" s="131"/>
      <c r="EX581" s="131"/>
      <c r="EY581" s="131"/>
      <c r="EZ581" s="131"/>
      <c r="FA581" s="131"/>
      <c r="FB581" s="131"/>
      <c r="FC581" s="131"/>
      <c r="FD581" s="131"/>
      <c r="FE581" s="131"/>
      <c r="FF581" s="131"/>
      <c r="FG581" s="131"/>
      <c r="FH581" s="131"/>
      <c r="FI581" s="131"/>
      <c r="FJ581" s="131"/>
      <c r="FK581" s="131"/>
      <c r="FL581" s="131"/>
      <c r="FM581" s="131"/>
      <c r="FN581" s="131"/>
      <c r="FO581" s="131"/>
      <c r="FP581" s="131"/>
      <c r="FQ581" s="131"/>
      <c r="FR581" s="131"/>
      <c r="FS581" s="131"/>
      <c r="FT581" s="131"/>
      <c r="FU581" s="131"/>
      <c r="FV581" s="131"/>
      <c r="FW581" s="131"/>
      <c r="FX581" s="131"/>
      <c r="FY581" s="131"/>
      <c r="FZ581" s="131"/>
      <c r="GA581" s="131"/>
      <c r="GB581" s="131"/>
      <c r="GC581" s="131"/>
      <c r="GD581" s="131"/>
      <c r="GE581" s="131"/>
      <c r="GF581" s="131"/>
      <c r="GG581" s="131"/>
      <c r="GH581" s="131"/>
      <c r="GI581" s="131"/>
      <c r="GJ581" s="131"/>
      <c r="GK581" s="131"/>
      <c r="GL581" s="131"/>
      <c r="GM581" s="131"/>
      <c r="GN581" s="131"/>
      <c r="GO581" s="131"/>
      <c r="GP581" s="131"/>
      <c r="GQ581" s="131"/>
      <c r="GR581" s="131"/>
      <c r="GS581" s="131"/>
      <c r="GT581" s="131"/>
      <c r="GU581" s="131"/>
      <c r="GV581" s="131"/>
      <c r="GW581" s="131"/>
      <c r="GX581" s="131"/>
      <c r="GY581" s="131"/>
      <c r="GZ581" s="131"/>
      <c r="HA581" s="131"/>
      <c r="HB581" s="131"/>
      <c r="HC581" s="131"/>
      <c r="HD581" s="131"/>
      <c r="HE581" s="131"/>
      <c r="HF581" s="131"/>
      <c r="HG581" s="131"/>
      <c r="HH581" s="131"/>
      <c r="HI581" s="131"/>
      <c r="HJ581" s="131"/>
      <c r="HK581" s="131"/>
      <c r="HL581" s="131"/>
      <c r="HM581" s="131"/>
      <c r="HN581" s="131"/>
      <c r="HO581" s="131"/>
      <c r="HP581" s="131"/>
      <c r="HQ581" s="131"/>
      <c r="HR581" s="131"/>
      <c r="HS581" s="131"/>
    </row>
    <row r="582" s="176" customFormat="1" ht="36" spans="1:30">
      <c r="A582" s="45" t="s">
        <v>42</v>
      </c>
      <c r="B582" s="46" t="s">
        <v>336</v>
      </c>
      <c r="C582" s="45" t="s">
        <v>55</v>
      </c>
      <c r="D582" s="45" t="s">
        <v>248</v>
      </c>
      <c r="E582" s="45" t="s">
        <v>249</v>
      </c>
      <c r="F582" s="45">
        <v>2</v>
      </c>
      <c r="G582" s="45">
        <v>1</v>
      </c>
      <c r="H582" s="45">
        <v>15</v>
      </c>
      <c r="I582" s="45">
        <v>60</v>
      </c>
      <c r="J582" s="45">
        <v>2020</v>
      </c>
      <c r="K582" s="45">
        <v>2020</v>
      </c>
      <c r="L582" s="55">
        <v>201.9</v>
      </c>
      <c r="M582" s="55">
        <v>201.9</v>
      </c>
      <c r="N582" s="55">
        <v>0</v>
      </c>
      <c r="O582" s="55">
        <v>0</v>
      </c>
      <c r="P582" s="55">
        <v>0</v>
      </c>
      <c r="Q582" s="45" t="s">
        <v>337</v>
      </c>
      <c r="R582" s="45">
        <v>35</v>
      </c>
      <c r="S582" s="45">
        <v>158</v>
      </c>
      <c r="T582" s="45">
        <v>15</v>
      </c>
      <c r="U582" s="45">
        <v>60</v>
      </c>
      <c r="V582" s="45">
        <v>0</v>
      </c>
      <c r="W582" s="45">
        <v>0</v>
      </c>
      <c r="X582" s="45">
        <v>0</v>
      </c>
      <c r="Y582" s="45">
        <v>0</v>
      </c>
      <c r="Z582" s="45">
        <v>0</v>
      </c>
      <c r="AA582" s="45">
        <v>0</v>
      </c>
      <c r="AB582" s="45" t="s">
        <v>250</v>
      </c>
      <c r="AC582" s="45" t="s">
        <v>55</v>
      </c>
      <c r="AD582" s="137"/>
    </row>
    <row r="583" s="143" customFormat="1" spans="1:30">
      <c r="A583" s="43" t="s">
        <v>338</v>
      </c>
      <c r="B583" s="44" t="s">
        <v>339</v>
      </c>
      <c r="C583" s="43"/>
      <c r="D583" s="43"/>
      <c r="E583" s="43"/>
      <c r="F583" s="43"/>
      <c r="G583" s="77"/>
      <c r="H583" s="43"/>
      <c r="I583" s="43"/>
      <c r="J583" s="43"/>
      <c r="K583" s="43"/>
      <c r="L583" s="52"/>
      <c r="M583" s="52"/>
      <c r="N583" s="52"/>
      <c r="O583" s="52"/>
      <c r="P583" s="52"/>
      <c r="Q583" s="43"/>
      <c r="R583" s="43"/>
      <c r="S583" s="43"/>
      <c r="T583" s="43"/>
      <c r="U583" s="43"/>
      <c r="V583" s="83">
        <v>0</v>
      </c>
      <c r="W583" s="77">
        <v>0</v>
      </c>
      <c r="X583" s="77">
        <v>0</v>
      </c>
      <c r="Y583" s="77">
        <v>0</v>
      </c>
      <c r="Z583" s="77">
        <v>0</v>
      </c>
      <c r="AA583" s="77">
        <v>0</v>
      </c>
      <c r="AB583" s="77"/>
      <c r="AC583" s="77"/>
      <c r="AD583" s="77"/>
    </row>
    <row r="584" s="143" customFormat="1" ht="12" spans="1:30">
      <c r="A584" s="43" t="s">
        <v>340</v>
      </c>
      <c r="B584" s="44" t="s">
        <v>341</v>
      </c>
      <c r="C584" s="43"/>
      <c r="D584" s="43"/>
      <c r="E584" s="43"/>
      <c r="F584" s="43">
        <f>SUM(F585:F591)</f>
        <v>136.88</v>
      </c>
      <c r="G584" s="43">
        <f>SUM(G585:G591)</f>
        <v>7</v>
      </c>
      <c r="H584" s="43">
        <f>SUM(H585:H591)</f>
        <v>1941</v>
      </c>
      <c r="I584" s="43">
        <f>SUM(I585:I591)</f>
        <v>7903</v>
      </c>
      <c r="J584" s="133"/>
      <c r="K584" s="133"/>
      <c r="L584" s="52">
        <f>SUM(L585:L591)</f>
        <v>698.9</v>
      </c>
      <c r="M584" s="52">
        <f t="shared" ref="M584:U584" si="78">SUM(M585:M591)</f>
        <v>698.9</v>
      </c>
      <c r="N584" s="52">
        <f t="shared" si="78"/>
        <v>0</v>
      </c>
      <c r="O584" s="52">
        <f t="shared" si="78"/>
        <v>0</v>
      </c>
      <c r="P584" s="52">
        <f t="shared" si="78"/>
        <v>0</v>
      </c>
      <c r="Q584" s="43"/>
      <c r="R584" s="43">
        <f t="shared" si="78"/>
        <v>2017</v>
      </c>
      <c r="S584" s="43">
        <f t="shared" si="78"/>
        <v>8234</v>
      </c>
      <c r="T584" s="43">
        <f t="shared" si="78"/>
        <v>1941</v>
      </c>
      <c r="U584" s="43">
        <f t="shared" si="78"/>
        <v>7903</v>
      </c>
      <c r="V584" s="43">
        <f t="shared" ref="R584:AA584" si="79">SUM(V585:V591)</f>
        <v>0</v>
      </c>
      <c r="W584" s="43">
        <f t="shared" si="79"/>
        <v>0</v>
      </c>
      <c r="X584" s="43">
        <f t="shared" si="79"/>
        <v>0</v>
      </c>
      <c r="Y584" s="43">
        <f t="shared" si="79"/>
        <v>0</v>
      </c>
      <c r="Z584" s="43">
        <f t="shared" si="79"/>
        <v>0</v>
      </c>
      <c r="AA584" s="43">
        <f t="shared" si="79"/>
        <v>0</v>
      </c>
      <c r="AB584" s="77"/>
      <c r="AC584" s="77"/>
      <c r="AD584" s="77"/>
    </row>
    <row r="585" s="10" customFormat="1" ht="24" spans="1:30">
      <c r="A585" s="45" t="s">
        <v>42</v>
      </c>
      <c r="B585" s="46" t="s">
        <v>342</v>
      </c>
      <c r="C585" s="45"/>
      <c r="D585" s="45" t="s">
        <v>45</v>
      </c>
      <c r="E585" s="45" t="s">
        <v>343</v>
      </c>
      <c r="F585" s="45">
        <v>31.56</v>
      </c>
      <c r="G585" s="45">
        <v>1</v>
      </c>
      <c r="H585" s="45">
        <v>193</v>
      </c>
      <c r="I585" s="45">
        <v>785</v>
      </c>
      <c r="J585" s="45">
        <v>2018</v>
      </c>
      <c r="K585" s="45">
        <v>2018</v>
      </c>
      <c r="L585" s="55">
        <v>107.6</v>
      </c>
      <c r="M585" s="55">
        <v>107.6</v>
      </c>
      <c r="N585" s="55"/>
      <c r="O585" s="55"/>
      <c r="P585" s="55"/>
      <c r="Q585" s="45" t="s">
        <v>46</v>
      </c>
      <c r="R585" s="45">
        <v>193</v>
      </c>
      <c r="S585" s="45">
        <v>785</v>
      </c>
      <c r="T585" s="45">
        <v>193</v>
      </c>
      <c r="U585" s="45">
        <v>785</v>
      </c>
      <c r="V585" s="45">
        <v>0</v>
      </c>
      <c r="W585" s="45">
        <v>0</v>
      </c>
      <c r="X585" s="45">
        <v>0</v>
      </c>
      <c r="Y585" s="45">
        <v>0</v>
      </c>
      <c r="Z585" s="45">
        <v>0</v>
      </c>
      <c r="AA585" s="45">
        <v>0</v>
      </c>
      <c r="AB585" s="45" t="s">
        <v>299</v>
      </c>
      <c r="AC585" s="45" t="s">
        <v>258</v>
      </c>
      <c r="AD585" s="45"/>
    </row>
    <row r="586" s="10" customFormat="1" ht="31" customHeight="1" spans="1:30">
      <c r="A586" s="45" t="s">
        <v>42</v>
      </c>
      <c r="B586" s="46" t="s">
        <v>344</v>
      </c>
      <c r="C586" s="45" t="s">
        <v>56</v>
      </c>
      <c r="D586" s="45" t="s">
        <v>45</v>
      </c>
      <c r="E586" s="45" t="s">
        <v>343</v>
      </c>
      <c r="F586" s="45">
        <v>31.56</v>
      </c>
      <c r="G586" s="45">
        <v>1</v>
      </c>
      <c r="H586" s="45">
        <v>236</v>
      </c>
      <c r="I586" s="45">
        <v>994</v>
      </c>
      <c r="J586" s="45">
        <v>2018</v>
      </c>
      <c r="K586" s="45">
        <v>2019</v>
      </c>
      <c r="L586" s="55">
        <v>76</v>
      </c>
      <c r="M586" s="55">
        <v>76</v>
      </c>
      <c r="N586" s="55">
        <v>0</v>
      </c>
      <c r="O586" s="55">
        <v>0</v>
      </c>
      <c r="P586" s="55">
        <v>0</v>
      </c>
      <c r="Q586" s="45" t="s">
        <v>46</v>
      </c>
      <c r="R586" s="45">
        <v>236</v>
      </c>
      <c r="S586" s="45">
        <v>994</v>
      </c>
      <c r="T586" s="45">
        <v>236</v>
      </c>
      <c r="U586" s="45">
        <v>994</v>
      </c>
      <c r="V586" s="45">
        <v>0</v>
      </c>
      <c r="W586" s="45">
        <v>0</v>
      </c>
      <c r="X586" s="45">
        <v>0</v>
      </c>
      <c r="Y586" s="45">
        <v>0</v>
      </c>
      <c r="Z586" s="45">
        <v>0</v>
      </c>
      <c r="AA586" s="45">
        <v>0</v>
      </c>
      <c r="AB586" s="45" t="s">
        <v>250</v>
      </c>
      <c r="AC586" s="45" t="s">
        <v>258</v>
      </c>
      <c r="AD586" s="45"/>
    </row>
    <row r="587" s="21" customFormat="1" ht="34" customHeight="1" spans="1:30">
      <c r="A587" s="45" t="s">
        <v>42</v>
      </c>
      <c r="B587" s="46" t="s">
        <v>345</v>
      </c>
      <c r="C587" s="45" t="s">
        <v>56</v>
      </c>
      <c r="D587" s="45" t="s">
        <v>45</v>
      </c>
      <c r="E587" s="45" t="s">
        <v>343</v>
      </c>
      <c r="F587" s="45">
        <v>31.56</v>
      </c>
      <c r="G587" s="45">
        <v>1</v>
      </c>
      <c r="H587" s="45">
        <v>236</v>
      </c>
      <c r="I587" s="45">
        <v>994</v>
      </c>
      <c r="J587" s="45">
        <v>2020</v>
      </c>
      <c r="K587" s="45">
        <v>2020</v>
      </c>
      <c r="L587" s="55">
        <v>54</v>
      </c>
      <c r="M587" s="55">
        <v>54</v>
      </c>
      <c r="N587" s="55">
        <v>0</v>
      </c>
      <c r="O587" s="55">
        <v>0</v>
      </c>
      <c r="P587" s="55">
        <v>0</v>
      </c>
      <c r="Q587" s="45" t="s">
        <v>46</v>
      </c>
      <c r="R587" s="45">
        <v>236</v>
      </c>
      <c r="S587" s="45">
        <v>994</v>
      </c>
      <c r="T587" s="45">
        <v>236</v>
      </c>
      <c r="U587" s="45">
        <v>994</v>
      </c>
      <c r="V587" s="45">
        <v>0</v>
      </c>
      <c r="W587" s="45">
        <v>0</v>
      </c>
      <c r="X587" s="45">
        <v>0</v>
      </c>
      <c r="Y587" s="45">
        <v>0</v>
      </c>
      <c r="Z587" s="45">
        <v>0</v>
      </c>
      <c r="AA587" s="45">
        <v>0</v>
      </c>
      <c r="AB587" s="45" t="s">
        <v>250</v>
      </c>
      <c r="AC587" s="45" t="s">
        <v>258</v>
      </c>
      <c r="AD587" s="45"/>
    </row>
    <row r="588" s="1" customFormat="1" ht="36" spans="1:29">
      <c r="A588" s="75" t="s">
        <v>42</v>
      </c>
      <c r="B588" s="46" t="s">
        <v>346</v>
      </c>
      <c r="C588" s="75" t="s">
        <v>51</v>
      </c>
      <c r="D588" s="75" t="s">
        <v>45</v>
      </c>
      <c r="E588" s="75" t="s">
        <v>347</v>
      </c>
      <c r="F588" s="95">
        <v>10</v>
      </c>
      <c r="G588" s="74">
        <v>1</v>
      </c>
      <c r="H588" s="96">
        <v>268</v>
      </c>
      <c r="I588" s="75">
        <v>1248</v>
      </c>
      <c r="J588" s="45">
        <v>2020</v>
      </c>
      <c r="K588" s="45">
        <v>2020</v>
      </c>
      <c r="L588" s="81">
        <v>100</v>
      </c>
      <c r="M588" s="81">
        <v>100</v>
      </c>
      <c r="N588" s="55">
        <v>0</v>
      </c>
      <c r="O588" s="55">
        <v>0</v>
      </c>
      <c r="P588" s="55">
        <v>0</v>
      </c>
      <c r="Q588" s="75" t="s">
        <v>46</v>
      </c>
      <c r="R588" s="75">
        <v>268</v>
      </c>
      <c r="S588" s="75">
        <v>1248</v>
      </c>
      <c r="T588" s="45">
        <f>H588</f>
        <v>268</v>
      </c>
      <c r="U588" s="45">
        <f>I588</f>
        <v>1248</v>
      </c>
      <c r="V588" s="75">
        <v>0</v>
      </c>
      <c r="W588" s="75">
        <v>0</v>
      </c>
      <c r="X588" s="75">
        <v>0</v>
      </c>
      <c r="Y588" s="75">
        <v>0</v>
      </c>
      <c r="Z588" s="75">
        <v>0</v>
      </c>
      <c r="AA588" s="75">
        <v>0</v>
      </c>
      <c r="AB588" s="75" t="s">
        <v>250</v>
      </c>
      <c r="AC588" s="66" t="s">
        <v>258</v>
      </c>
    </row>
    <row r="589" s="1" customFormat="1" ht="36" spans="1:29">
      <c r="A589" s="75" t="s">
        <v>42</v>
      </c>
      <c r="B589" s="66" t="s">
        <v>348</v>
      </c>
      <c r="C589" s="75" t="s">
        <v>56</v>
      </c>
      <c r="D589" s="45" t="s">
        <v>45</v>
      </c>
      <c r="E589" s="45" t="s">
        <v>347</v>
      </c>
      <c r="F589" s="92">
        <v>30.2</v>
      </c>
      <c r="G589" s="74">
        <v>1</v>
      </c>
      <c r="H589" s="91">
        <v>995</v>
      </c>
      <c r="I589" s="75">
        <v>3839</v>
      </c>
      <c r="J589" s="45">
        <v>2020</v>
      </c>
      <c r="K589" s="45">
        <v>2020</v>
      </c>
      <c r="L589" s="81">
        <v>101.3</v>
      </c>
      <c r="M589" s="81">
        <v>101.3</v>
      </c>
      <c r="N589" s="55">
        <v>0</v>
      </c>
      <c r="O589" s="55">
        <v>0</v>
      </c>
      <c r="P589" s="55">
        <v>0</v>
      </c>
      <c r="Q589" s="75" t="s">
        <v>46</v>
      </c>
      <c r="R589" s="45">
        <v>995</v>
      </c>
      <c r="S589" s="75">
        <v>3839</v>
      </c>
      <c r="T589" s="45">
        <f>H589</f>
        <v>995</v>
      </c>
      <c r="U589" s="45">
        <f>I589</f>
        <v>3839</v>
      </c>
      <c r="V589" s="45">
        <v>0</v>
      </c>
      <c r="W589" s="75">
        <v>0</v>
      </c>
      <c r="X589" s="74">
        <v>0</v>
      </c>
      <c r="Y589" s="74">
        <v>0</v>
      </c>
      <c r="Z589" s="74">
        <v>0</v>
      </c>
      <c r="AA589" s="74">
        <v>0</v>
      </c>
      <c r="AB589" s="75" t="s">
        <v>250</v>
      </c>
      <c r="AC589" s="66" t="s">
        <v>258</v>
      </c>
    </row>
    <row r="590" s="6" customFormat="1" ht="24" spans="1:29">
      <c r="A590" s="45" t="s">
        <v>42</v>
      </c>
      <c r="B590" s="46" t="s">
        <v>349</v>
      </c>
      <c r="C590" s="45" t="s">
        <v>50</v>
      </c>
      <c r="D590" s="45" t="s">
        <v>45</v>
      </c>
      <c r="E590" s="45" t="s">
        <v>267</v>
      </c>
      <c r="F590" s="45">
        <v>1</v>
      </c>
      <c r="G590" s="45">
        <v>1</v>
      </c>
      <c r="H590" s="45">
        <v>1</v>
      </c>
      <c r="I590" s="45">
        <v>3</v>
      </c>
      <c r="J590" s="45">
        <v>2020</v>
      </c>
      <c r="K590" s="45">
        <v>2020</v>
      </c>
      <c r="L590" s="55">
        <f>M590+N590+O590+P590</f>
        <v>200</v>
      </c>
      <c r="M590" s="55">
        <v>200</v>
      </c>
      <c r="N590" s="55">
        <v>0</v>
      </c>
      <c r="O590" s="55">
        <v>0</v>
      </c>
      <c r="P590" s="55">
        <v>0</v>
      </c>
      <c r="Q590" s="45" t="s">
        <v>46</v>
      </c>
      <c r="R590" s="45">
        <v>77</v>
      </c>
      <c r="S590" s="45">
        <v>334</v>
      </c>
      <c r="T590" s="45">
        <f>H590</f>
        <v>1</v>
      </c>
      <c r="U590" s="45">
        <f>I590</f>
        <v>3</v>
      </c>
      <c r="V590" s="45">
        <v>0</v>
      </c>
      <c r="W590" s="45">
        <v>0</v>
      </c>
      <c r="X590" s="45">
        <v>0</v>
      </c>
      <c r="Y590" s="45">
        <v>0</v>
      </c>
      <c r="Z590" s="45">
        <v>0</v>
      </c>
      <c r="AA590" s="45">
        <v>0</v>
      </c>
      <c r="AB590" s="45" t="s">
        <v>117</v>
      </c>
      <c r="AC590" s="46" t="s">
        <v>50</v>
      </c>
    </row>
    <row r="591" s="6" customFormat="1" ht="36" spans="1:29">
      <c r="A591" s="45" t="s">
        <v>42</v>
      </c>
      <c r="B591" s="46" t="s">
        <v>350</v>
      </c>
      <c r="C591" s="45" t="s">
        <v>52</v>
      </c>
      <c r="D591" s="45" t="s">
        <v>351</v>
      </c>
      <c r="E591" s="45" t="s">
        <v>267</v>
      </c>
      <c r="F591" s="92">
        <v>1</v>
      </c>
      <c r="G591" s="45">
        <v>1</v>
      </c>
      <c r="H591" s="91">
        <v>12</v>
      </c>
      <c r="I591" s="45">
        <v>40</v>
      </c>
      <c r="J591" s="45">
        <v>2020</v>
      </c>
      <c r="K591" s="45">
        <v>2020</v>
      </c>
      <c r="L591" s="55">
        <v>60</v>
      </c>
      <c r="M591" s="55">
        <v>60</v>
      </c>
      <c r="N591" s="55">
        <v>0</v>
      </c>
      <c r="O591" s="55">
        <v>0</v>
      </c>
      <c r="P591" s="55">
        <v>0</v>
      </c>
      <c r="Q591" s="45" t="s">
        <v>46</v>
      </c>
      <c r="R591" s="91">
        <v>12</v>
      </c>
      <c r="S591" s="45">
        <v>40</v>
      </c>
      <c r="T591" s="91">
        <v>12</v>
      </c>
      <c r="U591" s="45">
        <v>40</v>
      </c>
      <c r="V591" s="45">
        <v>0</v>
      </c>
      <c r="W591" s="45">
        <v>0</v>
      </c>
      <c r="X591" s="45">
        <v>0</v>
      </c>
      <c r="Y591" s="45">
        <v>0</v>
      </c>
      <c r="Z591" s="45">
        <v>0</v>
      </c>
      <c r="AA591" s="45">
        <v>0</v>
      </c>
      <c r="AB591" s="75" t="s">
        <v>250</v>
      </c>
      <c r="AC591" s="46" t="s">
        <v>52</v>
      </c>
    </row>
    <row r="592" s="143" customFormat="1" ht="24" spans="1:30">
      <c r="A592" s="43">
        <v>8.3</v>
      </c>
      <c r="B592" s="44" t="s">
        <v>352</v>
      </c>
      <c r="C592" s="43"/>
      <c r="D592" s="43"/>
      <c r="E592" s="43"/>
      <c r="F592" s="43"/>
      <c r="G592" s="77"/>
      <c r="H592" s="43"/>
      <c r="I592" s="43"/>
      <c r="J592" s="43"/>
      <c r="K592" s="43"/>
      <c r="L592" s="52"/>
      <c r="M592" s="52"/>
      <c r="N592" s="52"/>
      <c r="O592" s="52"/>
      <c r="P592" s="52"/>
      <c r="Q592" s="43"/>
      <c r="R592" s="43"/>
      <c r="S592" s="43"/>
      <c r="T592" s="43"/>
      <c r="U592" s="43"/>
      <c r="V592" s="83"/>
      <c r="W592" s="77"/>
      <c r="X592" s="77"/>
      <c r="Y592" s="77"/>
      <c r="Z592" s="77"/>
      <c r="AA592" s="77"/>
      <c r="AB592" s="77"/>
      <c r="AC592" s="77"/>
      <c r="AD592" s="77"/>
    </row>
    <row r="593" s="143" customFormat="1" spans="1:30">
      <c r="A593" s="43">
        <v>8.4</v>
      </c>
      <c r="B593" s="44" t="s">
        <v>353</v>
      </c>
      <c r="C593" s="43"/>
      <c r="D593" s="43"/>
      <c r="E593" s="43"/>
      <c r="F593" s="43"/>
      <c r="G593" s="77"/>
      <c r="H593" s="43"/>
      <c r="I593" s="43"/>
      <c r="J593" s="43"/>
      <c r="K593" s="43"/>
      <c r="L593" s="52"/>
      <c r="M593" s="52"/>
      <c r="N593" s="52"/>
      <c r="O593" s="52"/>
      <c r="P593" s="52"/>
      <c r="Q593" s="43"/>
      <c r="R593" s="43"/>
      <c r="S593" s="43"/>
      <c r="T593" s="43"/>
      <c r="U593" s="43"/>
      <c r="V593" s="83"/>
      <c r="W593" s="77"/>
      <c r="X593" s="77"/>
      <c r="Y593" s="77"/>
      <c r="Z593" s="77"/>
      <c r="AA593" s="77"/>
      <c r="AB593" s="77"/>
      <c r="AC593" s="77"/>
      <c r="AD593" s="77"/>
    </row>
    <row r="594" s="143" customFormat="1" ht="12" spans="1:30">
      <c r="A594" s="43">
        <v>8.5</v>
      </c>
      <c r="B594" s="44" t="s">
        <v>354</v>
      </c>
      <c r="C594" s="43"/>
      <c r="D594" s="43"/>
      <c r="E594" s="43"/>
      <c r="F594" s="43">
        <f t="shared" ref="F594:O594" si="80">SUM(F595)</f>
        <v>1</v>
      </c>
      <c r="G594" s="77">
        <f t="shared" si="80"/>
        <v>1</v>
      </c>
      <c r="H594" s="43">
        <f t="shared" si="80"/>
        <v>38</v>
      </c>
      <c r="I594" s="43">
        <f t="shared" si="80"/>
        <v>169</v>
      </c>
      <c r="J594" s="43"/>
      <c r="K594" s="43"/>
      <c r="L594" s="52">
        <f t="shared" si="80"/>
        <v>30</v>
      </c>
      <c r="M594" s="52">
        <f t="shared" si="80"/>
        <v>30</v>
      </c>
      <c r="N594" s="52">
        <f t="shared" si="80"/>
        <v>0</v>
      </c>
      <c r="O594" s="52">
        <f t="shared" si="80"/>
        <v>0</v>
      </c>
      <c r="P594" s="52">
        <f t="shared" ref="P594:AA594" si="81">SUM(P595)</f>
        <v>0</v>
      </c>
      <c r="Q594" s="43"/>
      <c r="R594" s="43">
        <f t="shared" si="81"/>
        <v>38</v>
      </c>
      <c r="S594" s="43">
        <f t="shared" si="81"/>
        <v>169</v>
      </c>
      <c r="T594" s="43">
        <f t="shared" si="81"/>
        <v>38</v>
      </c>
      <c r="U594" s="43">
        <f t="shared" si="81"/>
        <v>169</v>
      </c>
      <c r="V594" s="43">
        <f t="shared" si="81"/>
        <v>0</v>
      </c>
      <c r="W594" s="43">
        <f t="shared" si="81"/>
        <v>0</v>
      </c>
      <c r="X594" s="43">
        <f t="shared" si="81"/>
        <v>0</v>
      </c>
      <c r="Y594" s="43">
        <f t="shared" si="81"/>
        <v>0</v>
      </c>
      <c r="Z594" s="43">
        <f t="shared" si="81"/>
        <v>0</v>
      </c>
      <c r="AA594" s="43">
        <f t="shared" si="81"/>
        <v>0</v>
      </c>
      <c r="AB594" s="77"/>
      <c r="AC594" s="77"/>
      <c r="AD594" s="77"/>
    </row>
    <row r="595" s="143" customFormat="1" ht="12" spans="1:30">
      <c r="A595" s="43" t="s">
        <v>355</v>
      </c>
      <c r="B595" s="44" t="s">
        <v>356</v>
      </c>
      <c r="C595" s="43"/>
      <c r="D595" s="43"/>
      <c r="E595" s="43"/>
      <c r="F595" s="43">
        <f>SUM(F596:F596)</f>
        <v>1</v>
      </c>
      <c r="G595" s="77">
        <f>SUM(G596:G596)</f>
        <v>1</v>
      </c>
      <c r="H595" s="43">
        <f>SUM(H596:H596)</f>
        <v>38</v>
      </c>
      <c r="I595" s="43">
        <f>SUM(I596:I596)</f>
        <v>169</v>
      </c>
      <c r="J595" s="133"/>
      <c r="K595" s="133"/>
      <c r="L595" s="52">
        <f>SUM(L596:L596)</f>
        <v>30</v>
      </c>
      <c r="M595" s="52">
        <f>SUM(M596:M596)</f>
        <v>30</v>
      </c>
      <c r="N595" s="52">
        <f>SUM(N596:N596)</f>
        <v>0</v>
      </c>
      <c r="O595" s="52">
        <f>SUM(O596:O596)</f>
        <v>0</v>
      </c>
      <c r="P595" s="52">
        <f t="shared" ref="P595:AA595" si="82">SUM(P596:P596)</f>
        <v>0</v>
      </c>
      <c r="Q595" s="43"/>
      <c r="R595" s="43">
        <f t="shared" si="82"/>
        <v>38</v>
      </c>
      <c r="S595" s="43">
        <f t="shared" si="82"/>
        <v>169</v>
      </c>
      <c r="T595" s="43">
        <f t="shared" si="82"/>
        <v>38</v>
      </c>
      <c r="U595" s="43">
        <f t="shared" si="82"/>
        <v>169</v>
      </c>
      <c r="V595" s="43">
        <f t="shared" si="82"/>
        <v>0</v>
      </c>
      <c r="W595" s="43">
        <f t="shared" si="82"/>
        <v>0</v>
      </c>
      <c r="X595" s="43">
        <f t="shared" si="82"/>
        <v>0</v>
      </c>
      <c r="Y595" s="43">
        <f t="shared" si="82"/>
        <v>0</v>
      </c>
      <c r="Z595" s="43">
        <f t="shared" si="82"/>
        <v>0</v>
      </c>
      <c r="AA595" s="43">
        <f t="shared" si="82"/>
        <v>0</v>
      </c>
      <c r="AB595" s="77"/>
      <c r="AC595" s="77"/>
      <c r="AD595" s="77"/>
    </row>
    <row r="596" s="177" customFormat="1" ht="24" spans="1:30">
      <c r="A596" s="45" t="s">
        <v>42</v>
      </c>
      <c r="B596" s="66" t="s">
        <v>357</v>
      </c>
      <c r="C596" s="45" t="s">
        <v>52</v>
      </c>
      <c r="D596" s="75" t="s">
        <v>45</v>
      </c>
      <c r="E596" s="75" t="s">
        <v>358</v>
      </c>
      <c r="F596" s="75">
        <v>1</v>
      </c>
      <c r="G596" s="75">
        <v>1</v>
      </c>
      <c r="H596" s="75">
        <v>38</v>
      </c>
      <c r="I596" s="75">
        <v>169</v>
      </c>
      <c r="J596" s="89">
        <v>2018</v>
      </c>
      <c r="K596" s="89">
        <v>2018</v>
      </c>
      <c r="L596" s="81">
        <v>30</v>
      </c>
      <c r="M596" s="81">
        <v>30</v>
      </c>
      <c r="N596" s="81">
        <v>0</v>
      </c>
      <c r="O596" s="81">
        <v>0</v>
      </c>
      <c r="P596" s="81">
        <v>0</v>
      </c>
      <c r="Q596" s="75" t="s">
        <v>46</v>
      </c>
      <c r="R596" s="75">
        <v>38</v>
      </c>
      <c r="S596" s="75">
        <v>169</v>
      </c>
      <c r="T596" s="75">
        <v>38</v>
      </c>
      <c r="U596" s="75">
        <v>169</v>
      </c>
      <c r="V596" s="75">
        <v>0</v>
      </c>
      <c r="W596" s="75">
        <v>0</v>
      </c>
      <c r="X596" s="75">
        <v>0</v>
      </c>
      <c r="Y596" s="75">
        <v>0</v>
      </c>
      <c r="Z596" s="75">
        <v>0</v>
      </c>
      <c r="AA596" s="75">
        <v>0</v>
      </c>
      <c r="AB596" s="75" t="s">
        <v>359</v>
      </c>
      <c r="AC596" s="75" t="s">
        <v>360</v>
      </c>
      <c r="AD596" s="75"/>
    </row>
    <row r="597" s="143" customFormat="1" spans="1:30">
      <c r="A597" s="43" t="s">
        <v>361</v>
      </c>
      <c r="B597" s="44" t="s">
        <v>362</v>
      </c>
      <c r="C597" s="43"/>
      <c r="D597" s="43"/>
      <c r="E597" s="43"/>
      <c r="F597" s="43"/>
      <c r="G597" s="77"/>
      <c r="H597" s="43"/>
      <c r="I597" s="43"/>
      <c r="J597" s="43"/>
      <c r="K597" s="43"/>
      <c r="L597" s="52"/>
      <c r="M597" s="52"/>
      <c r="N597" s="52"/>
      <c r="O597" s="52"/>
      <c r="P597" s="52"/>
      <c r="Q597" s="43"/>
      <c r="R597" s="43"/>
      <c r="S597" s="43"/>
      <c r="T597" s="43"/>
      <c r="U597" s="43"/>
      <c r="V597" s="83"/>
      <c r="W597" s="77"/>
      <c r="X597" s="77"/>
      <c r="Y597" s="77"/>
      <c r="Z597" s="77"/>
      <c r="AA597" s="77"/>
      <c r="AB597" s="77"/>
      <c r="AC597" s="77"/>
      <c r="AD597" s="77"/>
    </row>
    <row r="598" s="143" customFormat="1" spans="1:30">
      <c r="A598" s="43" t="s">
        <v>363</v>
      </c>
      <c r="B598" s="44" t="s">
        <v>364</v>
      </c>
      <c r="C598" s="43" t="s">
        <v>174</v>
      </c>
      <c r="D598" s="43"/>
      <c r="E598" s="43"/>
      <c r="F598" s="43"/>
      <c r="G598" s="77"/>
      <c r="H598" s="43"/>
      <c r="I598" s="43"/>
      <c r="J598" s="43"/>
      <c r="K598" s="43"/>
      <c r="L598" s="52"/>
      <c r="M598" s="52"/>
      <c r="N598" s="52"/>
      <c r="O598" s="52"/>
      <c r="P598" s="52"/>
      <c r="Q598" s="43"/>
      <c r="R598" s="43"/>
      <c r="S598" s="43"/>
      <c r="T598" s="43"/>
      <c r="U598" s="43"/>
      <c r="V598" s="83"/>
      <c r="W598" s="77"/>
      <c r="X598" s="77"/>
      <c r="Y598" s="77"/>
      <c r="Z598" s="77"/>
      <c r="AA598" s="77"/>
      <c r="AB598" s="77"/>
      <c r="AC598" s="77"/>
      <c r="AD598" s="77"/>
    </row>
    <row r="599" s="143" customFormat="1" ht="12" spans="1:30">
      <c r="A599" s="43">
        <v>8.6</v>
      </c>
      <c r="B599" s="44" t="s">
        <v>365</v>
      </c>
      <c r="C599" s="43" t="s">
        <v>36</v>
      </c>
      <c r="D599" s="43"/>
      <c r="E599" s="43"/>
      <c r="F599" s="43">
        <f t="shared" ref="F599:I599" si="83">SUM(F600,F617,F619,F626)</f>
        <v>803.378</v>
      </c>
      <c r="G599" s="43">
        <f t="shared" si="83"/>
        <v>42</v>
      </c>
      <c r="H599" s="43">
        <f t="shared" si="83"/>
        <v>19230</v>
      </c>
      <c r="I599" s="43">
        <f t="shared" si="83"/>
        <v>80409</v>
      </c>
      <c r="J599" s="43"/>
      <c r="K599" s="43"/>
      <c r="L599" s="52">
        <f>SUM(L600,L617,L619,L626)</f>
        <v>25060.6192993333</v>
      </c>
      <c r="M599" s="52">
        <f>SUM(M600,M617,M619,M626)</f>
        <v>13175.4548015556</v>
      </c>
      <c r="N599" s="52">
        <f>SUM(N600,N617,N619,N626)</f>
        <v>9629.99369333333</v>
      </c>
      <c r="O599" s="52">
        <f>SUM(O600,O617,O619,O626)</f>
        <v>0</v>
      </c>
      <c r="P599" s="52">
        <f t="shared" ref="P599:AA599" si="84">SUM(P600,P617,P619,P626)</f>
        <v>2255.17080444444</v>
      </c>
      <c r="Q599" s="43"/>
      <c r="R599" s="43">
        <f t="shared" si="84"/>
        <v>42725.06</v>
      </c>
      <c r="S599" s="43">
        <f t="shared" si="84"/>
        <v>187201</v>
      </c>
      <c r="T599" s="43">
        <f t="shared" si="84"/>
        <v>19347</v>
      </c>
      <c r="U599" s="43">
        <f t="shared" si="84"/>
        <v>81552</v>
      </c>
      <c r="V599" s="43">
        <f t="shared" si="84"/>
        <v>0</v>
      </c>
      <c r="W599" s="43">
        <f t="shared" si="84"/>
        <v>0</v>
      </c>
      <c r="X599" s="43">
        <f t="shared" si="84"/>
        <v>0</v>
      </c>
      <c r="Y599" s="43">
        <f t="shared" si="84"/>
        <v>0</v>
      </c>
      <c r="Z599" s="43">
        <f t="shared" si="84"/>
        <v>0</v>
      </c>
      <c r="AA599" s="43">
        <f t="shared" si="84"/>
        <v>0</v>
      </c>
      <c r="AB599" s="77"/>
      <c r="AC599" s="77"/>
      <c r="AD599" s="77"/>
    </row>
    <row r="600" s="143" customFormat="1" ht="12" spans="1:30">
      <c r="A600" s="43" t="s">
        <v>366</v>
      </c>
      <c r="B600" s="44" t="s">
        <v>367</v>
      </c>
      <c r="C600" s="43" t="s">
        <v>36</v>
      </c>
      <c r="D600" s="43"/>
      <c r="E600" s="43"/>
      <c r="F600" s="43">
        <f t="shared" ref="F600:I600" si="85">SUM(F601:F616)</f>
        <v>669</v>
      </c>
      <c r="G600" s="43">
        <f t="shared" si="85"/>
        <v>16</v>
      </c>
      <c r="H600" s="43">
        <f t="shared" si="85"/>
        <v>15674</v>
      </c>
      <c r="I600" s="43">
        <f t="shared" si="85"/>
        <v>66253</v>
      </c>
      <c r="J600" s="43"/>
      <c r="K600" s="43"/>
      <c r="L600" s="52">
        <f>SUM(L601:L616)</f>
        <v>8796.72929933333</v>
      </c>
      <c r="M600" s="52">
        <f>SUM(M601:M616)</f>
        <v>5980.25886155556</v>
      </c>
      <c r="N600" s="52">
        <f>SUM(N601:N616)</f>
        <v>757.529633333334</v>
      </c>
      <c r="O600" s="52">
        <f>SUM(O601:O616)</f>
        <v>0</v>
      </c>
      <c r="P600" s="52">
        <f t="shared" ref="P600:AA600" si="86">SUM(P601:P616)</f>
        <v>2058.94080444444</v>
      </c>
      <c r="Q600" s="43"/>
      <c r="R600" s="43">
        <f t="shared" si="86"/>
        <v>25768</v>
      </c>
      <c r="S600" s="43">
        <f t="shared" si="86"/>
        <v>110587</v>
      </c>
      <c r="T600" s="43">
        <f t="shared" si="86"/>
        <v>15674</v>
      </c>
      <c r="U600" s="43">
        <f t="shared" si="86"/>
        <v>66253</v>
      </c>
      <c r="V600" s="43">
        <f t="shared" si="86"/>
        <v>0</v>
      </c>
      <c r="W600" s="43">
        <f t="shared" si="86"/>
        <v>0</v>
      </c>
      <c r="X600" s="43">
        <f t="shared" si="86"/>
        <v>0</v>
      </c>
      <c r="Y600" s="43">
        <f t="shared" si="86"/>
        <v>0</v>
      </c>
      <c r="Z600" s="43">
        <f t="shared" si="86"/>
        <v>0</v>
      </c>
      <c r="AA600" s="43">
        <f t="shared" si="86"/>
        <v>0</v>
      </c>
      <c r="AB600" s="77"/>
      <c r="AC600" s="77"/>
      <c r="AD600" s="77"/>
    </row>
    <row r="601" s="131" customFormat="1" ht="24" spans="1:223">
      <c r="A601" s="45" t="s">
        <v>42</v>
      </c>
      <c r="B601" s="46" t="s">
        <v>368</v>
      </c>
      <c r="C601" s="45" t="s">
        <v>44</v>
      </c>
      <c r="D601" s="45" t="s">
        <v>62</v>
      </c>
      <c r="E601" s="45" t="s">
        <v>267</v>
      </c>
      <c r="F601" s="45">
        <v>42</v>
      </c>
      <c r="G601" s="45">
        <v>1</v>
      </c>
      <c r="H601" s="45">
        <v>72</v>
      </c>
      <c r="I601" s="45">
        <v>240</v>
      </c>
      <c r="J601" s="89">
        <v>2018</v>
      </c>
      <c r="K601" s="89">
        <v>2018</v>
      </c>
      <c r="L601" s="55">
        <v>757.529633333334</v>
      </c>
      <c r="M601" s="55">
        <v>0</v>
      </c>
      <c r="N601" s="55">
        <v>757.529633333334</v>
      </c>
      <c r="O601" s="55">
        <v>0</v>
      </c>
      <c r="P601" s="55">
        <v>0</v>
      </c>
      <c r="Q601" s="45" t="s">
        <v>46</v>
      </c>
      <c r="R601" s="45">
        <v>72</v>
      </c>
      <c r="S601" s="45">
        <v>240</v>
      </c>
      <c r="T601" s="45">
        <v>72</v>
      </c>
      <c r="U601" s="45">
        <v>240</v>
      </c>
      <c r="V601" s="45">
        <v>0</v>
      </c>
      <c r="W601" s="45">
        <v>0</v>
      </c>
      <c r="X601" s="45">
        <v>0</v>
      </c>
      <c r="Y601" s="45">
        <v>0</v>
      </c>
      <c r="Z601" s="45">
        <v>0</v>
      </c>
      <c r="AA601" s="45">
        <v>0</v>
      </c>
      <c r="AB601" s="45" t="s">
        <v>369</v>
      </c>
      <c r="AC601" s="45" t="s">
        <v>370</v>
      </c>
      <c r="AD601" s="45"/>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c r="BY601" s="21"/>
      <c r="BZ601" s="21"/>
      <c r="CA601" s="21"/>
      <c r="CB601" s="21"/>
      <c r="CC601" s="21"/>
      <c r="CD601" s="21"/>
      <c r="CE601" s="21"/>
      <c r="CF601" s="21"/>
      <c r="CG601" s="21"/>
      <c r="CH601" s="21"/>
      <c r="CI601" s="21"/>
      <c r="CJ601" s="21"/>
      <c r="CK601" s="21"/>
      <c r="CL601" s="21"/>
      <c r="CM601" s="21"/>
      <c r="CN601" s="21"/>
      <c r="CO601" s="21"/>
      <c r="CP601" s="21"/>
      <c r="CQ601" s="21"/>
      <c r="CR601" s="21"/>
      <c r="CS601" s="21"/>
      <c r="CT601" s="21"/>
      <c r="CU601" s="21"/>
      <c r="CV601" s="21"/>
      <c r="CW601" s="21"/>
      <c r="CX601" s="21"/>
      <c r="CY601" s="21"/>
      <c r="CZ601" s="21"/>
      <c r="DA601" s="21"/>
      <c r="DB601" s="21"/>
      <c r="DC601" s="21"/>
      <c r="DD601" s="21"/>
      <c r="DE601" s="21"/>
      <c r="DF601" s="21"/>
      <c r="DG601" s="21"/>
      <c r="DH601" s="21"/>
      <c r="DI601" s="21"/>
      <c r="DJ601" s="21"/>
      <c r="DK601" s="21"/>
      <c r="DL601" s="21"/>
      <c r="DM601" s="21"/>
      <c r="DN601" s="21"/>
      <c r="DO601" s="21"/>
      <c r="DP601" s="21"/>
      <c r="DQ601" s="21"/>
      <c r="DR601" s="21"/>
      <c r="DS601" s="21"/>
      <c r="DT601" s="21"/>
      <c r="DU601" s="21"/>
      <c r="DV601" s="21"/>
      <c r="DW601" s="21"/>
      <c r="DX601" s="21"/>
      <c r="DY601" s="21"/>
      <c r="DZ601" s="21"/>
      <c r="EA601" s="21"/>
      <c r="EB601" s="21"/>
      <c r="EC601" s="21"/>
      <c r="ED601" s="21"/>
      <c r="EE601" s="21"/>
      <c r="EF601" s="21"/>
      <c r="EG601" s="21"/>
      <c r="EH601" s="21"/>
      <c r="EI601" s="21"/>
      <c r="EJ601" s="21"/>
      <c r="EK601" s="21"/>
      <c r="EL601" s="21"/>
      <c r="EM601" s="21"/>
      <c r="EN601" s="21"/>
      <c r="EO601" s="21"/>
      <c r="EP601" s="21"/>
      <c r="EQ601" s="21"/>
      <c r="ER601" s="21"/>
      <c r="ES601" s="21"/>
      <c r="ET601" s="21"/>
      <c r="EU601" s="21"/>
      <c r="EV601" s="21"/>
      <c r="EW601" s="21"/>
      <c r="EX601" s="21"/>
      <c r="EY601" s="21"/>
      <c r="EZ601" s="21"/>
      <c r="FA601" s="21"/>
      <c r="FB601" s="21"/>
      <c r="FC601" s="21"/>
      <c r="FD601" s="21"/>
      <c r="FE601" s="21"/>
      <c r="FF601" s="21"/>
      <c r="FG601" s="21"/>
      <c r="FH601" s="21"/>
      <c r="FI601" s="21"/>
      <c r="FJ601" s="21"/>
      <c r="FK601" s="21"/>
      <c r="FL601" s="21"/>
      <c r="FM601" s="21"/>
      <c r="FN601" s="21"/>
      <c r="FO601" s="21"/>
      <c r="FP601" s="21"/>
      <c r="FQ601" s="21"/>
      <c r="FR601" s="21"/>
      <c r="FS601" s="21"/>
      <c r="FT601" s="21"/>
      <c r="FU601" s="21"/>
      <c r="FV601" s="21"/>
      <c r="FW601" s="21"/>
      <c r="FX601" s="21"/>
      <c r="FY601" s="21"/>
      <c r="FZ601" s="21"/>
      <c r="GA601" s="21"/>
      <c r="GB601" s="21"/>
      <c r="GC601" s="21"/>
      <c r="GD601" s="21"/>
      <c r="GE601" s="21"/>
      <c r="GF601" s="21"/>
      <c r="GG601" s="21"/>
      <c r="GH601" s="21"/>
      <c r="GI601" s="21"/>
      <c r="GJ601" s="21"/>
      <c r="GK601" s="21"/>
      <c r="GL601" s="21"/>
      <c r="GM601" s="21"/>
      <c r="GN601" s="21"/>
      <c r="GO601" s="21"/>
      <c r="GP601" s="21"/>
      <c r="GQ601" s="21"/>
      <c r="GR601" s="21"/>
      <c r="GS601" s="21"/>
      <c r="GT601" s="21"/>
      <c r="GU601" s="21"/>
      <c r="GV601" s="21"/>
      <c r="GW601" s="21"/>
      <c r="GX601" s="21"/>
      <c r="GY601" s="21"/>
      <c r="GZ601" s="21"/>
      <c r="HA601" s="21"/>
      <c r="HB601" s="21"/>
      <c r="HC601" s="21"/>
      <c r="HD601" s="21"/>
      <c r="HE601" s="21"/>
      <c r="HF601" s="21"/>
      <c r="HG601" s="21"/>
      <c r="HH601" s="21"/>
      <c r="HI601" s="21"/>
      <c r="HJ601" s="21"/>
      <c r="HK601" s="21"/>
      <c r="HL601" s="21"/>
      <c r="HM601" s="21"/>
      <c r="HN601" s="21"/>
      <c r="HO601" s="21"/>
    </row>
    <row r="602" s="131" customFormat="1" ht="24" spans="1:223">
      <c r="A602" s="45" t="s">
        <v>42</v>
      </c>
      <c r="B602" s="46" t="s">
        <v>368</v>
      </c>
      <c r="C602" s="45" t="s">
        <v>49</v>
      </c>
      <c r="D602" s="45" t="s">
        <v>62</v>
      </c>
      <c r="E602" s="45" t="s">
        <v>267</v>
      </c>
      <c r="F602" s="45">
        <v>16</v>
      </c>
      <c r="G602" s="45">
        <v>1</v>
      </c>
      <c r="H602" s="45">
        <v>292</v>
      </c>
      <c r="I602" s="45">
        <v>1127</v>
      </c>
      <c r="J602" s="89">
        <v>2018</v>
      </c>
      <c r="K602" s="89">
        <v>2018</v>
      </c>
      <c r="L602" s="55">
        <v>143.5929</v>
      </c>
      <c r="M602" s="55">
        <v>143.5929</v>
      </c>
      <c r="N602" s="55">
        <v>0</v>
      </c>
      <c r="O602" s="55">
        <v>0</v>
      </c>
      <c r="P602" s="55">
        <v>0</v>
      </c>
      <c r="Q602" s="45" t="s">
        <v>46</v>
      </c>
      <c r="R602" s="45">
        <v>292</v>
      </c>
      <c r="S602" s="45">
        <v>1127</v>
      </c>
      <c r="T602" s="45">
        <v>292</v>
      </c>
      <c r="U602" s="45">
        <v>1127</v>
      </c>
      <c r="V602" s="45">
        <v>0</v>
      </c>
      <c r="W602" s="45">
        <v>0</v>
      </c>
      <c r="X602" s="45">
        <v>0</v>
      </c>
      <c r="Y602" s="45">
        <v>0</v>
      </c>
      <c r="Z602" s="45">
        <v>0</v>
      </c>
      <c r="AA602" s="45">
        <v>0</v>
      </c>
      <c r="AB602" s="45" t="s">
        <v>369</v>
      </c>
      <c r="AC602" s="45" t="s">
        <v>370</v>
      </c>
      <c r="AD602" s="45"/>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c r="BY602" s="21"/>
      <c r="BZ602" s="21"/>
      <c r="CA602" s="21"/>
      <c r="CB602" s="21"/>
      <c r="CC602" s="21"/>
      <c r="CD602" s="21"/>
      <c r="CE602" s="21"/>
      <c r="CF602" s="21"/>
      <c r="CG602" s="21"/>
      <c r="CH602" s="21"/>
      <c r="CI602" s="21"/>
      <c r="CJ602" s="21"/>
      <c r="CK602" s="21"/>
      <c r="CL602" s="21"/>
      <c r="CM602" s="21"/>
      <c r="CN602" s="21"/>
      <c r="CO602" s="21"/>
      <c r="CP602" s="21"/>
      <c r="CQ602" s="21"/>
      <c r="CR602" s="21"/>
      <c r="CS602" s="21"/>
      <c r="CT602" s="21"/>
      <c r="CU602" s="21"/>
      <c r="CV602" s="21"/>
      <c r="CW602" s="21"/>
      <c r="CX602" s="21"/>
      <c r="CY602" s="21"/>
      <c r="CZ602" s="21"/>
      <c r="DA602" s="21"/>
      <c r="DB602" s="21"/>
      <c r="DC602" s="21"/>
      <c r="DD602" s="21"/>
      <c r="DE602" s="21"/>
      <c r="DF602" s="21"/>
      <c r="DG602" s="21"/>
      <c r="DH602" s="21"/>
      <c r="DI602" s="21"/>
      <c r="DJ602" s="21"/>
      <c r="DK602" s="21"/>
      <c r="DL602" s="21"/>
      <c r="DM602" s="21"/>
      <c r="DN602" s="21"/>
      <c r="DO602" s="21"/>
      <c r="DP602" s="21"/>
      <c r="DQ602" s="21"/>
      <c r="DR602" s="21"/>
      <c r="DS602" s="21"/>
      <c r="DT602" s="21"/>
      <c r="DU602" s="21"/>
      <c r="DV602" s="21"/>
      <c r="DW602" s="21"/>
      <c r="DX602" s="21"/>
      <c r="DY602" s="21"/>
      <c r="DZ602" s="21"/>
      <c r="EA602" s="21"/>
      <c r="EB602" s="21"/>
      <c r="EC602" s="21"/>
      <c r="ED602" s="21"/>
      <c r="EE602" s="21"/>
      <c r="EF602" s="21"/>
      <c r="EG602" s="21"/>
      <c r="EH602" s="21"/>
      <c r="EI602" s="21"/>
      <c r="EJ602" s="21"/>
      <c r="EK602" s="21"/>
      <c r="EL602" s="21"/>
      <c r="EM602" s="21"/>
      <c r="EN602" s="21"/>
      <c r="EO602" s="21"/>
      <c r="EP602" s="21"/>
      <c r="EQ602" s="21"/>
      <c r="ER602" s="21"/>
      <c r="ES602" s="21"/>
      <c r="ET602" s="21"/>
      <c r="EU602" s="21"/>
      <c r="EV602" s="21"/>
      <c r="EW602" s="21"/>
      <c r="EX602" s="21"/>
      <c r="EY602" s="21"/>
      <c r="EZ602" s="21"/>
      <c r="FA602" s="21"/>
      <c r="FB602" s="21"/>
      <c r="FC602" s="21"/>
      <c r="FD602" s="21"/>
      <c r="FE602" s="21"/>
      <c r="FF602" s="21"/>
      <c r="FG602" s="21"/>
      <c r="FH602" s="21"/>
      <c r="FI602" s="21"/>
      <c r="FJ602" s="21"/>
      <c r="FK602" s="21"/>
      <c r="FL602" s="21"/>
      <c r="FM602" s="21"/>
      <c r="FN602" s="21"/>
      <c r="FO602" s="21"/>
      <c r="FP602" s="21"/>
      <c r="FQ602" s="21"/>
      <c r="FR602" s="21"/>
      <c r="FS602" s="21"/>
      <c r="FT602" s="21"/>
      <c r="FU602" s="21"/>
      <c r="FV602" s="21"/>
      <c r="FW602" s="21"/>
      <c r="FX602" s="21"/>
      <c r="FY602" s="21"/>
      <c r="FZ602" s="21"/>
      <c r="GA602" s="21"/>
      <c r="GB602" s="21"/>
      <c r="GC602" s="21"/>
      <c r="GD602" s="21"/>
      <c r="GE602" s="21"/>
      <c r="GF602" s="21"/>
      <c r="GG602" s="21"/>
      <c r="GH602" s="21"/>
      <c r="GI602" s="21"/>
      <c r="GJ602" s="21"/>
      <c r="GK602" s="21"/>
      <c r="GL602" s="21"/>
      <c r="GM602" s="21"/>
      <c r="GN602" s="21"/>
      <c r="GO602" s="21"/>
      <c r="GP602" s="21"/>
      <c r="GQ602" s="21"/>
      <c r="GR602" s="21"/>
      <c r="GS602" s="21"/>
      <c r="GT602" s="21"/>
      <c r="GU602" s="21"/>
      <c r="GV602" s="21"/>
      <c r="GW602" s="21"/>
      <c r="GX602" s="21"/>
      <c r="GY602" s="21"/>
      <c r="GZ602" s="21"/>
      <c r="HA602" s="21"/>
      <c r="HB602" s="21"/>
      <c r="HC602" s="21"/>
      <c r="HD602" s="21"/>
      <c r="HE602" s="21"/>
      <c r="HF602" s="21"/>
      <c r="HG602" s="21"/>
      <c r="HH602" s="21"/>
      <c r="HI602" s="21"/>
      <c r="HJ602" s="21"/>
      <c r="HK602" s="21"/>
      <c r="HL602" s="21"/>
      <c r="HM602" s="21"/>
      <c r="HN602" s="21"/>
      <c r="HO602" s="21"/>
    </row>
    <row r="603" s="131" customFormat="1" ht="24" spans="1:223">
      <c r="A603" s="45" t="s">
        <v>42</v>
      </c>
      <c r="B603" s="46" t="s">
        <v>368</v>
      </c>
      <c r="C603" s="45" t="s">
        <v>50</v>
      </c>
      <c r="D603" s="45" t="s">
        <v>62</v>
      </c>
      <c r="E603" s="45" t="s">
        <v>267</v>
      </c>
      <c r="F603" s="45">
        <v>28</v>
      </c>
      <c r="G603" s="45">
        <v>1</v>
      </c>
      <c r="H603" s="45">
        <v>296</v>
      </c>
      <c r="I603" s="45">
        <v>1110</v>
      </c>
      <c r="J603" s="89">
        <v>2018</v>
      </c>
      <c r="K603" s="89">
        <v>2018</v>
      </c>
      <c r="L603" s="55">
        <v>396.403911111111</v>
      </c>
      <c r="M603" s="55">
        <v>396.403911111111</v>
      </c>
      <c r="N603" s="55">
        <v>0</v>
      </c>
      <c r="O603" s="55">
        <v>0</v>
      </c>
      <c r="P603" s="55">
        <v>0</v>
      </c>
      <c r="Q603" s="45" t="s">
        <v>46</v>
      </c>
      <c r="R603" s="45">
        <v>1781</v>
      </c>
      <c r="S603" s="45">
        <v>7999</v>
      </c>
      <c r="T603" s="45">
        <v>296</v>
      </c>
      <c r="U603" s="45">
        <v>1110</v>
      </c>
      <c r="V603" s="45">
        <v>0</v>
      </c>
      <c r="W603" s="45">
        <v>0</v>
      </c>
      <c r="X603" s="45">
        <v>0</v>
      </c>
      <c r="Y603" s="45">
        <v>0</v>
      </c>
      <c r="Z603" s="45">
        <v>0</v>
      </c>
      <c r="AA603" s="45">
        <v>0</v>
      </c>
      <c r="AB603" s="45" t="s">
        <v>369</v>
      </c>
      <c r="AC603" s="45" t="s">
        <v>370</v>
      </c>
      <c r="AD603" s="45"/>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c r="BY603" s="21"/>
      <c r="BZ603" s="21"/>
      <c r="CA603" s="21"/>
      <c r="CB603" s="21"/>
      <c r="CC603" s="21"/>
      <c r="CD603" s="21"/>
      <c r="CE603" s="21"/>
      <c r="CF603" s="21"/>
      <c r="CG603" s="21"/>
      <c r="CH603" s="21"/>
      <c r="CI603" s="21"/>
      <c r="CJ603" s="21"/>
      <c r="CK603" s="21"/>
      <c r="CL603" s="21"/>
      <c r="CM603" s="21"/>
      <c r="CN603" s="21"/>
      <c r="CO603" s="21"/>
      <c r="CP603" s="21"/>
      <c r="CQ603" s="21"/>
      <c r="CR603" s="21"/>
      <c r="CS603" s="21"/>
      <c r="CT603" s="21"/>
      <c r="CU603" s="21"/>
      <c r="CV603" s="21"/>
      <c r="CW603" s="21"/>
      <c r="CX603" s="21"/>
      <c r="CY603" s="21"/>
      <c r="CZ603" s="21"/>
      <c r="DA603" s="21"/>
      <c r="DB603" s="21"/>
      <c r="DC603" s="21"/>
      <c r="DD603" s="21"/>
      <c r="DE603" s="21"/>
      <c r="DF603" s="21"/>
      <c r="DG603" s="21"/>
      <c r="DH603" s="21"/>
      <c r="DI603" s="21"/>
      <c r="DJ603" s="21"/>
      <c r="DK603" s="21"/>
      <c r="DL603" s="21"/>
      <c r="DM603" s="21"/>
      <c r="DN603" s="21"/>
      <c r="DO603" s="21"/>
      <c r="DP603" s="21"/>
      <c r="DQ603" s="21"/>
      <c r="DR603" s="21"/>
      <c r="DS603" s="21"/>
      <c r="DT603" s="21"/>
      <c r="DU603" s="21"/>
      <c r="DV603" s="21"/>
      <c r="DW603" s="21"/>
      <c r="DX603" s="21"/>
      <c r="DY603" s="21"/>
      <c r="DZ603" s="21"/>
      <c r="EA603" s="21"/>
      <c r="EB603" s="21"/>
      <c r="EC603" s="21"/>
      <c r="ED603" s="21"/>
      <c r="EE603" s="21"/>
      <c r="EF603" s="21"/>
      <c r="EG603" s="21"/>
      <c r="EH603" s="21"/>
      <c r="EI603" s="21"/>
      <c r="EJ603" s="21"/>
      <c r="EK603" s="21"/>
      <c r="EL603" s="21"/>
      <c r="EM603" s="21"/>
      <c r="EN603" s="21"/>
      <c r="EO603" s="21"/>
      <c r="EP603" s="21"/>
      <c r="EQ603" s="21"/>
      <c r="ER603" s="21"/>
      <c r="ES603" s="21"/>
      <c r="ET603" s="21"/>
      <c r="EU603" s="21"/>
      <c r="EV603" s="21"/>
      <c r="EW603" s="21"/>
      <c r="EX603" s="21"/>
      <c r="EY603" s="21"/>
      <c r="EZ603" s="21"/>
      <c r="FA603" s="21"/>
      <c r="FB603" s="21"/>
      <c r="FC603" s="21"/>
      <c r="FD603" s="21"/>
      <c r="FE603" s="21"/>
      <c r="FF603" s="21"/>
      <c r="FG603" s="21"/>
      <c r="FH603" s="21"/>
      <c r="FI603" s="21"/>
      <c r="FJ603" s="21"/>
      <c r="FK603" s="21"/>
      <c r="FL603" s="21"/>
      <c r="FM603" s="21"/>
      <c r="FN603" s="21"/>
      <c r="FO603" s="21"/>
      <c r="FP603" s="21"/>
      <c r="FQ603" s="21"/>
      <c r="FR603" s="21"/>
      <c r="FS603" s="21"/>
      <c r="FT603" s="21"/>
      <c r="FU603" s="21"/>
      <c r="FV603" s="21"/>
      <c r="FW603" s="21"/>
      <c r="FX603" s="21"/>
      <c r="FY603" s="21"/>
      <c r="FZ603" s="21"/>
      <c r="GA603" s="21"/>
      <c r="GB603" s="21"/>
      <c r="GC603" s="21"/>
      <c r="GD603" s="21"/>
      <c r="GE603" s="21"/>
      <c r="GF603" s="21"/>
      <c r="GG603" s="21"/>
      <c r="GH603" s="21"/>
      <c r="GI603" s="21"/>
      <c r="GJ603" s="21"/>
      <c r="GK603" s="21"/>
      <c r="GL603" s="21"/>
      <c r="GM603" s="21"/>
      <c r="GN603" s="21"/>
      <c r="GO603" s="21"/>
      <c r="GP603" s="21"/>
      <c r="GQ603" s="21"/>
      <c r="GR603" s="21"/>
      <c r="GS603" s="21"/>
      <c r="GT603" s="21"/>
      <c r="GU603" s="21"/>
      <c r="GV603" s="21"/>
      <c r="GW603" s="21"/>
      <c r="GX603" s="21"/>
      <c r="GY603" s="21"/>
      <c r="GZ603" s="21"/>
      <c r="HA603" s="21"/>
      <c r="HB603" s="21"/>
      <c r="HC603" s="21"/>
      <c r="HD603" s="21"/>
      <c r="HE603" s="21"/>
      <c r="HF603" s="21"/>
      <c r="HG603" s="21"/>
      <c r="HH603" s="21"/>
      <c r="HI603" s="21"/>
      <c r="HJ603" s="21"/>
      <c r="HK603" s="21"/>
      <c r="HL603" s="21"/>
      <c r="HM603" s="21"/>
      <c r="HN603" s="21"/>
      <c r="HO603" s="21"/>
    </row>
    <row r="604" s="131" customFormat="1" ht="24" spans="1:223">
      <c r="A604" s="45" t="s">
        <v>42</v>
      </c>
      <c r="B604" s="46" t="s">
        <v>368</v>
      </c>
      <c r="C604" s="45" t="s">
        <v>51</v>
      </c>
      <c r="D604" s="45" t="s">
        <v>62</v>
      </c>
      <c r="E604" s="45" t="s">
        <v>267</v>
      </c>
      <c r="F604" s="45">
        <v>12</v>
      </c>
      <c r="G604" s="45">
        <v>1</v>
      </c>
      <c r="H604" s="45">
        <v>180</v>
      </c>
      <c r="I604" s="45">
        <v>777</v>
      </c>
      <c r="J604" s="89">
        <v>2018</v>
      </c>
      <c r="K604" s="89">
        <v>2018</v>
      </c>
      <c r="L604" s="55">
        <v>256.66</v>
      </c>
      <c r="M604" s="55">
        <v>0</v>
      </c>
      <c r="N604" s="55">
        <v>0</v>
      </c>
      <c r="O604" s="55">
        <v>0</v>
      </c>
      <c r="P604" s="55">
        <v>256.66</v>
      </c>
      <c r="Q604" s="45" t="s">
        <v>46</v>
      </c>
      <c r="R604" s="45">
        <v>3125</v>
      </c>
      <c r="S604" s="45">
        <v>13926</v>
      </c>
      <c r="T604" s="45">
        <v>180</v>
      </c>
      <c r="U604" s="45">
        <v>777</v>
      </c>
      <c r="V604" s="45">
        <v>0</v>
      </c>
      <c r="W604" s="45">
        <v>0</v>
      </c>
      <c r="X604" s="45">
        <v>0</v>
      </c>
      <c r="Y604" s="45">
        <v>0</v>
      </c>
      <c r="Z604" s="45">
        <v>0</v>
      </c>
      <c r="AA604" s="45">
        <v>0</v>
      </c>
      <c r="AB604" s="45" t="s">
        <v>369</v>
      </c>
      <c r="AC604" s="45" t="s">
        <v>370</v>
      </c>
      <c r="AD604" s="45"/>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c r="BY604" s="21"/>
      <c r="BZ604" s="21"/>
      <c r="CA604" s="21"/>
      <c r="CB604" s="21"/>
      <c r="CC604" s="21"/>
      <c r="CD604" s="21"/>
      <c r="CE604" s="21"/>
      <c r="CF604" s="21"/>
      <c r="CG604" s="21"/>
      <c r="CH604" s="21"/>
      <c r="CI604" s="21"/>
      <c r="CJ604" s="21"/>
      <c r="CK604" s="21"/>
      <c r="CL604" s="21"/>
      <c r="CM604" s="21"/>
      <c r="CN604" s="21"/>
      <c r="CO604" s="21"/>
      <c r="CP604" s="21"/>
      <c r="CQ604" s="21"/>
      <c r="CR604" s="21"/>
      <c r="CS604" s="21"/>
      <c r="CT604" s="21"/>
      <c r="CU604" s="21"/>
      <c r="CV604" s="21"/>
      <c r="CW604" s="21"/>
      <c r="CX604" s="21"/>
      <c r="CY604" s="21"/>
      <c r="CZ604" s="21"/>
      <c r="DA604" s="21"/>
      <c r="DB604" s="21"/>
      <c r="DC604" s="21"/>
      <c r="DD604" s="21"/>
      <c r="DE604" s="21"/>
      <c r="DF604" s="21"/>
      <c r="DG604" s="21"/>
      <c r="DH604" s="21"/>
      <c r="DI604" s="21"/>
      <c r="DJ604" s="21"/>
      <c r="DK604" s="21"/>
      <c r="DL604" s="21"/>
      <c r="DM604" s="21"/>
      <c r="DN604" s="21"/>
      <c r="DO604" s="21"/>
      <c r="DP604" s="21"/>
      <c r="DQ604" s="21"/>
      <c r="DR604" s="21"/>
      <c r="DS604" s="21"/>
      <c r="DT604" s="21"/>
      <c r="DU604" s="21"/>
      <c r="DV604" s="21"/>
      <c r="DW604" s="21"/>
      <c r="DX604" s="21"/>
      <c r="DY604" s="21"/>
      <c r="DZ604" s="21"/>
      <c r="EA604" s="21"/>
      <c r="EB604" s="21"/>
      <c r="EC604" s="21"/>
      <c r="ED604" s="21"/>
      <c r="EE604" s="21"/>
      <c r="EF604" s="21"/>
      <c r="EG604" s="21"/>
      <c r="EH604" s="21"/>
      <c r="EI604" s="21"/>
      <c r="EJ604" s="21"/>
      <c r="EK604" s="21"/>
      <c r="EL604" s="21"/>
      <c r="EM604" s="21"/>
      <c r="EN604" s="21"/>
      <c r="EO604" s="21"/>
      <c r="EP604" s="21"/>
      <c r="EQ604" s="21"/>
      <c r="ER604" s="21"/>
      <c r="ES604" s="21"/>
      <c r="ET604" s="21"/>
      <c r="EU604" s="21"/>
      <c r="EV604" s="21"/>
      <c r="EW604" s="21"/>
      <c r="EX604" s="21"/>
      <c r="EY604" s="21"/>
      <c r="EZ604" s="21"/>
      <c r="FA604" s="21"/>
      <c r="FB604" s="21"/>
      <c r="FC604" s="21"/>
      <c r="FD604" s="21"/>
      <c r="FE604" s="21"/>
      <c r="FF604" s="21"/>
      <c r="FG604" s="21"/>
      <c r="FH604" s="21"/>
      <c r="FI604" s="21"/>
      <c r="FJ604" s="21"/>
      <c r="FK604" s="21"/>
      <c r="FL604" s="21"/>
      <c r="FM604" s="21"/>
      <c r="FN604" s="21"/>
      <c r="FO604" s="21"/>
      <c r="FP604" s="21"/>
      <c r="FQ604" s="21"/>
      <c r="FR604" s="21"/>
      <c r="FS604" s="21"/>
      <c r="FT604" s="21"/>
      <c r="FU604" s="21"/>
      <c r="FV604" s="21"/>
      <c r="FW604" s="21"/>
      <c r="FX604" s="21"/>
      <c r="FY604" s="21"/>
      <c r="FZ604" s="21"/>
      <c r="GA604" s="21"/>
      <c r="GB604" s="21"/>
      <c r="GC604" s="21"/>
      <c r="GD604" s="21"/>
      <c r="GE604" s="21"/>
      <c r="GF604" s="21"/>
      <c r="GG604" s="21"/>
      <c r="GH604" s="21"/>
      <c r="GI604" s="21"/>
      <c r="GJ604" s="21"/>
      <c r="GK604" s="21"/>
      <c r="GL604" s="21"/>
      <c r="GM604" s="21"/>
      <c r="GN604" s="21"/>
      <c r="GO604" s="21"/>
      <c r="GP604" s="21"/>
      <c r="GQ604" s="21"/>
      <c r="GR604" s="21"/>
      <c r="GS604" s="21"/>
      <c r="GT604" s="21"/>
      <c r="GU604" s="21"/>
      <c r="GV604" s="21"/>
      <c r="GW604" s="21"/>
      <c r="GX604" s="21"/>
      <c r="GY604" s="21"/>
      <c r="GZ604" s="21"/>
      <c r="HA604" s="21"/>
      <c r="HB604" s="21"/>
      <c r="HC604" s="21"/>
      <c r="HD604" s="21"/>
      <c r="HE604" s="21"/>
      <c r="HF604" s="21"/>
      <c r="HG604" s="21"/>
      <c r="HH604" s="21"/>
      <c r="HI604" s="21"/>
      <c r="HJ604" s="21"/>
      <c r="HK604" s="21"/>
      <c r="HL604" s="21"/>
      <c r="HM604" s="21"/>
      <c r="HN604" s="21"/>
      <c r="HO604" s="21"/>
    </row>
    <row r="605" s="131" customFormat="1" ht="24" spans="1:223">
      <c r="A605" s="45" t="s">
        <v>42</v>
      </c>
      <c r="B605" s="46" t="s">
        <v>368</v>
      </c>
      <c r="C605" s="45" t="s">
        <v>52</v>
      </c>
      <c r="D605" s="45" t="s">
        <v>62</v>
      </c>
      <c r="E605" s="45" t="s">
        <v>267</v>
      </c>
      <c r="F605" s="45">
        <v>27</v>
      </c>
      <c r="G605" s="45">
        <v>1</v>
      </c>
      <c r="H605" s="45">
        <v>141</v>
      </c>
      <c r="I605" s="45">
        <v>447</v>
      </c>
      <c r="J605" s="89">
        <v>2018</v>
      </c>
      <c r="K605" s="89">
        <v>2018</v>
      </c>
      <c r="L605" s="55">
        <v>281.56294</v>
      </c>
      <c r="M605" s="55">
        <v>0</v>
      </c>
      <c r="N605" s="55">
        <v>0</v>
      </c>
      <c r="O605" s="55">
        <v>0</v>
      </c>
      <c r="P605" s="55">
        <v>281.56294</v>
      </c>
      <c r="Q605" s="45" t="s">
        <v>46</v>
      </c>
      <c r="R605" s="45">
        <v>141</v>
      </c>
      <c r="S605" s="45">
        <v>447</v>
      </c>
      <c r="T605" s="45">
        <v>141</v>
      </c>
      <c r="U605" s="45">
        <v>447</v>
      </c>
      <c r="V605" s="45">
        <v>0</v>
      </c>
      <c r="W605" s="45">
        <v>0</v>
      </c>
      <c r="X605" s="45">
        <v>0</v>
      </c>
      <c r="Y605" s="45">
        <v>0</v>
      </c>
      <c r="Z605" s="45">
        <v>0</v>
      </c>
      <c r="AA605" s="45">
        <v>0</v>
      </c>
      <c r="AB605" s="45" t="s">
        <v>369</v>
      </c>
      <c r="AC605" s="45" t="s">
        <v>370</v>
      </c>
      <c r="AD605" s="45"/>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c r="BY605" s="21"/>
      <c r="BZ605" s="21"/>
      <c r="CA605" s="21"/>
      <c r="CB605" s="21"/>
      <c r="CC605" s="21"/>
      <c r="CD605" s="21"/>
      <c r="CE605" s="21"/>
      <c r="CF605" s="21"/>
      <c r="CG605" s="21"/>
      <c r="CH605" s="21"/>
      <c r="CI605" s="21"/>
      <c r="CJ605" s="21"/>
      <c r="CK605" s="21"/>
      <c r="CL605" s="21"/>
      <c r="CM605" s="21"/>
      <c r="CN605" s="21"/>
      <c r="CO605" s="21"/>
      <c r="CP605" s="21"/>
      <c r="CQ605" s="21"/>
      <c r="CR605" s="21"/>
      <c r="CS605" s="21"/>
      <c r="CT605" s="21"/>
      <c r="CU605" s="21"/>
      <c r="CV605" s="21"/>
      <c r="CW605" s="21"/>
      <c r="CX605" s="21"/>
      <c r="CY605" s="21"/>
      <c r="CZ605" s="21"/>
      <c r="DA605" s="21"/>
      <c r="DB605" s="21"/>
      <c r="DC605" s="21"/>
      <c r="DD605" s="21"/>
      <c r="DE605" s="21"/>
      <c r="DF605" s="21"/>
      <c r="DG605" s="21"/>
      <c r="DH605" s="21"/>
      <c r="DI605" s="21"/>
      <c r="DJ605" s="21"/>
      <c r="DK605" s="21"/>
      <c r="DL605" s="21"/>
      <c r="DM605" s="21"/>
      <c r="DN605" s="21"/>
      <c r="DO605" s="21"/>
      <c r="DP605" s="21"/>
      <c r="DQ605" s="21"/>
      <c r="DR605" s="21"/>
      <c r="DS605" s="21"/>
      <c r="DT605" s="21"/>
      <c r="DU605" s="21"/>
      <c r="DV605" s="21"/>
      <c r="DW605" s="21"/>
      <c r="DX605" s="21"/>
      <c r="DY605" s="21"/>
      <c r="DZ605" s="21"/>
      <c r="EA605" s="21"/>
      <c r="EB605" s="21"/>
      <c r="EC605" s="21"/>
      <c r="ED605" s="21"/>
      <c r="EE605" s="21"/>
      <c r="EF605" s="21"/>
      <c r="EG605" s="21"/>
      <c r="EH605" s="21"/>
      <c r="EI605" s="21"/>
      <c r="EJ605" s="21"/>
      <c r="EK605" s="21"/>
      <c r="EL605" s="21"/>
      <c r="EM605" s="21"/>
      <c r="EN605" s="21"/>
      <c r="EO605" s="21"/>
      <c r="EP605" s="21"/>
      <c r="EQ605" s="21"/>
      <c r="ER605" s="21"/>
      <c r="ES605" s="21"/>
      <c r="ET605" s="21"/>
      <c r="EU605" s="21"/>
      <c r="EV605" s="21"/>
      <c r="EW605" s="21"/>
      <c r="EX605" s="21"/>
      <c r="EY605" s="21"/>
      <c r="EZ605" s="21"/>
      <c r="FA605" s="21"/>
      <c r="FB605" s="21"/>
      <c r="FC605" s="21"/>
      <c r="FD605" s="21"/>
      <c r="FE605" s="21"/>
      <c r="FF605" s="21"/>
      <c r="FG605" s="21"/>
      <c r="FH605" s="21"/>
      <c r="FI605" s="21"/>
      <c r="FJ605" s="21"/>
      <c r="FK605" s="21"/>
      <c r="FL605" s="21"/>
      <c r="FM605" s="21"/>
      <c r="FN605" s="21"/>
      <c r="FO605" s="21"/>
      <c r="FP605" s="21"/>
      <c r="FQ605" s="21"/>
      <c r="FR605" s="21"/>
      <c r="FS605" s="21"/>
      <c r="FT605" s="21"/>
      <c r="FU605" s="21"/>
      <c r="FV605" s="21"/>
      <c r="FW605" s="21"/>
      <c r="FX605" s="21"/>
      <c r="FY605" s="21"/>
      <c r="FZ605" s="21"/>
      <c r="GA605" s="21"/>
      <c r="GB605" s="21"/>
      <c r="GC605" s="21"/>
      <c r="GD605" s="21"/>
      <c r="GE605" s="21"/>
      <c r="GF605" s="21"/>
      <c r="GG605" s="21"/>
      <c r="GH605" s="21"/>
      <c r="GI605" s="21"/>
      <c r="GJ605" s="21"/>
      <c r="GK605" s="21"/>
      <c r="GL605" s="21"/>
      <c r="GM605" s="21"/>
      <c r="GN605" s="21"/>
      <c r="GO605" s="21"/>
      <c r="GP605" s="21"/>
      <c r="GQ605" s="21"/>
      <c r="GR605" s="21"/>
      <c r="GS605" s="21"/>
      <c r="GT605" s="21"/>
      <c r="GU605" s="21"/>
      <c r="GV605" s="21"/>
      <c r="GW605" s="21"/>
      <c r="GX605" s="21"/>
      <c r="GY605" s="21"/>
      <c r="GZ605" s="21"/>
      <c r="HA605" s="21"/>
      <c r="HB605" s="21"/>
      <c r="HC605" s="21"/>
      <c r="HD605" s="21"/>
      <c r="HE605" s="21"/>
      <c r="HF605" s="21"/>
      <c r="HG605" s="21"/>
      <c r="HH605" s="21"/>
      <c r="HI605" s="21"/>
      <c r="HJ605" s="21"/>
      <c r="HK605" s="21"/>
      <c r="HL605" s="21"/>
      <c r="HM605" s="21"/>
      <c r="HN605" s="21"/>
      <c r="HO605" s="21"/>
    </row>
    <row r="606" s="131" customFormat="1" ht="24" spans="1:223">
      <c r="A606" s="45" t="s">
        <v>42</v>
      </c>
      <c r="B606" s="46" t="s">
        <v>368</v>
      </c>
      <c r="C606" s="45" t="s">
        <v>53</v>
      </c>
      <c r="D606" s="45" t="s">
        <v>62</v>
      </c>
      <c r="E606" s="45" t="s">
        <v>267</v>
      </c>
      <c r="F606" s="45">
        <v>48</v>
      </c>
      <c r="G606" s="45">
        <v>1</v>
      </c>
      <c r="H606" s="45">
        <v>1101</v>
      </c>
      <c r="I606" s="45">
        <v>4150</v>
      </c>
      <c r="J606" s="89">
        <v>2018</v>
      </c>
      <c r="K606" s="89">
        <v>2018</v>
      </c>
      <c r="L606" s="55">
        <v>516.7173</v>
      </c>
      <c r="M606" s="55">
        <v>516.7173</v>
      </c>
      <c r="N606" s="55">
        <v>0</v>
      </c>
      <c r="O606" s="55">
        <v>0</v>
      </c>
      <c r="P606" s="55">
        <v>0</v>
      </c>
      <c r="Q606" s="45" t="s">
        <v>46</v>
      </c>
      <c r="R606" s="45">
        <v>2665</v>
      </c>
      <c r="S606" s="45">
        <v>10607</v>
      </c>
      <c r="T606" s="45">
        <v>1101</v>
      </c>
      <c r="U606" s="45">
        <v>4150</v>
      </c>
      <c r="V606" s="45">
        <v>0</v>
      </c>
      <c r="W606" s="45">
        <v>0</v>
      </c>
      <c r="X606" s="45">
        <v>0</v>
      </c>
      <c r="Y606" s="45">
        <v>0</v>
      </c>
      <c r="Z606" s="45">
        <v>0</v>
      </c>
      <c r="AA606" s="45">
        <v>0</v>
      </c>
      <c r="AB606" s="45" t="s">
        <v>369</v>
      </c>
      <c r="AC606" s="45" t="s">
        <v>370</v>
      </c>
      <c r="AD606" s="45"/>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CG606" s="21"/>
      <c r="CH606" s="21"/>
      <c r="CI606" s="21"/>
      <c r="CJ606" s="21"/>
      <c r="CK606" s="21"/>
      <c r="CL606" s="21"/>
      <c r="CM606" s="21"/>
      <c r="CN606" s="21"/>
      <c r="CO606" s="21"/>
      <c r="CP606" s="21"/>
      <c r="CQ606" s="21"/>
      <c r="CR606" s="21"/>
      <c r="CS606" s="21"/>
      <c r="CT606" s="21"/>
      <c r="CU606" s="21"/>
      <c r="CV606" s="21"/>
      <c r="CW606" s="21"/>
      <c r="CX606" s="21"/>
      <c r="CY606" s="21"/>
      <c r="CZ606" s="21"/>
      <c r="DA606" s="21"/>
      <c r="DB606" s="21"/>
      <c r="DC606" s="21"/>
      <c r="DD606" s="21"/>
      <c r="DE606" s="21"/>
      <c r="DF606" s="21"/>
      <c r="DG606" s="21"/>
      <c r="DH606" s="21"/>
      <c r="DI606" s="21"/>
      <c r="DJ606" s="21"/>
      <c r="DK606" s="21"/>
      <c r="DL606" s="21"/>
      <c r="DM606" s="21"/>
      <c r="DN606" s="21"/>
      <c r="DO606" s="21"/>
      <c r="DP606" s="21"/>
      <c r="DQ606" s="21"/>
      <c r="DR606" s="21"/>
      <c r="DS606" s="21"/>
      <c r="DT606" s="21"/>
      <c r="DU606" s="21"/>
      <c r="DV606" s="21"/>
      <c r="DW606" s="21"/>
      <c r="DX606" s="21"/>
      <c r="DY606" s="21"/>
      <c r="DZ606" s="21"/>
      <c r="EA606" s="21"/>
      <c r="EB606" s="21"/>
      <c r="EC606" s="21"/>
      <c r="ED606" s="21"/>
      <c r="EE606" s="21"/>
      <c r="EF606" s="21"/>
      <c r="EG606" s="21"/>
      <c r="EH606" s="21"/>
      <c r="EI606" s="21"/>
      <c r="EJ606" s="21"/>
      <c r="EK606" s="21"/>
      <c r="EL606" s="21"/>
      <c r="EM606" s="21"/>
      <c r="EN606" s="21"/>
      <c r="EO606" s="21"/>
      <c r="EP606" s="21"/>
      <c r="EQ606" s="21"/>
      <c r="ER606" s="21"/>
      <c r="ES606" s="21"/>
      <c r="ET606" s="21"/>
      <c r="EU606" s="21"/>
      <c r="EV606" s="21"/>
      <c r="EW606" s="21"/>
      <c r="EX606" s="21"/>
      <c r="EY606" s="21"/>
      <c r="EZ606" s="21"/>
      <c r="FA606" s="21"/>
      <c r="FB606" s="21"/>
      <c r="FC606" s="21"/>
      <c r="FD606" s="21"/>
      <c r="FE606" s="21"/>
      <c r="FF606" s="21"/>
      <c r="FG606" s="21"/>
      <c r="FH606" s="21"/>
      <c r="FI606" s="21"/>
      <c r="FJ606" s="21"/>
      <c r="FK606" s="21"/>
      <c r="FL606" s="21"/>
      <c r="FM606" s="21"/>
      <c r="FN606" s="21"/>
      <c r="FO606" s="21"/>
      <c r="FP606" s="21"/>
      <c r="FQ606" s="21"/>
      <c r="FR606" s="21"/>
      <c r="FS606" s="21"/>
      <c r="FT606" s="21"/>
      <c r="FU606" s="21"/>
      <c r="FV606" s="21"/>
      <c r="FW606" s="21"/>
      <c r="FX606" s="21"/>
      <c r="FY606" s="21"/>
      <c r="FZ606" s="21"/>
      <c r="GA606" s="21"/>
      <c r="GB606" s="21"/>
      <c r="GC606" s="21"/>
      <c r="GD606" s="21"/>
      <c r="GE606" s="21"/>
      <c r="GF606" s="21"/>
      <c r="GG606" s="21"/>
      <c r="GH606" s="21"/>
      <c r="GI606" s="21"/>
      <c r="GJ606" s="21"/>
      <c r="GK606" s="21"/>
      <c r="GL606" s="21"/>
      <c r="GM606" s="21"/>
      <c r="GN606" s="21"/>
      <c r="GO606" s="21"/>
      <c r="GP606" s="21"/>
      <c r="GQ606" s="21"/>
      <c r="GR606" s="21"/>
      <c r="GS606" s="21"/>
      <c r="GT606" s="21"/>
      <c r="GU606" s="21"/>
      <c r="GV606" s="21"/>
      <c r="GW606" s="21"/>
      <c r="GX606" s="21"/>
      <c r="GY606" s="21"/>
      <c r="GZ606" s="21"/>
      <c r="HA606" s="21"/>
      <c r="HB606" s="21"/>
      <c r="HC606" s="21"/>
      <c r="HD606" s="21"/>
      <c r="HE606" s="21"/>
      <c r="HF606" s="21"/>
      <c r="HG606" s="21"/>
      <c r="HH606" s="21"/>
      <c r="HI606" s="21"/>
      <c r="HJ606" s="21"/>
      <c r="HK606" s="21"/>
      <c r="HL606" s="21"/>
      <c r="HM606" s="21"/>
      <c r="HN606" s="21"/>
      <c r="HO606" s="21"/>
    </row>
    <row r="607" s="131" customFormat="1" ht="24" spans="1:223">
      <c r="A607" s="45" t="s">
        <v>42</v>
      </c>
      <c r="B607" s="46" t="s">
        <v>368</v>
      </c>
      <c r="C607" s="45" t="s">
        <v>54</v>
      </c>
      <c r="D607" s="45" t="s">
        <v>62</v>
      </c>
      <c r="E607" s="45" t="s">
        <v>267</v>
      </c>
      <c r="F607" s="45">
        <v>75</v>
      </c>
      <c r="G607" s="45">
        <v>1</v>
      </c>
      <c r="H607" s="45">
        <v>62</v>
      </c>
      <c r="I607" s="45">
        <v>246</v>
      </c>
      <c r="J607" s="89">
        <v>2018</v>
      </c>
      <c r="K607" s="89">
        <v>2018</v>
      </c>
      <c r="L607" s="55">
        <v>918.191677777777</v>
      </c>
      <c r="M607" s="55">
        <v>918.191677777777</v>
      </c>
      <c r="N607" s="55">
        <v>0</v>
      </c>
      <c r="O607" s="55">
        <v>0</v>
      </c>
      <c r="P607" s="55">
        <v>0</v>
      </c>
      <c r="Q607" s="45" t="s">
        <v>46</v>
      </c>
      <c r="R607" s="45">
        <v>62</v>
      </c>
      <c r="S607" s="45">
        <v>246</v>
      </c>
      <c r="T607" s="45">
        <v>62</v>
      </c>
      <c r="U607" s="45">
        <v>246</v>
      </c>
      <c r="V607" s="45">
        <v>0</v>
      </c>
      <c r="W607" s="45">
        <v>0</v>
      </c>
      <c r="X607" s="45">
        <v>0</v>
      </c>
      <c r="Y607" s="45">
        <v>0</v>
      </c>
      <c r="Z607" s="45">
        <v>0</v>
      </c>
      <c r="AA607" s="45">
        <v>0</v>
      </c>
      <c r="AB607" s="45" t="s">
        <v>369</v>
      </c>
      <c r="AC607" s="45" t="s">
        <v>370</v>
      </c>
      <c r="AD607" s="45"/>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c r="BY607" s="21"/>
      <c r="BZ607" s="21"/>
      <c r="CA607" s="21"/>
      <c r="CB607" s="21"/>
      <c r="CC607" s="21"/>
      <c r="CD607" s="21"/>
      <c r="CE607" s="21"/>
      <c r="CF607" s="21"/>
      <c r="CG607" s="21"/>
      <c r="CH607" s="21"/>
      <c r="CI607" s="21"/>
      <c r="CJ607" s="21"/>
      <c r="CK607" s="21"/>
      <c r="CL607" s="21"/>
      <c r="CM607" s="21"/>
      <c r="CN607" s="21"/>
      <c r="CO607" s="21"/>
      <c r="CP607" s="21"/>
      <c r="CQ607" s="21"/>
      <c r="CR607" s="21"/>
      <c r="CS607" s="21"/>
      <c r="CT607" s="21"/>
      <c r="CU607" s="21"/>
      <c r="CV607" s="21"/>
      <c r="CW607" s="21"/>
      <c r="CX607" s="21"/>
      <c r="CY607" s="21"/>
      <c r="CZ607" s="21"/>
      <c r="DA607" s="21"/>
      <c r="DB607" s="21"/>
      <c r="DC607" s="21"/>
      <c r="DD607" s="21"/>
      <c r="DE607" s="21"/>
      <c r="DF607" s="21"/>
      <c r="DG607" s="21"/>
      <c r="DH607" s="21"/>
      <c r="DI607" s="21"/>
      <c r="DJ607" s="21"/>
      <c r="DK607" s="21"/>
      <c r="DL607" s="21"/>
      <c r="DM607" s="21"/>
      <c r="DN607" s="21"/>
      <c r="DO607" s="21"/>
      <c r="DP607" s="21"/>
      <c r="DQ607" s="21"/>
      <c r="DR607" s="21"/>
      <c r="DS607" s="21"/>
      <c r="DT607" s="21"/>
      <c r="DU607" s="21"/>
      <c r="DV607" s="21"/>
      <c r="DW607" s="21"/>
      <c r="DX607" s="21"/>
      <c r="DY607" s="21"/>
      <c r="DZ607" s="21"/>
      <c r="EA607" s="21"/>
      <c r="EB607" s="21"/>
      <c r="EC607" s="21"/>
      <c r="ED607" s="21"/>
      <c r="EE607" s="21"/>
      <c r="EF607" s="21"/>
      <c r="EG607" s="21"/>
      <c r="EH607" s="21"/>
      <c r="EI607" s="21"/>
      <c r="EJ607" s="21"/>
      <c r="EK607" s="21"/>
      <c r="EL607" s="21"/>
      <c r="EM607" s="21"/>
      <c r="EN607" s="21"/>
      <c r="EO607" s="21"/>
      <c r="EP607" s="21"/>
      <c r="EQ607" s="21"/>
      <c r="ER607" s="21"/>
      <c r="ES607" s="21"/>
      <c r="ET607" s="21"/>
      <c r="EU607" s="21"/>
      <c r="EV607" s="21"/>
      <c r="EW607" s="21"/>
      <c r="EX607" s="21"/>
      <c r="EY607" s="21"/>
      <c r="EZ607" s="21"/>
      <c r="FA607" s="21"/>
      <c r="FB607" s="21"/>
      <c r="FC607" s="21"/>
      <c r="FD607" s="21"/>
      <c r="FE607" s="21"/>
      <c r="FF607" s="21"/>
      <c r="FG607" s="21"/>
      <c r="FH607" s="21"/>
      <c r="FI607" s="21"/>
      <c r="FJ607" s="21"/>
      <c r="FK607" s="21"/>
      <c r="FL607" s="21"/>
      <c r="FM607" s="21"/>
      <c r="FN607" s="21"/>
      <c r="FO607" s="21"/>
      <c r="FP607" s="21"/>
      <c r="FQ607" s="21"/>
      <c r="FR607" s="21"/>
      <c r="FS607" s="21"/>
      <c r="FT607" s="21"/>
      <c r="FU607" s="21"/>
      <c r="FV607" s="21"/>
      <c r="FW607" s="21"/>
      <c r="FX607" s="21"/>
      <c r="FY607" s="21"/>
      <c r="FZ607" s="21"/>
      <c r="GA607" s="21"/>
      <c r="GB607" s="21"/>
      <c r="GC607" s="21"/>
      <c r="GD607" s="21"/>
      <c r="GE607" s="21"/>
      <c r="GF607" s="21"/>
      <c r="GG607" s="21"/>
      <c r="GH607" s="21"/>
      <c r="GI607" s="21"/>
      <c r="GJ607" s="21"/>
      <c r="GK607" s="21"/>
      <c r="GL607" s="21"/>
      <c r="GM607" s="21"/>
      <c r="GN607" s="21"/>
      <c r="GO607" s="21"/>
      <c r="GP607" s="21"/>
      <c r="GQ607" s="21"/>
      <c r="GR607" s="21"/>
      <c r="GS607" s="21"/>
      <c r="GT607" s="21"/>
      <c r="GU607" s="21"/>
      <c r="GV607" s="21"/>
      <c r="GW607" s="21"/>
      <c r="GX607" s="21"/>
      <c r="GY607" s="21"/>
      <c r="GZ607" s="21"/>
      <c r="HA607" s="21"/>
      <c r="HB607" s="21"/>
      <c r="HC607" s="21"/>
      <c r="HD607" s="21"/>
      <c r="HE607" s="21"/>
      <c r="HF607" s="21"/>
      <c r="HG607" s="21"/>
      <c r="HH607" s="21"/>
      <c r="HI607" s="21"/>
      <c r="HJ607" s="21"/>
      <c r="HK607" s="21"/>
      <c r="HL607" s="21"/>
      <c r="HM607" s="21"/>
      <c r="HN607" s="21"/>
      <c r="HO607" s="21"/>
    </row>
    <row r="608" s="131" customFormat="1" ht="24" spans="1:223">
      <c r="A608" s="45" t="s">
        <v>42</v>
      </c>
      <c r="B608" s="46" t="s">
        <v>368</v>
      </c>
      <c r="C608" s="45" t="s">
        <v>55</v>
      </c>
      <c r="D608" s="45" t="s">
        <v>62</v>
      </c>
      <c r="E608" s="45" t="s">
        <v>267</v>
      </c>
      <c r="F608" s="45">
        <v>60</v>
      </c>
      <c r="G608" s="45">
        <v>1</v>
      </c>
      <c r="H608" s="45">
        <v>1704</v>
      </c>
      <c r="I608" s="45">
        <v>6823</v>
      </c>
      <c r="J608" s="89">
        <v>2018</v>
      </c>
      <c r="K608" s="89">
        <v>2018</v>
      </c>
      <c r="L608" s="55">
        <v>870.087344444444</v>
      </c>
      <c r="M608" s="55">
        <v>0</v>
      </c>
      <c r="N608" s="55">
        <v>0</v>
      </c>
      <c r="O608" s="55">
        <v>0</v>
      </c>
      <c r="P608" s="55">
        <v>870.087344444444</v>
      </c>
      <c r="Q608" s="45" t="s">
        <v>46</v>
      </c>
      <c r="R608" s="45">
        <v>3610</v>
      </c>
      <c r="S608" s="45">
        <v>15470</v>
      </c>
      <c r="T608" s="45">
        <v>1704</v>
      </c>
      <c r="U608" s="45">
        <v>6823</v>
      </c>
      <c r="V608" s="45">
        <v>0</v>
      </c>
      <c r="W608" s="45">
        <v>0</v>
      </c>
      <c r="X608" s="45">
        <v>0</v>
      </c>
      <c r="Y608" s="45">
        <v>0</v>
      </c>
      <c r="Z608" s="45">
        <v>0</v>
      </c>
      <c r="AA608" s="45">
        <v>0</v>
      </c>
      <c r="AB608" s="45" t="s">
        <v>369</v>
      </c>
      <c r="AC608" s="45" t="s">
        <v>370</v>
      </c>
      <c r="AD608" s="45"/>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c r="BY608" s="21"/>
      <c r="BZ608" s="21"/>
      <c r="CA608" s="21"/>
      <c r="CB608" s="21"/>
      <c r="CC608" s="21"/>
      <c r="CD608" s="21"/>
      <c r="CE608" s="21"/>
      <c r="CF608" s="21"/>
      <c r="CG608" s="21"/>
      <c r="CH608" s="21"/>
      <c r="CI608" s="21"/>
      <c r="CJ608" s="21"/>
      <c r="CK608" s="21"/>
      <c r="CL608" s="21"/>
      <c r="CM608" s="21"/>
      <c r="CN608" s="21"/>
      <c r="CO608" s="21"/>
      <c r="CP608" s="21"/>
      <c r="CQ608" s="21"/>
      <c r="CR608" s="21"/>
      <c r="CS608" s="21"/>
      <c r="CT608" s="21"/>
      <c r="CU608" s="21"/>
      <c r="CV608" s="21"/>
      <c r="CW608" s="21"/>
      <c r="CX608" s="21"/>
      <c r="CY608" s="21"/>
      <c r="CZ608" s="21"/>
      <c r="DA608" s="21"/>
      <c r="DB608" s="21"/>
      <c r="DC608" s="21"/>
      <c r="DD608" s="21"/>
      <c r="DE608" s="21"/>
      <c r="DF608" s="21"/>
      <c r="DG608" s="21"/>
      <c r="DH608" s="21"/>
      <c r="DI608" s="21"/>
      <c r="DJ608" s="21"/>
      <c r="DK608" s="21"/>
      <c r="DL608" s="21"/>
      <c r="DM608" s="21"/>
      <c r="DN608" s="21"/>
      <c r="DO608" s="21"/>
      <c r="DP608" s="21"/>
      <c r="DQ608" s="21"/>
      <c r="DR608" s="21"/>
      <c r="DS608" s="21"/>
      <c r="DT608" s="21"/>
      <c r="DU608" s="21"/>
      <c r="DV608" s="21"/>
      <c r="DW608" s="21"/>
      <c r="DX608" s="21"/>
      <c r="DY608" s="21"/>
      <c r="DZ608" s="21"/>
      <c r="EA608" s="21"/>
      <c r="EB608" s="21"/>
      <c r="EC608" s="21"/>
      <c r="ED608" s="21"/>
      <c r="EE608" s="21"/>
      <c r="EF608" s="21"/>
      <c r="EG608" s="21"/>
      <c r="EH608" s="21"/>
      <c r="EI608" s="21"/>
      <c r="EJ608" s="21"/>
      <c r="EK608" s="21"/>
      <c r="EL608" s="21"/>
      <c r="EM608" s="21"/>
      <c r="EN608" s="21"/>
      <c r="EO608" s="21"/>
      <c r="EP608" s="21"/>
      <c r="EQ608" s="21"/>
      <c r="ER608" s="21"/>
      <c r="ES608" s="21"/>
      <c r="ET608" s="21"/>
      <c r="EU608" s="21"/>
      <c r="EV608" s="21"/>
      <c r="EW608" s="21"/>
      <c r="EX608" s="21"/>
      <c r="EY608" s="21"/>
      <c r="EZ608" s="21"/>
      <c r="FA608" s="21"/>
      <c r="FB608" s="21"/>
      <c r="FC608" s="21"/>
      <c r="FD608" s="21"/>
      <c r="FE608" s="21"/>
      <c r="FF608" s="21"/>
      <c r="FG608" s="21"/>
      <c r="FH608" s="21"/>
      <c r="FI608" s="21"/>
      <c r="FJ608" s="21"/>
      <c r="FK608" s="21"/>
      <c r="FL608" s="21"/>
      <c r="FM608" s="21"/>
      <c r="FN608" s="21"/>
      <c r="FO608" s="21"/>
      <c r="FP608" s="21"/>
      <c r="FQ608" s="21"/>
      <c r="FR608" s="21"/>
      <c r="FS608" s="21"/>
      <c r="FT608" s="21"/>
      <c r="FU608" s="21"/>
      <c r="FV608" s="21"/>
      <c r="FW608" s="21"/>
      <c r="FX608" s="21"/>
      <c r="FY608" s="21"/>
      <c r="FZ608" s="21"/>
      <c r="GA608" s="21"/>
      <c r="GB608" s="21"/>
      <c r="GC608" s="21"/>
      <c r="GD608" s="21"/>
      <c r="GE608" s="21"/>
      <c r="GF608" s="21"/>
      <c r="GG608" s="21"/>
      <c r="GH608" s="21"/>
      <c r="GI608" s="21"/>
      <c r="GJ608" s="21"/>
      <c r="GK608" s="21"/>
      <c r="GL608" s="21"/>
      <c r="GM608" s="21"/>
      <c r="GN608" s="21"/>
      <c r="GO608" s="21"/>
      <c r="GP608" s="21"/>
      <c r="GQ608" s="21"/>
      <c r="GR608" s="21"/>
      <c r="GS608" s="21"/>
      <c r="GT608" s="21"/>
      <c r="GU608" s="21"/>
      <c r="GV608" s="21"/>
      <c r="GW608" s="21"/>
      <c r="GX608" s="21"/>
      <c r="GY608" s="21"/>
      <c r="GZ608" s="21"/>
      <c r="HA608" s="21"/>
      <c r="HB608" s="21"/>
      <c r="HC608" s="21"/>
      <c r="HD608" s="21"/>
      <c r="HE608" s="21"/>
      <c r="HF608" s="21"/>
      <c r="HG608" s="21"/>
      <c r="HH608" s="21"/>
      <c r="HI608" s="21"/>
      <c r="HJ608" s="21"/>
      <c r="HK608" s="21"/>
      <c r="HL608" s="21"/>
      <c r="HM608" s="21"/>
      <c r="HN608" s="21"/>
      <c r="HO608" s="21"/>
    </row>
    <row r="609" s="131" customFormat="1" ht="24" spans="1:223">
      <c r="A609" s="45" t="s">
        <v>42</v>
      </c>
      <c r="B609" s="46" t="s">
        <v>368</v>
      </c>
      <c r="C609" s="45" t="s">
        <v>56</v>
      </c>
      <c r="D609" s="45" t="s">
        <v>62</v>
      </c>
      <c r="E609" s="45" t="s">
        <v>267</v>
      </c>
      <c r="F609" s="45">
        <v>32</v>
      </c>
      <c r="G609" s="45">
        <v>1</v>
      </c>
      <c r="H609" s="45">
        <v>252</v>
      </c>
      <c r="I609" s="45">
        <v>879</v>
      </c>
      <c r="J609" s="89">
        <v>2018</v>
      </c>
      <c r="K609" s="89">
        <v>2018</v>
      </c>
      <c r="L609" s="55">
        <v>650.63052</v>
      </c>
      <c r="M609" s="55">
        <v>0</v>
      </c>
      <c r="N609" s="55">
        <v>0</v>
      </c>
      <c r="O609" s="55">
        <v>0</v>
      </c>
      <c r="P609" s="55">
        <v>650.63052</v>
      </c>
      <c r="Q609" s="45" t="s">
        <v>46</v>
      </c>
      <c r="R609" s="45">
        <v>252</v>
      </c>
      <c r="S609" s="45">
        <v>879</v>
      </c>
      <c r="T609" s="45">
        <v>252</v>
      </c>
      <c r="U609" s="45">
        <v>879</v>
      </c>
      <c r="V609" s="45">
        <v>0</v>
      </c>
      <c r="W609" s="45">
        <v>0</v>
      </c>
      <c r="X609" s="45">
        <v>0</v>
      </c>
      <c r="Y609" s="45">
        <v>0</v>
      </c>
      <c r="Z609" s="45">
        <v>0</v>
      </c>
      <c r="AA609" s="45">
        <v>0</v>
      </c>
      <c r="AB609" s="45" t="s">
        <v>369</v>
      </c>
      <c r="AC609" s="45" t="s">
        <v>370</v>
      </c>
      <c r="AD609" s="45"/>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c r="BY609" s="21"/>
      <c r="BZ609" s="21"/>
      <c r="CA609" s="21"/>
      <c r="CB609" s="21"/>
      <c r="CC609" s="21"/>
      <c r="CD609" s="21"/>
      <c r="CE609" s="21"/>
      <c r="CF609" s="21"/>
      <c r="CG609" s="21"/>
      <c r="CH609" s="21"/>
      <c r="CI609" s="21"/>
      <c r="CJ609" s="21"/>
      <c r="CK609" s="21"/>
      <c r="CL609" s="21"/>
      <c r="CM609" s="21"/>
      <c r="CN609" s="21"/>
      <c r="CO609" s="21"/>
      <c r="CP609" s="21"/>
      <c r="CQ609" s="21"/>
      <c r="CR609" s="21"/>
      <c r="CS609" s="21"/>
      <c r="CT609" s="21"/>
      <c r="CU609" s="21"/>
      <c r="CV609" s="21"/>
      <c r="CW609" s="21"/>
      <c r="CX609" s="21"/>
      <c r="CY609" s="21"/>
      <c r="CZ609" s="21"/>
      <c r="DA609" s="21"/>
      <c r="DB609" s="21"/>
      <c r="DC609" s="21"/>
      <c r="DD609" s="21"/>
      <c r="DE609" s="21"/>
      <c r="DF609" s="21"/>
      <c r="DG609" s="21"/>
      <c r="DH609" s="21"/>
      <c r="DI609" s="21"/>
      <c r="DJ609" s="21"/>
      <c r="DK609" s="21"/>
      <c r="DL609" s="21"/>
      <c r="DM609" s="21"/>
      <c r="DN609" s="21"/>
      <c r="DO609" s="21"/>
      <c r="DP609" s="21"/>
      <c r="DQ609" s="21"/>
      <c r="DR609" s="21"/>
      <c r="DS609" s="21"/>
      <c r="DT609" s="21"/>
      <c r="DU609" s="21"/>
      <c r="DV609" s="21"/>
      <c r="DW609" s="21"/>
      <c r="DX609" s="21"/>
      <c r="DY609" s="21"/>
      <c r="DZ609" s="21"/>
      <c r="EA609" s="21"/>
      <c r="EB609" s="21"/>
      <c r="EC609" s="21"/>
      <c r="ED609" s="21"/>
      <c r="EE609" s="21"/>
      <c r="EF609" s="21"/>
      <c r="EG609" s="21"/>
      <c r="EH609" s="21"/>
      <c r="EI609" s="21"/>
      <c r="EJ609" s="21"/>
      <c r="EK609" s="21"/>
      <c r="EL609" s="21"/>
      <c r="EM609" s="21"/>
      <c r="EN609" s="21"/>
      <c r="EO609" s="21"/>
      <c r="EP609" s="21"/>
      <c r="EQ609" s="21"/>
      <c r="ER609" s="21"/>
      <c r="ES609" s="21"/>
      <c r="ET609" s="21"/>
      <c r="EU609" s="21"/>
      <c r="EV609" s="21"/>
      <c r="EW609" s="21"/>
      <c r="EX609" s="21"/>
      <c r="EY609" s="21"/>
      <c r="EZ609" s="21"/>
      <c r="FA609" s="21"/>
      <c r="FB609" s="21"/>
      <c r="FC609" s="21"/>
      <c r="FD609" s="21"/>
      <c r="FE609" s="21"/>
      <c r="FF609" s="21"/>
      <c r="FG609" s="21"/>
      <c r="FH609" s="21"/>
      <c r="FI609" s="21"/>
      <c r="FJ609" s="21"/>
      <c r="FK609" s="21"/>
      <c r="FL609" s="21"/>
      <c r="FM609" s="21"/>
      <c r="FN609" s="21"/>
      <c r="FO609" s="21"/>
      <c r="FP609" s="21"/>
      <c r="FQ609" s="21"/>
      <c r="FR609" s="21"/>
      <c r="FS609" s="21"/>
      <c r="FT609" s="21"/>
      <c r="FU609" s="21"/>
      <c r="FV609" s="21"/>
      <c r="FW609" s="21"/>
      <c r="FX609" s="21"/>
      <c r="FY609" s="21"/>
      <c r="FZ609" s="21"/>
      <c r="GA609" s="21"/>
      <c r="GB609" s="21"/>
      <c r="GC609" s="21"/>
      <c r="GD609" s="21"/>
      <c r="GE609" s="21"/>
      <c r="GF609" s="21"/>
      <c r="GG609" s="21"/>
      <c r="GH609" s="21"/>
      <c r="GI609" s="21"/>
      <c r="GJ609" s="21"/>
      <c r="GK609" s="21"/>
      <c r="GL609" s="21"/>
      <c r="GM609" s="21"/>
      <c r="GN609" s="21"/>
      <c r="GO609" s="21"/>
      <c r="GP609" s="21"/>
      <c r="GQ609" s="21"/>
      <c r="GR609" s="21"/>
      <c r="GS609" s="21"/>
      <c r="GT609" s="21"/>
      <c r="GU609" s="21"/>
      <c r="GV609" s="21"/>
      <c r="GW609" s="21"/>
      <c r="GX609" s="21"/>
      <c r="GY609" s="21"/>
      <c r="GZ609" s="21"/>
      <c r="HA609" s="21"/>
      <c r="HB609" s="21"/>
      <c r="HC609" s="21"/>
      <c r="HD609" s="21"/>
      <c r="HE609" s="21"/>
      <c r="HF609" s="21"/>
      <c r="HG609" s="21"/>
      <c r="HH609" s="21"/>
      <c r="HI609" s="21"/>
      <c r="HJ609" s="21"/>
      <c r="HK609" s="21"/>
      <c r="HL609" s="21"/>
      <c r="HM609" s="21"/>
      <c r="HN609" s="21"/>
      <c r="HO609" s="21"/>
    </row>
    <row r="610" s="131" customFormat="1" ht="24" spans="1:223">
      <c r="A610" s="45" t="s">
        <v>42</v>
      </c>
      <c r="B610" s="46" t="s">
        <v>368</v>
      </c>
      <c r="C610" s="45" t="s">
        <v>57</v>
      </c>
      <c r="D610" s="45" t="s">
        <v>62</v>
      </c>
      <c r="E610" s="45" t="s">
        <v>267</v>
      </c>
      <c r="F610" s="45">
        <v>15</v>
      </c>
      <c r="G610" s="45">
        <v>1</v>
      </c>
      <c r="H610" s="45">
        <v>192</v>
      </c>
      <c r="I610" s="45">
        <v>754</v>
      </c>
      <c r="J610" s="89">
        <v>2018</v>
      </c>
      <c r="K610" s="89">
        <v>2018</v>
      </c>
      <c r="L610" s="55">
        <v>328.698366666667</v>
      </c>
      <c r="M610" s="55">
        <v>328.698366666667</v>
      </c>
      <c r="N610" s="55">
        <v>0</v>
      </c>
      <c r="O610" s="55">
        <v>0</v>
      </c>
      <c r="P610" s="55">
        <v>0</v>
      </c>
      <c r="Q610" s="45" t="s">
        <v>46</v>
      </c>
      <c r="R610" s="45">
        <v>704</v>
      </c>
      <c r="S610" s="45">
        <v>2974</v>
      </c>
      <c r="T610" s="45">
        <v>192</v>
      </c>
      <c r="U610" s="45">
        <v>754</v>
      </c>
      <c r="V610" s="45">
        <v>0</v>
      </c>
      <c r="W610" s="45">
        <v>0</v>
      </c>
      <c r="X610" s="45">
        <v>0</v>
      </c>
      <c r="Y610" s="45">
        <v>0</v>
      </c>
      <c r="Z610" s="45">
        <v>0</v>
      </c>
      <c r="AA610" s="45">
        <v>0</v>
      </c>
      <c r="AB610" s="45" t="s">
        <v>369</v>
      </c>
      <c r="AC610" s="45" t="s">
        <v>370</v>
      </c>
      <c r="AD610" s="45"/>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c r="BY610" s="21"/>
      <c r="BZ610" s="21"/>
      <c r="CA610" s="21"/>
      <c r="CB610" s="21"/>
      <c r="CC610" s="21"/>
      <c r="CD610" s="21"/>
      <c r="CE610" s="21"/>
      <c r="CF610" s="21"/>
      <c r="CG610" s="21"/>
      <c r="CH610" s="21"/>
      <c r="CI610" s="21"/>
      <c r="CJ610" s="21"/>
      <c r="CK610" s="21"/>
      <c r="CL610" s="21"/>
      <c r="CM610" s="21"/>
      <c r="CN610" s="21"/>
      <c r="CO610" s="21"/>
      <c r="CP610" s="21"/>
      <c r="CQ610" s="21"/>
      <c r="CR610" s="21"/>
      <c r="CS610" s="21"/>
      <c r="CT610" s="21"/>
      <c r="CU610" s="21"/>
      <c r="CV610" s="21"/>
      <c r="CW610" s="21"/>
      <c r="CX610" s="21"/>
      <c r="CY610" s="21"/>
      <c r="CZ610" s="21"/>
      <c r="DA610" s="21"/>
      <c r="DB610" s="21"/>
      <c r="DC610" s="21"/>
      <c r="DD610" s="21"/>
      <c r="DE610" s="21"/>
      <c r="DF610" s="21"/>
      <c r="DG610" s="21"/>
      <c r="DH610" s="21"/>
      <c r="DI610" s="21"/>
      <c r="DJ610" s="21"/>
      <c r="DK610" s="21"/>
      <c r="DL610" s="21"/>
      <c r="DM610" s="21"/>
      <c r="DN610" s="21"/>
      <c r="DO610" s="21"/>
      <c r="DP610" s="21"/>
      <c r="DQ610" s="21"/>
      <c r="DR610" s="21"/>
      <c r="DS610" s="21"/>
      <c r="DT610" s="21"/>
      <c r="DU610" s="21"/>
      <c r="DV610" s="21"/>
      <c r="DW610" s="21"/>
      <c r="DX610" s="21"/>
      <c r="DY610" s="21"/>
      <c r="DZ610" s="21"/>
      <c r="EA610" s="21"/>
      <c r="EB610" s="21"/>
      <c r="EC610" s="21"/>
      <c r="ED610" s="21"/>
      <c r="EE610" s="21"/>
      <c r="EF610" s="21"/>
      <c r="EG610" s="21"/>
      <c r="EH610" s="21"/>
      <c r="EI610" s="21"/>
      <c r="EJ610" s="21"/>
      <c r="EK610" s="21"/>
      <c r="EL610" s="21"/>
      <c r="EM610" s="21"/>
      <c r="EN610" s="21"/>
      <c r="EO610" s="21"/>
      <c r="EP610" s="21"/>
      <c r="EQ610" s="21"/>
      <c r="ER610" s="21"/>
      <c r="ES610" s="21"/>
      <c r="ET610" s="21"/>
      <c r="EU610" s="21"/>
      <c r="EV610" s="21"/>
      <c r="EW610" s="21"/>
      <c r="EX610" s="21"/>
      <c r="EY610" s="21"/>
      <c r="EZ610" s="21"/>
      <c r="FA610" s="21"/>
      <c r="FB610" s="21"/>
      <c r="FC610" s="21"/>
      <c r="FD610" s="21"/>
      <c r="FE610" s="21"/>
      <c r="FF610" s="21"/>
      <c r="FG610" s="21"/>
      <c r="FH610" s="21"/>
      <c r="FI610" s="21"/>
      <c r="FJ610" s="21"/>
      <c r="FK610" s="21"/>
      <c r="FL610" s="21"/>
      <c r="FM610" s="21"/>
      <c r="FN610" s="21"/>
      <c r="FO610" s="21"/>
      <c r="FP610" s="21"/>
      <c r="FQ610" s="21"/>
      <c r="FR610" s="21"/>
      <c r="FS610" s="21"/>
      <c r="FT610" s="21"/>
      <c r="FU610" s="21"/>
      <c r="FV610" s="21"/>
      <c r="FW610" s="21"/>
      <c r="FX610" s="21"/>
      <c r="FY610" s="21"/>
      <c r="FZ610" s="21"/>
      <c r="GA610" s="21"/>
      <c r="GB610" s="21"/>
      <c r="GC610" s="21"/>
      <c r="GD610" s="21"/>
      <c r="GE610" s="21"/>
      <c r="GF610" s="21"/>
      <c r="GG610" s="21"/>
      <c r="GH610" s="21"/>
      <c r="GI610" s="21"/>
      <c r="GJ610" s="21"/>
      <c r="GK610" s="21"/>
      <c r="GL610" s="21"/>
      <c r="GM610" s="21"/>
      <c r="GN610" s="21"/>
      <c r="GO610" s="21"/>
      <c r="GP610" s="21"/>
      <c r="GQ610" s="21"/>
      <c r="GR610" s="21"/>
      <c r="GS610" s="21"/>
      <c r="GT610" s="21"/>
      <c r="GU610" s="21"/>
      <c r="GV610" s="21"/>
      <c r="GW610" s="21"/>
      <c r="GX610" s="21"/>
      <c r="GY610" s="21"/>
      <c r="GZ610" s="21"/>
      <c r="HA610" s="21"/>
      <c r="HB610" s="21"/>
      <c r="HC610" s="21"/>
      <c r="HD610" s="21"/>
      <c r="HE610" s="21"/>
      <c r="HF610" s="21"/>
      <c r="HG610" s="21"/>
      <c r="HH610" s="21"/>
      <c r="HI610" s="21"/>
      <c r="HJ610" s="21"/>
      <c r="HK610" s="21"/>
      <c r="HL610" s="21"/>
      <c r="HM610" s="21"/>
      <c r="HN610" s="21"/>
      <c r="HO610" s="21"/>
    </row>
    <row r="611" s="131" customFormat="1" ht="24" spans="1:223">
      <c r="A611" s="45" t="s">
        <v>42</v>
      </c>
      <c r="B611" s="46" t="s">
        <v>368</v>
      </c>
      <c r="C611" s="45" t="s">
        <v>58</v>
      </c>
      <c r="D611" s="45" t="s">
        <v>62</v>
      </c>
      <c r="E611" s="45" t="s">
        <v>267</v>
      </c>
      <c r="F611" s="45">
        <v>36</v>
      </c>
      <c r="G611" s="45">
        <v>1</v>
      </c>
      <c r="H611" s="45">
        <v>928</v>
      </c>
      <c r="I611" s="45">
        <v>4046</v>
      </c>
      <c r="J611" s="89">
        <v>2018</v>
      </c>
      <c r="K611" s="89">
        <v>2018</v>
      </c>
      <c r="L611" s="55">
        <v>685.7129</v>
      </c>
      <c r="M611" s="55">
        <v>685.7129</v>
      </c>
      <c r="N611" s="55">
        <v>0</v>
      </c>
      <c r="O611" s="55">
        <v>0</v>
      </c>
      <c r="P611" s="55">
        <v>0</v>
      </c>
      <c r="Q611" s="45" t="s">
        <v>46</v>
      </c>
      <c r="R611" s="45">
        <v>2610</v>
      </c>
      <c r="S611" s="45">
        <v>11018</v>
      </c>
      <c r="T611" s="45">
        <v>928</v>
      </c>
      <c r="U611" s="45">
        <v>4046</v>
      </c>
      <c r="V611" s="45">
        <v>0</v>
      </c>
      <c r="W611" s="45">
        <v>0</v>
      </c>
      <c r="X611" s="45">
        <v>0</v>
      </c>
      <c r="Y611" s="45">
        <v>0</v>
      </c>
      <c r="Z611" s="45">
        <v>0</v>
      </c>
      <c r="AA611" s="45">
        <v>0</v>
      </c>
      <c r="AB611" s="45" t="s">
        <v>369</v>
      </c>
      <c r="AC611" s="45" t="s">
        <v>370</v>
      </c>
      <c r="AD611" s="45"/>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c r="BY611" s="21"/>
      <c r="BZ611" s="21"/>
      <c r="CA611" s="21"/>
      <c r="CB611" s="21"/>
      <c r="CC611" s="21"/>
      <c r="CD611" s="21"/>
      <c r="CE611" s="21"/>
      <c r="CF611" s="21"/>
      <c r="CG611" s="21"/>
      <c r="CH611" s="21"/>
      <c r="CI611" s="21"/>
      <c r="CJ611" s="21"/>
      <c r="CK611" s="21"/>
      <c r="CL611" s="21"/>
      <c r="CM611" s="21"/>
      <c r="CN611" s="21"/>
      <c r="CO611" s="21"/>
      <c r="CP611" s="21"/>
      <c r="CQ611" s="21"/>
      <c r="CR611" s="21"/>
      <c r="CS611" s="21"/>
      <c r="CT611" s="21"/>
      <c r="CU611" s="21"/>
      <c r="CV611" s="21"/>
      <c r="CW611" s="21"/>
      <c r="CX611" s="21"/>
      <c r="CY611" s="21"/>
      <c r="CZ611" s="21"/>
      <c r="DA611" s="21"/>
      <c r="DB611" s="21"/>
      <c r="DC611" s="21"/>
      <c r="DD611" s="21"/>
      <c r="DE611" s="21"/>
      <c r="DF611" s="21"/>
      <c r="DG611" s="21"/>
      <c r="DH611" s="21"/>
      <c r="DI611" s="21"/>
      <c r="DJ611" s="21"/>
      <c r="DK611" s="21"/>
      <c r="DL611" s="21"/>
      <c r="DM611" s="21"/>
      <c r="DN611" s="21"/>
      <c r="DO611" s="21"/>
      <c r="DP611" s="21"/>
      <c r="DQ611" s="21"/>
      <c r="DR611" s="21"/>
      <c r="DS611" s="21"/>
      <c r="DT611" s="21"/>
      <c r="DU611" s="21"/>
      <c r="DV611" s="21"/>
      <c r="DW611" s="21"/>
      <c r="DX611" s="21"/>
      <c r="DY611" s="21"/>
      <c r="DZ611" s="21"/>
      <c r="EA611" s="21"/>
      <c r="EB611" s="21"/>
      <c r="EC611" s="21"/>
      <c r="ED611" s="21"/>
      <c r="EE611" s="21"/>
      <c r="EF611" s="21"/>
      <c r="EG611" s="21"/>
      <c r="EH611" s="21"/>
      <c r="EI611" s="21"/>
      <c r="EJ611" s="21"/>
      <c r="EK611" s="21"/>
      <c r="EL611" s="21"/>
      <c r="EM611" s="21"/>
      <c r="EN611" s="21"/>
      <c r="EO611" s="21"/>
      <c r="EP611" s="21"/>
      <c r="EQ611" s="21"/>
      <c r="ER611" s="21"/>
      <c r="ES611" s="21"/>
      <c r="ET611" s="21"/>
      <c r="EU611" s="21"/>
      <c r="EV611" s="21"/>
      <c r="EW611" s="21"/>
      <c r="EX611" s="21"/>
      <c r="EY611" s="21"/>
      <c r="EZ611" s="21"/>
      <c r="FA611" s="21"/>
      <c r="FB611" s="21"/>
      <c r="FC611" s="21"/>
      <c r="FD611" s="21"/>
      <c r="FE611" s="21"/>
      <c r="FF611" s="21"/>
      <c r="FG611" s="21"/>
      <c r="FH611" s="21"/>
      <c r="FI611" s="21"/>
      <c r="FJ611" s="21"/>
      <c r="FK611" s="21"/>
      <c r="FL611" s="21"/>
      <c r="FM611" s="21"/>
      <c r="FN611" s="21"/>
      <c r="FO611" s="21"/>
      <c r="FP611" s="21"/>
      <c r="FQ611" s="21"/>
      <c r="FR611" s="21"/>
      <c r="FS611" s="21"/>
      <c r="FT611" s="21"/>
      <c r="FU611" s="21"/>
      <c r="FV611" s="21"/>
      <c r="FW611" s="21"/>
      <c r="FX611" s="21"/>
      <c r="FY611" s="21"/>
      <c r="FZ611" s="21"/>
      <c r="GA611" s="21"/>
      <c r="GB611" s="21"/>
      <c r="GC611" s="21"/>
      <c r="GD611" s="21"/>
      <c r="GE611" s="21"/>
      <c r="GF611" s="21"/>
      <c r="GG611" s="21"/>
      <c r="GH611" s="21"/>
      <c r="GI611" s="21"/>
      <c r="GJ611" s="21"/>
      <c r="GK611" s="21"/>
      <c r="GL611" s="21"/>
      <c r="GM611" s="21"/>
      <c r="GN611" s="21"/>
      <c r="GO611" s="21"/>
      <c r="GP611" s="21"/>
      <c r="GQ611" s="21"/>
      <c r="GR611" s="21"/>
      <c r="GS611" s="21"/>
      <c r="GT611" s="21"/>
      <c r="GU611" s="21"/>
      <c r="GV611" s="21"/>
      <c r="GW611" s="21"/>
      <c r="GX611" s="21"/>
      <c r="GY611" s="21"/>
      <c r="GZ611" s="21"/>
      <c r="HA611" s="21"/>
      <c r="HB611" s="21"/>
      <c r="HC611" s="21"/>
      <c r="HD611" s="21"/>
      <c r="HE611" s="21"/>
      <c r="HF611" s="21"/>
      <c r="HG611" s="21"/>
      <c r="HH611" s="21"/>
      <c r="HI611" s="21"/>
      <c r="HJ611" s="21"/>
      <c r="HK611" s="21"/>
      <c r="HL611" s="21"/>
      <c r="HM611" s="21"/>
      <c r="HN611" s="21"/>
      <c r="HO611" s="21"/>
    </row>
    <row r="612" s="10" customFormat="1" ht="24" spans="1:30">
      <c r="A612" s="45" t="s">
        <v>42</v>
      </c>
      <c r="B612" s="46" t="s">
        <v>371</v>
      </c>
      <c r="C612" s="45">
        <v>11</v>
      </c>
      <c r="D612" s="45" t="s">
        <v>248</v>
      </c>
      <c r="E612" s="45" t="s">
        <v>267</v>
      </c>
      <c r="F612" s="45">
        <v>106</v>
      </c>
      <c r="G612" s="45">
        <v>1</v>
      </c>
      <c r="H612" s="45">
        <v>197</v>
      </c>
      <c r="I612" s="45">
        <v>609</v>
      </c>
      <c r="J612" s="45">
        <v>2018</v>
      </c>
      <c r="K612" s="45">
        <v>2019</v>
      </c>
      <c r="L612" s="55">
        <v>122.3938</v>
      </c>
      <c r="M612" s="55">
        <v>122.3938</v>
      </c>
      <c r="N612" s="55">
        <v>0</v>
      </c>
      <c r="O612" s="55">
        <v>0</v>
      </c>
      <c r="P612" s="55">
        <v>0</v>
      </c>
      <c r="Q612" s="45" t="s">
        <v>46</v>
      </c>
      <c r="R612" s="45">
        <v>197</v>
      </c>
      <c r="S612" s="45">
        <v>609</v>
      </c>
      <c r="T612" s="45">
        <v>197</v>
      </c>
      <c r="U612" s="45">
        <v>609</v>
      </c>
      <c r="V612" s="45">
        <v>0</v>
      </c>
      <c r="W612" s="45">
        <v>0</v>
      </c>
      <c r="X612" s="45">
        <v>0</v>
      </c>
      <c r="Y612" s="45">
        <v>0</v>
      </c>
      <c r="Z612" s="45">
        <v>0</v>
      </c>
      <c r="AA612" s="45">
        <v>0</v>
      </c>
      <c r="AB612" s="45" t="s">
        <v>222</v>
      </c>
      <c r="AC612" s="45" t="s">
        <v>372</v>
      </c>
      <c r="AD612" s="73"/>
    </row>
    <row r="613" s="10" customFormat="1" ht="24" spans="1:30">
      <c r="A613" s="45" t="s">
        <v>42</v>
      </c>
      <c r="B613" s="46" t="s">
        <v>373</v>
      </c>
      <c r="C613" s="45" t="s">
        <v>36</v>
      </c>
      <c r="D613" s="45" t="s">
        <v>248</v>
      </c>
      <c r="E613" s="45" t="s">
        <v>267</v>
      </c>
      <c r="F613" s="45">
        <v>107</v>
      </c>
      <c r="G613" s="45">
        <v>1</v>
      </c>
      <c r="H613" s="45">
        <v>7872</v>
      </c>
      <c r="I613" s="45">
        <v>34340</v>
      </c>
      <c r="J613" s="45">
        <v>2019</v>
      </c>
      <c r="K613" s="45">
        <v>2019</v>
      </c>
      <c r="L613" s="55">
        <f>M613+N613+O613+P613</f>
        <v>1025</v>
      </c>
      <c r="M613" s="55">
        <v>1025</v>
      </c>
      <c r="N613" s="55">
        <v>0</v>
      </c>
      <c r="O613" s="55">
        <v>0</v>
      </c>
      <c r="P613" s="55">
        <v>0</v>
      </c>
      <c r="Q613" s="45" t="s">
        <v>46</v>
      </c>
      <c r="R613" s="45">
        <v>7872</v>
      </c>
      <c r="S613" s="45">
        <v>34340</v>
      </c>
      <c r="T613" s="45">
        <v>7872</v>
      </c>
      <c r="U613" s="45">
        <v>34340</v>
      </c>
      <c r="V613" s="45">
        <v>0</v>
      </c>
      <c r="W613" s="45">
        <v>0</v>
      </c>
      <c r="X613" s="45">
        <v>0</v>
      </c>
      <c r="Y613" s="45">
        <v>0</v>
      </c>
      <c r="Z613" s="45">
        <v>0</v>
      </c>
      <c r="AA613" s="45">
        <v>0</v>
      </c>
      <c r="AB613" s="45" t="s">
        <v>222</v>
      </c>
      <c r="AC613" s="45" t="s">
        <v>372</v>
      </c>
      <c r="AD613" s="73"/>
    </row>
    <row r="614" s="10" customFormat="1" ht="24" spans="1:30">
      <c r="A614" s="45" t="s">
        <v>42</v>
      </c>
      <c r="B614" s="46" t="s">
        <v>374</v>
      </c>
      <c r="C614" s="45" t="s">
        <v>55</v>
      </c>
      <c r="D614" s="45" t="s">
        <v>45</v>
      </c>
      <c r="E614" s="45" t="s">
        <v>267</v>
      </c>
      <c r="F614" s="45">
        <v>1</v>
      </c>
      <c r="G614" s="45">
        <v>1</v>
      </c>
      <c r="H614" s="45">
        <v>1094</v>
      </c>
      <c r="I614" s="45">
        <v>5048</v>
      </c>
      <c r="J614" s="45">
        <v>2019</v>
      </c>
      <c r="K614" s="45">
        <v>2020</v>
      </c>
      <c r="L614" s="55">
        <v>183.548006</v>
      </c>
      <c r="M614" s="55">
        <v>183.548006</v>
      </c>
      <c r="N614" s="55">
        <v>0</v>
      </c>
      <c r="O614" s="55">
        <v>0</v>
      </c>
      <c r="P614" s="55">
        <v>0</v>
      </c>
      <c r="Q614" s="45" t="s">
        <v>46</v>
      </c>
      <c r="R614" s="45">
        <v>1094</v>
      </c>
      <c r="S614" s="45">
        <v>5048</v>
      </c>
      <c r="T614" s="45">
        <v>1094</v>
      </c>
      <c r="U614" s="45">
        <v>5048</v>
      </c>
      <c r="V614" s="45">
        <v>0</v>
      </c>
      <c r="W614" s="45">
        <v>0</v>
      </c>
      <c r="X614" s="45">
        <v>0</v>
      </c>
      <c r="Y614" s="45">
        <v>0</v>
      </c>
      <c r="Z614" s="45">
        <v>0</v>
      </c>
      <c r="AA614" s="45">
        <v>0</v>
      </c>
      <c r="AB614" s="45" t="s">
        <v>222</v>
      </c>
      <c r="AC614" s="45" t="s">
        <v>372</v>
      </c>
      <c r="AD614" s="45"/>
    </row>
    <row r="615" s="10" customFormat="1" ht="24" spans="1:30">
      <c r="A615" s="45" t="s">
        <v>42</v>
      </c>
      <c r="B615" s="46" t="s">
        <v>371</v>
      </c>
      <c r="C615" s="45">
        <v>11</v>
      </c>
      <c r="D615" s="45" t="s">
        <v>248</v>
      </c>
      <c r="E615" s="45" t="s">
        <v>267</v>
      </c>
      <c r="F615" s="45">
        <v>63</v>
      </c>
      <c r="G615" s="45">
        <v>1</v>
      </c>
      <c r="H615" s="45">
        <v>197</v>
      </c>
      <c r="I615" s="45">
        <v>609</v>
      </c>
      <c r="J615" s="45">
        <v>2018</v>
      </c>
      <c r="K615" s="45">
        <v>2019</v>
      </c>
      <c r="L615" s="55">
        <v>1600</v>
      </c>
      <c r="M615" s="55">
        <v>1600</v>
      </c>
      <c r="N615" s="55">
        <v>0</v>
      </c>
      <c r="O615" s="55">
        <v>0</v>
      </c>
      <c r="P615" s="55">
        <v>0</v>
      </c>
      <c r="Q615" s="45" t="s">
        <v>46</v>
      </c>
      <c r="R615" s="45">
        <v>197</v>
      </c>
      <c r="S615" s="45">
        <v>609</v>
      </c>
      <c r="T615" s="45">
        <v>197</v>
      </c>
      <c r="U615" s="45">
        <v>609</v>
      </c>
      <c r="V615" s="43">
        <v>0</v>
      </c>
      <c r="W615" s="43">
        <v>0</v>
      </c>
      <c r="X615" s="43">
        <v>0</v>
      </c>
      <c r="Y615" s="43">
        <v>0</v>
      </c>
      <c r="Z615" s="43">
        <v>0</v>
      </c>
      <c r="AA615" s="43">
        <v>0</v>
      </c>
      <c r="AB615" s="45" t="s">
        <v>222</v>
      </c>
      <c r="AC615" s="45" t="s">
        <v>372</v>
      </c>
      <c r="AD615" s="45"/>
    </row>
    <row r="616" s="10" customFormat="1" ht="24" spans="1:30">
      <c r="A616" s="45" t="s">
        <v>42</v>
      </c>
      <c r="B616" s="46" t="s">
        <v>375</v>
      </c>
      <c r="C616" s="45" t="s">
        <v>376</v>
      </c>
      <c r="D616" s="45" t="s">
        <v>45</v>
      </c>
      <c r="E616" s="45" t="s">
        <v>267</v>
      </c>
      <c r="F616" s="45">
        <v>1</v>
      </c>
      <c r="G616" s="45">
        <v>1</v>
      </c>
      <c r="H616" s="45">
        <v>1094</v>
      </c>
      <c r="I616" s="45">
        <v>5048</v>
      </c>
      <c r="J616" s="45">
        <v>2019</v>
      </c>
      <c r="K616" s="45">
        <v>2020</v>
      </c>
      <c r="L616" s="55">
        <f>M616+N616+O616+P616</f>
        <v>60</v>
      </c>
      <c r="M616" s="55">
        <v>60</v>
      </c>
      <c r="N616" s="55">
        <v>0</v>
      </c>
      <c r="O616" s="55">
        <v>0</v>
      </c>
      <c r="P616" s="55">
        <v>0</v>
      </c>
      <c r="Q616" s="45" t="s">
        <v>46</v>
      </c>
      <c r="R616" s="45">
        <v>1094</v>
      </c>
      <c r="S616" s="45">
        <v>5048</v>
      </c>
      <c r="T616" s="45">
        <v>1094</v>
      </c>
      <c r="U616" s="45">
        <v>5048</v>
      </c>
      <c r="V616" s="43">
        <v>0</v>
      </c>
      <c r="W616" s="43">
        <v>0</v>
      </c>
      <c r="X616" s="43">
        <v>0</v>
      </c>
      <c r="Y616" s="43">
        <v>0</v>
      </c>
      <c r="Z616" s="43">
        <v>0</v>
      </c>
      <c r="AA616" s="43">
        <v>0</v>
      </c>
      <c r="AB616" s="45" t="s">
        <v>222</v>
      </c>
      <c r="AC616" s="45" t="s">
        <v>372</v>
      </c>
      <c r="AD616" s="45"/>
    </row>
    <row r="617" s="143" customFormat="1" spans="1:30">
      <c r="A617" s="43" t="s">
        <v>377</v>
      </c>
      <c r="B617" s="44" t="s">
        <v>378</v>
      </c>
      <c r="C617" s="43"/>
      <c r="D617" s="43"/>
      <c r="E617" s="43"/>
      <c r="F617" s="43">
        <f t="shared" ref="F617:I617" si="87">SUM(F618)</f>
        <v>0.58</v>
      </c>
      <c r="G617" s="43">
        <f t="shared" si="87"/>
        <v>1</v>
      </c>
      <c r="H617" s="43">
        <f t="shared" si="87"/>
        <v>44</v>
      </c>
      <c r="I617" s="43">
        <f t="shared" si="87"/>
        <v>138</v>
      </c>
      <c r="J617" s="43"/>
      <c r="K617" s="43"/>
      <c r="L617" s="52">
        <f>SUM(L618)</f>
        <v>926.41</v>
      </c>
      <c r="M617" s="52">
        <f>SUM(M618)</f>
        <v>926.41</v>
      </c>
      <c r="N617" s="52">
        <f>SUM(N618)</f>
        <v>0</v>
      </c>
      <c r="O617" s="52">
        <f>SUM(O618)</f>
        <v>0</v>
      </c>
      <c r="P617" s="52">
        <f>SUM(P618)</f>
        <v>0</v>
      </c>
      <c r="Q617" s="43"/>
      <c r="R617" s="43">
        <f>SUM(R618)</f>
        <v>44</v>
      </c>
      <c r="S617" s="43">
        <f>SUM(S618)</f>
        <v>138</v>
      </c>
      <c r="T617" s="43">
        <f>SUM(T618)</f>
        <v>44</v>
      </c>
      <c r="U617" s="43">
        <f>SUM(U618)</f>
        <v>138</v>
      </c>
      <c r="V617" s="83">
        <v>0</v>
      </c>
      <c r="W617" s="43">
        <v>0</v>
      </c>
      <c r="X617" s="43">
        <v>0</v>
      </c>
      <c r="Y617" s="77">
        <v>0</v>
      </c>
      <c r="Z617" s="77">
        <v>0</v>
      </c>
      <c r="AA617" s="77">
        <v>0</v>
      </c>
      <c r="AB617" s="77"/>
      <c r="AC617" s="77"/>
      <c r="AD617" s="77"/>
    </row>
    <row r="618" s="131" customFormat="1" ht="24" spans="1:30">
      <c r="A618" s="45" t="s">
        <v>42</v>
      </c>
      <c r="B618" s="46" t="s">
        <v>379</v>
      </c>
      <c r="C618" s="45" t="s">
        <v>53</v>
      </c>
      <c r="D618" s="45" t="s">
        <v>45</v>
      </c>
      <c r="E618" s="45" t="s">
        <v>380</v>
      </c>
      <c r="F618" s="45">
        <v>0.58</v>
      </c>
      <c r="G618" s="45">
        <v>1</v>
      </c>
      <c r="H618" s="45">
        <v>44</v>
      </c>
      <c r="I618" s="45">
        <v>138</v>
      </c>
      <c r="J618" s="45">
        <v>2018</v>
      </c>
      <c r="K618" s="45">
        <v>2018</v>
      </c>
      <c r="L618" s="55">
        <v>926.41</v>
      </c>
      <c r="M618" s="55">
        <v>926.41</v>
      </c>
      <c r="N618" s="55"/>
      <c r="O618" s="55"/>
      <c r="P618" s="55"/>
      <c r="Q618" s="45" t="s">
        <v>46</v>
      </c>
      <c r="R618" s="45">
        <v>44</v>
      </c>
      <c r="S618" s="45">
        <v>138</v>
      </c>
      <c r="T618" s="45">
        <v>44</v>
      </c>
      <c r="U618" s="45">
        <v>138</v>
      </c>
      <c r="V618" s="73">
        <v>0</v>
      </c>
      <c r="W618" s="45">
        <v>0</v>
      </c>
      <c r="X618" s="45">
        <v>0</v>
      </c>
      <c r="Y618" s="45">
        <v>0</v>
      </c>
      <c r="Z618" s="45">
        <v>0</v>
      </c>
      <c r="AA618" s="45">
        <v>0</v>
      </c>
      <c r="AB618" s="45" t="s">
        <v>369</v>
      </c>
      <c r="AC618" s="45" t="s">
        <v>372</v>
      </c>
      <c r="AD618" s="45"/>
    </row>
    <row r="619" s="143" customFormat="1" ht="12" spans="1:30">
      <c r="A619" s="43" t="s">
        <v>381</v>
      </c>
      <c r="B619" s="44" t="s">
        <v>382</v>
      </c>
      <c r="C619" s="43"/>
      <c r="D619" s="43"/>
      <c r="E619" s="43"/>
      <c r="F619" s="43">
        <f t="shared" ref="F619:I619" si="88">SUM(F620:F625)</f>
        <v>71.636</v>
      </c>
      <c r="G619" s="43">
        <f t="shared" si="88"/>
        <v>6</v>
      </c>
      <c r="H619" s="43">
        <f t="shared" si="88"/>
        <v>1099</v>
      </c>
      <c r="I619" s="43">
        <f t="shared" si="88"/>
        <v>4421</v>
      </c>
      <c r="J619" s="43"/>
      <c r="K619" s="43"/>
      <c r="L619" s="52">
        <f>SUM(L620:L625)</f>
        <v>1079.23</v>
      </c>
      <c r="M619" s="52">
        <f>SUM(M620:M625)</f>
        <v>203</v>
      </c>
      <c r="N619" s="52">
        <f>SUM(N620:N625)</f>
        <v>846</v>
      </c>
      <c r="O619" s="52">
        <f>SUM(O620:O625)</f>
        <v>0</v>
      </c>
      <c r="P619" s="52">
        <f t="shared" ref="P619:AA619" si="89">SUM(P620:P625)</f>
        <v>30.23</v>
      </c>
      <c r="Q619" s="43"/>
      <c r="R619" s="43">
        <f t="shared" si="89"/>
        <v>3872</v>
      </c>
      <c r="S619" s="43">
        <f t="shared" si="89"/>
        <v>17123</v>
      </c>
      <c r="T619" s="43">
        <f t="shared" si="89"/>
        <v>1416</v>
      </c>
      <c r="U619" s="43">
        <f t="shared" si="89"/>
        <v>5564</v>
      </c>
      <c r="V619" s="43">
        <f t="shared" si="89"/>
        <v>0</v>
      </c>
      <c r="W619" s="43">
        <f t="shared" si="89"/>
        <v>0</v>
      </c>
      <c r="X619" s="43">
        <f t="shared" si="89"/>
        <v>0</v>
      </c>
      <c r="Y619" s="43">
        <f t="shared" si="89"/>
        <v>0</v>
      </c>
      <c r="Z619" s="43">
        <f t="shared" si="89"/>
        <v>0</v>
      </c>
      <c r="AA619" s="43">
        <f t="shared" si="89"/>
        <v>0</v>
      </c>
      <c r="AB619" s="77"/>
      <c r="AC619" s="77"/>
      <c r="AD619" s="77"/>
    </row>
    <row r="620" s="10" customFormat="1" ht="24" spans="1:30">
      <c r="A620" s="45" t="s">
        <v>42</v>
      </c>
      <c r="B620" s="46" t="s">
        <v>383</v>
      </c>
      <c r="C620" s="45" t="s">
        <v>55</v>
      </c>
      <c r="D620" s="45" t="s">
        <v>45</v>
      </c>
      <c r="E620" s="45" t="s">
        <v>275</v>
      </c>
      <c r="F620" s="45">
        <v>30</v>
      </c>
      <c r="G620" s="45">
        <v>1</v>
      </c>
      <c r="H620" s="45">
        <v>345</v>
      </c>
      <c r="I620" s="45">
        <v>1362</v>
      </c>
      <c r="J620" s="45">
        <v>2018</v>
      </c>
      <c r="K620" s="45">
        <v>2018</v>
      </c>
      <c r="L620" s="55">
        <v>115</v>
      </c>
      <c r="M620" s="55">
        <v>0</v>
      </c>
      <c r="N620" s="55">
        <v>115</v>
      </c>
      <c r="O620" s="55">
        <v>0</v>
      </c>
      <c r="P620" s="55">
        <v>0</v>
      </c>
      <c r="Q620" s="45" t="s">
        <v>46</v>
      </c>
      <c r="R620" s="45">
        <v>765</v>
      </c>
      <c r="S620" s="45">
        <v>3423</v>
      </c>
      <c r="T620" s="45">
        <v>345</v>
      </c>
      <c r="U620" s="45">
        <v>1362</v>
      </c>
      <c r="V620" s="45">
        <v>0</v>
      </c>
      <c r="W620" s="45">
        <v>0</v>
      </c>
      <c r="X620" s="45">
        <v>0</v>
      </c>
      <c r="Y620" s="45">
        <v>0</v>
      </c>
      <c r="Z620" s="45">
        <v>0</v>
      </c>
      <c r="AA620" s="45">
        <v>0</v>
      </c>
      <c r="AB620" s="45" t="s">
        <v>299</v>
      </c>
      <c r="AC620" s="100" t="s">
        <v>370</v>
      </c>
      <c r="AD620" s="45"/>
    </row>
    <row r="621" s="173" customFormat="1" ht="28" customHeight="1" spans="1:30">
      <c r="A621" s="45" t="s">
        <v>42</v>
      </c>
      <c r="B621" s="46" t="s">
        <v>384</v>
      </c>
      <c r="C621" s="45" t="s">
        <v>314</v>
      </c>
      <c r="D621" s="45" t="s">
        <v>248</v>
      </c>
      <c r="E621" s="45" t="s">
        <v>275</v>
      </c>
      <c r="F621" s="45">
        <v>10</v>
      </c>
      <c r="G621" s="45">
        <v>1</v>
      </c>
      <c r="H621" s="45">
        <v>4</v>
      </c>
      <c r="I621" s="45">
        <v>13</v>
      </c>
      <c r="J621" s="45">
        <v>2018</v>
      </c>
      <c r="K621" s="45">
        <v>2018</v>
      </c>
      <c r="L621" s="55">
        <v>15</v>
      </c>
      <c r="M621" s="55"/>
      <c r="N621" s="55">
        <f>L621</f>
        <v>15</v>
      </c>
      <c r="O621" s="55">
        <v>0</v>
      </c>
      <c r="P621" s="55">
        <v>0</v>
      </c>
      <c r="Q621" s="45" t="s">
        <v>46</v>
      </c>
      <c r="R621" s="45">
        <v>22</v>
      </c>
      <c r="S621" s="45">
        <v>103</v>
      </c>
      <c r="T621" s="45">
        <v>4</v>
      </c>
      <c r="U621" s="45">
        <v>13</v>
      </c>
      <c r="V621" s="100">
        <v>0</v>
      </c>
      <c r="W621" s="100">
        <v>0</v>
      </c>
      <c r="X621" s="100">
        <v>0</v>
      </c>
      <c r="Y621" s="100">
        <v>0</v>
      </c>
      <c r="Z621" s="100">
        <v>0</v>
      </c>
      <c r="AA621" s="100">
        <v>0</v>
      </c>
      <c r="AB621" s="100" t="s">
        <v>299</v>
      </c>
      <c r="AC621" s="100" t="s">
        <v>370</v>
      </c>
      <c r="AD621" s="100"/>
    </row>
    <row r="622" s="173" customFormat="1" ht="28" customHeight="1" spans="1:30">
      <c r="A622" s="45" t="s">
        <v>42</v>
      </c>
      <c r="B622" s="46" t="s">
        <v>385</v>
      </c>
      <c r="C622" s="45" t="s">
        <v>309</v>
      </c>
      <c r="D622" s="45" t="s">
        <v>248</v>
      </c>
      <c r="E622" s="45" t="s">
        <v>275</v>
      </c>
      <c r="F622" s="45">
        <v>20</v>
      </c>
      <c r="G622" s="45">
        <v>1</v>
      </c>
      <c r="H622" s="45">
        <v>341</v>
      </c>
      <c r="I622" s="45">
        <v>1349</v>
      </c>
      <c r="J622" s="45">
        <v>2018</v>
      </c>
      <c r="K622" s="45">
        <v>2018</v>
      </c>
      <c r="L622" s="55">
        <v>100</v>
      </c>
      <c r="M622" s="55"/>
      <c r="N622" s="55">
        <f>L622</f>
        <v>100</v>
      </c>
      <c r="O622" s="55">
        <v>0</v>
      </c>
      <c r="P622" s="55">
        <v>0</v>
      </c>
      <c r="Q622" s="45" t="s">
        <v>46</v>
      </c>
      <c r="R622" s="45">
        <v>743</v>
      </c>
      <c r="S622" s="45">
        <v>3320</v>
      </c>
      <c r="T622" s="45">
        <v>341</v>
      </c>
      <c r="U622" s="45">
        <v>1349</v>
      </c>
      <c r="V622" s="100">
        <v>0</v>
      </c>
      <c r="W622" s="100">
        <v>0</v>
      </c>
      <c r="X622" s="100">
        <v>0</v>
      </c>
      <c r="Y622" s="100">
        <v>0</v>
      </c>
      <c r="Z622" s="100">
        <v>0</v>
      </c>
      <c r="AA622" s="100">
        <v>0</v>
      </c>
      <c r="AB622" s="100" t="s">
        <v>299</v>
      </c>
      <c r="AC622" s="100" t="s">
        <v>370</v>
      </c>
      <c r="AD622" s="100"/>
    </row>
    <row r="623" s="10" customFormat="1" ht="24" spans="1:30">
      <c r="A623" s="45" t="s">
        <v>42</v>
      </c>
      <c r="B623" s="46" t="s">
        <v>383</v>
      </c>
      <c r="C623" s="45" t="s">
        <v>55</v>
      </c>
      <c r="D623" s="45" t="s">
        <v>45</v>
      </c>
      <c r="E623" s="45" t="s">
        <v>275</v>
      </c>
      <c r="F623" s="45">
        <v>7.136</v>
      </c>
      <c r="G623" s="75">
        <v>1</v>
      </c>
      <c r="H623" s="45">
        <v>393</v>
      </c>
      <c r="I623" s="45">
        <v>1636</v>
      </c>
      <c r="J623" s="45">
        <v>2019</v>
      </c>
      <c r="K623" s="45">
        <v>2019</v>
      </c>
      <c r="L623" s="55">
        <v>690.23</v>
      </c>
      <c r="M623" s="55">
        <v>44</v>
      </c>
      <c r="N623" s="55">
        <v>616</v>
      </c>
      <c r="O623" s="55">
        <v>0</v>
      </c>
      <c r="P623" s="55">
        <v>30.23</v>
      </c>
      <c r="Q623" s="45" t="s">
        <v>46</v>
      </c>
      <c r="R623" s="45">
        <v>2257</v>
      </c>
      <c r="S623" s="45">
        <v>9842</v>
      </c>
      <c r="T623" s="75">
        <v>710</v>
      </c>
      <c r="U623" s="45">
        <v>2779</v>
      </c>
      <c r="V623" s="43">
        <v>0</v>
      </c>
      <c r="W623" s="43">
        <v>0</v>
      </c>
      <c r="X623" s="43">
        <v>0</v>
      </c>
      <c r="Y623" s="43">
        <v>0</v>
      </c>
      <c r="Z623" s="43">
        <v>0</v>
      </c>
      <c r="AA623" s="43">
        <v>0</v>
      </c>
      <c r="AB623" s="100" t="s">
        <v>299</v>
      </c>
      <c r="AC623" s="43" t="s">
        <v>372</v>
      </c>
      <c r="AD623" s="73"/>
    </row>
    <row r="624" s="143" customFormat="1" ht="24" spans="1:30">
      <c r="A624" s="45" t="s">
        <v>42</v>
      </c>
      <c r="B624" s="46" t="s">
        <v>386</v>
      </c>
      <c r="C624" s="45" t="s">
        <v>50</v>
      </c>
      <c r="D624" s="45" t="s">
        <v>45</v>
      </c>
      <c r="E624" s="45" t="s">
        <v>275</v>
      </c>
      <c r="F624" s="45">
        <v>1.5</v>
      </c>
      <c r="G624" s="45">
        <v>1</v>
      </c>
      <c r="H624" s="45">
        <v>0</v>
      </c>
      <c r="I624" s="45">
        <v>0</v>
      </c>
      <c r="J624" s="45">
        <v>2020</v>
      </c>
      <c r="K624" s="45">
        <v>2020</v>
      </c>
      <c r="L624" s="55">
        <v>54</v>
      </c>
      <c r="M624" s="55">
        <v>54</v>
      </c>
      <c r="N624" s="55">
        <v>0</v>
      </c>
      <c r="O624" s="55">
        <v>0</v>
      </c>
      <c r="P624" s="55">
        <v>0</v>
      </c>
      <c r="Q624" s="45" t="s">
        <v>46</v>
      </c>
      <c r="R624" s="45">
        <v>60</v>
      </c>
      <c r="S624" s="45">
        <v>337</v>
      </c>
      <c r="T624" s="45">
        <v>0</v>
      </c>
      <c r="U624" s="45">
        <v>0</v>
      </c>
      <c r="V624" s="77">
        <v>0</v>
      </c>
      <c r="W624" s="77">
        <v>0</v>
      </c>
      <c r="X624" s="77">
        <v>0</v>
      </c>
      <c r="Y624" s="77">
        <v>0</v>
      </c>
      <c r="Z624" s="77">
        <v>0</v>
      </c>
      <c r="AA624" s="77">
        <v>0</v>
      </c>
      <c r="AB624" s="45" t="s">
        <v>222</v>
      </c>
      <c r="AC624" s="45" t="s">
        <v>387</v>
      </c>
      <c r="AD624" s="45" t="s">
        <v>388</v>
      </c>
    </row>
    <row r="625" s="10" customFormat="1" ht="24" spans="1:30">
      <c r="A625" s="45" t="s">
        <v>42</v>
      </c>
      <c r="B625" s="46" t="s">
        <v>389</v>
      </c>
      <c r="C625" s="45" t="s">
        <v>50</v>
      </c>
      <c r="D625" s="45" t="s">
        <v>45</v>
      </c>
      <c r="E625" s="45" t="s">
        <v>275</v>
      </c>
      <c r="F625" s="45">
        <v>3</v>
      </c>
      <c r="G625" s="45">
        <v>1</v>
      </c>
      <c r="H625" s="45">
        <v>16</v>
      </c>
      <c r="I625" s="45">
        <v>61</v>
      </c>
      <c r="J625" s="45">
        <v>2020</v>
      </c>
      <c r="K625" s="45">
        <v>2020</v>
      </c>
      <c r="L625" s="55">
        <v>105</v>
      </c>
      <c r="M625" s="55">
        <v>105</v>
      </c>
      <c r="N625" s="55">
        <v>0</v>
      </c>
      <c r="O625" s="55">
        <v>0</v>
      </c>
      <c r="P625" s="55">
        <v>0</v>
      </c>
      <c r="Q625" s="45" t="s">
        <v>46</v>
      </c>
      <c r="R625" s="45">
        <v>25</v>
      </c>
      <c r="S625" s="45">
        <v>98</v>
      </c>
      <c r="T625" s="45">
        <v>16</v>
      </c>
      <c r="U625" s="45">
        <v>61</v>
      </c>
      <c r="V625" s="77">
        <v>0</v>
      </c>
      <c r="W625" s="77">
        <v>0</v>
      </c>
      <c r="X625" s="77">
        <v>0</v>
      </c>
      <c r="Y625" s="77">
        <v>0</v>
      </c>
      <c r="Z625" s="77">
        <v>0</v>
      </c>
      <c r="AA625" s="77">
        <v>0</v>
      </c>
      <c r="AB625" s="45" t="s">
        <v>222</v>
      </c>
      <c r="AC625" s="45" t="s">
        <v>387</v>
      </c>
      <c r="AD625" s="45" t="s">
        <v>388</v>
      </c>
    </row>
    <row r="626" s="143" customFormat="1" ht="12" spans="1:30">
      <c r="A626" s="43" t="s">
        <v>390</v>
      </c>
      <c r="B626" s="44" t="s">
        <v>391</v>
      </c>
      <c r="C626" s="43" t="s">
        <v>36</v>
      </c>
      <c r="D626" s="43"/>
      <c r="E626" s="43"/>
      <c r="F626" s="43">
        <f>SUM(F627:F645)</f>
        <v>62.162</v>
      </c>
      <c r="G626" s="77">
        <f>SUM(G627:G645)</f>
        <v>19</v>
      </c>
      <c r="H626" s="43">
        <f>SUM(H627:H645)</f>
        <v>2413</v>
      </c>
      <c r="I626" s="43">
        <f>SUM(I627:I645)</f>
        <v>9597</v>
      </c>
      <c r="J626" s="133"/>
      <c r="K626" s="43"/>
      <c r="L626" s="52">
        <f>SUM(L627:L645)</f>
        <v>14258.25</v>
      </c>
      <c r="M626" s="52">
        <f>SUM(M627:M645)</f>
        <v>6065.78594</v>
      </c>
      <c r="N626" s="52">
        <f>SUM(N627:N645)</f>
        <v>8026.46406</v>
      </c>
      <c r="O626" s="52">
        <f>SUM(O627:O645)</f>
        <v>0</v>
      </c>
      <c r="P626" s="52">
        <f t="shared" ref="P626:AA626" si="90">SUM(P627:P645)</f>
        <v>166</v>
      </c>
      <c r="Q626" s="43"/>
      <c r="R626" s="43">
        <f t="shared" si="90"/>
        <v>13041.06</v>
      </c>
      <c r="S626" s="43">
        <f t="shared" si="90"/>
        <v>59353</v>
      </c>
      <c r="T626" s="43">
        <f t="shared" si="90"/>
        <v>2213</v>
      </c>
      <c r="U626" s="43">
        <f t="shared" si="90"/>
        <v>9597</v>
      </c>
      <c r="V626" s="43">
        <f t="shared" si="90"/>
        <v>0</v>
      </c>
      <c r="W626" s="43">
        <f t="shared" si="90"/>
        <v>0</v>
      </c>
      <c r="X626" s="43">
        <f t="shared" si="90"/>
        <v>0</v>
      </c>
      <c r="Y626" s="43">
        <f t="shared" si="90"/>
        <v>0</v>
      </c>
      <c r="Z626" s="43">
        <f t="shared" si="90"/>
        <v>0</v>
      </c>
      <c r="AA626" s="43">
        <f t="shared" si="90"/>
        <v>0</v>
      </c>
      <c r="AB626" s="77"/>
      <c r="AC626" s="77"/>
      <c r="AD626" s="77"/>
    </row>
    <row r="627" s="10" customFormat="1" ht="24" spans="1:30">
      <c r="A627" s="45" t="s">
        <v>42</v>
      </c>
      <c r="B627" s="46" t="s">
        <v>392</v>
      </c>
      <c r="C627" s="45" t="s">
        <v>54</v>
      </c>
      <c r="D627" s="45" t="s">
        <v>62</v>
      </c>
      <c r="E627" s="45" t="s">
        <v>358</v>
      </c>
      <c r="F627" s="45">
        <v>1</v>
      </c>
      <c r="G627" s="75">
        <v>1</v>
      </c>
      <c r="H627" s="45">
        <v>31</v>
      </c>
      <c r="I627" s="45">
        <v>123</v>
      </c>
      <c r="J627" s="89">
        <v>2018</v>
      </c>
      <c r="K627" s="89">
        <v>2018</v>
      </c>
      <c r="L627" s="52">
        <f>SUM(M627:P627)</f>
        <v>15.6</v>
      </c>
      <c r="M627" s="55">
        <v>15.6</v>
      </c>
      <c r="N627" s="55">
        <v>0</v>
      </c>
      <c r="O627" s="55">
        <v>0</v>
      </c>
      <c r="P627" s="55">
        <v>0</v>
      </c>
      <c r="Q627" s="43" t="s">
        <v>46</v>
      </c>
      <c r="R627" s="45">
        <v>31</v>
      </c>
      <c r="S627" s="45">
        <v>123</v>
      </c>
      <c r="T627" s="45">
        <v>31</v>
      </c>
      <c r="U627" s="45">
        <v>123</v>
      </c>
      <c r="V627" s="43">
        <v>0</v>
      </c>
      <c r="W627" s="43">
        <v>0</v>
      </c>
      <c r="X627" s="43">
        <v>0</v>
      </c>
      <c r="Y627" s="43">
        <v>0</v>
      </c>
      <c r="Z627" s="43">
        <v>0</v>
      </c>
      <c r="AA627" s="43">
        <v>0</v>
      </c>
      <c r="AB627" s="100" t="s">
        <v>299</v>
      </c>
      <c r="AC627" s="45" t="s">
        <v>372</v>
      </c>
      <c r="AD627" s="43"/>
    </row>
    <row r="628" s="10" customFormat="1" ht="24" spans="1:30">
      <c r="A628" s="45" t="s">
        <v>42</v>
      </c>
      <c r="B628" s="46" t="s">
        <v>393</v>
      </c>
      <c r="C628" s="45" t="s">
        <v>247</v>
      </c>
      <c r="D628" s="45" t="s">
        <v>62</v>
      </c>
      <c r="E628" s="45" t="s">
        <v>358</v>
      </c>
      <c r="F628" s="45">
        <v>1</v>
      </c>
      <c r="G628" s="45">
        <v>1</v>
      </c>
      <c r="H628" s="45">
        <v>61</v>
      </c>
      <c r="I628" s="45">
        <v>201</v>
      </c>
      <c r="J628" s="45">
        <v>2019</v>
      </c>
      <c r="K628" s="45">
        <v>2019</v>
      </c>
      <c r="L628" s="55">
        <v>108</v>
      </c>
      <c r="M628" s="55">
        <v>108</v>
      </c>
      <c r="N628" s="55">
        <v>0</v>
      </c>
      <c r="O628" s="55">
        <v>0</v>
      </c>
      <c r="P628" s="55">
        <v>0</v>
      </c>
      <c r="Q628" s="45" t="s">
        <v>46</v>
      </c>
      <c r="R628" s="45">
        <v>61</v>
      </c>
      <c r="S628" s="45">
        <v>201</v>
      </c>
      <c r="T628" s="45">
        <v>61</v>
      </c>
      <c r="U628" s="45">
        <v>201</v>
      </c>
      <c r="V628" s="45">
        <v>0</v>
      </c>
      <c r="W628" s="45">
        <v>0</v>
      </c>
      <c r="X628" s="45">
        <v>0</v>
      </c>
      <c r="Y628" s="45">
        <v>0</v>
      </c>
      <c r="Z628" s="45">
        <v>0</v>
      </c>
      <c r="AA628" s="45">
        <v>0</v>
      </c>
      <c r="AB628" s="100" t="s">
        <v>299</v>
      </c>
      <c r="AC628" s="45" t="s">
        <v>372</v>
      </c>
      <c r="AD628" s="45"/>
    </row>
    <row r="629" s="21" customFormat="1" ht="24" spans="1:30">
      <c r="A629" s="45" t="s">
        <v>42</v>
      </c>
      <c r="B629" s="46" t="s">
        <v>394</v>
      </c>
      <c r="C629" s="45" t="s">
        <v>50</v>
      </c>
      <c r="D629" s="45" t="s">
        <v>45</v>
      </c>
      <c r="E629" s="45" t="s">
        <v>275</v>
      </c>
      <c r="F629" s="45">
        <v>10.551</v>
      </c>
      <c r="G629" s="45">
        <v>1</v>
      </c>
      <c r="H629" s="45">
        <v>308</v>
      </c>
      <c r="I629" s="45">
        <v>1149</v>
      </c>
      <c r="J629" s="45">
        <v>2019</v>
      </c>
      <c r="K629" s="45">
        <v>2019</v>
      </c>
      <c r="L629" s="55">
        <v>1100</v>
      </c>
      <c r="M629" s="55">
        <v>0</v>
      </c>
      <c r="N629" s="55">
        <v>1100</v>
      </c>
      <c r="O629" s="55">
        <v>0</v>
      </c>
      <c r="P629" s="55">
        <v>0</v>
      </c>
      <c r="Q629" s="45" t="s">
        <v>46</v>
      </c>
      <c r="R629" s="45">
        <v>6584</v>
      </c>
      <c r="S629" s="45">
        <v>31413</v>
      </c>
      <c r="T629" s="45">
        <v>108</v>
      </c>
      <c r="U629" s="45">
        <v>1149</v>
      </c>
      <c r="V629" s="45">
        <v>0</v>
      </c>
      <c r="W629" s="45">
        <v>0</v>
      </c>
      <c r="X629" s="45">
        <v>0</v>
      </c>
      <c r="Y629" s="45">
        <v>0</v>
      </c>
      <c r="Z629" s="45">
        <v>0</v>
      </c>
      <c r="AA629" s="45">
        <v>0</v>
      </c>
      <c r="AB629" s="45" t="s">
        <v>222</v>
      </c>
      <c r="AC629" s="45" t="s">
        <v>372</v>
      </c>
      <c r="AD629" s="45"/>
    </row>
    <row r="630" s="131" customFormat="1" ht="24" spans="1:30">
      <c r="A630" s="45" t="s">
        <v>42</v>
      </c>
      <c r="B630" s="46" t="s">
        <v>395</v>
      </c>
      <c r="C630" s="45" t="s">
        <v>52</v>
      </c>
      <c r="D630" s="45" t="s">
        <v>45</v>
      </c>
      <c r="E630" s="45" t="s">
        <v>267</v>
      </c>
      <c r="F630" s="45">
        <v>1</v>
      </c>
      <c r="G630" s="45">
        <v>1</v>
      </c>
      <c r="H630" s="45">
        <v>63</v>
      </c>
      <c r="I630" s="45">
        <v>251</v>
      </c>
      <c r="J630" s="45">
        <v>2019</v>
      </c>
      <c r="K630" s="45">
        <v>2019</v>
      </c>
      <c r="L630" s="55">
        <v>175</v>
      </c>
      <c r="M630" s="55">
        <v>175</v>
      </c>
      <c r="N630" s="55">
        <v>0</v>
      </c>
      <c r="O630" s="55">
        <v>0</v>
      </c>
      <c r="P630" s="55">
        <v>0</v>
      </c>
      <c r="Q630" s="45" t="s">
        <v>46</v>
      </c>
      <c r="R630" s="45">
        <v>921</v>
      </c>
      <c r="S630" s="45">
        <v>4112</v>
      </c>
      <c r="T630" s="45">
        <v>63</v>
      </c>
      <c r="U630" s="45">
        <v>254</v>
      </c>
      <c r="V630" s="45">
        <v>0</v>
      </c>
      <c r="W630" s="45">
        <v>0</v>
      </c>
      <c r="X630" s="45">
        <v>0</v>
      </c>
      <c r="Y630" s="45">
        <v>0</v>
      </c>
      <c r="Z630" s="45">
        <v>0</v>
      </c>
      <c r="AA630" s="45">
        <v>0</v>
      </c>
      <c r="AB630" s="45" t="s">
        <v>299</v>
      </c>
      <c r="AC630" s="45" t="s">
        <v>396</v>
      </c>
      <c r="AD630" s="45"/>
    </row>
    <row r="631" s="131" customFormat="1" ht="24" spans="1:30">
      <c r="A631" s="45" t="s">
        <v>42</v>
      </c>
      <c r="B631" s="46" t="s">
        <v>397</v>
      </c>
      <c r="C631" s="45" t="s">
        <v>52</v>
      </c>
      <c r="D631" s="45" t="s">
        <v>45</v>
      </c>
      <c r="E631" s="45" t="s">
        <v>267</v>
      </c>
      <c r="F631" s="45">
        <v>1</v>
      </c>
      <c r="G631" s="45">
        <v>1</v>
      </c>
      <c r="H631" s="45">
        <v>84</v>
      </c>
      <c r="I631" s="45">
        <v>252</v>
      </c>
      <c r="J631" s="45">
        <v>2019</v>
      </c>
      <c r="K631" s="45">
        <v>2019</v>
      </c>
      <c r="L631" s="55">
        <v>166</v>
      </c>
      <c r="M631" s="55">
        <v>0</v>
      </c>
      <c r="N631" s="55">
        <v>0</v>
      </c>
      <c r="O631" s="55">
        <v>0</v>
      </c>
      <c r="P631" s="55">
        <v>166</v>
      </c>
      <c r="Q631" s="45" t="s">
        <v>46</v>
      </c>
      <c r="R631" s="45">
        <v>1109</v>
      </c>
      <c r="S631" s="45">
        <v>4346</v>
      </c>
      <c r="T631" s="45">
        <v>84</v>
      </c>
      <c r="U631" s="45">
        <v>249</v>
      </c>
      <c r="V631" s="45">
        <v>0</v>
      </c>
      <c r="W631" s="45">
        <v>0</v>
      </c>
      <c r="X631" s="45">
        <v>0</v>
      </c>
      <c r="Y631" s="45">
        <v>0</v>
      </c>
      <c r="Z631" s="45">
        <v>0</v>
      </c>
      <c r="AA631" s="45">
        <v>0</v>
      </c>
      <c r="AB631" s="45" t="s">
        <v>299</v>
      </c>
      <c r="AC631" s="45" t="s">
        <v>396</v>
      </c>
      <c r="AD631" s="45"/>
    </row>
    <row r="632" s="131" customFormat="1" ht="24" spans="1:30">
      <c r="A632" s="45" t="s">
        <v>42</v>
      </c>
      <c r="B632" s="46" t="s">
        <v>398</v>
      </c>
      <c r="C632" s="45" t="s">
        <v>49</v>
      </c>
      <c r="D632" s="45" t="s">
        <v>45</v>
      </c>
      <c r="E632" s="45" t="s">
        <v>267</v>
      </c>
      <c r="F632" s="45">
        <v>1</v>
      </c>
      <c r="G632" s="45">
        <v>1</v>
      </c>
      <c r="H632" s="45">
        <v>32</v>
      </c>
      <c r="I632" s="45">
        <v>115</v>
      </c>
      <c r="J632" s="45">
        <v>2019</v>
      </c>
      <c r="K632" s="45">
        <v>2019</v>
      </c>
      <c r="L632" s="55">
        <v>68</v>
      </c>
      <c r="M632" s="55">
        <v>68</v>
      </c>
      <c r="N632" s="55">
        <v>0</v>
      </c>
      <c r="O632" s="55">
        <v>0</v>
      </c>
      <c r="P632" s="55">
        <v>0</v>
      </c>
      <c r="Q632" s="45" t="s">
        <v>46</v>
      </c>
      <c r="R632" s="45">
        <v>32</v>
      </c>
      <c r="S632" s="45">
        <v>115</v>
      </c>
      <c r="T632" s="45">
        <v>32</v>
      </c>
      <c r="U632" s="45">
        <v>115</v>
      </c>
      <c r="V632" s="45">
        <v>0</v>
      </c>
      <c r="W632" s="45">
        <v>0</v>
      </c>
      <c r="X632" s="45">
        <v>0</v>
      </c>
      <c r="Y632" s="45">
        <v>0</v>
      </c>
      <c r="Z632" s="45">
        <v>0</v>
      </c>
      <c r="AA632" s="45">
        <v>0</v>
      </c>
      <c r="AB632" s="45" t="s">
        <v>222</v>
      </c>
      <c r="AC632" s="45" t="s">
        <v>6</v>
      </c>
      <c r="AD632" s="45"/>
    </row>
    <row r="633" s="131" customFormat="1" ht="24" spans="1:30">
      <c r="A633" s="45" t="s">
        <v>42</v>
      </c>
      <c r="B633" s="46" t="s">
        <v>399</v>
      </c>
      <c r="C633" s="45" t="s">
        <v>49</v>
      </c>
      <c r="D633" s="45" t="s">
        <v>45</v>
      </c>
      <c r="E633" s="45" t="s">
        <v>267</v>
      </c>
      <c r="F633" s="45">
        <v>1</v>
      </c>
      <c r="G633" s="45">
        <v>1</v>
      </c>
      <c r="H633" s="45">
        <v>26</v>
      </c>
      <c r="I633" s="45">
        <v>79</v>
      </c>
      <c r="J633" s="45">
        <v>2019</v>
      </c>
      <c r="K633" s="45">
        <v>2019</v>
      </c>
      <c r="L633" s="55">
        <v>105</v>
      </c>
      <c r="M633" s="55">
        <v>105</v>
      </c>
      <c r="N633" s="55">
        <v>0</v>
      </c>
      <c r="O633" s="55">
        <v>0</v>
      </c>
      <c r="P633" s="55">
        <v>0</v>
      </c>
      <c r="Q633" s="45" t="s">
        <v>46</v>
      </c>
      <c r="R633" s="45">
        <v>26</v>
      </c>
      <c r="S633" s="45">
        <v>79</v>
      </c>
      <c r="T633" s="45">
        <v>26</v>
      </c>
      <c r="U633" s="45">
        <v>79</v>
      </c>
      <c r="V633" s="45">
        <v>0</v>
      </c>
      <c r="W633" s="45">
        <v>0</v>
      </c>
      <c r="X633" s="45">
        <v>0</v>
      </c>
      <c r="Y633" s="45">
        <v>0</v>
      </c>
      <c r="Z633" s="45">
        <v>0</v>
      </c>
      <c r="AA633" s="45">
        <v>0</v>
      </c>
      <c r="AB633" s="45" t="s">
        <v>222</v>
      </c>
      <c r="AC633" s="45" t="s">
        <v>6</v>
      </c>
      <c r="AD633" s="45"/>
    </row>
    <row r="634" s="22" customFormat="1" ht="25" customHeight="1" spans="1:30">
      <c r="A634" s="45" t="s">
        <v>42</v>
      </c>
      <c r="B634" s="46" t="s">
        <v>400</v>
      </c>
      <c r="C634" s="45" t="s">
        <v>54</v>
      </c>
      <c r="D634" s="45" t="s">
        <v>45</v>
      </c>
      <c r="E634" s="45" t="s">
        <v>267</v>
      </c>
      <c r="F634" s="45">
        <v>1</v>
      </c>
      <c r="G634" s="45">
        <v>1</v>
      </c>
      <c r="H634" s="45">
        <v>20</v>
      </c>
      <c r="I634" s="45">
        <v>75</v>
      </c>
      <c r="J634" s="45">
        <v>2019</v>
      </c>
      <c r="K634" s="45">
        <v>2019</v>
      </c>
      <c r="L634" s="55">
        <v>45</v>
      </c>
      <c r="M634" s="55">
        <v>45</v>
      </c>
      <c r="N634" s="55">
        <v>0</v>
      </c>
      <c r="O634" s="55">
        <v>0</v>
      </c>
      <c r="P634" s="55">
        <v>0</v>
      </c>
      <c r="Q634" s="45" t="s">
        <v>46</v>
      </c>
      <c r="R634" s="45">
        <v>20</v>
      </c>
      <c r="S634" s="45">
        <v>75</v>
      </c>
      <c r="T634" s="45">
        <v>20</v>
      </c>
      <c r="U634" s="45">
        <v>75</v>
      </c>
      <c r="V634" s="45">
        <v>0</v>
      </c>
      <c r="W634" s="45">
        <v>0</v>
      </c>
      <c r="X634" s="45">
        <v>0</v>
      </c>
      <c r="Y634" s="45">
        <v>0</v>
      </c>
      <c r="Z634" s="45">
        <v>0</v>
      </c>
      <c r="AA634" s="45">
        <v>0</v>
      </c>
      <c r="AB634" s="45" t="s">
        <v>222</v>
      </c>
      <c r="AC634" s="45" t="s">
        <v>6</v>
      </c>
      <c r="AD634" s="45"/>
    </row>
    <row r="635" s="22" customFormat="1" ht="25" customHeight="1" spans="1:30">
      <c r="A635" s="45" t="s">
        <v>42</v>
      </c>
      <c r="B635" s="46" t="s">
        <v>401</v>
      </c>
      <c r="C635" s="45" t="s">
        <v>54</v>
      </c>
      <c r="D635" s="45" t="s">
        <v>45</v>
      </c>
      <c r="E635" s="45" t="s">
        <v>267</v>
      </c>
      <c r="F635" s="45">
        <v>1</v>
      </c>
      <c r="G635" s="45">
        <v>1</v>
      </c>
      <c r="H635" s="45">
        <v>52</v>
      </c>
      <c r="I635" s="45">
        <v>166</v>
      </c>
      <c r="J635" s="45">
        <v>2019</v>
      </c>
      <c r="K635" s="45">
        <v>2019</v>
      </c>
      <c r="L635" s="55">
        <v>305</v>
      </c>
      <c r="M635" s="55">
        <v>272.83594</v>
      </c>
      <c r="N635" s="55">
        <v>32.16406</v>
      </c>
      <c r="O635" s="55">
        <v>0</v>
      </c>
      <c r="P635" s="55">
        <v>0</v>
      </c>
      <c r="Q635" s="45" t="s">
        <v>46</v>
      </c>
      <c r="R635" s="45">
        <v>52</v>
      </c>
      <c r="S635" s="45">
        <v>166</v>
      </c>
      <c r="T635" s="45">
        <v>52</v>
      </c>
      <c r="U635" s="45">
        <v>166</v>
      </c>
      <c r="V635" s="45">
        <v>0</v>
      </c>
      <c r="W635" s="45">
        <v>0</v>
      </c>
      <c r="X635" s="45">
        <v>0</v>
      </c>
      <c r="Y635" s="45">
        <v>0</v>
      </c>
      <c r="Z635" s="45">
        <v>0</v>
      </c>
      <c r="AA635" s="45">
        <v>0</v>
      </c>
      <c r="AB635" s="45" t="s">
        <v>222</v>
      </c>
      <c r="AC635" s="45" t="s">
        <v>6</v>
      </c>
      <c r="AD635" s="45"/>
    </row>
    <row r="636" s="22" customFormat="1" ht="25" customHeight="1" spans="1:30">
      <c r="A636" s="45" t="s">
        <v>42</v>
      </c>
      <c r="B636" s="46" t="s">
        <v>402</v>
      </c>
      <c r="C636" s="45" t="s">
        <v>54</v>
      </c>
      <c r="D636" s="45" t="s">
        <v>45</v>
      </c>
      <c r="E636" s="45" t="s">
        <v>267</v>
      </c>
      <c r="F636" s="45">
        <v>1</v>
      </c>
      <c r="G636" s="45">
        <v>1</v>
      </c>
      <c r="H636" s="45">
        <v>71</v>
      </c>
      <c r="I636" s="45">
        <v>270</v>
      </c>
      <c r="J636" s="45">
        <v>2019</v>
      </c>
      <c r="K636" s="45">
        <v>2019</v>
      </c>
      <c r="L636" s="55">
        <v>150</v>
      </c>
      <c r="M636" s="55">
        <v>0</v>
      </c>
      <c r="N636" s="55">
        <v>150</v>
      </c>
      <c r="O636" s="55">
        <v>0</v>
      </c>
      <c r="P636" s="55">
        <v>0</v>
      </c>
      <c r="Q636" s="45" t="s">
        <v>46</v>
      </c>
      <c r="R636" s="45">
        <v>71</v>
      </c>
      <c r="S636" s="45">
        <v>270</v>
      </c>
      <c r="T636" s="45">
        <v>71</v>
      </c>
      <c r="U636" s="45">
        <v>270</v>
      </c>
      <c r="V636" s="45">
        <v>0</v>
      </c>
      <c r="W636" s="45">
        <v>0</v>
      </c>
      <c r="X636" s="45">
        <v>0</v>
      </c>
      <c r="Y636" s="45">
        <v>0</v>
      </c>
      <c r="Z636" s="45">
        <v>0</v>
      </c>
      <c r="AA636" s="45">
        <v>0</v>
      </c>
      <c r="AB636" s="45" t="s">
        <v>222</v>
      </c>
      <c r="AC636" s="45" t="s">
        <v>6</v>
      </c>
      <c r="AD636" s="45"/>
    </row>
    <row r="637" s="22" customFormat="1" ht="48" customHeight="1" spans="1:30">
      <c r="A637" s="45" t="s">
        <v>42</v>
      </c>
      <c r="B637" s="46" t="s">
        <v>403</v>
      </c>
      <c r="C637" s="45" t="s">
        <v>54</v>
      </c>
      <c r="D637" s="45" t="s">
        <v>45</v>
      </c>
      <c r="E637" s="45" t="s">
        <v>267</v>
      </c>
      <c r="F637" s="45">
        <v>1</v>
      </c>
      <c r="G637" s="45">
        <v>1</v>
      </c>
      <c r="H637" s="45">
        <v>78</v>
      </c>
      <c r="I637" s="45">
        <v>307</v>
      </c>
      <c r="J637" s="45">
        <v>2019</v>
      </c>
      <c r="K637" s="45">
        <v>2019</v>
      </c>
      <c r="L637" s="55">
        <v>40</v>
      </c>
      <c r="M637" s="55">
        <v>40</v>
      </c>
      <c r="N637" s="55">
        <v>0</v>
      </c>
      <c r="O637" s="55">
        <v>0</v>
      </c>
      <c r="P637" s="55">
        <v>0</v>
      </c>
      <c r="Q637" s="45" t="s">
        <v>46</v>
      </c>
      <c r="R637" s="45">
        <v>78</v>
      </c>
      <c r="S637" s="45">
        <v>307</v>
      </c>
      <c r="T637" s="45">
        <v>78</v>
      </c>
      <c r="U637" s="45">
        <v>307</v>
      </c>
      <c r="V637" s="45">
        <v>0</v>
      </c>
      <c r="W637" s="45">
        <v>0</v>
      </c>
      <c r="X637" s="45">
        <v>0</v>
      </c>
      <c r="Y637" s="45">
        <v>0</v>
      </c>
      <c r="Z637" s="45">
        <v>0</v>
      </c>
      <c r="AA637" s="45">
        <v>0</v>
      </c>
      <c r="AB637" s="45" t="s">
        <v>222</v>
      </c>
      <c r="AC637" s="45" t="s">
        <v>6</v>
      </c>
      <c r="AD637" s="45"/>
    </row>
    <row r="638" s="131" customFormat="1" ht="24" spans="1:30">
      <c r="A638" s="45" t="s">
        <v>42</v>
      </c>
      <c r="B638" s="46" t="s">
        <v>404</v>
      </c>
      <c r="C638" s="45" t="s">
        <v>49</v>
      </c>
      <c r="D638" s="45" t="s">
        <v>45</v>
      </c>
      <c r="E638" s="45" t="s">
        <v>267</v>
      </c>
      <c r="F638" s="45">
        <v>1</v>
      </c>
      <c r="G638" s="45">
        <v>1</v>
      </c>
      <c r="H638" s="45">
        <v>187</v>
      </c>
      <c r="I638" s="45">
        <v>743</v>
      </c>
      <c r="J638" s="45">
        <v>2020</v>
      </c>
      <c r="K638" s="45">
        <v>2020</v>
      </c>
      <c r="L638" s="55">
        <f>M638+N638+O638+P638</f>
        <v>50</v>
      </c>
      <c r="M638" s="55">
        <v>50</v>
      </c>
      <c r="N638" s="55">
        <v>0</v>
      </c>
      <c r="O638" s="55">
        <v>0</v>
      </c>
      <c r="P638" s="55">
        <v>0</v>
      </c>
      <c r="Q638" s="45" t="s">
        <v>46</v>
      </c>
      <c r="R638" s="45">
        <v>187</v>
      </c>
      <c r="S638" s="45">
        <v>743</v>
      </c>
      <c r="T638" s="45">
        <v>187</v>
      </c>
      <c r="U638" s="45">
        <v>743</v>
      </c>
      <c r="V638" s="45">
        <v>0</v>
      </c>
      <c r="W638" s="45">
        <v>0</v>
      </c>
      <c r="X638" s="45">
        <v>0</v>
      </c>
      <c r="Y638" s="45">
        <v>0</v>
      </c>
      <c r="Z638" s="45">
        <v>0</v>
      </c>
      <c r="AA638" s="45">
        <v>0</v>
      </c>
      <c r="AB638" s="45" t="s">
        <v>299</v>
      </c>
      <c r="AC638" s="45" t="s">
        <v>181</v>
      </c>
      <c r="AD638" s="45"/>
    </row>
    <row r="639" s="21" customFormat="1" ht="36" spans="1:30">
      <c r="A639" s="45" t="s">
        <v>42</v>
      </c>
      <c r="B639" s="46" t="s">
        <v>405</v>
      </c>
      <c r="C639" s="45" t="s">
        <v>44</v>
      </c>
      <c r="D639" s="45" t="s">
        <v>45</v>
      </c>
      <c r="E639" s="45" t="s">
        <v>275</v>
      </c>
      <c r="F639" s="92">
        <v>9.7</v>
      </c>
      <c r="G639" s="74">
        <v>1</v>
      </c>
      <c r="H639" s="91">
        <v>75</v>
      </c>
      <c r="I639" s="45">
        <v>250</v>
      </c>
      <c r="J639" s="45">
        <v>2020</v>
      </c>
      <c r="K639" s="45">
        <v>2020</v>
      </c>
      <c r="L639" s="55">
        <v>3200</v>
      </c>
      <c r="M639" s="55">
        <v>3200</v>
      </c>
      <c r="N639" s="55">
        <v>0</v>
      </c>
      <c r="O639" s="55">
        <v>0</v>
      </c>
      <c r="P639" s="55">
        <v>0</v>
      </c>
      <c r="Q639" s="45" t="s">
        <v>46</v>
      </c>
      <c r="R639" s="75">
        <f>F639</f>
        <v>9.7</v>
      </c>
      <c r="S639" s="75">
        <f>G639</f>
        <v>1</v>
      </c>
      <c r="T639" s="75">
        <f>H639</f>
        <v>75</v>
      </c>
      <c r="U639" s="75">
        <f>I639</f>
        <v>250</v>
      </c>
      <c r="V639" s="73">
        <v>0</v>
      </c>
      <c r="W639" s="74">
        <v>0</v>
      </c>
      <c r="X639" s="74">
        <v>0</v>
      </c>
      <c r="Y639" s="74">
        <v>0</v>
      </c>
      <c r="Z639" s="74">
        <v>0</v>
      </c>
      <c r="AA639" s="74">
        <v>0</v>
      </c>
      <c r="AB639" s="45" t="s">
        <v>325</v>
      </c>
      <c r="AC639" s="45" t="s">
        <v>372</v>
      </c>
      <c r="AD639" s="45"/>
    </row>
    <row r="640" s="143" customFormat="1" ht="36" spans="1:30">
      <c r="A640" s="45" t="s">
        <v>42</v>
      </c>
      <c r="B640" s="46" t="s">
        <v>406</v>
      </c>
      <c r="C640" s="45" t="s">
        <v>50</v>
      </c>
      <c r="D640" s="45" t="s">
        <v>62</v>
      </c>
      <c r="E640" s="45" t="s">
        <v>358</v>
      </c>
      <c r="F640" s="45">
        <v>1</v>
      </c>
      <c r="G640" s="45">
        <v>1</v>
      </c>
      <c r="H640" s="45">
        <v>108</v>
      </c>
      <c r="I640" s="45">
        <v>413</v>
      </c>
      <c r="J640" s="45">
        <v>2020</v>
      </c>
      <c r="K640" s="45" t="s">
        <v>407</v>
      </c>
      <c r="L640" s="55">
        <f>M640+N640+O640+P640</f>
        <v>326</v>
      </c>
      <c r="M640" s="55">
        <v>326</v>
      </c>
      <c r="N640" s="55">
        <v>0</v>
      </c>
      <c r="O640" s="55">
        <v>0</v>
      </c>
      <c r="P640" s="55">
        <v>0</v>
      </c>
      <c r="Q640" s="45" t="s">
        <v>46</v>
      </c>
      <c r="R640" s="45">
        <v>1525</v>
      </c>
      <c r="S640" s="45">
        <v>7186</v>
      </c>
      <c r="T640" s="75">
        <f>H640</f>
        <v>108</v>
      </c>
      <c r="U640" s="75">
        <f>I640</f>
        <v>413</v>
      </c>
      <c r="V640" s="45">
        <v>0</v>
      </c>
      <c r="W640" s="45">
        <v>0</v>
      </c>
      <c r="X640" s="45">
        <v>0</v>
      </c>
      <c r="Y640" s="45">
        <v>0</v>
      </c>
      <c r="Z640" s="45">
        <v>0</v>
      </c>
      <c r="AA640" s="45">
        <v>0</v>
      </c>
      <c r="AB640" s="45" t="s">
        <v>325</v>
      </c>
      <c r="AC640" s="45" t="s">
        <v>372</v>
      </c>
      <c r="AD640" s="45"/>
    </row>
    <row r="641" s="10" customFormat="1" ht="24" spans="1:229">
      <c r="A641" s="45" t="s">
        <v>42</v>
      </c>
      <c r="B641" s="46" t="s">
        <v>408</v>
      </c>
      <c r="C641" s="45" t="s">
        <v>53</v>
      </c>
      <c r="D641" s="45" t="s">
        <v>62</v>
      </c>
      <c r="E641" s="45" t="s">
        <v>267</v>
      </c>
      <c r="F641" s="45">
        <v>1</v>
      </c>
      <c r="G641" s="45">
        <v>1</v>
      </c>
      <c r="H641" s="45">
        <v>387</v>
      </c>
      <c r="I641" s="45">
        <v>1561</v>
      </c>
      <c r="J641" s="45">
        <v>2020</v>
      </c>
      <c r="K641" s="45">
        <v>2020</v>
      </c>
      <c r="L641" s="55">
        <v>136.5</v>
      </c>
      <c r="M641" s="55">
        <v>136.5</v>
      </c>
      <c r="N641" s="55">
        <v>0</v>
      </c>
      <c r="O641" s="55">
        <v>0</v>
      </c>
      <c r="P641" s="55">
        <v>0</v>
      </c>
      <c r="Q641" s="45" t="s">
        <v>46</v>
      </c>
      <c r="R641" s="45">
        <v>728</v>
      </c>
      <c r="S641" s="45">
        <v>3078</v>
      </c>
      <c r="T641" s="45">
        <v>387</v>
      </c>
      <c r="U641" s="45">
        <v>1561</v>
      </c>
      <c r="V641" s="45">
        <v>0</v>
      </c>
      <c r="W641" s="45">
        <v>0</v>
      </c>
      <c r="X641" s="45">
        <v>0</v>
      </c>
      <c r="Y641" s="45">
        <v>0</v>
      </c>
      <c r="Z641" s="45">
        <v>0</v>
      </c>
      <c r="AA641" s="45">
        <v>0</v>
      </c>
      <c r="AB641" s="45" t="s">
        <v>222</v>
      </c>
      <c r="AC641" s="45" t="s">
        <v>53</v>
      </c>
      <c r="AD641" s="45"/>
      <c r="AE641" s="131"/>
      <c r="AF641" s="131"/>
      <c r="AG641" s="131"/>
      <c r="AH641" s="131"/>
      <c r="AI641" s="131"/>
      <c r="AJ641" s="131"/>
      <c r="AK641" s="131"/>
      <c r="AL641" s="131"/>
      <c r="AM641" s="131"/>
      <c r="AN641" s="131"/>
      <c r="AO641" s="131"/>
      <c r="AP641" s="131"/>
      <c r="AQ641" s="131"/>
      <c r="AR641" s="131"/>
      <c r="AS641" s="131"/>
      <c r="AT641" s="131"/>
      <c r="AU641" s="131"/>
      <c r="AV641" s="131"/>
      <c r="AW641" s="131"/>
      <c r="AX641" s="131"/>
      <c r="AY641" s="131"/>
      <c r="AZ641" s="131"/>
      <c r="BA641" s="131"/>
      <c r="BB641" s="131"/>
      <c r="BC641" s="131"/>
      <c r="BD641" s="131"/>
      <c r="BE641" s="131"/>
      <c r="BF641" s="131"/>
      <c r="BG641" s="131"/>
      <c r="BH641" s="131"/>
      <c r="BI641" s="131"/>
      <c r="BJ641" s="131"/>
      <c r="BK641" s="131"/>
      <c r="BL641" s="131"/>
      <c r="BM641" s="131"/>
      <c r="BN641" s="131"/>
      <c r="BO641" s="131"/>
      <c r="BP641" s="131"/>
      <c r="BQ641" s="131"/>
      <c r="BR641" s="131"/>
      <c r="BS641" s="131"/>
      <c r="BT641" s="131"/>
      <c r="BU641" s="131"/>
      <c r="BV641" s="131"/>
      <c r="BW641" s="131"/>
      <c r="BX641" s="131"/>
      <c r="BY641" s="131"/>
      <c r="BZ641" s="131"/>
      <c r="CA641" s="131"/>
      <c r="CB641" s="131"/>
      <c r="CC641" s="131"/>
      <c r="CD641" s="131"/>
      <c r="CE641" s="131"/>
      <c r="CF641" s="131"/>
      <c r="CG641" s="131"/>
      <c r="CH641" s="131"/>
      <c r="CI641" s="131"/>
      <c r="CJ641" s="131"/>
      <c r="CK641" s="131"/>
      <c r="CL641" s="131"/>
      <c r="CM641" s="131"/>
      <c r="CN641" s="131"/>
      <c r="CO641" s="131"/>
      <c r="CP641" s="131"/>
      <c r="CQ641" s="131"/>
      <c r="CR641" s="131"/>
      <c r="CS641" s="131"/>
      <c r="CT641" s="131"/>
      <c r="CU641" s="131"/>
      <c r="CV641" s="131"/>
      <c r="CW641" s="131"/>
      <c r="CX641" s="131"/>
      <c r="CY641" s="131"/>
      <c r="CZ641" s="131"/>
      <c r="DA641" s="131"/>
      <c r="DB641" s="131"/>
      <c r="DC641" s="131"/>
      <c r="DD641" s="131"/>
      <c r="DE641" s="131"/>
      <c r="DF641" s="131"/>
      <c r="DG641" s="131"/>
      <c r="DH641" s="131"/>
      <c r="DI641" s="131"/>
      <c r="DJ641" s="131"/>
      <c r="DK641" s="131"/>
      <c r="DL641" s="131"/>
      <c r="DM641" s="131"/>
      <c r="DN641" s="131"/>
      <c r="DO641" s="131"/>
      <c r="DP641" s="131"/>
      <c r="DQ641" s="131"/>
      <c r="DR641" s="131"/>
      <c r="DS641" s="131"/>
      <c r="DT641" s="131"/>
      <c r="DU641" s="131"/>
      <c r="DV641" s="131"/>
      <c r="DW641" s="131"/>
      <c r="DX641" s="131"/>
      <c r="DY641" s="131"/>
      <c r="DZ641" s="131"/>
      <c r="EA641" s="131"/>
      <c r="EB641" s="131"/>
      <c r="EC641" s="131"/>
      <c r="ED641" s="131"/>
      <c r="EE641" s="131"/>
      <c r="EF641" s="131"/>
      <c r="EG641" s="131"/>
      <c r="EH641" s="131"/>
      <c r="EI641" s="131"/>
      <c r="EJ641" s="131"/>
      <c r="EK641" s="131"/>
      <c r="EL641" s="131"/>
      <c r="EM641" s="131"/>
      <c r="EN641" s="131"/>
      <c r="EO641" s="131"/>
      <c r="EP641" s="131"/>
      <c r="EQ641" s="131"/>
      <c r="ER641" s="131"/>
      <c r="ES641" s="131"/>
      <c r="ET641" s="131"/>
      <c r="EU641" s="131"/>
      <c r="EV641" s="131"/>
      <c r="EW641" s="131"/>
      <c r="EX641" s="131"/>
      <c r="EY641" s="131"/>
      <c r="EZ641" s="131"/>
      <c r="FA641" s="131"/>
      <c r="FB641" s="131"/>
      <c r="FC641" s="131"/>
      <c r="FD641" s="131"/>
      <c r="FE641" s="131"/>
      <c r="FF641" s="131"/>
      <c r="FG641" s="131"/>
      <c r="FH641" s="131"/>
      <c r="FI641" s="131"/>
      <c r="FJ641" s="131"/>
      <c r="FK641" s="131"/>
      <c r="FL641" s="131"/>
      <c r="FM641" s="131"/>
      <c r="FN641" s="131"/>
      <c r="FO641" s="131"/>
      <c r="FP641" s="131"/>
      <c r="FQ641" s="131"/>
      <c r="FR641" s="131"/>
      <c r="FS641" s="131"/>
      <c r="FT641" s="131"/>
      <c r="FU641" s="131"/>
      <c r="FV641" s="131"/>
      <c r="FW641" s="131"/>
      <c r="FX641" s="131"/>
      <c r="FY641" s="131"/>
      <c r="FZ641" s="131"/>
      <c r="GA641" s="131"/>
      <c r="GB641" s="131"/>
      <c r="GC641" s="131"/>
      <c r="GD641" s="131"/>
      <c r="GE641" s="131"/>
      <c r="GF641" s="131"/>
      <c r="GG641" s="131"/>
      <c r="GH641" s="131"/>
      <c r="GI641" s="131"/>
      <c r="GJ641" s="131"/>
      <c r="GK641" s="131"/>
      <c r="GL641" s="131"/>
      <c r="GM641" s="131"/>
      <c r="GN641" s="131"/>
      <c r="GO641" s="131"/>
      <c r="GP641" s="131"/>
      <c r="GQ641" s="131"/>
      <c r="GR641" s="131"/>
      <c r="GS641" s="131"/>
      <c r="GT641" s="131"/>
      <c r="GU641" s="131"/>
      <c r="GV641" s="131"/>
      <c r="GW641" s="131"/>
      <c r="GX641" s="131"/>
      <c r="GY641" s="131"/>
      <c r="GZ641" s="131"/>
      <c r="HA641" s="131"/>
      <c r="HB641" s="131"/>
      <c r="HC641" s="131"/>
      <c r="HD641" s="131"/>
      <c r="HE641" s="131"/>
      <c r="HF641" s="131"/>
      <c r="HG641" s="131"/>
      <c r="HH641" s="131"/>
      <c r="HI641" s="131"/>
      <c r="HJ641" s="131"/>
      <c r="HK641" s="131"/>
      <c r="HL641" s="131"/>
      <c r="HM641" s="131"/>
      <c r="HN641" s="131"/>
      <c r="HO641" s="131"/>
      <c r="HP641" s="131"/>
      <c r="HQ641" s="131"/>
      <c r="HR641" s="131"/>
      <c r="HS641" s="131"/>
      <c r="HT641" s="131"/>
      <c r="HU641" s="131"/>
    </row>
    <row r="642" s="143" customFormat="1" ht="36" spans="1:30">
      <c r="A642" s="45" t="s">
        <v>42</v>
      </c>
      <c r="B642" s="46" t="s">
        <v>409</v>
      </c>
      <c r="C642" s="45" t="s">
        <v>50</v>
      </c>
      <c r="D642" s="45" t="s">
        <v>45</v>
      </c>
      <c r="E642" s="45" t="s">
        <v>275</v>
      </c>
      <c r="F642" s="45">
        <v>10.551</v>
      </c>
      <c r="G642" s="45">
        <v>1</v>
      </c>
      <c r="H642" s="45">
        <v>108</v>
      </c>
      <c r="I642" s="45">
        <v>1149</v>
      </c>
      <c r="J642" s="45">
        <v>2020</v>
      </c>
      <c r="K642" s="45">
        <v>2020</v>
      </c>
      <c r="L642" s="55">
        <f>M642+N642+O642+P642</f>
        <v>863.85</v>
      </c>
      <c r="M642" s="55">
        <v>863.85</v>
      </c>
      <c r="N642" s="55">
        <v>0</v>
      </c>
      <c r="O642" s="55">
        <v>0</v>
      </c>
      <c r="P642" s="55">
        <v>0</v>
      </c>
      <c r="Q642" s="45" t="s">
        <v>46</v>
      </c>
      <c r="R642" s="45">
        <v>1132</v>
      </c>
      <c r="S642" s="45">
        <v>5560</v>
      </c>
      <c r="T642" s="75">
        <f>H642</f>
        <v>108</v>
      </c>
      <c r="U642" s="75">
        <f>I642</f>
        <v>1149</v>
      </c>
      <c r="V642" s="45">
        <v>0</v>
      </c>
      <c r="W642" s="45">
        <v>0</v>
      </c>
      <c r="X642" s="45">
        <v>0</v>
      </c>
      <c r="Y642" s="45">
        <v>0</v>
      </c>
      <c r="Z642" s="45">
        <v>0</v>
      </c>
      <c r="AA642" s="45">
        <v>0</v>
      </c>
      <c r="AB642" s="45" t="s">
        <v>325</v>
      </c>
      <c r="AC642" s="45" t="s">
        <v>372</v>
      </c>
      <c r="AD642" s="45"/>
    </row>
    <row r="643" s="21" customFormat="1" ht="24" spans="1:256">
      <c r="A643" s="45" t="s">
        <v>42</v>
      </c>
      <c r="B643" s="46" t="s">
        <v>410</v>
      </c>
      <c r="C643" s="45" t="s">
        <v>161</v>
      </c>
      <c r="D643" s="45" t="s">
        <v>45</v>
      </c>
      <c r="E643" s="45" t="s">
        <v>267</v>
      </c>
      <c r="F643" s="45">
        <v>1</v>
      </c>
      <c r="G643" s="45">
        <v>1</v>
      </c>
      <c r="H643" s="45">
        <v>457</v>
      </c>
      <c r="I643" s="45">
        <v>1576</v>
      </c>
      <c r="J643" s="45">
        <v>2020</v>
      </c>
      <c r="K643" s="45">
        <v>2020</v>
      </c>
      <c r="L643" s="55">
        <f>M643+N643+O643+P643</f>
        <v>660</v>
      </c>
      <c r="M643" s="55">
        <v>660</v>
      </c>
      <c r="N643" s="55">
        <v>0</v>
      </c>
      <c r="O643" s="55">
        <v>0</v>
      </c>
      <c r="P643" s="55">
        <v>0</v>
      </c>
      <c r="Q643" s="45" t="s">
        <v>46</v>
      </c>
      <c r="R643" s="45">
        <v>457</v>
      </c>
      <c r="S643" s="45">
        <v>1576</v>
      </c>
      <c r="T643" s="45">
        <v>457</v>
      </c>
      <c r="U643" s="45">
        <v>1576</v>
      </c>
      <c r="V643" s="45">
        <v>0</v>
      </c>
      <c r="W643" s="45">
        <v>0</v>
      </c>
      <c r="X643" s="45">
        <v>0</v>
      </c>
      <c r="Y643" s="45">
        <v>0</v>
      </c>
      <c r="Z643" s="45">
        <v>0</v>
      </c>
      <c r="AA643" s="45">
        <v>0</v>
      </c>
      <c r="AB643" s="45" t="s">
        <v>222</v>
      </c>
      <c r="AC643" s="45" t="s">
        <v>411</v>
      </c>
      <c r="AD643" s="45"/>
      <c r="AE643" s="22"/>
      <c r="AF643" s="22"/>
      <c r="AG643" s="22"/>
      <c r="AH643" s="22"/>
      <c r="AI643" s="22"/>
      <c r="AJ643" s="22"/>
      <c r="AK643" s="22"/>
      <c r="AL643" s="22"/>
      <c r="AM643" s="22"/>
      <c r="AN643" s="22"/>
      <c r="AO643" s="22"/>
      <c r="AP643" s="22"/>
      <c r="AQ643" s="22"/>
      <c r="AR643" s="22"/>
      <c r="AS643" s="22"/>
      <c r="AT643" s="22"/>
      <c r="AU643" s="22"/>
      <c r="AV643" s="22"/>
      <c r="AW643" s="22"/>
      <c r="AX643" s="22"/>
      <c r="AY643" s="22"/>
      <c r="AZ643" s="22"/>
      <c r="BA643" s="22"/>
      <c r="BB643" s="22"/>
      <c r="BC643" s="22"/>
      <c r="BD643" s="22"/>
      <c r="BE643" s="22"/>
      <c r="BF643" s="22"/>
      <c r="BG643" s="22"/>
      <c r="BH643" s="22"/>
      <c r="BI643" s="22"/>
      <c r="BJ643" s="22"/>
      <c r="BK643" s="22"/>
      <c r="BL643" s="22"/>
      <c r="BM643" s="22"/>
      <c r="BN643" s="22"/>
      <c r="BO643" s="22"/>
      <c r="BP643" s="22"/>
      <c r="BQ643" s="22"/>
      <c r="BR643" s="22"/>
      <c r="BS643" s="22"/>
      <c r="BT643" s="22"/>
      <c r="BU643" s="22"/>
      <c r="BV643" s="22"/>
      <c r="BW643" s="22"/>
      <c r="BX643" s="22"/>
      <c r="BY643" s="22"/>
      <c r="BZ643" s="22"/>
      <c r="CA643" s="22"/>
      <c r="CB643" s="22"/>
      <c r="CC643" s="22"/>
      <c r="CD643" s="22"/>
      <c r="CE643" s="22"/>
      <c r="CF643" s="22"/>
      <c r="CG643" s="22"/>
      <c r="CH643" s="22"/>
      <c r="CI643" s="22"/>
      <c r="CJ643" s="22"/>
      <c r="CK643" s="22"/>
      <c r="CL643" s="22"/>
      <c r="CM643" s="22"/>
      <c r="CN643" s="22"/>
      <c r="CO643" s="22"/>
      <c r="CP643" s="22"/>
      <c r="CQ643" s="22"/>
      <c r="CR643" s="22"/>
      <c r="CS643" s="22"/>
      <c r="CT643" s="22"/>
      <c r="CU643" s="22"/>
      <c r="CV643" s="22"/>
      <c r="CW643" s="22"/>
      <c r="CX643" s="22"/>
      <c r="CY643" s="22"/>
      <c r="CZ643" s="22"/>
      <c r="DA643" s="22"/>
      <c r="DB643" s="22"/>
      <c r="DC643" s="22"/>
      <c r="DD643" s="22"/>
      <c r="DE643" s="22"/>
      <c r="DF643" s="22"/>
      <c r="DG643" s="22"/>
      <c r="DH643" s="22"/>
      <c r="DI643" s="22"/>
      <c r="DJ643" s="22"/>
      <c r="DK643" s="22"/>
      <c r="DL643" s="22"/>
      <c r="DM643" s="22"/>
      <c r="DN643" s="22"/>
      <c r="DO643" s="22"/>
      <c r="DP643" s="22"/>
      <c r="DQ643" s="22"/>
      <c r="DR643" s="22"/>
      <c r="DS643" s="22"/>
      <c r="DT643" s="22"/>
      <c r="DU643" s="22"/>
      <c r="DV643" s="22"/>
      <c r="DW643" s="22"/>
      <c r="DX643" s="22"/>
      <c r="DY643" s="22"/>
      <c r="DZ643" s="22"/>
      <c r="EA643" s="22"/>
      <c r="EB643" s="22"/>
      <c r="EC643" s="22"/>
      <c r="ED643" s="22"/>
      <c r="EE643" s="22"/>
      <c r="EF643" s="22"/>
      <c r="EG643" s="22"/>
      <c r="EH643" s="22"/>
      <c r="EI643" s="22"/>
      <c r="EJ643" s="22"/>
      <c r="EK643" s="22"/>
      <c r="EL643" s="22"/>
      <c r="EM643" s="22"/>
      <c r="EN643" s="22"/>
      <c r="EO643" s="22"/>
      <c r="EP643" s="22"/>
      <c r="EQ643" s="22"/>
      <c r="ER643" s="22"/>
      <c r="ES643" s="22"/>
      <c r="ET643" s="22"/>
      <c r="EU643" s="22"/>
      <c r="EV643" s="22"/>
      <c r="EW643" s="22"/>
      <c r="EX643" s="22"/>
      <c r="EY643" s="22"/>
      <c r="EZ643" s="22"/>
      <c r="FA643" s="22"/>
      <c r="FB643" s="22"/>
      <c r="FC643" s="22"/>
      <c r="FD643" s="22"/>
      <c r="FE643" s="22"/>
      <c r="FF643" s="22"/>
      <c r="FG643" s="22"/>
      <c r="FH643" s="22"/>
      <c r="FI643" s="22"/>
      <c r="FJ643" s="22"/>
      <c r="FK643" s="22"/>
      <c r="FL643" s="22"/>
      <c r="FM643" s="22"/>
      <c r="FN643" s="22"/>
      <c r="FO643" s="22"/>
      <c r="FP643" s="22"/>
      <c r="FQ643" s="22"/>
      <c r="FR643" s="22"/>
      <c r="FS643" s="22"/>
      <c r="FT643" s="22"/>
      <c r="FU643" s="22"/>
      <c r="FV643" s="22"/>
      <c r="FW643" s="22"/>
      <c r="FX643" s="22"/>
      <c r="FY643" s="22"/>
      <c r="FZ643" s="22"/>
      <c r="GA643" s="22"/>
      <c r="GB643" s="22"/>
      <c r="GC643" s="22"/>
      <c r="GD643" s="22"/>
      <c r="GE643" s="22"/>
      <c r="GF643" s="22"/>
      <c r="GG643" s="22"/>
      <c r="GH643" s="22"/>
      <c r="GI643" s="22"/>
      <c r="GJ643" s="22"/>
      <c r="GK643" s="22"/>
      <c r="GL643" s="22"/>
      <c r="GM643" s="22"/>
      <c r="GN643" s="22"/>
      <c r="GO643" s="22"/>
      <c r="GP643" s="22"/>
      <c r="GQ643" s="22"/>
      <c r="GR643" s="22"/>
      <c r="GS643" s="22"/>
      <c r="GT643" s="22"/>
      <c r="GU643" s="22"/>
      <c r="GV643" s="22"/>
      <c r="GW643" s="22"/>
      <c r="GX643" s="22"/>
      <c r="GY643" s="22"/>
      <c r="GZ643" s="22"/>
      <c r="HA643" s="22"/>
      <c r="HB643" s="22"/>
      <c r="HC643" s="22"/>
      <c r="HD643" s="22"/>
      <c r="HE643" s="22"/>
      <c r="HF643" s="22"/>
      <c r="HG643" s="22"/>
      <c r="HH643" s="22"/>
      <c r="HI643" s="22"/>
      <c r="HJ643" s="22"/>
      <c r="HK643" s="22"/>
      <c r="HL643" s="22"/>
      <c r="HM643" s="22"/>
      <c r="HN643" s="22"/>
      <c r="HO643" s="22"/>
      <c r="HP643" s="22"/>
      <c r="HQ643" s="22"/>
      <c r="HR643" s="22"/>
      <c r="HS643" s="22"/>
      <c r="HT643" s="22"/>
      <c r="HU643" s="22"/>
      <c r="HV643" s="22"/>
      <c r="HW643" s="22"/>
      <c r="HX643" s="22"/>
      <c r="HY643" s="22"/>
      <c r="HZ643" s="22"/>
      <c r="IA643" s="22"/>
      <c r="IB643" s="22"/>
      <c r="IC643" s="22"/>
      <c r="ID643" s="22"/>
      <c r="IE643" s="22"/>
      <c r="IF643" s="22"/>
      <c r="IG643" s="22"/>
      <c r="IH643" s="22"/>
      <c r="II643" s="22"/>
      <c r="IJ643" s="22"/>
      <c r="IK643" s="22"/>
      <c r="IL643" s="22"/>
      <c r="IM643" s="22"/>
      <c r="IN643" s="22"/>
      <c r="IO643" s="22"/>
      <c r="IP643" s="22"/>
      <c r="IQ643" s="22"/>
      <c r="IR643" s="22"/>
      <c r="IS643" s="22"/>
      <c r="IT643" s="22"/>
      <c r="IU643" s="22"/>
      <c r="IV643" s="22"/>
    </row>
    <row r="644" s="10" customFormat="1" ht="36" spans="1:30">
      <c r="A644" s="45" t="s">
        <v>42</v>
      </c>
      <c r="B644" s="46" t="s">
        <v>412</v>
      </c>
      <c r="C644" s="45" t="s">
        <v>56</v>
      </c>
      <c r="D644" s="45" t="s">
        <v>62</v>
      </c>
      <c r="E644" s="45" t="s">
        <v>275</v>
      </c>
      <c r="F644" s="45">
        <v>9</v>
      </c>
      <c r="G644" s="45">
        <v>1</v>
      </c>
      <c r="H644" s="45">
        <v>252</v>
      </c>
      <c r="I644" s="45">
        <v>879</v>
      </c>
      <c r="J644" s="45">
        <v>2020</v>
      </c>
      <c r="K644" s="45">
        <v>2020</v>
      </c>
      <c r="L644" s="55">
        <f>M644+N644+O644+P644</f>
        <v>3200</v>
      </c>
      <c r="M644" s="55">
        <v>0</v>
      </c>
      <c r="N644" s="55">
        <v>3200</v>
      </c>
      <c r="O644" s="55">
        <v>0</v>
      </c>
      <c r="P644" s="55">
        <v>0</v>
      </c>
      <c r="Q644" s="45" t="s">
        <v>46</v>
      </c>
      <c r="R644" s="75">
        <f>F644</f>
        <v>9</v>
      </c>
      <c r="S644" s="75">
        <f>G644</f>
        <v>1</v>
      </c>
      <c r="T644" s="75">
        <f>H644</f>
        <v>252</v>
      </c>
      <c r="U644" s="75">
        <f>I644</f>
        <v>879</v>
      </c>
      <c r="V644" s="45">
        <v>0</v>
      </c>
      <c r="W644" s="45">
        <v>0</v>
      </c>
      <c r="X644" s="45">
        <v>0</v>
      </c>
      <c r="Y644" s="45">
        <v>0</v>
      </c>
      <c r="Z644" s="45">
        <v>0</v>
      </c>
      <c r="AA644" s="45">
        <v>0</v>
      </c>
      <c r="AB644" s="45" t="s">
        <v>325</v>
      </c>
      <c r="AC644" s="45" t="s">
        <v>372</v>
      </c>
      <c r="AD644" s="45"/>
    </row>
    <row r="645" s="10" customFormat="1" ht="36" spans="1:30">
      <c r="A645" s="45" t="s">
        <v>42</v>
      </c>
      <c r="B645" s="46" t="s">
        <v>413</v>
      </c>
      <c r="C645" s="45" t="s">
        <v>49</v>
      </c>
      <c r="D645" s="45" t="s">
        <v>62</v>
      </c>
      <c r="E645" s="45" t="s">
        <v>275</v>
      </c>
      <c r="F645" s="45">
        <v>8.36</v>
      </c>
      <c r="G645" s="45">
        <v>1</v>
      </c>
      <c r="H645" s="45">
        <v>13</v>
      </c>
      <c r="I645" s="45">
        <v>38</v>
      </c>
      <c r="J645" s="45">
        <v>2020</v>
      </c>
      <c r="K645" s="45">
        <v>2020</v>
      </c>
      <c r="L645" s="55">
        <f>M645+N645+O645+P645</f>
        <v>3544.3</v>
      </c>
      <c r="M645" s="55">
        <v>0</v>
      </c>
      <c r="N645" s="55">
        <v>3544.3</v>
      </c>
      <c r="O645" s="55">
        <v>0</v>
      </c>
      <c r="P645" s="55">
        <v>0</v>
      </c>
      <c r="Q645" s="45" t="s">
        <v>46</v>
      </c>
      <c r="R645" s="75">
        <f>F645</f>
        <v>8.36</v>
      </c>
      <c r="S645" s="75">
        <f>G645</f>
        <v>1</v>
      </c>
      <c r="T645" s="75">
        <f>H645</f>
        <v>13</v>
      </c>
      <c r="U645" s="75">
        <f>I645</f>
        <v>38</v>
      </c>
      <c r="V645" s="45">
        <v>0</v>
      </c>
      <c r="W645" s="45">
        <v>0</v>
      </c>
      <c r="X645" s="45">
        <v>0</v>
      </c>
      <c r="Y645" s="45">
        <v>0</v>
      </c>
      <c r="Z645" s="45">
        <v>0</v>
      </c>
      <c r="AA645" s="45">
        <v>0</v>
      </c>
      <c r="AB645" s="45" t="s">
        <v>325</v>
      </c>
      <c r="AC645" s="45" t="s">
        <v>372</v>
      </c>
      <c r="AD645" s="45"/>
    </row>
    <row r="646" s="143" customFormat="1" ht="12" spans="1:30">
      <c r="A646" s="43">
        <v>8.7</v>
      </c>
      <c r="B646" s="44" t="s">
        <v>414</v>
      </c>
      <c r="C646" s="43"/>
      <c r="D646" s="43"/>
      <c r="E646" s="43"/>
      <c r="F646" s="43">
        <f t="shared" ref="F646:I646" si="91">SUM(F647:F679)</f>
        <v>1871</v>
      </c>
      <c r="G646" s="43">
        <f t="shared" si="91"/>
        <v>33</v>
      </c>
      <c r="H646" s="43">
        <f t="shared" si="91"/>
        <v>4669</v>
      </c>
      <c r="I646" s="43">
        <f t="shared" si="91"/>
        <v>18127</v>
      </c>
      <c r="J646" s="43"/>
      <c r="K646" s="43"/>
      <c r="L646" s="52">
        <f>SUM(L647:L679)</f>
        <v>685.1</v>
      </c>
      <c r="M646" s="52">
        <f>SUM(M647:M679)</f>
        <v>90.1</v>
      </c>
      <c r="N646" s="52">
        <f>SUM(N647:N679)</f>
        <v>138</v>
      </c>
      <c r="O646" s="52">
        <f>SUM(O647:O679)</f>
        <v>0</v>
      </c>
      <c r="P646" s="52">
        <f t="shared" ref="P646:AA646" si="92">SUM(P647:P679)</f>
        <v>457</v>
      </c>
      <c r="Q646" s="43"/>
      <c r="R646" s="43">
        <f t="shared" si="92"/>
        <v>9814</v>
      </c>
      <c r="S646" s="43">
        <f t="shared" si="92"/>
        <v>40450</v>
      </c>
      <c r="T646" s="43">
        <f t="shared" si="92"/>
        <v>4669</v>
      </c>
      <c r="U646" s="43">
        <f t="shared" si="92"/>
        <v>18127</v>
      </c>
      <c r="V646" s="43">
        <f t="shared" si="92"/>
        <v>0</v>
      </c>
      <c r="W646" s="43">
        <f t="shared" si="92"/>
        <v>0</v>
      </c>
      <c r="X646" s="43">
        <f t="shared" si="92"/>
        <v>0</v>
      </c>
      <c r="Y646" s="43">
        <f t="shared" si="92"/>
        <v>0</v>
      </c>
      <c r="Z646" s="43">
        <f t="shared" si="92"/>
        <v>0</v>
      </c>
      <c r="AA646" s="43">
        <f t="shared" si="92"/>
        <v>0</v>
      </c>
      <c r="AB646" s="77"/>
      <c r="AC646" s="77"/>
      <c r="AD646" s="77"/>
    </row>
    <row r="647" s="131" customFormat="1" ht="24" spans="1:30">
      <c r="A647" s="45" t="s">
        <v>42</v>
      </c>
      <c r="B647" s="46" t="s">
        <v>415</v>
      </c>
      <c r="C647" s="45" t="s">
        <v>49</v>
      </c>
      <c r="D647" s="45" t="s">
        <v>45</v>
      </c>
      <c r="E647" s="45" t="s">
        <v>267</v>
      </c>
      <c r="F647" s="45">
        <v>1</v>
      </c>
      <c r="G647" s="45">
        <v>1</v>
      </c>
      <c r="H647" s="45">
        <v>187</v>
      </c>
      <c r="I647" s="45">
        <v>746</v>
      </c>
      <c r="J647" s="45">
        <v>2018</v>
      </c>
      <c r="K647" s="45">
        <v>2018</v>
      </c>
      <c r="L647" s="55">
        <v>15.5</v>
      </c>
      <c r="M647" s="55">
        <v>15.5</v>
      </c>
      <c r="N647" s="55">
        <v>0</v>
      </c>
      <c r="O647" s="55">
        <v>0</v>
      </c>
      <c r="P647" s="55">
        <v>0</v>
      </c>
      <c r="Q647" s="45" t="s">
        <v>46</v>
      </c>
      <c r="R647" s="45">
        <v>385</v>
      </c>
      <c r="S647" s="45">
        <v>1472</v>
      </c>
      <c r="T647" s="45">
        <v>187</v>
      </c>
      <c r="U647" s="45">
        <v>746</v>
      </c>
      <c r="V647" s="45">
        <v>0</v>
      </c>
      <c r="W647" s="45">
        <v>0</v>
      </c>
      <c r="X647" s="45">
        <v>0</v>
      </c>
      <c r="Y647" s="45">
        <v>0</v>
      </c>
      <c r="Z647" s="45">
        <v>0</v>
      </c>
      <c r="AA647" s="45">
        <v>0</v>
      </c>
      <c r="AB647" s="45" t="s">
        <v>100</v>
      </c>
      <c r="AC647" s="95" t="s">
        <v>416</v>
      </c>
      <c r="AD647" s="45"/>
    </row>
    <row r="648" s="131" customFormat="1" ht="24" spans="1:30">
      <c r="A648" s="45" t="s">
        <v>42</v>
      </c>
      <c r="B648" s="46" t="s">
        <v>415</v>
      </c>
      <c r="C648" s="45" t="s">
        <v>51</v>
      </c>
      <c r="D648" s="45" t="s">
        <v>45</v>
      </c>
      <c r="E648" s="45" t="s">
        <v>267</v>
      </c>
      <c r="F648" s="45">
        <v>1</v>
      </c>
      <c r="G648" s="45">
        <v>1</v>
      </c>
      <c r="H648" s="45">
        <v>32</v>
      </c>
      <c r="I648" s="45">
        <v>133</v>
      </c>
      <c r="J648" s="45">
        <v>2018</v>
      </c>
      <c r="K648" s="45">
        <v>2018</v>
      </c>
      <c r="L648" s="55">
        <v>7.5</v>
      </c>
      <c r="M648" s="55">
        <v>0</v>
      </c>
      <c r="N648" s="55">
        <v>0</v>
      </c>
      <c r="O648" s="55">
        <v>0</v>
      </c>
      <c r="P648" s="55">
        <v>7.5</v>
      </c>
      <c r="Q648" s="45" t="s">
        <v>46</v>
      </c>
      <c r="R648" s="45">
        <v>45</v>
      </c>
      <c r="S648" s="45">
        <v>218</v>
      </c>
      <c r="T648" s="45">
        <v>32</v>
      </c>
      <c r="U648" s="45">
        <v>133</v>
      </c>
      <c r="V648" s="45">
        <v>0</v>
      </c>
      <c r="W648" s="45">
        <v>0</v>
      </c>
      <c r="X648" s="45">
        <v>0</v>
      </c>
      <c r="Y648" s="45">
        <v>0</v>
      </c>
      <c r="Z648" s="45">
        <v>0</v>
      </c>
      <c r="AA648" s="45">
        <v>0</v>
      </c>
      <c r="AB648" s="45" t="s">
        <v>100</v>
      </c>
      <c r="AC648" s="95" t="s">
        <v>416</v>
      </c>
      <c r="AD648" s="45"/>
    </row>
    <row r="649" s="131" customFormat="1" ht="24" spans="1:30">
      <c r="A649" s="45" t="s">
        <v>42</v>
      </c>
      <c r="B649" s="46" t="s">
        <v>415</v>
      </c>
      <c r="C649" s="45" t="s">
        <v>52</v>
      </c>
      <c r="D649" s="45" t="s">
        <v>45</v>
      </c>
      <c r="E649" s="45" t="s">
        <v>267</v>
      </c>
      <c r="F649" s="45">
        <v>3</v>
      </c>
      <c r="G649" s="45">
        <v>1</v>
      </c>
      <c r="H649" s="45">
        <v>408</v>
      </c>
      <c r="I649" s="45">
        <v>1543</v>
      </c>
      <c r="J649" s="45">
        <v>2018</v>
      </c>
      <c r="K649" s="45">
        <v>2018</v>
      </c>
      <c r="L649" s="55">
        <v>46.5</v>
      </c>
      <c r="M649" s="55">
        <v>46.5</v>
      </c>
      <c r="N649" s="55">
        <v>0</v>
      </c>
      <c r="O649" s="55">
        <v>0</v>
      </c>
      <c r="P649" s="55">
        <v>0</v>
      </c>
      <c r="Q649" s="45" t="s">
        <v>46</v>
      </c>
      <c r="R649" s="45">
        <v>1207</v>
      </c>
      <c r="S649" s="45">
        <v>4908</v>
      </c>
      <c r="T649" s="45">
        <v>408</v>
      </c>
      <c r="U649" s="45">
        <v>1543</v>
      </c>
      <c r="V649" s="45">
        <v>0</v>
      </c>
      <c r="W649" s="45">
        <v>0</v>
      </c>
      <c r="X649" s="45">
        <v>0</v>
      </c>
      <c r="Y649" s="45">
        <v>0</v>
      </c>
      <c r="Z649" s="45">
        <v>0</v>
      </c>
      <c r="AA649" s="45">
        <v>0</v>
      </c>
      <c r="AB649" s="45" t="s">
        <v>100</v>
      </c>
      <c r="AC649" s="95" t="s">
        <v>416</v>
      </c>
      <c r="AD649" s="45"/>
    </row>
    <row r="650" s="131" customFormat="1" ht="24" spans="1:30">
      <c r="A650" s="45" t="s">
        <v>42</v>
      </c>
      <c r="B650" s="46" t="s">
        <v>415</v>
      </c>
      <c r="C650" s="45" t="s">
        <v>53</v>
      </c>
      <c r="D650" s="45" t="s">
        <v>417</v>
      </c>
      <c r="E650" s="45" t="s">
        <v>267</v>
      </c>
      <c r="F650" s="45">
        <v>5</v>
      </c>
      <c r="G650" s="45">
        <v>1</v>
      </c>
      <c r="H650" s="45">
        <v>118</v>
      </c>
      <c r="I650" s="45">
        <v>421</v>
      </c>
      <c r="J650" s="45">
        <v>2018</v>
      </c>
      <c r="K650" s="45">
        <v>2018</v>
      </c>
      <c r="L650" s="55">
        <v>7.1</v>
      </c>
      <c r="M650" s="55">
        <v>7.1</v>
      </c>
      <c r="N650" s="55">
        <v>0</v>
      </c>
      <c r="O650" s="55">
        <v>0</v>
      </c>
      <c r="P650" s="55">
        <v>0</v>
      </c>
      <c r="Q650" s="45" t="s">
        <v>46</v>
      </c>
      <c r="R650" s="45">
        <v>223</v>
      </c>
      <c r="S650" s="45">
        <v>845</v>
      </c>
      <c r="T650" s="45">
        <v>118</v>
      </c>
      <c r="U650" s="45">
        <v>421</v>
      </c>
      <c r="V650" s="45">
        <v>0</v>
      </c>
      <c r="W650" s="45">
        <v>0</v>
      </c>
      <c r="X650" s="45">
        <v>0</v>
      </c>
      <c r="Y650" s="45">
        <v>0</v>
      </c>
      <c r="Z650" s="45">
        <v>0</v>
      </c>
      <c r="AA650" s="45">
        <v>0</v>
      </c>
      <c r="AB650" s="45" t="s">
        <v>100</v>
      </c>
      <c r="AC650" s="95" t="s">
        <v>416</v>
      </c>
      <c r="AD650" s="45"/>
    </row>
    <row r="651" s="131" customFormat="1" ht="24" spans="1:30">
      <c r="A651" s="45" t="s">
        <v>42</v>
      </c>
      <c r="B651" s="46" t="s">
        <v>415</v>
      </c>
      <c r="C651" s="45" t="s">
        <v>54</v>
      </c>
      <c r="D651" s="45" t="s">
        <v>45</v>
      </c>
      <c r="E651" s="45" t="s">
        <v>267</v>
      </c>
      <c r="F651" s="45">
        <v>1</v>
      </c>
      <c r="G651" s="45">
        <v>1</v>
      </c>
      <c r="H651" s="45">
        <v>323</v>
      </c>
      <c r="I651" s="45">
        <v>1242</v>
      </c>
      <c r="J651" s="45">
        <v>2018</v>
      </c>
      <c r="K651" s="45">
        <v>2018</v>
      </c>
      <c r="L651" s="55">
        <f>SUM(M651:P651)</f>
        <v>15</v>
      </c>
      <c r="M651" s="55">
        <v>15</v>
      </c>
      <c r="N651" s="52">
        <v>0</v>
      </c>
      <c r="O651" s="52">
        <v>0</v>
      </c>
      <c r="P651" s="52">
        <v>0</v>
      </c>
      <c r="Q651" s="43" t="s">
        <v>46</v>
      </c>
      <c r="R651" s="45">
        <v>323</v>
      </c>
      <c r="S651" s="45">
        <v>1242</v>
      </c>
      <c r="T651" s="45">
        <v>323</v>
      </c>
      <c r="U651" s="45">
        <v>1242</v>
      </c>
      <c r="V651" s="43">
        <v>0</v>
      </c>
      <c r="W651" s="43">
        <v>0</v>
      </c>
      <c r="X651" s="43">
        <v>0</v>
      </c>
      <c r="Y651" s="43">
        <v>0</v>
      </c>
      <c r="Z651" s="43">
        <v>0</v>
      </c>
      <c r="AA651" s="43">
        <v>0</v>
      </c>
      <c r="AB651" s="45" t="s">
        <v>100</v>
      </c>
      <c r="AC651" s="95" t="s">
        <v>416</v>
      </c>
      <c r="AD651" s="43"/>
    </row>
    <row r="652" s="131" customFormat="1" ht="24" spans="1:30">
      <c r="A652" s="45" t="s">
        <v>42</v>
      </c>
      <c r="B652" s="46" t="s">
        <v>415</v>
      </c>
      <c r="C652" s="45" t="s">
        <v>55</v>
      </c>
      <c r="D652" s="45" t="s">
        <v>45</v>
      </c>
      <c r="E652" s="45" t="s">
        <v>267</v>
      </c>
      <c r="F652" s="45">
        <v>12</v>
      </c>
      <c r="G652" s="45">
        <v>1</v>
      </c>
      <c r="H652" s="45">
        <v>990</v>
      </c>
      <c r="I652" s="45">
        <v>3865</v>
      </c>
      <c r="J652" s="45">
        <v>2018</v>
      </c>
      <c r="K652" s="45">
        <v>2018</v>
      </c>
      <c r="L652" s="55">
        <v>138</v>
      </c>
      <c r="M652" s="55">
        <v>0</v>
      </c>
      <c r="N652" s="55">
        <v>138</v>
      </c>
      <c r="O652" s="55">
        <v>0</v>
      </c>
      <c r="P652" s="55">
        <v>0</v>
      </c>
      <c r="Q652" s="45" t="s">
        <v>46</v>
      </c>
      <c r="R652" s="45">
        <v>4146</v>
      </c>
      <c r="S652" s="45">
        <v>17819</v>
      </c>
      <c r="T652" s="45">
        <v>990</v>
      </c>
      <c r="U652" s="45">
        <v>3865</v>
      </c>
      <c r="V652" s="45">
        <v>0</v>
      </c>
      <c r="W652" s="45">
        <v>0</v>
      </c>
      <c r="X652" s="45">
        <v>0</v>
      </c>
      <c r="Y652" s="45">
        <v>0</v>
      </c>
      <c r="Z652" s="45">
        <v>0</v>
      </c>
      <c r="AA652" s="45">
        <v>0</v>
      </c>
      <c r="AB652" s="45" t="s">
        <v>100</v>
      </c>
      <c r="AC652" s="95" t="s">
        <v>416</v>
      </c>
      <c r="AD652" s="74"/>
    </row>
    <row r="653" s="131" customFormat="1" ht="24" spans="1:30">
      <c r="A653" s="45" t="s">
        <v>42</v>
      </c>
      <c r="B653" s="46" t="s">
        <v>415</v>
      </c>
      <c r="C653" s="45" t="s">
        <v>57</v>
      </c>
      <c r="D653" s="45" t="s">
        <v>45</v>
      </c>
      <c r="E653" s="45" t="s">
        <v>267</v>
      </c>
      <c r="F653" s="45">
        <v>2</v>
      </c>
      <c r="G653" s="45">
        <v>1</v>
      </c>
      <c r="H653" s="45">
        <v>138</v>
      </c>
      <c r="I653" s="45">
        <v>536</v>
      </c>
      <c r="J653" s="45">
        <v>2018</v>
      </c>
      <c r="K653" s="45">
        <v>2018</v>
      </c>
      <c r="L653" s="55">
        <v>6</v>
      </c>
      <c r="M653" s="55">
        <v>6</v>
      </c>
      <c r="N653" s="55">
        <v>0</v>
      </c>
      <c r="O653" s="55">
        <v>0</v>
      </c>
      <c r="P653" s="55">
        <v>0</v>
      </c>
      <c r="Q653" s="45" t="s">
        <v>46</v>
      </c>
      <c r="R653" s="45">
        <v>138</v>
      </c>
      <c r="S653" s="45">
        <v>536</v>
      </c>
      <c r="T653" s="45">
        <v>138</v>
      </c>
      <c r="U653" s="45">
        <v>536</v>
      </c>
      <c r="V653" s="45">
        <v>0</v>
      </c>
      <c r="W653" s="45">
        <v>0</v>
      </c>
      <c r="X653" s="45">
        <v>0</v>
      </c>
      <c r="Y653" s="45">
        <v>0</v>
      </c>
      <c r="Z653" s="45">
        <v>0</v>
      </c>
      <c r="AA653" s="45">
        <v>0</v>
      </c>
      <c r="AB653" s="45" t="s">
        <v>100</v>
      </c>
      <c r="AC653" s="95" t="s">
        <v>416</v>
      </c>
      <c r="AD653" s="45"/>
    </row>
    <row r="654" s="131" customFormat="1" ht="24" spans="1:30">
      <c r="A654" s="45" t="s">
        <v>42</v>
      </c>
      <c r="B654" s="46" t="s">
        <v>415</v>
      </c>
      <c r="C654" s="45" t="s">
        <v>58</v>
      </c>
      <c r="D654" s="45" t="s">
        <v>45</v>
      </c>
      <c r="E654" s="45" t="s">
        <v>267</v>
      </c>
      <c r="F654" s="45">
        <v>3</v>
      </c>
      <c r="G654" s="45">
        <v>1</v>
      </c>
      <c r="H654" s="45">
        <v>610</v>
      </c>
      <c r="I654" s="45">
        <v>2611</v>
      </c>
      <c r="J654" s="45">
        <v>2018</v>
      </c>
      <c r="K654" s="45">
        <v>2018</v>
      </c>
      <c r="L654" s="55">
        <v>46.5</v>
      </c>
      <c r="M654" s="55">
        <v>0</v>
      </c>
      <c r="N654" s="55">
        <v>0</v>
      </c>
      <c r="O654" s="55">
        <v>0</v>
      </c>
      <c r="P654" s="55">
        <v>46.5</v>
      </c>
      <c r="Q654" s="45" t="s">
        <v>46</v>
      </c>
      <c r="R654" s="45">
        <v>610</v>
      </c>
      <c r="S654" s="45">
        <v>2611</v>
      </c>
      <c r="T654" s="45">
        <v>610</v>
      </c>
      <c r="U654" s="45">
        <v>2611</v>
      </c>
      <c r="V654" s="45">
        <v>0</v>
      </c>
      <c r="W654" s="45">
        <v>0</v>
      </c>
      <c r="X654" s="45">
        <v>0</v>
      </c>
      <c r="Y654" s="45">
        <v>0</v>
      </c>
      <c r="Z654" s="45">
        <v>0</v>
      </c>
      <c r="AA654" s="45">
        <v>0</v>
      </c>
      <c r="AB654" s="45" t="s">
        <v>100</v>
      </c>
      <c r="AC654" s="95" t="s">
        <v>416</v>
      </c>
      <c r="AD654" s="45"/>
    </row>
    <row r="655" s="131" customFormat="1" ht="24" spans="1:30">
      <c r="A655" s="45" t="s">
        <v>42</v>
      </c>
      <c r="B655" s="46" t="s">
        <v>415</v>
      </c>
      <c r="C655" s="45" t="s">
        <v>53</v>
      </c>
      <c r="D655" s="45" t="s">
        <v>45</v>
      </c>
      <c r="E655" s="45" t="s">
        <v>267</v>
      </c>
      <c r="F655" s="45">
        <v>2</v>
      </c>
      <c r="G655" s="45">
        <v>1</v>
      </c>
      <c r="H655" s="45">
        <v>665</v>
      </c>
      <c r="I655" s="45">
        <v>2507</v>
      </c>
      <c r="J655" s="45">
        <v>2019</v>
      </c>
      <c r="K655" s="45">
        <v>2019</v>
      </c>
      <c r="L655" s="55">
        <v>31</v>
      </c>
      <c r="M655" s="55">
        <v>0</v>
      </c>
      <c r="N655" s="55">
        <v>0</v>
      </c>
      <c r="O655" s="55">
        <v>0</v>
      </c>
      <c r="P655" s="55">
        <v>31</v>
      </c>
      <c r="Q655" s="45" t="s">
        <v>46</v>
      </c>
      <c r="R655" s="45">
        <v>1295</v>
      </c>
      <c r="S655" s="45">
        <v>5128</v>
      </c>
      <c r="T655" s="75">
        <v>665</v>
      </c>
      <c r="U655" s="45">
        <v>2507</v>
      </c>
      <c r="V655" s="73">
        <v>0</v>
      </c>
      <c r="W655" s="45">
        <v>0</v>
      </c>
      <c r="X655" s="45">
        <v>0</v>
      </c>
      <c r="Y655" s="45">
        <v>0</v>
      </c>
      <c r="Z655" s="45">
        <v>0</v>
      </c>
      <c r="AA655" s="45">
        <v>0</v>
      </c>
      <c r="AB655" s="45" t="s">
        <v>222</v>
      </c>
      <c r="AC655" s="95" t="s">
        <v>416</v>
      </c>
      <c r="AD655" s="45"/>
    </row>
    <row r="656" s="131" customFormat="1" ht="24" spans="1:30">
      <c r="A656" s="45" t="s">
        <v>42</v>
      </c>
      <c r="B656" s="46" t="s">
        <v>415</v>
      </c>
      <c r="C656" s="45" t="s">
        <v>55</v>
      </c>
      <c r="D656" s="45" t="s">
        <v>45</v>
      </c>
      <c r="E656" s="45" t="s">
        <v>267</v>
      </c>
      <c r="F656" s="45">
        <v>1</v>
      </c>
      <c r="G656" s="45">
        <v>1</v>
      </c>
      <c r="H656" s="45">
        <v>238</v>
      </c>
      <c r="I656" s="45">
        <v>944</v>
      </c>
      <c r="J656" s="45">
        <v>2019</v>
      </c>
      <c r="K656" s="45">
        <v>2019</v>
      </c>
      <c r="L656" s="55">
        <v>15.5</v>
      </c>
      <c r="M656" s="55">
        <v>0</v>
      </c>
      <c r="N656" s="55">
        <v>0</v>
      </c>
      <c r="O656" s="55">
        <v>0</v>
      </c>
      <c r="P656" s="55">
        <v>15.5</v>
      </c>
      <c r="Q656" s="45" t="s">
        <v>46</v>
      </c>
      <c r="R656" s="45">
        <v>482</v>
      </c>
      <c r="S656" s="45">
        <v>2092</v>
      </c>
      <c r="T656" s="75">
        <v>238</v>
      </c>
      <c r="U656" s="45">
        <v>944</v>
      </c>
      <c r="V656" s="73">
        <v>0</v>
      </c>
      <c r="W656" s="45">
        <v>0</v>
      </c>
      <c r="X656" s="45">
        <v>0</v>
      </c>
      <c r="Y656" s="45">
        <v>0</v>
      </c>
      <c r="Z656" s="45">
        <v>0</v>
      </c>
      <c r="AA656" s="45">
        <v>0</v>
      </c>
      <c r="AB656" s="45" t="s">
        <v>222</v>
      </c>
      <c r="AC656" s="95" t="s">
        <v>416</v>
      </c>
      <c r="AD656" s="45"/>
    </row>
    <row r="657" s="10" customFormat="1" ht="24" spans="1:30">
      <c r="A657" s="45" t="s">
        <v>42</v>
      </c>
      <c r="B657" s="46" t="s">
        <v>418</v>
      </c>
      <c r="C657" s="45" t="s">
        <v>57</v>
      </c>
      <c r="D657" s="45" t="s">
        <v>45</v>
      </c>
      <c r="E657" s="45" t="s">
        <v>419</v>
      </c>
      <c r="F657" s="45">
        <v>80</v>
      </c>
      <c r="G657" s="45">
        <v>1</v>
      </c>
      <c r="H657" s="45">
        <v>64</v>
      </c>
      <c r="I657" s="45">
        <v>232</v>
      </c>
      <c r="J657" s="45">
        <v>2020</v>
      </c>
      <c r="K657" s="45">
        <v>2020</v>
      </c>
      <c r="L657" s="55">
        <v>15.5</v>
      </c>
      <c r="M657" s="55">
        <v>0</v>
      </c>
      <c r="N657" s="55">
        <v>0</v>
      </c>
      <c r="O657" s="55">
        <v>0</v>
      </c>
      <c r="P657" s="55">
        <v>15.5</v>
      </c>
      <c r="Q657" s="45" t="s">
        <v>46</v>
      </c>
      <c r="R657" s="45">
        <v>64</v>
      </c>
      <c r="S657" s="45">
        <v>232</v>
      </c>
      <c r="T657" s="45">
        <v>64</v>
      </c>
      <c r="U657" s="45">
        <v>232</v>
      </c>
      <c r="V657" s="73">
        <v>0</v>
      </c>
      <c r="W657" s="75">
        <v>0</v>
      </c>
      <c r="X657" s="75">
        <v>0</v>
      </c>
      <c r="Y657" s="75">
        <v>0</v>
      </c>
      <c r="Z657" s="75">
        <v>0</v>
      </c>
      <c r="AA657" s="75">
        <v>0</v>
      </c>
      <c r="AB657" s="75" t="s">
        <v>100</v>
      </c>
      <c r="AC657" s="95" t="s">
        <v>416</v>
      </c>
      <c r="AD657" s="75"/>
    </row>
    <row r="658" s="10" customFormat="1" ht="24" spans="1:30">
      <c r="A658" s="45" t="s">
        <v>42</v>
      </c>
      <c r="B658" s="46" t="s">
        <v>420</v>
      </c>
      <c r="C658" s="45" t="s">
        <v>52</v>
      </c>
      <c r="D658" s="45" t="s">
        <v>45</v>
      </c>
      <c r="E658" s="45" t="s">
        <v>419</v>
      </c>
      <c r="F658" s="45">
        <v>80</v>
      </c>
      <c r="G658" s="45">
        <v>1</v>
      </c>
      <c r="H658" s="45">
        <v>46</v>
      </c>
      <c r="I658" s="45">
        <v>205</v>
      </c>
      <c r="J658" s="45">
        <v>2020</v>
      </c>
      <c r="K658" s="45">
        <v>2020</v>
      </c>
      <c r="L658" s="55">
        <v>15.5</v>
      </c>
      <c r="M658" s="55">
        <v>0</v>
      </c>
      <c r="N658" s="55">
        <v>0</v>
      </c>
      <c r="O658" s="55">
        <v>0</v>
      </c>
      <c r="P658" s="55">
        <v>15.5</v>
      </c>
      <c r="Q658" s="45" t="s">
        <v>46</v>
      </c>
      <c r="R658" s="45">
        <v>46</v>
      </c>
      <c r="S658" s="45">
        <v>205</v>
      </c>
      <c r="T658" s="45">
        <v>46</v>
      </c>
      <c r="U658" s="45">
        <v>205</v>
      </c>
      <c r="V658" s="73">
        <v>0</v>
      </c>
      <c r="W658" s="75">
        <v>0</v>
      </c>
      <c r="X658" s="75">
        <v>0</v>
      </c>
      <c r="Y658" s="75">
        <v>0</v>
      </c>
      <c r="Z658" s="75">
        <v>0</v>
      </c>
      <c r="AA658" s="75">
        <v>0</v>
      </c>
      <c r="AB658" s="75" t="s">
        <v>100</v>
      </c>
      <c r="AC658" s="95" t="s">
        <v>416</v>
      </c>
      <c r="AD658" s="75"/>
    </row>
    <row r="659" s="10" customFormat="1" ht="24" spans="1:30">
      <c r="A659" s="45" t="s">
        <v>42</v>
      </c>
      <c r="B659" s="46" t="s">
        <v>421</v>
      </c>
      <c r="C659" s="45" t="s">
        <v>50</v>
      </c>
      <c r="D659" s="45" t="s">
        <v>45</v>
      </c>
      <c r="E659" s="45" t="s">
        <v>419</v>
      </c>
      <c r="F659" s="45">
        <v>80</v>
      </c>
      <c r="G659" s="45">
        <v>1</v>
      </c>
      <c r="H659" s="45">
        <v>58</v>
      </c>
      <c r="I659" s="45">
        <v>187</v>
      </c>
      <c r="J659" s="45">
        <v>2020</v>
      </c>
      <c r="K659" s="45">
        <v>2020</v>
      </c>
      <c r="L659" s="55">
        <v>15.5</v>
      </c>
      <c r="M659" s="55">
        <v>0</v>
      </c>
      <c r="N659" s="55">
        <v>0</v>
      </c>
      <c r="O659" s="55">
        <v>0</v>
      </c>
      <c r="P659" s="55">
        <v>15.5</v>
      </c>
      <c r="Q659" s="45" t="s">
        <v>46</v>
      </c>
      <c r="R659" s="45">
        <v>58</v>
      </c>
      <c r="S659" s="45">
        <v>187</v>
      </c>
      <c r="T659" s="45">
        <v>58</v>
      </c>
      <c r="U659" s="45">
        <v>187</v>
      </c>
      <c r="V659" s="73">
        <v>0</v>
      </c>
      <c r="W659" s="75">
        <v>0</v>
      </c>
      <c r="X659" s="75">
        <v>0</v>
      </c>
      <c r="Y659" s="75">
        <v>0</v>
      </c>
      <c r="Z659" s="75">
        <v>0</v>
      </c>
      <c r="AA659" s="75">
        <v>0</v>
      </c>
      <c r="AB659" s="75" t="s">
        <v>100</v>
      </c>
      <c r="AC659" s="95" t="s">
        <v>416</v>
      </c>
      <c r="AD659" s="75"/>
    </row>
    <row r="660" s="10" customFormat="1" ht="24" spans="1:30">
      <c r="A660" s="45" t="s">
        <v>42</v>
      </c>
      <c r="B660" s="46" t="s">
        <v>422</v>
      </c>
      <c r="C660" s="45" t="s">
        <v>53</v>
      </c>
      <c r="D660" s="45" t="s">
        <v>45</v>
      </c>
      <c r="E660" s="45" t="s">
        <v>419</v>
      </c>
      <c r="F660" s="45">
        <v>80</v>
      </c>
      <c r="G660" s="45">
        <v>1</v>
      </c>
      <c r="H660" s="45">
        <v>109</v>
      </c>
      <c r="I660" s="45">
        <v>426</v>
      </c>
      <c r="J660" s="45">
        <v>2020</v>
      </c>
      <c r="K660" s="45">
        <v>2020</v>
      </c>
      <c r="L660" s="55">
        <v>15.5</v>
      </c>
      <c r="M660" s="55">
        <v>0</v>
      </c>
      <c r="N660" s="55">
        <v>0</v>
      </c>
      <c r="O660" s="55">
        <v>0</v>
      </c>
      <c r="P660" s="55">
        <v>15.5</v>
      </c>
      <c r="Q660" s="45" t="s">
        <v>46</v>
      </c>
      <c r="R660" s="45">
        <v>109</v>
      </c>
      <c r="S660" s="45">
        <v>426</v>
      </c>
      <c r="T660" s="45">
        <v>109</v>
      </c>
      <c r="U660" s="45">
        <v>426</v>
      </c>
      <c r="V660" s="73">
        <v>0</v>
      </c>
      <c r="W660" s="75">
        <v>0</v>
      </c>
      <c r="X660" s="75">
        <v>0</v>
      </c>
      <c r="Y660" s="75">
        <v>0</v>
      </c>
      <c r="Z660" s="75">
        <v>0</v>
      </c>
      <c r="AA660" s="75">
        <v>0</v>
      </c>
      <c r="AB660" s="75" t="s">
        <v>100</v>
      </c>
      <c r="AC660" s="95" t="s">
        <v>416</v>
      </c>
      <c r="AD660" s="75"/>
    </row>
    <row r="661" s="10" customFormat="1" ht="24" spans="1:30">
      <c r="A661" s="45" t="s">
        <v>42</v>
      </c>
      <c r="B661" s="46" t="s">
        <v>423</v>
      </c>
      <c r="C661" s="45" t="s">
        <v>55</v>
      </c>
      <c r="D661" s="45" t="s">
        <v>45</v>
      </c>
      <c r="E661" s="45" t="s">
        <v>419</v>
      </c>
      <c r="F661" s="45">
        <v>80</v>
      </c>
      <c r="G661" s="45">
        <v>1</v>
      </c>
      <c r="H661" s="45">
        <v>34</v>
      </c>
      <c r="I661" s="45">
        <v>137</v>
      </c>
      <c r="J661" s="45">
        <v>2020</v>
      </c>
      <c r="K661" s="45">
        <v>2020</v>
      </c>
      <c r="L661" s="55">
        <v>15.5</v>
      </c>
      <c r="M661" s="55">
        <v>0</v>
      </c>
      <c r="N661" s="55">
        <v>0</v>
      </c>
      <c r="O661" s="55">
        <v>0</v>
      </c>
      <c r="P661" s="55">
        <v>15.5</v>
      </c>
      <c r="Q661" s="45" t="s">
        <v>46</v>
      </c>
      <c r="R661" s="45">
        <v>34</v>
      </c>
      <c r="S661" s="45">
        <v>137</v>
      </c>
      <c r="T661" s="45">
        <v>34</v>
      </c>
      <c r="U661" s="45">
        <v>137</v>
      </c>
      <c r="V661" s="73">
        <v>0</v>
      </c>
      <c r="W661" s="75">
        <v>0</v>
      </c>
      <c r="X661" s="75">
        <v>0</v>
      </c>
      <c r="Y661" s="75">
        <v>0</v>
      </c>
      <c r="Z661" s="75">
        <v>0</v>
      </c>
      <c r="AA661" s="75">
        <v>0</v>
      </c>
      <c r="AB661" s="75" t="s">
        <v>100</v>
      </c>
      <c r="AC661" s="95" t="s">
        <v>416</v>
      </c>
      <c r="AD661" s="75"/>
    </row>
    <row r="662" s="10" customFormat="1" ht="24" spans="1:30">
      <c r="A662" s="45" t="s">
        <v>42</v>
      </c>
      <c r="B662" s="46" t="s">
        <v>424</v>
      </c>
      <c r="C662" s="45" t="s">
        <v>55</v>
      </c>
      <c r="D662" s="45" t="s">
        <v>45</v>
      </c>
      <c r="E662" s="45" t="s">
        <v>419</v>
      </c>
      <c r="F662" s="45">
        <v>80</v>
      </c>
      <c r="G662" s="45">
        <v>1</v>
      </c>
      <c r="H662" s="45">
        <v>53</v>
      </c>
      <c r="I662" s="45">
        <v>214</v>
      </c>
      <c r="J662" s="45">
        <v>2020</v>
      </c>
      <c r="K662" s="45">
        <v>2020</v>
      </c>
      <c r="L662" s="55">
        <v>15.5</v>
      </c>
      <c r="M662" s="55">
        <v>0</v>
      </c>
      <c r="N662" s="55">
        <v>0</v>
      </c>
      <c r="O662" s="55">
        <v>0</v>
      </c>
      <c r="P662" s="55">
        <v>15.5</v>
      </c>
      <c r="Q662" s="45" t="s">
        <v>46</v>
      </c>
      <c r="R662" s="45">
        <v>53</v>
      </c>
      <c r="S662" s="45">
        <v>214</v>
      </c>
      <c r="T662" s="45">
        <v>53</v>
      </c>
      <c r="U662" s="45">
        <v>214</v>
      </c>
      <c r="V662" s="73">
        <v>0</v>
      </c>
      <c r="W662" s="75">
        <v>0</v>
      </c>
      <c r="X662" s="75">
        <v>0</v>
      </c>
      <c r="Y662" s="75">
        <v>0</v>
      </c>
      <c r="Z662" s="75">
        <v>0</v>
      </c>
      <c r="AA662" s="75">
        <v>0</v>
      </c>
      <c r="AB662" s="75" t="s">
        <v>100</v>
      </c>
      <c r="AC662" s="95" t="s">
        <v>416</v>
      </c>
      <c r="AD662" s="75"/>
    </row>
    <row r="663" s="10" customFormat="1" ht="24" spans="1:30">
      <c r="A663" s="45" t="s">
        <v>42</v>
      </c>
      <c r="B663" s="46" t="s">
        <v>425</v>
      </c>
      <c r="C663" s="45" t="s">
        <v>55</v>
      </c>
      <c r="D663" s="45" t="s">
        <v>45</v>
      </c>
      <c r="E663" s="45" t="s">
        <v>419</v>
      </c>
      <c r="F663" s="45">
        <v>80</v>
      </c>
      <c r="G663" s="45">
        <v>1</v>
      </c>
      <c r="H663" s="45">
        <v>100</v>
      </c>
      <c r="I663" s="45">
        <v>393</v>
      </c>
      <c r="J663" s="45">
        <v>2020</v>
      </c>
      <c r="K663" s="45">
        <v>2020</v>
      </c>
      <c r="L663" s="55">
        <v>15.5</v>
      </c>
      <c r="M663" s="55">
        <v>0</v>
      </c>
      <c r="N663" s="55">
        <v>0</v>
      </c>
      <c r="O663" s="55">
        <v>0</v>
      </c>
      <c r="P663" s="55">
        <v>15.5</v>
      </c>
      <c r="Q663" s="45" t="s">
        <v>46</v>
      </c>
      <c r="R663" s="45">
        <v>100</v>
      </c>
      <c r="S663" s="45">
        <v>393</v>
      </c>
      <c r="T663" s="45">
        <v>100</v>
      </c>
      <c r="U663" s="45">
        <v>393</v>
      </c>
      <c r="V663" s="73">
        <v>0</v>
      </c>
      <c r="W663" s="75">
        <v>0</v>
      </c>
      <c r="X663" s="75">
        <v>0</v>
      </c>
      <c r="Y663" s="75">
        <v>0</v>
      </c>
      <c r="Z663" s="75">
        <v>0</v>
      </c>
      <c r="AA663" s="75">
        <v>0</v>
      </c>
      <c r="AB663" s="75" t="s">
        <v>100</v>
      </c>
      <c r="AC663" s="95" t="s">
        <v>416</v>
      </c>
      <c r="AD663" s="75"/>
    </row>
    <row r="664" s="10" customFormat="1" ht="24" spans="1:30">
      <c r="A664" s="45" t="s">
        <v>42</v>
      </c>
      <c r="B664" s="46" t="s">
        <v>426</v>
      </c>
      <c r="C664" s="45" t="s">
        <v>44</v>
      </c>
      <c r="D664" s="45" t="s">
        <v>45</v>
      </c>
      <c r="E664" s="45" t="s">
        <v>419</v>
      </c>
      <c r="F664" s="45">
        <v>80</v>
      </c>
      <c r="G664" s="45">
        <v>1</v>
      </c>
      <c r="H664" s="45">
        <v>5</v>
      </c>
      <c r="I664" s="45">
        <v>14</v>
      </c>
      <c r="J664" s="45">
        <v>2020</v>
      </c>
      <c r="K664" s="45">
        <v>2020</v>
      </c>
      <c r="L664" s="55">
        <v>15.5</v>
      </c>
      <c r="M664" s="55">
        <v>0</v>
      </c>
      <c r="N664" s="55">
        <v>0</v>
      </c>
      <c r="O664" s="55">
        <v>0</v>
      </c>
      <c r="P664" s="55">
        <v>15.5</v>
      </c>
      <c r="Q664" s="45" t="s">
        <v>46</v>
      </c>
      <c r="R664" s="45">
        <v>5</v>
      </c>
      <c r="S664" s="45">
        <v>14</v>
      </c>
      <c r="T664" s="45">
        <v>5</v>
      </c>
      <c r="U664" s="45">
        <v>14</v>
      </c>
      <c r="V664" s="73">
        <v>0</v>
      </c>
      <c r="W664" s="75">
        <v>0</v>
      </c>
      <c r="X664" s="75">
        <v>0</v>
      </c>
      <c r="Y664" s="75">
        <v>0</v>
      </c>
      <c r="Z664" s="75">
        <v>0</v>
      </c>
      <c r="AA664" s="75">
        <v>0</v>
      </c>
      <c r="AB664" s="75" t="s">
        <v>100</v>
      </c>
      <c r="AC664" s="95" t="s">
        <v>416</v>
      </c>
      <c r="AD664" s="75"/>
    </row>
    <row r="665" s="10" customFormat="1" ht="24" spans="1:30">
      <c r="A665" s="45" t="s">
        <v>42</v>
      </c>
      <c r="B665" s="46" t="s">
        <v>427</v>
      </c>
      <c r="C665" s="45" t="s">
        <v>44</v>
      </c>
      <c r="D665" s="45" t="s">
        <v>45</v>
      </c>
      <c r="E665" s="45" t="s">
        <v>419</v>
      </c>
      <c r="F665" s="45">
        <v>80</v>
      </c>
      <c r="G665" s="45">
        <v>1</v>
      </c>
      <c r="H665" s="45">
        <v>4</v>
      </c>
      <c r="I665" s="45">
        <v>11</v>
      </c>
      <c r="J665" s="45">
        <v>2020</v>
      </c>
      <c r="K665" s="45">
        <v>2020</v>
      </c>
      <c r="L665" s="55">
        <v>15.5</v>
      </c>
      <c r="M665" s="55">
        <v>0</v>
      </c>
      <c r="N665" s="55">
        <v>0</v>
      </c>
      <c r="O665" s="55">
        <v>0</v>
      </c>
      <c r="P665" s="55">
        <v>15.5</v>
      </c>
      <c r="Q665" s="45" t="s">
        <v>46</v>
      </c>
      <c r="R665" s="45">
        <v>4</v>
      </c>
      <c r="S665" s="45">
        <v>11</v>
      </c>
      <c r="T665" s="45">
        <v>4</v>
      </c>
      <c r="U665" s="45">
        <v>11</v>
      </c>
      <c r="V665" s="73">
        <v>0</v>
      </c>
      <c r="W665" s="75">
        <v>0</v>
      </c>
      <c r="X665" s="75">
        <v>0</v>
      </c>
      <c r="Y665" s="75">
        <v>0</v>
      </c>
      <c r="Z665" s="75">
        <v>0</v>
      </c>
      <c r="AA665" s="75">
        <v>0</v>
      </c>
      <c r="AB665" s="75" t="s">
        <v>100</v>
      </c>
      <c r="AC665" s="95" t="s">
        <v>416</v>
      </c>
      <c r="AD665" s="75"/>
    </row>
    <row r="666" s="10" customFormat="1" ht="24" spans="1:30">
      <c r="A666" s="45" t="s">
        <v>42</v>
      </c>
      <c r="B666" s="46" t="s">
        <v>428</v>
      </c>
      <c r="C666" s="45" t="s">
        <v>56</v>
      </c>
      <c r="D666" s="45" t="s">
        <v>45</v>
      </c>
      <c r="E666" s="45" t="s">
        <v>419</v>
      </c>
      <c r="F666" s="45">
        <v>80</v>
      </c>
      <c r="G666" s="45">
        <v>1</v>
      </c>
      <c r="H666" s="45">
        <v>88</v>
      </c>
      <c r="I666" s="45">
        <v>323</v>
      </c>
      <c r="J666" s="45">
        <v>2020</v>
      </c>
      <c r="K666" s="45">
        <v>2020</v>
      </c>
      <c r="L666" s="55">
        <v>15.5</v>
      </c>
      <c r="M666" s="55">
        <v>0</v>
      </c>
      <c r="N666" s="55">
        <v>0</v>
      </c>
      <c r="O666" s="55">
        <v>0</v>
      </c>
      <c r="P666" s="55">
        <v>15.5</v>
      </c>
      <c r="Q666" s="45" t="s">
        <v>46</v>
      </c>
      <c r="R666" s="45">
        <v>88</v>
      </c>
      <c r="S666" s="45">
        <v>323</v>
      </c>
      <c r="T666" s="45">
        <v>88</v>
      </c>
      <c r="U666" s="45">
        <v>323</v>
      </c>
      <c r="V666" s="73">
        <v>0</v>
      </c>
      <c r="W666" s="75">
        <v>0</v>
      </c>
      <c r="X666" s="75">
        <v>0</v>
      </c>
      <c r="Y666" s="75">
        <v>0</v>
      </c>
      <c r="Z666" s="75">
        <v>0</v>
      </c>
      <c r="AA666" s="75">
        <v>0</v>
      </c>
      <c r="AB666" s="75" t="s">
        <v>100</v>
      </c>
      <c r="AC666" s="95" t="s">
        <v>416</v>
      </c>
      <c r="AD666" s="75"/>
    </row>
    <row r="667" s="10" customFormat="1" ht="24" spans="1:30">
      <c r="A667" s="45" t="s">
        <v>42</v>
      </c>
      <c r="B667" s="46" t="s">
        <v>429</v>
      </c>
      <c r="C667" s="45" t="s">
        <v>50</v>
      </c>
      <c r="D667" s="45" t="s">
        <v>45</v>
      </c>
      <c r="E667" s="45" t="s">
        <v>419</v>
      </c>
      <c r="F667" s="45">
        <v>80</v>
      </c>
      <c r="G667" s="45">
        <v>1</v>
      </c>
      <c r="H667" s="45">
        <v>24</v>
      </c>
      <c r="I667" s="45">
        <v>87</v>
      </c>
      <c r="J667" s="45">
        <v>2020</v>
      </c>
      <c r="K667" s="45">
        <v>2020</v>
      </c>
      <c r="L667" s="55">
        <v>15.5</v>
      </c>
      <c r="M667" s="55">
        <v>0</v>
      </c>
      <c r="N667" s="55">
        <v>0</v>
      </c>
      <c r="O667" s="55">
        <v>0</v>
      </c>
      <c r="P667" s="55">
        <v>15.5</v>
      </c>
      <c r="Q667" s="45" t="s">
        <v>46</v>
      </c>
      <c r="R667" s="45">
        <v>24</v>
      </c>
      <c r="S667" s="45">
        <v>87</v>
      </c>
      <c r="T667" s="45">
        <v>24</v>
      </c>
      <c r="U667" s="45">
        <v>87</v>
      </c>
      <c r="V667" s="73">
        <v>0</v>
      </c>
      <c r="W667" s="75">
        <v>0</v>
      </c>
      <c r="X667" s="75">
        <v>0</v>
      </c>
      <c r="Y667" s="75">
        <v>0</v>
      </c>
      <c r="Z667" s="75">
        <v>0</v>
      </c>
      <c r="AA667" s="75">
        <v>0</v>
      </c>
      <c r="AB667" s="75" t="s">
        <v>100</v>
      </c>
      <c r="AC667" s="95" t="s">
        <v>416</v>
      </c>
      <c r="AD667" s="75"/>
    </row>
    <row r="668" s="10" customFormat="1" ht="24" spans="1:30">
      <c r="A668" s="45" t="s">
        <v>42</v>
      </c>
      <c r="B668" s="46" t="s">
        <v>430</v>
      </c>
      <c r="C668" s="45" t="s">
        <v>55</v>
      </c>
      <c r="D668" s="45" t="s">
        <v>45</v>
      </c>
      <c r="E668" s="45" t="s">
        <v>419</v>
      </c>
      <c r="F668" s="45">
        <v>80</v>
      </c>
      <c r="G668" s="45">
        <v>1</v>
      </c>
      <c r="H668" s="45">
        <v>138</v>
      </c>
      <c r="I668" s="45">
        <v>551</v>
      </c>
      <c r="J668" s="45">
        <v>2020</v>
      </c>
      <c r="K668" s="45">
        <v>2020</v>
      </c>
      <c r="L668" s="55">
        <v>15.5</v>
      </c>
      <c r="M668" s="55">
        <v>0</v>
      </c>
      <c r="N668" s="55">
        <v>0</v>
      </c>
      <c r="O668" s="55">
        <v>0</v>
      </c>
      <c r="P668" s="55">
        <v>15.5</v>
      </c>
      <c r="Q668" s="45" t="s">
        <v>46</v>
      </c>
      <c r="R668" s="45">
        <v>138</v>
      </c>
      <c r="S668" s="45">
        <v>551</v>
      </c>
      <c r="T668" s="45">
        <v>138</v>
      </c>
      <c r="U668" s="45">
        <v>551</v>
      </c>
      <c r="V668" s="73">
        <v>0</v>
      </c>
      <c r="W668" s="75">
        <v>0</v>
      </c>
      <c r="X668" s="75">
        <v>0</v>
      </c>
      <c r="Y668" s="75">
        <v>0</v>
      </c>
      <c r="Z668" s="75">
        <v>0</v>
      </c>
      <c r="AA668" s="75">
        <v>0</v>
      </c>
      <c r="AB668" s="75" t="s">
        <v>100</v>
      </c>
      <c r="AC668" s="95" t="s">
        <v>416</v>
      </c>
      <c r="AD668" s="75"/>
    </row>
    <row r="669" s="10" customFormat="1" ht="24" spans="1:30">
      <c r="A669" s="45" t="s">
        <v>42</v>
      </c>
      <c r="B669" s="46" t="s">
        <v>431</v>
      </c>
      <c r="C669" s="45" t="s">
        <v>49</v>
      </c>
      <c r="D669" s="45" t="s">
        <v>45</v>
      </c>
      <c r="E669" s="45" t="s">
        <v>419</v>
      </c>
      <c r="F669" s="45">
        <v>80</v>
      </c>
      <c r="G669" s="45">
        <v>1</v>
      </c>
      <c r="H669" s="45">
        <v>4</v>
      </c>
      <c r="I669" s="45">
        <v>12</v>
      </c>
      <c r="J669" s="45">
        <v>2020</v>
      </c>
      <c r="K669" s="45">
        <v>2020</v>
      </c>
      <c r="L669" s="55">
        <v>15.5</v>
      </c>
      <c r="M669" s="55">
        <v>0</v>
      </c>
      <c r="N669" s="55">
        <v>0</v>
      </c>
      <c r="O669" s="55">
        <v>0</v>
      </c>
      <c r="P669" s="55">
        <v>15.5</v>
      </c>
      <c r="Q669" s="45" t="s">
        <v>46</v>
      </c>
      <c r="R669" s="45">
        <v>4</v>
      </c>
      <c r="S669" s="45">
        <v>12</v>
      </c>
      <c r="T669" s="45">
        <v>4</v>
      </c>
      <c r="U669" s="45">
        <v>12</v>
      </c>
      <c r="V669" s="73">
        <v>0</v>
      </c>
      <c r="W669" s="75">
        <v>0</v>
      </c>
      <c r="X669" s="75">
        <v>0</v>
      </c>
      <c r="Y669" s="75">
        <v>0</v>
      </c>
      <c r="Z669" s="75">
        <v>0</v>
      </c>
      <c r="AA669" s="75">
        <v>0</v>
      </c>
      <c r="AB669" s="75" t="s">
        <v>100</v>
      </c>
      <c r="AC669" s="95" t="s">
        <v>416</v>
      </c>
      <c r="AD669" s="75"/>
    </row>
    <row r="670" s="10" customFormat="1" ht="24" spans="1:30">
      <c r="A670" s="45" t="s">
        <v>42</v>
      </c>
      <c r="B670" s="46" t="s">
        <v>432</v>
      </c>
      <c r="C670" s="45" t="s">
        <v>49</v>
      </c>
      <c r="D670" s="45" t="s">
        <v>45</v>
      </c>
      <c r="E670" s="45" t="s">
        <v>419</v>
      </c>
      <c r="F670" s="45">
        <v>80</v>
      </c>
      <c r="G670" s="45">
        <v>1</v>
      </c>
      <c r="H670" s="45">
        <v>1</v>
      </c>
      <c r="I670" s="45">
        <v>1</v>
      </c>
      <c r="J670" s="45">
        <v>2020</v>
      </c>
      <c r="K670" s="45">
        <v>2020</v>
      </c>
      <c r="L670" s="55">
        <v>15.5</v>
      </c>
      <c r="M670" s="55">
        <v>0</v>
      </c>
      <c r="N670" s="55">
        <v>0</v>
      </c>
      <c r="O670" s="55">
        <v>0</v>
      </c>
      <c r="P670" s="55">
        <v>15.5</v>
      </c>
      <c r="Q670" s="45" t="s">
        <v>46</v>
      </c>
      <c r="R670" s="45">
        <v>1</v>
      </c>
      <c r="S670" s="45">
        <v>1</v>
      </c>
      <c r="T670" s="45">
        <v>1</v>
      </c>
      <c r="U670" s="45">
        <v>1</v>
      </c>
      <c r="V670" s="73">
        <v>0</v>
      </c>
      <c r="W670" s="75">
        <v>0</v>
      </c>
      <c r="X670" s="75">
        <v>0</v>
      </c>
      <c r="Y670" s="75">
        <v>0</v>
      </c>
      <c r="Z670" s="75">
        <v>0</v>
      </c>
      <c r="AA670" s="75">
        <v>0</v>
      </c>
      <c r="AB670" s="75" t="s">
        <v>100</v>
      </c>
      <c r="AC670" s="95" t="s">
        <v>416</v>
      </c>
      <c r="AD670" s="75"/>
    </row>
    <row r="671" s="10" customFormat="1" ht="24" spans="1:30">
      <c r="A671" s="45" t="s">
        <v>42</v>
      </c>
      <c r="B671" s="46" t="s">
        <v>433</v>
      </c>
      <c r="C671" s="45" t="s">
        <v>49</v>
      </c>
      <c r="D671" s="45" t="s">
        <v>45</v>
      </c>
      <c r="E671" s="45" t="s">
        <v>419</v>
      </c>
      <c r="F671" s="45">
        <v>80</v>
      </c>
      <c r="G671" s="45">
        <v>1</v>
      </c>
      <c r="H671" s="45">
        <v>26</v>
      </c>
      <c r="I671" s="45">
        <v>79</v>
      </c>
      <c r="J671" s="45">
        <v>2020</v>
      </c>
      <c r="K671" s="45">
        <v>2020</v>
      </c>
      <c r="L671" s="55">
        <v>15.5</v>
      </c>
      <c r="M671" s="55">
        <v>0</v>
      </c>
      <c r="N671" s="55">
        <v>0</v>
      </c>
      <c r="O671" s="55">
        <v>0</v>
      </c>
      <c r="P671" s="55">
        <v>15.5</v>
      </c>
      <c r="Q671" s="45" t="s">
        <v>46</v>
      </c>
      <c r="R671" s="45">
        <v>26</v>
      </c>
      <c r="S671" s="45">
        <v>79</v>
      </c>
      <c r="T671" s="45">
        <v>26</v>
      </c>
      <c r="U671" s="45">
        <v>79</v>
      </c>
      <c r="V671" s="73">
        <v>0</v>
      </c>
      <c r="W671" s="75">
        <v>0</v>
      </c>
      <c r="X671" s="75">
        <v>0</v>
      </c>
      <c r="Y671" s="75">
        <v>0</v>
      </c>
      <c r="Z671" s="75">
        <v>0</v>
      </c>
      <c r="AA671" s="75">
        <v>0</v>
      </c>
      <c r="AB671" s="75" t="s">
        <v>100</v>
      </c>
      <c r="AC671" s="95" t="s">
        <v>416</v>
      </c>
      <c r="AD671" s="75"/>
    </row>
    <row r="672" s="10" customFormat="1" ht="24" spans="1:30">
      <c r="A672" s="45" t="s">
        <v>42</v>
      </c>
      <c r="B672" s="46" t="s">
        <v>421</v>
      </c>
      <c r="C672" s="45" t="s">
        <v>49</v>
      </c>
      <c r="D672" s="45" t="s">
        <v>45</v>
      </c>
      <c r="E672" s="45" t="s">
        <v>419</v>
      </c>
      <c r="F672" s="45">
        <v>80</v>
      </c>
      <c r="G672" s="45">
        <v>1</v>
      </c>
      <c r="H672" s="45">
        <v>32</v>
      </c>
      <c r="I672" s="45">
        <v>115</v>
      </c>
      <c r="J672" s="45">
        <v>2020</v>
      </c>
      <c r="K672" s="45">
        <v>2020</v>
      </c>
      <c r="L672" s="55">
        <v>15.5</v>
      </c>
      <c r="M672" s="55">
        <v>0</v>
      </c>
      <c r="N672" s="55">
        <v>0</v>
      </c>
      <c r="O672" s="55">
        <v>0</v>
      </c>
      <c r="P672" s="55">
        <v>15.5</v>
      </c>
      <c r="Q672" s="45" t="s">
        <v>46</v>
      </c>
      <c r="R672" s="45">
        <v>32</v>
      </c>
      <c r="S672" s="45">
        <v>115</v>
      </c>
      <c r="T672" s="45">
        <v>32</v>
      </c>
      <c r="U672" s="45">
        <v>115</v>
      </c>
      <c r="V672" s="73">
        <v>0</v>
      </c>
      <c r="W672" s="75">
        <v>0</v>
      </c>
      <c r="X672" s="75">
        <v>0</v>
      </c>
      <c r="Y672" s="75">
        <v>0</v>
      </c>
      <c r="Z672" s="75">
        <v>0</v>
      </c>
      <c r="AA672" s="75">
        <v>0</v>
      </c>
      <c r="AB672" s="75" t="s">
        <v>100</v>
      </c>
      <c r="AC672" s="95" t="s">
        <v>416</v>
      </c>
      <c r="AD672" s="75"/>
    </row>
    <row r="673" s="10" customFormat="1" ht="24" spans="1:30">
      <c r="A673" s="45" t="s">
        <v>42</v>
      </c>
      <c r="B673" s="46" t="s">
        <v>434</v>
      </c>
      <c r="C673" s="45" t="s">
        <v>49</v>
      </c>
      <c r="D673" s="45" t="s">
        <v>45</v>
      </c>
      <c r="E673" s="45" t="s">
        <v>419</v>
      </c>
      <c r="F673" s="45">
        <v>80</v>
      </c>
      <c r="G673" s="45">
        <v>1</v>
      </c>
      <c r="H673" s="45">
        <v>21</v>
      </c>
      <c r="I673" s="45">
        <v>75</v>
      </c>
      <c r="J673" s="45">
        <v>2020</v>
      </c>
      <c r="K673" s="45">
        <v>2020</v>
      </c>
      <c r="L673" s="55">
        <v>15.5</v>
      </c>
      <c r="M673" s="55">
        <v>0</v>
      </c>
      <c r="N673" s="55">
        <v>0</v>
      </c>
      <c r="O673" s="55">
        <v>0</v>
      </c>
      <c r="P673" s="55">
        <v>15.5</v>
      </c>
      <c r="Q673" s="45" t="s">
        <v>46</v>
      </c>
      <c r="R673" s="45">
        <v>21</v>
      </c>
      <c r="S673" s="45">
        <v>75</v>
      </c>
      <c r="T673" s="45">
        <v>21</v>
      </c>
      <c r="U673" s="45">
        <v>75</v>
      </c>
      <c r="V673" s="73">
        <v>0</v>
      </c>
      <c r="W673" s="75">
        <v>0</v>
      </c>
      <c r="X673" s="75">
        <v>0</v>
      </c>
      <c r="Y673" s="75">
        <v>0</v>
      </c>
      <c r="Z673" s="75">
        <v>0</v>
      </c>
      <c r="AA673" s="75">
        <v>0</v>
      </c>
      <c r="AB673" s="75" t="s">
        <v>100</v>
      </c>
      <c r="AC673" s="95" t="s">
        <v>416</v>
      </c>
      <c r="AD673" s="75"/>
    </row>
    <row r="674" s="10" customFormat="1" ht="24" spans="1:30">
      <c r="A674" s="45" t="s">
        <v>42</v>
      </c>
      <c r="B674" s="46" t="s">
        <v>435</v>
      </c>
      <c r="C674" s="45" t="s">
        <v>49</v>
      </c>
      <c r="D674" s="45" t="s">
        <v>45</v>
      </c>
      <c r="E674" s="45" t="s">
        <v>419</v>
      </c>
      <c r="F674" s="45">
        <v>80</v>
      </c>
      <c r="G674" s="45">
        <v>1</v>
      </c>
      <c r="H674" s="45">
        <v>6</v>
      </c>
      <c r="I674" s="45">
        <v>21</v>
      </c>
      <c r="J674" s="45">
        <v>2020</v>
      </c>
      <c r="K674" s="45">
        <v>2020</v>
      </c>
      <c r="L674" s="55">
        <v>15.5</v>
      </c>
      <c r="M674" s="55">
        <v>0</v>
      </c>
      <c r="N674" s="55">
        <v>0</v>
      </c>
      <c r="O674" s="55">
        <v>0</v>
      </c>
      <c r="P674" s="55">
        <v>15.5</v>
      </c>
      <c r="Q674" s="45" t="s">
        <v>46</v>
      </c>
      <c r="R674" s="45">
        <v>6</v>
      </c>
      <c r="S674" s="45">
        <v>21</v>
      </c>
      <c r="T674" s="45">
        <v>6</v>
      </c>
      <c r="U674" s="45">
        <v>21</v>
      </c>
      <c r="V674" s="73">
        <v>0</v>
      </c>
      <c r="W674" s="75">
        <v>0</v>
      </c>
      <c r="X674" s="75">
        <v>0</v>
      </c>
      <c r="Y674" s="75">
        <v>0</v>
      </c>
      <c r="Z674" s="75">
        <v>0</v>
      </c>
      <c r="AA674" s="75">
        <v>0</v>
      </c>
      <c r="AB674" s="75" t="s">
        <v>100</v>
      </c>
      <c r="AC674" s="95" t="s">
        <v>416</v>
      </c>
      <c r="AD674" s="75"/>
    </row>
    <row r="675" s="10" customFormat="1" ht="24" spans="1:30">
      <c r="A675" s="45" t="s">
        <v>42</v>
      </c>
      <c r="B675" s="46" t="s">
        <v>436</v>
      </c>
      <c r="C675" s="45" t="s">
        <v>49</v>
      </c>
      <c r="D675" s="45" t="s">
        <v>45</v>
      </c>
      <c r="E675" s="45" t="s">
        <v>419</v>
      </c>
      <c r="F675" s="45">
        <v>80</v>
      </c>
      <c r="G675" s="45">
        <v>1</v>
      </c>
      <c r="H675" s="45">
        <v>3</v>
      </c>
      <c r="I675" s="45">
        <v>5</v>
      </c>
      <c r="J675" s="45">
        <v>2020</v>
      </c>
      <c r="K675" s="45">
        <v>2020</v>
      </c>
      <c r="L675" s="55">
        <v>15.5</v>
      </c>
      <c r="M675" s="55">
        <v>0</v>
      </c>
      <c r="N675" s="55">
        <v>0</v>
      </c>
      <c r="O675" s="55">
        <v>0</v>
      </c>
      <c r="P675" s="55">
        <v>15.5</v>
      </c>
      <c r="Q675" s="45" t="s">
        <v>46</v>
      </c>
      <c r="R675" s="45">
        <v>3</v>
      </c>
      <c r="S675" s="45">
        <v>5</v>
      </c>
      <c r="T675" s="45">
        <v>3</v>
      </c>
      <c r="U675" s="45">
        <v>5</v>
      </c>
      <c r="V675" s="73">
        <v>0</v>
      </c>
      <c r="W675" s="75">
        <v>0</v>
      </c>
      <c r="X675" s="75">
        <v>0</v>
      </c>
      <c r="Y675" s="75">
        <v>0</v>
      </c>
      <c r="Z675" s="75">
        <v>0</v>
      </c>
      <c r="AA675" s="75">
        <v>0</v>
      </c>
      <c r="AB675" s="75" t="s">
        <v>100</v>
      </c>
      <c r="AC675" s="95" t="s">
        <v>416</v>
      </c>
      <c r="AD675" s="75"/>
    </row>
    <row r="676" s="10" customFormat="1" ht="24" spans="1:30">
      <c r="A676" s="45" t="s">
        <v>42</v>
      </c>
      <c r="B676" s="46" t="s">
        <v>437</v>
      </c>
      <c r="C676" s="45" t="s">
        <v>49</v>
      </c>
      <c r="D676" s="45" t="s">
        <v>45</v>
      </c>
      <c r="E676" s="45" t="s">
        <v>419</v>
      </c>
      <c r="F676" s="45">
        <v>80</v>
      </c>
      <c r="G676" s="45">
        <v>1</v>
      </c>
      <c r="H676" s="45">
        <v>25</v>
      </c>
      <c r="I676" s="45">
        <v>103</v>
      </c>
      <c r="J676" s="45">
        <v>2020</v>
      </c>
      <c r="K676" s="45">
        <v>2020</v>
      </c>
      <c r="L676" s="55">
        <v>15.5</v>
      </c>
      <c r="M676" s="55">
        <v>0</v>
      </c>
      <c r="N676" s="55">
        <v>0</v>
      </c>
      <c r="O676" s="55">
        <v>0</v>
      </c>
      <c r="P676" s="55">
        <v>15.5</v>
      </c>
      <c r="Q676" s="45" t="s">
        <v>46</v>
      </c>
      <c r="R676" s="45">
        <v>25</v>
      </c>
      <c r="S676" s="45">
        <v>103</v>
      </c>
      <c r="T676" s="45">
        <v>25</v>
      </c>
      <c r="U676" s="45">
        <v>103</v>
      </c>
      <c r="V676" s="73">
        <v>0</v>
      </c>
      <c r="W676" s="75">
        <v>0</v>
      </c>
      <c r="X676" s="75">
        <v>0</v>
      </c>
      <c r="Y676" s="75">
        <v>0</v>
      </c>
      <c r="Z676" s="75">
        <v>0</v>
      </c>
      <c r="AA676" s="75">
        <v>0</v>
      </c>
      <c r="AB676" s="75" t="s">
        <v>100</v>
      </c>
      <c r="AC676" s="95" t="s">
        <v>416</v>
      </c>
      <c r="AD676" s="75"/>
    </row>
    <row r="677" s="10" customFormat="1" ht="24" spans="1:30">
      <c r="A677" s="45" t="s">
        <v>42</v>
      </c>
      <c r="B677" s="46" t="s">
        <v>438</v>
      </c>
      <c r="C677" s="45" t="s">
        <v>52</v>
      </c>
      <c r="D677" s="45" t="s">
        <v>45</v>
      </c>
      <c r="E677" s="45" t="s">
        <v>419</v>
      </c>
      <c r="F677" s="45">
        <v>80</v>
      </c>
      <c r="G677" s="45">
        <v>1</v>
      </c>
      <c r="H677" s="45">
        <v>84</v>
      </c>
      <c r="I677" s="45">
        <v>252</v>
      </c>
      <c r="J677" s="45">
        <v>2020</v>
      </c>
      <c r="K677" s="45">
        <v>2020</v>
      </c>
      <c r="L677" s="55">
        <v>15.5</v>
      </c>
      <c r="M677" s="55">
        <v>0</v>
      </c>
      <c r="N677" s="55">
        <v>0</v>
      </c>
      <c r="O677" s="55">
        <v>0</v>
      </c>
      <c r="P677" s="55">
        <v>15.5</v>
      </c>
      <c r="Q677" s="45" t="s">
        <v>46</v>
      </c>
      <c r="R677" s="45">
        <v>84</v>
      </c>
      <c r="S677" s="45">
        <v>252</v>
      </c>
      <c r="T677" s="45">
        <v>84</v>
      </c>
      <c r="U677" s="45">
        <v>252</v>
      </c>
      <c r="V677" s="73">
        <v>0</v>
      </c>
      <c r="W677" s="75">
        <v>0</v>
      </c>
      <c r="X677" s="75">
        <v>0</v>
      </c>
      <c r="Y677" s="75">
        <v>0</v>
      </c>
      <c r="Z677" s="75">
        <v>0</v>
      </c>
      <c r="AA677" s="75">
        <v>0</v>
      </c>
      <c r="AB677" s="75" t="s">
        <v>100</v>
      </c>
      <c r="AC677" s="95" t="s">
        <v>416</v>
      </c>
      <c r="AD677" s="75"/>
    </row>
    <row r="678" s="10" customFormat="1" ht="24" spans="1:30">
      <c r="A678" s="45" t="s">
        <v>42</v>
      </c>
      <c r="B678" s="46" t="s">
        <v>439</v>
      </c>
      <c r="C678" s="45" t="s">
        <v>57</v>
      </c>
      <c r="D678" s="45" t="s">
        <v>45</v>
      </c>
      <c r="E678" s="45" t="s">
        <v>419</v>
      </c>
      <c r="F678" s="45">
        <v>80</v>
      </c>
      <c r="G678" s="45">
        <v>1</v>
      </c>
      <c r="H678" s="45">
        <v>1</v>
      </c>
      <c r="I678" s="45">
        <v>5</v>
      </c>
      <c r="J678" s="45">
        <v>2020</v>
      </c>
      <c r="K678" s="45">
        <v>2020</v>
      </c>
      <c r="L678" s="55">
        <v>15.5</v>
      </c>
      <c r="M678" s="55">
        <v>0</v>
      </c>
      <c r="N678" s="55">
        <v>0</v>
      </c>
      <c r="O678" s="55">
        <v>0</v>
      </c>
      <c r="P678" s="55">
        <v>15.5</v>
      </c>
      <c r="Q678" s="45" t="s">
        <v>46</v>
      </c>
      <c r="R678" s="45">
        <v>1</v>
      </c>
      <c r="S678" s="45">
        <v>5</v>
      </c>
      <c r="T678" s="45">
        <v>1</v>
      </c>
      <c r="U678" s="45">
        <v>5</v>
      </c>
      <c r="V678" s="73">
        <v>0</v>
      </c>
      <c r="W678" s="75">
        <v>0</v>
      </c>
      <c r="X678" s="75">
        <v>0</v>
      </c>
      <c r="Y678" s="75">
        <v>0</v>
      </c>
      <c r="Z678" s="75">
        <v>0</v>
      </c>
      <c r="AA678" s="75">
        <v>0</v>
      </c>
      <c r="AB678" s="75" t="s">
        <v>100</v>
      </c>
      <c r="AC678" s="95" t="s">
        <v>416</v>
      </c>
      <c r="AD678" s="75"/>
    </row>
    <row r="679" s="10" customFormat="1" ht="24" spans="1:30">
      <c r="A679" s="45" t="s">
        <v>42</v>
      </c>
      <c r="B679" s="46" t="s">
        <v>440</v>
      </c>
      <c r="C679" s="45" t="s">
        <v>57</v>
      </c>
      <c r="D679" s="45" t="s">
        <v>45</v>
      </c>
      <c r="E679" s="45" t="s">
        <v>419</v>
      </c>
      <c r="F679" s="45">
        <v>80</v>
      </c>
      <c r="G679" s="45">
        <v>1</v>
      </c>
      <c r="H679" s="45">
        <v>34</v>
      </c>
      <c r="I679" s="45">
        <v>131</v>
      </c>
      <c r="J679" s="45">
        <v>2020</v>
      </c>
      <c r="K679" s="45">
        <v>2020</v>
      </c>
      <c r="L679" s="55">
        <v>15.5</v>
      </c>
      <c r="M679" s="55">
        <v>0</v>
      </c>
      <c r="N679" s="55">
        <v>0</v>
      </c>
      <c r="O679" s="55">
        <v>0</v>
      </c>
      <c r="P679" s="55">
        <v>15.5</v>
      </c>
      <c r="Q679" s="45" t="s">
        <v>46</v>
      </c>
      <c r="R679" s="45">
        <v>34</v>
      </c>
      <c r="S679" s="45">
        <v>131</v>
      </c>
      <c r="T679" s="45">
        <v>34</v>
      </c>
      <c r="U679" s="45">
        <v>131</v>
      </c>
      <c r="V679" s="73">
        <v>0</v>
      </c>
      <c r="W679" s="75">
        <v>0</v>
      </c>
      <c r="X679" s="75">
        <v>0</v>
      </c>
      <c r="Y679" s="75">
        <v>0</v>
      </c>
      <c r="Z679" s="75">
        <v>0</v>
      </c>
      <c r="AA679" s="75">
        <v>0</v>
      </c>
      <c r="AB679" s="75" t="s">
        <v>100</v>
      </c>
      <c r="AC679" s="95" t="s">
        <v>416</v>
      </c>
      <c r="AD679" s="75"/>
    </row>
    <row r="680" s="143" customFormat="1" ht="12" spans="1:30">
      <c r="A680" s="43">
        <v>8.8</v>
      </c>
      <c r="B680" s="44" t="s">
        <v>441</v>
      </c>
      <c r="C680" s="43"/>
      <c r="D680" s="43"/>
      <c r="E680" s="43"/>
      <c r="F680" s="43">
        <f t="shared" ref="F680:I680" si="93">SUM(F681:F687)</f>
        <v>1358</v>
      </c>
      <c r="G680" s="43">
        <f t="shared" si="93"/>
        <v>7</v>
      </c>
      <c r="H680" s="43">
        <f t="shared" si="93"/>
        <v>909</v>
      </c>
      <c r="I680" s="43">
        <f t="shared" si="93"/>
        <v>3533</v>
      </c>
      <c r="J680" s="43"/>
      <c r="K680" s="43"/>
      <c r="L680" s="52">
        <f>SUM(L681:L687)</f>
        <v>344.1</v>
      </c>
      <c r="M680" s="52">
        <f>SUM(M681:M687)</f>
        <v>221.1</v>
      </c>
      <c r="N680" s="52">
        <f>SUM(N681:N687)</f>
        <v>113</v>
      </c>
      <c r="O680" s="52">
        <f>SUM(O681:O687)</f>
        <v>0</v>
      </c>
      <c r="P680" s="52">
        <f>SUM(P681:P687)</f>
        <v>10</v>
      </c>
      <c r="Q680" s="43"/>
      <c r="R680" s="43">
        <f>SUM(R681:R687)</f>
        <v>2023</v>
      </c>
      <c r="S680" s="43">
        <f>SUM(S681:S687)</f>
        <v>8267</v>
      </c>
      <c r="T680" s="43">
        <f>SUM(T681:T687)</f>
        <v>1151</v>
      </c>
      <c r="U680" s="43">
        <f>SUM(U681:U687)</f>
        <v>4490</v>
      </c>
      <c r="V680" s="43">
        <v>0</v>
      </c>
      <c r="W680" s="43">
        <v>0</v>
      </c>
      <c r="X680" s="43">
        <v>0</v>
      </c>
      <c r="Y680" s="43">
        <v>0</v>
      </c>
      <c r="Z680" s="43">
        <v>0</v>
      </c>
      <c r="AA680" s="43">
        <v>0</v>
      </c>
      <c r="AB680" s="77"/>
      <c r="AC680" s="77"/>
      <c r="AD680" s="77"/>
    </row>
    <row r="681" s="25" customFormat="1" ht="24" spans="1:225">
      <c r="A681" s="45" t="s">
        <v>42</v>
      </c>
      <c r="B681" s="46" t="s">
        <v>442</v>
      </c>
      <c r="C681" s="45" t="s">
        <v>50</v>
      </c>
      <c r="D681" s="45" t="s">
        <v>45</v>
      </c>
      <c r="E681" s="45" t="s">
        <v>419</v>
      </c>
      <c r="F681" s="45">
        <v>135</v>
      </c>
      <c r="G681" s="187">
        <v>1</v>
      </c>
      <c r="H681" s="45">
        <v>108</v>
      </c>
      <c r="I681" s="45">
        <v>403</v>
      </c>
      <c r="J681" s="45">
        <v>2018</v>
      </c>
      <c r="K681" s="45">
        <v>2018</v>
      </c>
      <c r="L681" s="55">
        <v>90</v>
      </c>
      <c r="M681" s="55">
        <v>90</v>
      </c>
      <c r="N681" s="55"/>
      <c r="O681" s="55"/>
      <c r="P681" s="55"/>
      <c r="Q681" s="45" t="s">
        <v>46</v>
      </c>
      <c r="R681" s="45">
        <v>108</v>
      </c>
      <c r="S681" s="45">
        <v>403</v>
      </c>
      <c r="T681" s="45">
        <v>108</v>
      </c>
      <c r="U681" s="45">
        <v>403</v>
      </c>
      <c r="V681" s="45">
        <v>0</v>
      </c>
      <c r="W681" s="45">
        <v>0</v>
      </c>
      <c r="X681" s="45">
        <v>0</v>
      </c>
      <c r="Y681" s="45">
        <v>0</v>
      </c>
      <c r="Z681" s="45">
        <v>0</v>
      </c>
      <c r="AA681" s="45">
        <v>0</v>
      </c>
      <c r="AB681" s="45" t="s">
        <v>222</v>
      </c>
      <c r="AC681" s="45" t="s">
        <v>443</v>
      </c>
      <c r="AD681" s="45"/>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c r="BA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31"/>
      <c r="BX681" s="31"/>
      <c r="BY681" s="31"/>
      <c r="BZ681" s="31"/>
      <c r="CA681" s="31"/>
      <c r="CB681" s="31"/>
      <c r="CC681" s="31"/>
      <c r="CD681" s="31"/>
      <c r="CE681" s="31"/>
      <c r="CF681" s="31"/>
      <c r="CG681" s="31"/>
      <c r="CH681" s="31"/>
      <c r="CI681" s="31"/>
      <c r="CJ681" s="31"/>
      <c r="CK681" s="31"/>
      <c r="CL681" s="31"/>
      <c r="CM681" s="31"/>
      <c r="CN681" s="31"/>
      <c r="CO681" s="31"/>
      <c r="CP681" s="31"/>
      <c r="CQ681" s="31"/>
      <c r="CR681" s="31"/>
      <c r="CS681" s="31"/>
      <c r="CT681" s="31"/>
      <c r="CU681" s="31"/>
      <c r="CV681" s="31"/>
      <c r="CW681" s="31"/>
      <c r="CX681" s="31"/>
      <c r="CY681" s="31"/>
      <c r="CZ681" s="31"/>
      <c r="DA681" s="31"/>
      <c r="DB681" s="31"/>
      <c r="DC681" s="31"/>
      <c r="DD681" s="31"/>
      <c r="DE681" s="31"/>
      <c r="DF681" s="31"/>
      <c r="DG681" s="31"/>
      <c r="DH681" s="31"/>
      <c r="DI681" s="31"/>
      <c r="DJ681" s="31"/>
      <c r="DK681" s="31"/>
      <c r="DL681" s="31"/>
      <c r="DM681" s="31"/>
      <c r="DN681" s="31"/>
      <c r="DO681" s="31"/>
      <c r="DP681" s="31"/>
      <c r="DQ681" s="31"/>
      <c r="DR681" s="31"/>
      <c r="DS681" s="31"/>
      <c r="DT681" s="31"/>
      <c r="DU681" s="31"/>
      <c r="DV681" s="31"/>
      <c r="DW681" s="31"/>
      <c r="DX681" s="31"/>
      <c r="DY681" s="31"/>
      <c r="DZ681" s="31"/>
      <c r="EA681" s="31"/>
      <c r="EB681" s="31"/>
      <c r="EC681" s="31"/>
      <c r="ED681" s="31"/>
      <c r="EE681" s="31"/>
      <c r="EF681" s="31"/>
      <c r="EG681" s="31"/>
      <c r="EH681" s="31"/>
      <c r="EI681" s="31"/>
      <c r="EJ681" s="31"/>
      <c r="EK681" s="31"/>
      <c r="EL681" s="31"/>
      <c r="EM681" s="31"/>
      <c r="EN681" s="31"/>
      <c r="EO681" s="31"/>
      <c r="EP681" s="31"/>
      <c r="EQ681" s="31"/>
      <c r="ER681" s="31"/>
      <c r="ES681" s="31"/>
      <c r="ET681" s="31"/>
      <c r="EU681" s="31"/>
      <c r="EV681" s="31"/>
      <c r="EW681" s="31"/>
      <c r="EX681" s="31"/>
      <c r="EY681" s="31"/>
      <c r="EZ681" s="31"/>
      <c r="FA681" s="31"/>
      <c r="FB681" s="31"/>
      <c r="FC681" s="31"/>
      <c r="FD681" s="31"/>
      <c r="FE681" s="31"/>
      <c r="FF681" s="31"/>
      <c r="FG681" s="31"/>
      <c r="FH681" s="31"/>
      <c r="FI681" s="31"/>
      <c r="FJ681" s="31"/>
      <c r="FK681" s="31"/>
      <c r="FL681" s="31"/>
      <c r="FM681" s="31"/>
      <c r="FN681" s="31"/>
      <c r="FO681" s="31"/>
      <c r="FP681" s="31"/>
      <c r="FQ681" s="31"/>
      <c r="FR681" s="31"/>
      <c r="FS681" s="31"/>
      <c r="FT681" s="31"/>
      <c r="FU681" s="31"/>
      <c r="FV681" s="31"/>
      <c r="FW681" s="31"/>
      <c r="FX681" s="31"/>
      <c r="FY681" s="31"/>
      <c r="FZ681" s="31"/>
      <c r="GA681" s="31"/>
      <c r="GB681" s="31"/>
      <c r="GC681" s="31"/>
      <c r="GD681" s="31"/>
      <c r="GE681" s="31"/>
      <c r="GF681" s="31"/>
      <c r="GG681" s="31"/>
      <c r="GH681" s="31"/>
      <c r="GI681" s="31"/>
      <c r="GJ681" s="31"/>
      <c r="GK681" s="31"/>
      <c r="GL681" s="31"/>
      <c r="GM681" s="31"/>
      <c r="GN681" s="31"/>
      <c r="GO681" s="31"/>
      <c r="GP681" s="31"/>
      <c r="GQ681" s="31"/>
      <c r="GR681" s="31"/>
      <c r="GS681" s="31"/>
      <c r="GT681" s="31"/>
      <c r="GU681" s="31"/>
      <c r="GV681" s="31"/>
      <c r="GW681" s="31"/>
      <c r="GX681" s="31"/>
      <c r="GY681" s="31"/>
      <c r="GZ681" s="31"/>
      <c r="HA681" s="31"/>
      <c r="HB681" s="31"/>
      <c r="HC681" s="31"/>
      <c r="HD681" s="31"/>
      <c r="HE681" s="31"/>
      <c r="HF681" s="31"/>
      <c r="HG681" s="31"/>
      <c r="HH681" s="31"/>
      <c r="HI681" s="31"/>
      <c r="HJ681" s="31"/>
      <c r="HK681" s="31"/>
      <c r="HL681" s="31"/>
      <c r="HM681" s="31"/>
      <c r="HN681" s="31"/>
      <c r="HO681" s="31"/>
      <c r="HP681" s="31"/>
      <c r="HQ681" s="31"/>
    </row>
    <row r="682" s="25" customFormat="1" ht="24" spans="1:225">
      <c r="A682" s="45" t="s">
        <v>42</v>
      </c>
      <c r="B682" s="46" t="s">
        <v>442</v>
      </c>
      <c r="C682" s="45" t="s">
        <v>52</v>
      </c>
      <c r="D682" s="45" t="s">
        <v>62</v>
      </c>
      <c r="E682" s="45" t="s">
        <v>419</v>
      </c>
      <c r="F682" s="45">
        <v>340</v>
      </c>
      <c r="G682" s="187">
        <v>1</v>
      </c>
      <c r="H682" s="45">
        <v>82</v>
      </c>
      <c r="I682" s="45">
        <v>322</v>
      </c>
      <c r="J682" s="45">
        <v>2018</v>
      </c>
      <c r="K682" s="45">
        <v>2018</v>
      </c>
      <c r="L682" s="55">
        <v>64</v>
      </c>
      <c r="M682" s="55">
        <v>64</v>
      </c>
      <c r="N682" s="55">
        <v>0</v>
      </c>
      <c r="O682" s="55">
        <v>0</v>
      </c>
      <c r="P682" s="55">
        <v>0</v>
      </c>
      <c r="Q682" s="45" t="s">
        <v>46</v>
      </c>
      <c r="R682" s="45">
        <v>82</v>
      </c>
      <c r="S682" s="45">
        <v>322</v>
      </c>
      <c r="T682" s="45">
        <v>82</v>
      </c>
      <c r="U682" s="45">
        <v>322</v>
      </c>
      <c r="V682" s="45">
        <v>0</v>
      </c>
      <c r="W682" s="45">
        <v>0</v>
      </c>
      <c r="X682" s="45">
        <v>0</v>
      </c>
      <c r="Y682" s="45">
        <v>0</v>
      </c>
      <c r="Z682" s="45">
        <v>0</v>
      </c>
      <c r="AA682" s="45">
        <v>0</v>
      </c>
      <c r="AB682" s="45" t="s">
        <v>222</v>
      </c>
      <c r="AC682" s="45" t="s">
        <v>443</v>
      </c>
      <c r="AD682" s="45"/>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c r="BA682" s="31"/>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31"/>
      <c r="BX682" s="31"/>
      <c r="BY682" s="31"/>
      <c r="BZ682" s="31"/>
      <c r="CA682" s="31"/>
      <c r="CB682" s="31"/>
      <c r="CC682" s="31"/>
      <c r="CD682" s="31"/>
      <c r="CE682" s="31"/>
      <c r="CF682" s="31"/>
      <c r="CG682" s="31"/>
      <c r="CH682" s="31"/>
      <c r="CI682" s="31"/>
      <c r="CJ682" s="31"/>
      <c r="CK682" s="31"/>
      <c r="CL682" s="31"/>
      <c r="CM682" s="31"/>
      <c r="CN682" s="31"/>
      <c r="CO682" s="31"/>
      <c r="CP682" s="31"/>
      <c r="CQ682" s="31"/>
      <c r="CR682" s="31"/>
      <c r="CS682" s="31"/>
      <c r="CT682" s="31"/>
      <c r="CU682" s="31"/>
      <c r="CV682" s="31"/>
      <c r="CW682" s="31"/>
      <c r="CX682" s="31"/>
      <c r="CY682" s="31"/>
      <c r="CZ682" s="31"/>
      <c r="DA682" s="31"/>
      <c r="DB682" s="31"/>
      <c r="DC682" s="31"/>
      <c r="DD682" s="31"/>
      <c r="DE682" s="31"/>
      <c r="DF682" s="31"/>
      <c r="DG682" s="31"/>
      <c r="DH682" s="31"/>
      <c r="DI682" s="31"/>
      <c r="DJ682" s="31"/>
      <c r="DK682" s="31"/>
      <c r="DL682" s="31"/>
      <c r="DM682" s="31"/>
      <c r="DN682" s="31"/>
      <c r="DO682" s="31"/>
      <c r="DP682" s="31"/>
      <c r="DQ682" s="31"/>
      <c r="DR682" s="31"/>
      <c r="DS682" s="31"/>
      <c r="DT682" s="31"/>
      <c r="DU682" s="31"/>
      <c r="DV682" s="31"/>
      <c r="DW682" s="31"/>
      <c r="DX682" s="31"/>
      <c r="DY682" s="31"/>
      <c r="DZ682" s="31"/>
      <c r="EA682" s="31"/>
      <c r="EB682" s="31"/>
      <c r="EC682" s="31"/>
      <c r="ED682" s="31"/>
      <c r="EE682" s="31"/>
      <c r="EF682" s="31"/>
      <c r="EG682" s="31"/>
      <c r="EH682" s="31"/>
      <c r="EI682" s="31"/>
      <c r="EJ682" s="31"/>
      <c r="EK682" s="31"/>
      <c r="EL682" s="31"/>
      <c r="EM682" s="31"/>
      <c r="EN682" s="31"/>
      <c r="EO682" s="31"/>
      <c r="EP682" s="31"/>
      <c r="EQ682" s="31"/>
      <c r="ER682" s="31"/>
      <c r="ES682" s="31"/>
      <c r="ET682" s="31"/>
      <c r="EU682" s="31"/>
      <c r="EV682" s="31"/>
      <c r="EW682" s="31"/>
      <c r="EX682" s="31"/>
      <c r="EY682" s="31"/>
      <c r="EZ682" s="31"/>
      <c r="FA682" s="31"/>
      <c r="FB682" s="31"/>
      <c r="FC682" s="31"/>
      <c r="FD682" s="31"/>
      <c r="FE682" s="31"/>
      <c r="FF682" s="31"/>
      <c r="FG682" s="31"/>
      <c r="FH682" s="31"/>
      <c r="FI682" s="31"/>
      <c r="FJ682" s="31"/>
      <c r="FK682" s="31"/>
      <c r="FL682" s="31"/>
      <c r="FM682" s="31"/>
      <c r="FN682" s="31"/>
      <c r="FO682" s="31"/>
      <c r="FP682" s="31"/>
      <c r="FQ682" s="31"/>
      <c r="FR682" s="31"/>
      <c r="FS682" s="31"/>
      <c r="FT682" s="31"/>
      <c r="FU682" s="31"/>
      <c r="FV682" s="31"/>
      <c r="FW682" s="31"/>
      <c r="FX682" s="31"/>
      <c r="FY682" s="31"/>
      <c r="FZ682" s="31"/>
      <c r="GA682" s="31"/>
      <c r="GB682" s="31"/>
      <c r="GC682" s="31"/>
      <c r="GD682" s="31"/>
      <c r="GE682" s="31"/>
      <c r="GF682" s="31"/>
      <c r="GG682" s="31"/>
      <c r="GH682" s="31"/>
      <c r="GI682" s="31"/>
      <c r="GJ682" s="31"/>
      <c r="GK682" s="31"/>
      <c r="GL682" s="31"/>
      <c r="GM682" s="31"/>
      <c r="GN682" s="31"/>
      <c r="GO682" s="31"/>
      <c r="GP682" s="31"/>
      <c r="GQ682" s="31"/>
      <c r="GR682" s="31"/>
      <c r="GS682" s="31"/>
      <c r="GT682" s="31"/>
      <c r="GU682" s="31"/>
      <c r="GV682" s="31"/>
      <c r="GW682" s="31"/>
      <c r="GX682" s="31"/>
      <c r="GY682" s="31"/>
      <c r="GZ682" s="31"/>
      <c r="HA682" s="31"/>
      <c r="HB682" s="31"/>
      <c r="HC682" s="31"/>
      <c r="HD682" s="31"/>
      <c r="HE682" s="31"/>
      <c r="HF682" s="31"/>
      <c r="HG682" s="31"/>
      <c r="HH682" s="31"/>
      <c r="HI682" s="31"/>
      <c r="HJ682" s="31"/>
      <c r="HK682" s="31"/>
      <c r="HL682" s="31"/>
      <c r="HM682" s="31"/>
      <c r="HN682" s="31"/>
      <c r="HO682" s="31"/>
      <c r="HP682" s="31"/>
      <c r="HQ682" s="31"/>
    </row>
    <row r="683" s="25" customFormat="1" ht="24" spans="1:225">
      <c r="A683" s="45" t="s">
        <v>42</v>
      </c>
      <c r="B683" s="46" t="s">
        <v>442</v>
      </c>
      <c r="C683" s="45" t="s">
        <v>53</v>
      </c>
      <c r="D683" s="45" t="s">
        <v>62</v>
      </c>
      <c r="E683" s="45" t="s">
        <v>419</v>
      </c>
      <c r="F683" s="45">
        <v>80</v>
      </c>
      <c r="G683" s="187">
        <v>1</v>
      </c>
      <c r="H683" s="45">
        <v>118</v>
      </c>
      <c r="I683" s="45">
        <v>421</v>
      </c>
      <c r="J683" s="45">
        <v>2018</v>
      </c>
      <c r="K683" s="45">
        <v>2018</v>
      </c>
      <c r="L683" s="55">
        <v>7.1</v>
      </c>
      <c r="M683" s="55">
        <v>7.1</v>
      </c>
      <c r="N683" s="55">
        <v>0</v>
      </c>
      <c r="O683" s="55">
        <v>0</v>
      </c>
      <c r="P683" s="55">
        <v>0</v>
      </c>
      <c r="Q683" s="45" t="s">
        <v>46</v>
      </c>
      <c r="R683" s="45">
        <v>223</v>
      </c>
      <c r="S683" s="45">
        <v>845</v>
      </c>
      <c r="T683" s="45">
        <v>118</v>
      </c>
      <c r="U683" s="45">
        <v>421</v>
      </c>
      <c r="V683" s="45">
        <v>0</v>
      </c>
      <c r="W683" s="45">
        <v>0</v>
      </c>
      <c r="X683" s="45">
        <v>0</v>
      </c>
      <c r="Y683" s="45">
        <v>0</v>
      </c>
      <c r="Z683" s="45">
        <v>0</v>
      </c>
      <c r="AA683" s="45">
        <v>0</v>
      </c>
      <c r="AB683" s="45" t="s">
        <v>222</v>
      </c>
      <c r="AC683" s="45" t="s">
        <v>443</v>
      </c>
      <c r="AD683" s="45"/>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c r="BA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31"/>
      <c r="BX683" s="31"/>
      <c r="BY683" s="31"/>
      <c r="BZ683" s="31"/>
      <c r="CA683" s="31"/>
      <c r="CB683" s="31"/>
      <c r="CC683" s="31"/>
      <c r="CD683" s="31"/>
      <c r="CE683" s="31"/>
      <c r="CF683" s="31"/>
      <c r="CG683" s="31"/>
      <c r="CH683" s="31"/>
      <c r="CI683" s="31"/>
      <c r="CJ683" s="31"/>
      <c r="CK683" s="31"/>
      <c r="CL683" s="31"/>
      <c r="CM683" s="31"/>
      <c r="CN683" s="31"/>
      <c r="CO683" s="31"/>
      <c r="CP683" s="31"/>
      <c r="CQ683" s="31"/>
      <c r="CR683" s="31"/>
      <c r="CS683" s="31"/>
      <c r="CT683" s="31"/>
      <c r="CU683" s="31"/>
      <c r="CV683" s="31"/>
      <c r="CW683" s="31"/>
      <c r="CX683" s="31"/>
      <c r="CY683" s="31"/>
      <c r="CZ683" s="31"/>
      <c r="DA683" s="31"/>
      <c r="DB683" s="31"/>
      <c r="DC683" s="31"/>
      <c r="DD683" s="31"/>
      <c r="DE683" s="31"/>
      <c r="DF683" s="31"/>
      <c r="DG683" s="31"/>
      <c r="DH683" s="31"/>
      <c r="DI683" s="31"/>
      <c r="DJ683" s="31"/>
      <c r="DK683" s="31"/>
      <c r="DL683" s="31"/>
      <c r="DM683" s="31"/>
      <c r="DN683" s="31"/>
      <c r="DO683" s="31"/>
      <c r="DP683" s="31"/>
      <c r="DQ683" s="31"/>
      <c r="DR683" s="31"/>
      <c r="DS683" s="31"/>
      <c r="DT683" s="31"/>
      <c r="DU683" s="31"/>
      <c r="DV683" s="31"/>
      <c r="DW683" s="31"/>
      <c r="DX683" s="31"/>
      <c r="DY683" s="31"/>
      <c r="DZ683" s="31"/>
      <c r="EA683" s="31"/>
      <c r="EB683" s="31"/>
      <c r="EC683" s="31"/>
      <c r="ED683" s="31"/>
      <c r="EE683" s="31"/>
      <c r="EF683" s="31"/>
      <c r="EG683" s="31"/>
      <c r="EH683" s="31"/>
      <c r="EI683" s="31"/>
      <c r="EJ683" s="31"/>
      <c r="EK683" s="31"/>
      <c r="EL683" s="31"/>
      <c r="EM683" s="31"/>
      <c r="EN683" s="31"/>
      <c r="EO683" s="31"/>
      <c r="EP683" s="31"/>
      <c r="EQ683" s="31"/>
      <c r="ER683" s="31"/>
      <c r="ES683" s="31"/>
      <c r="ET683" s="31"/>
      <c r="EU683" s="31"/>
      <c r="EV683" s="31"/>
      <c r="EW683" s="31"/>
      <c r="EX683" s="31"/>
      <c r="EY683" s="31"/>
      <c r="EZ683" s="31"/>
      <c r="FA683" s="31"/>
      <c r="FB683" s="31"/>
      <c r="FC683" s="31"/>
      <c r="FD683" s="31"/>
      <c r="FE683" s="31"/>
      <c r="FF683" s="31"/>
      <c r="FG683" s="31"/>
      <c r="FH683" s="31"/>
      <c r="FI683" s="31"/>
      <c r="FJ683" s="31"/>
      <c r="FK683" s="31"/>
      <c r="FL683" s="31"/>
      <c r="FM683" s="31"/>
      <c r="FN683" s="31"/>
      <c r="FO683" s="31"/>
      <c r="FP683" s="31"/>
      <c r="FQ683" s="31"/>
      <c r="FR683" s="31"/>
      <c r="FS683" s="31"/>
      <c r="FT683" s="31"/>
      <c r="FU683" s="31"/>
      <c r="FV683" s="31"/>
      <c r="FW683" s="31"/>
      <c r="FX683" s="31"/>
      <c r="FY683" s="31"/>
      <c r="FZ683" s="31"/>
      <c r="GA683" s="31"/>
      <c r="GB683" s="31"/>
      <c r="GC683" s="31"/>
      <c r="GD683" s="31"/>
      <c r="GE683" s="31"/>
      <c r="GF683" s="31"/>
      <c r="GG683" s="31"/>
      <c r="GH683" s="31"/>
      <c r="GI683" s="31"/>
      <c r="GJ683" s="31"/>
      <c r="GK683" s="31"/>
      <c r="GL683" s="31"/>
      <c r="GM683" s="31"/>
      <c r="GN683" s="31"/>
      <c r="GO683" s="31"/>
      <c r="GP683" s="31"/>
      <c r="GQ683" s="31"/>
      <c r="GR683" s="31"/>
      <c r="GS683" s="31"/>
      <c r="GT683" s="31"/>
      <c r="GU683" s="31"/>
      <c r="GV683" s="31"/>
      <c r="GW683" s="31"/>
      <c r="GX683" s="31"/>
      <c r="GY683" s="31"/>
      <c r="GZ683" s="31"/>
      <c r="HA683" s="31"/>
      <c r="HB683" s="31"/>
      <c r="HC683" s="31"/>
      <c r="HD683" s="31"/>
      <c r="HE683" s="31"/>
      <c r="HF683" s="31"/>
      <c r="HG683" s="31"/>
      <c r="HH683" s="31"/>
      <c r="HI683" s="31"/>
      <c r="HJ683" s="31"/>
      <c r="HK683" s="31"/>
      <c r="HL683" s="31"/>
      <c r="HM683" s="31"/>
      <c r="HN683" s="31"/>
      <c r="HO683" s="31"/>
      <c r="HP683" s="31"/>
      <c r="HQ683" s="31"/>
    </row>
    <row r="684" s="25" customFormat="1" ht="24" spans="1:225">
      <c r="A684" s="45" t="s">
        <v>42</v>
      </c>
      <c r="B684" s="46" t="s">
        <v>442</v>
      </c>
      <c r="C684" s="45" t="s">
        <v>55</v>
      </c>
      <c r="D684" s="45" t="s">
        <v>62</v>
      </c>
      <c r="E684" s="45" t="s">
        <v>419</v>
      </c>
      <c r="F684" s="45">
        <v>800</v>
      </c>
      <c r="G684" s="187">
        <v>1</v>
      </c>
      <c r="H684" s="45">
        <v>295</v>
      </c>
      <c r="I684" s="45">
        <v>1183</v>
      </c>
      <c r="J684" s="45">
        <v>2018</v>
      </c>
      <c r="K684" s="45">
        <v>2018</v>
      </c>
      <c r="L684" s="55">
        <v>113</v>
      </c>
      <c r="M684" s="55">
        <v>0</v>
      </c>
      <c r="N684" s="55">
        <v>113</v>
      </c>
      <c r="O684" s="55">
        <v>0</v>
      </c>
      <c r="P684" s="55">
        <v>0</v>
      </c>
      <c r="Q684" s="45" t="s">
        <v>46</v>
      </c>
      <c r="R684" s="45">
        <v>1060</v>
      </c>
      <c r="S684" s="45">
        <v>4345</v>
      </c>
      <c r="T684" s="45">
        <v>537</v>
      </c>
      <c r="U684" s="45">
        <v>2140</v>
      </c>
      <c r="V684" s="45">
        <v>0</v>
      </c>
      <c r="W684" s="45">
        <v>0</v>
      </c>
      <c r="X684" s="45">
        <v>0</v>
      </c>
      <c r="Y684" s="45">
        <v>0</v>
      </c>
      <c r="Z684" s="45">
        <v>0</v>
      </c>
      <c r="AA684" s="45">
        <v>0</v>
      </c>
      <c r="AB684" s="45" t="s">
        <v>222</v>
      </c>
      <c r="AC684" s="45" t="s">
        <v>443</v>
      </c>
      <c r="AD684" s="45"/>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c r="BA684" s="31"/>
      <c r="BB684" s="31"/>
      <c r="BC684" s="31"/>
      <c r="BD684" s="31"/>
      <c r="BE684" s="31"/>
      <c r="BF684" s="31"/>
      <c r="BG684" s="31"/>
      <c r="BH684" s="31"/>
      <c r="BI684" s="31"/>
      <c r="BJ684" s="31"/>
      <c r="BK684" s="31"/>
      <c r="BL684" s="31"/>
      <c r="BM684" s="31"/>
      <c r="BN684" s="31"/>
      <c r="BO684" s="31"/>
      <c r="BP684" s="31"/>
      <c r="BQ684" s="31"/>
      <c r="BR684" s="31"/>
      <c r="BS684" s="31"/>
      <c r="BT684" s="31"/>
      <c r="BU684" s="31"/>
      <c r="BV684" s="31"/>
      <c r="BW684" s="31"/>
      <c r="BX684" s="31"/>
      <c r="BY684" s="31"/>
      <c r="BZ684" s="31"/>
      <c r="CA684" s="31"/>
      <c r="CB684" s="31"/>
      <c r="CC684" s="31"/>
      <c r="CD684" s="31"/>
      <c r="CE684" s="31"/>
      <c r="CF684" s="31"/>
      <c r="CG684" s="31"/>
      <c r="CH684" s="31"/>
      <c r="CI684" s="31"/>
      <c r="CJ684" s="31"/>
      <c r="CK684" s="31"/>
      <c r="CL684" s="31"/>
      <c r="CM684" s="31"/>
      <c r="CN684" s="31"/>
      <c r="CO684" s="31"/>
      <c r="CP684" s="31"/>
      <c r="CQ684" s="31"/>
      <c r="CR684" s="31"/>
      <c r="CS684" s="31"/>
      <c r="CT684" s="31"/>
      <c r="CU684" s="31"/>
      <c r="CV684" s="31"/>
      <c r="CW684" s="31"/>
      <c r="CX684" s="31"/>
      <c r="CY684" s="31"/>
      <c r="CZ684" s="31"/>
      <c r="DA684" s="31"/>
      <c r="DB684" s="31"/>
      <c r="DC684" s="31"/>
      <c r="DD684" s="31"/>
      <c r="DE684" s="31"/>
      <c r="DF684" s="31"/>
      <c r="DG684" s="31"/>
      <c r="DH684" s="31"/>
      <c r="DI684" s="31"/>
      <c r="DJ684" s="31"/>
      <c r="DK684" s="31"/>
      <c r="DL684" s="31"/>
      <c r="DM684" s="31"/>
      <c r="DN684" s="31"/>
      <c r="DO684" s="31"/>
      <c r="DP684" s="31"/>
      <c r="DQ684" s="31"/>
      <c r="DR684" s="31"/>
      <c r="DS684" s="31"/>
      <c r="DT684" s="31"/>
      <c r="DU684" s="31"/>
      <c r="DV684" s="31"/>
      <c r="DW684" s="31"/>
      <c r="DX684" s="31"/>
      <c r="DY684" s="31"/>
      <c r="DZ684" s="31"/>
      <c r="EA684" s="31"/>
      <c r="EB684" s="31"/>
      <c r="EC684" s="31"/>
      <c r="ED684" s="31"/>
      <c r="EE684" s="31"/>
      <c r="EF684" s="31"/>
      <c r="EG684" s="31"/>
      <c r="EH684" s="31"/>
      <c r="EI684" s="31"/>
      <c r="EJ684" s="31"/>
      <c r="EK684" s="31"/>
      <c r="EL684" s="31"/>
      <c r="EM684" s="31"/>
      <c r="EN684" s="31"/>
      <c r="EO684" s="31"/>
      <c r="EP684" s="31"/>
      <c r="EQ684" s="31"/>
      <c r="ER684" s="31"/>
      <c r="ES684" s="31"/>
      <c r="ET684" s="31"/>
      <c r="EU684" s="31"/>
      <c r="EV684" s="31"/>
      <c r="EW684" s="31"/>
      <c r="EX684" s="31"/>
      <c r="EY684" s="31"/>
      <c r="EZ684" s="31"/>
      <c r="FA684" s="31"/>
      <c r="FB684" s="31"/>
      <c r="FC684" s="31"/>
      <c r="FD684" s="31"/>
      <c r="FE684" s="31"/>
      <c r="FF684" s="31"/>
      <c r="FG684" s="31"/>
      <c r="FH684" s="31"/>
      <c r="FI684" s="31"/>
      <c r="FJ684" s="31"/>
      <c r="FK684" s="31"/>
      <c r="FL684" s="31"/>
      <c r="FM684" s="31"/>
      <c r="FN684" s="31"/>
      <c r="FO684" s="31"/>
      <c r="FP684" s="31"/>
      <c r="FQ684" s="31"/>
      <c r="FR684" s="31"/>
      <c r="FS684" s="31"/>
      <c r="FT684" s="31"/>
      <c r="FU684" s="31"/>
      <c r="FV684" s="31"/>
      <c r="FW684" s="31"/>
      <c r="FX684" s="31"/>
      <c r="FY684" s="31"/>
      <c r="FZ684" s="31"/>
      <c r="GA684" s="31"/>
      <c r="GB684" s="31"/>
      <c r="GC684" s="31"/>
      <c r="GD684" s="31"/>
      <c r="GE684" s="31"/>
      <c r="GF684" s="31"/>
      <c r="GG684" s="31"/>
      <c r="GH684" s="31"/>
      <c r="GI684" s="31"/>
      <c r="GJ684" s="31"/>
      <c r="GK684" s="31"/>
      <c r="GL684" s="31"/>
      <c r="GM684" s="31"/>
      <c r="GN684" s="31"/>
      <c r="GO684" s="31"/>
      <c r="GP684" s="31"/>
      <c r="GQ684" s="31"/>
      <c r="GR684" s="31"/>
      <c r="GS684" s="31"/>
      <c r="GT684" s="31"/>
      <c r="GU684" s="31"/>
      <c r="GV684" s="31"/>
      <c r="GW684" s="31"/>
      <c r="GX684" s="31"/>
      <c r="GY684" s="31"/>
      <c r="GZ684" s="31"/>
      <c r="HA684" s="31"/>
      <c r="HB684" s="31"/>
      <c r="HC684" s="31"/>
      <c r="HD684" s="31"/>
      <c r="HE684" s="31"/>
      <c r="HF684" s="31"/>
      <c r="HG684" s="31"/>
      <c r="HH684" s="31"/>
      <c r="HI684" s="31"/>
      <c r="HJ684" s="31"/>
      <c r="HK684" s="31"/>
      <c r="HL684" s="31"/>
      <c r="HM684" s="31"/>
      <c r="HN684" s="31"/>
      <c r="HO684" s="31"/>
      <c r="HP684" s="31"/>
      <c r="HQ684" s="31"/>
    </row>
    <row r="685" s="25" customFormat="1" ht="24" spans="1:229">
      <c r="A685" s="45" t="s">
        <v>42</v>
      </c>
      <c r="B685" s="46" t="s">
        <v>442</v>
      </c>
      <c r="C685" s="45" t="s">
        <v>55</v>
      </c>
      <c r="D685" s="45" t="s">
        <v>62</v>
      </c>
      <c r="E685" s="45" t="s">
        <v>419</v>
      </c>
      <c r="F685" s="45">
        <v>1</v>
      </c>
      <c r="G685" s="45">
        <v>1</v>
      </c>
      <c r="H685" s="45">
        <v>238</v>
      </c>
      <c r="I685" s="45">
        <v>944</v>
      </c>
      <c r="J685" s="45">
        <v>2019</v>
      </c>
      <c r="K685" s="45">
        <v>2019</v>
      </c>
      <c r="L685" s="55">
        <v>10</v>
      </c>
      <c r="M685" s="55">
        <v>0</v>
      </c>
      <c r="N685" s="55">
        <v>0</v>
      </c>
      <c r="O685" s="55">
        <v>0</v>
      </c>
      <c r="P685" s="55">
        <v>10</v>
      </c>
      <c r="Q685" s="45" t="s">
        <v>46</v>
      </c>
      <c r="R685" s="45">
        <v>482</v>
      </c>
      <c r="S685" s="45">
        <v>2092</v>
      </c>
      <c r="T685" s="45">
        <v>238</v>
      </c>
      <c r="U685" s="45">
        <v>944</v>
      </c>
      <c r="V685" s="45">
        <v>0</v>
      </c>
      <c r="W685" s="45">
        <v>0</v>
      </c>
      <c r="X685" s="45">
        <v>0</v>
      </c>
      <c r="Y685" s="45">
        <v>0</v>
      </c>
      <c r="Z685" s="45">
        <v>0</v>
      </c>
      <c r="AA685" s="45">
        <v>0</v>
      </c>
      <c r="AB685" s="45" t="s">
        <v>222</v>
      </c>
      <c r="AC685" s="45" t="s">
        <v>443</v>
      </c>
      <c r="AD685" s="188"/>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c r="CA685" s="31"/>
      <c r="CB685" s="31"/>
      <c r="CC685" s="31"/>
      <c r="CD685" s="31"/>
      <c r="CE685" s="31"/>
      <c r="CF685" s="31"/>
      <c r="CG685" s="31"/>
      <c r="CH685" s="31"/>
      <c r="CI685" s="31"/>
      <c r="CJ685" s="31"/>
      <c r="CK685" s="31"/>
      <c r="CL685" s="31"/>
      <c r="CM685" s="31"/>
      <c r="CN685" s="31"/>
      <c r="CO685" s="31"/>
      <c r="CP685" s="31"/>
      <c r="CQ685" s="31"/>
      <c r="CR685" s="31"/>
      <c r="CS685" s="31"/>
      <c r="CT685" s="31"/>
      <c r="CU685" s="31"/>
      <c r="CV685" s="31"/>
      <c r="CW685" s="31"/>
      <c r="CX685" s="31"/>
      <c r="CY685" s="31"/>
      <c r="CZ685" s="31"/>
      <c r="DA685" s="31"/>
      <c r="DB685" s="31"/>
      <c r="DC685" s="31"/>
      <c r="DD685" s="31"/>
      <c r="DE685" s="31"/>
      <c r="DF685" s="31"/>
      <c r="DG685" s="31"/>
      <c r="DH685" s="31"/>
      <c r="DI685" s="31"/>
      <c r="DJ685" s="31"/>
      <c r="DK685" s="31"/>
      <c r="DL685" s="31"/>
      <c r="DM685" s="31"/>
      <c r="DN685" s="31"/>
      <c r="DO685" s="31"/>
      <c r="DP685" s="31"/>
      <c r="DQ685" s="31"/>
      <c r="DR685" s="31"/>
      <c r="DS685" s="31"/>
      <c r="DT685" s="31"/>
      <c r="DU685" s="31"/>
      <c r="DV685" s="31"/>
      <c r="DW685" s="31"/>
      <c r="DX685" s="31"/>
      <c r="DY685" s="31"/>
      <c r="DZ685" s="31"/>
      <c r="EA685" s="31"/>
      <c r="EB685" s="31"/>
      <c r="EC685" s="31"/>
      <c r="ED685" s="31"/>
      <c r="EE685" s="31"/>
      <c r="EF685" s="31"/>
      <c r="EG685" s="31"/>
      <c r="EH685" s="31"/>
      <c r="EI685" s="31"/>
      <c r="EJ685" s="31"/>
      <c r="EK685" s="31"/>
      <c r="EL685" s="31"/>
      <c r="EM685" s="31"/>
      <c r="EN685" s="31"/>
      <c r="EO685" s="31"/>
      <c r="EP685" s="31"/>
      <c r="EQ685" s="31"/>
      <c r="ER685" s="31"/>
      <c r="ES685" s="31"/>
      <c r="ET685" s="31"/>
      <c r="EU685" s="31"/>
      <c r="EV685" s="31"/>
      <c r="EW685" s="31"/>
      <c r="EX685" s="31"/>
      <c r="EY685" s="31"/>
      <c r="EZ685" s="31"/>
      <c r="FA685" s="31"/>
      <c r="FB685" s="31"/>
      <c r="FC685" s="31"/>
      <c r="FD685" s="31"/>
      <c r="FE685" s="31"/>
      <c r="FF685" s="31"/>
      <c r="FG685" s="31"/>
      <c r="FH685" s="31"/>
      <c r="FI685" s="31"/>
      <c r="FJ685" s="31"/>
      <c r="FK685" s="31"/>
      <c r="FL685" s="31"/>
      <c r="FM685" s="31"/>
      <c r="FN685" s="31"/>
      <c r="FO685" s="31"/>
      <c r="FP685" s="31"/>
      <c r="FQ685" s="31"/>
      <c r="FR685" s="31"/>
      <c r="FS685" s="31"/>
      <c r="FT685" s="31"/>
      <c r="FU685" s="31"/>
      <c r="FV685" s="31"/>
      <c r="FW685" s="31"/>
      <c r="FX685" s="31"/>
      <c r="FY685" s="31"/>
      <c r="FZ685" s="31"/>
      <c r="GA685" s="31"/>
      <c r="GB685" s="31"/>
      <c r="GC685" s="31"/>
      <c r="GD685" s="31"/>
      <c r="GE685" s="31"/>
      <c r="GF685" s="31"/>
      <c r="GG685" s="31"/>
      <c r="GH685" s="31"/>
      <c r="GI685" s="31"/>
      <c r="GJ685" s="31"/>
      <c r="GK685" s="31"/>
      <c r="GL685" s="31"/>
      <c r="GM685" s="31"/>
      <c r="GN685" s="31"/>
      <c r="GO685" s="31"/>
      <c r="GP685" s="31"/>
      <c r="GQ685" s="31"/>
      <c r="GR685" s="31"/>
      <c r="GS685" s="31"/>
      <c r="GT685" s="31"/>
      <c r="GU685" s="31"/>
      <c r="GV685" s="31"/>
      <c r="GW685" s="31"/>
      <c r="GX685" s="31"/>
      <c r="GY685" s="31"/>
      <c r="GZ685" s="31"/>
      <c r="HA685" s="31"/>
      <c r="HB685" s="31"/>
      <c r="HC685" s="31"/>
      <c r="HD685" s="31"/>
      <c r="HE685" s="31"/>
      <c r="HF685" s="31"/>
      <c r="HG685" s="31"/>
      <c r="HH685" s="31"/>
      <c r="HI685" s="31"/>
      <c r="HJ685" s="31"/>
      <c r="HK685" s="31"/>
      <c r="HL685" s="31"/>
      <c r="HM685" s="31"/>
      <c r="HN685" s="31"/>
      <c r="HO685" s="31"/>
      <c r="HP685" s="31"/>
      <c r="HQ685" s="31"/>
      <c r="HR685" s="31"/>
      <c r="HS685" s="31"/>
      <c r="HT685" s="31"/>
      <c r="HU685" s="31"/>
    </row>
    <row r="686" s="10" customFormat="1" ht="24" spans="1:30">
      <c r="A686" s="45" t="s">
        <v>42</v>
      </c>
      <c r="B686" s="46" t="s">
        <v>444</v>
      </c>
      <c r="C686" s="45" t="s">
        <v>445</v>
      </c>
      <c r="D686" s="45" t="s">
        <v>248</v>
      </c>
      <c r="E686" s="45" t="s">
        <v>267</v>
      </c>
      <c r="F686" s="45">
        <v>1</v>
      </c>
      <c r="G686" s="45">
        <v>1</v>
      </c>
      <c r="H686" s="45">
        <v>45</v>
      </c>
      <c r="I686" s="45">
        <v>188</v>
      </c>
      <c r="J686" s="45">
        <v>2020</v>
      </c>
      <c r="K686" s="45">
        <v>2020</v>
      </c>
      <c r="L686" s="55">
        <v>30</v>
      </c>
      <c r="M686" s="55">
        <v>30</v>
      </c>
      <c r="N686" s="55">
        <v>0</v>
      </c>
      <c r="O686" s="55">
        <v>0</v>
      </c>
      <c r="P686" s="55">
        <v>0</v>
      </c>
      <c r="Q686" s="45" t="s">
        <v>46</v>
      </c>
      <c r="R686" s="45">
        <v>45</v>
      </c>
      <c r="S686" s="45">
        <v>188</v>
      </c>
      <c r="T686" s="45">
        <v>45</v>
      </c>
      <c r="U686" s="45">
        <v>188</v>
      </c>
      <c r="V686" s="45">
        <v>0</v>
      </c>
      <c r="W686" s="45">
        <v>0</v>
      </c>
      <c r="X686" s="45">
        <v>0</v>
      </c>
      <c r="Y686" s="45">
        <v>0</v>
      </c>
      <c r="Z686" s="45">
        <v>0</v>
      </c>
      <c r="AA686" s="45">
        <v>0</v>
      </c>
      <c r="AB686" s="45" t="s">
        <v>222</v>
      </c>
      <c r="AC686" s="45" t="s">
        <v>443</v>
      </c>
      <c r="AD686" s="75"/>
    </row>
    <row r="687" s="20" customFormat="1" ht="24" spans="1:30">
      <c r="A687" s="45" t="s">
        <v>42</v>
      </c>
      <c r="B687" s="46" t="s">
        <v>446</v>
      </c>
      <c r="C687" s="45" t="s">
        <v>445</v>
      </c>
      <c r="D687" s="45" t="s">
        <v>45</v>
      </c>
      <c r="E687" s="45" t="s">
        <v>267</v>
      </c>
      <c r="F687" s="45">
        <v>1</v>
      </c>
      <c r="G687" s="45">
        <v>1</v>
      </c>
      <c r="H687" s="45">
        <v>23</v>
      </c>
      <c r="I687" s="45">
        <v>72</v>
      </c>
      <c r="J687" s="45">
        <v>2020</v>
      </c>
      <c r="K687" s="45">
        <v>2020</v>
      </c>
      <c r="L687" s="55">
        <v>30</v>
      </c>
      <c r="M687" s="55">
        <v>30</v>
      </c>
      <c r="N687" s="55">
        <v>0</v>
      </c>
      <c r="O687" s="55">
        <v>0</v>
      </c>
      <c r="P687" s="55">
        <v>0</v>
      </c>
      <c r="Q687" s="45" t="s">
        <v>46</v>
      </c>
      <c r="R687" s="45">
        <v>23</v>
      </c>
      <c r="S687" s="45">
        <v>72</v>
      </c>
      <c r="T687" s="45">
        <v>23</v>
      </c>
      <c r="U687" s="45">
        <v>72</v>
      </c>
      <c r="V687" s="45">
        <v>0</v>
      </c>
      <c r="W687" s="45">
        <v>0</v>
      </c>
      <c r="X687" s="45">
        <v>0</v>
      </c>
      <c r="Y687" s="45">
        <v>0</v>
      </c>
      <c r="Z687" s="45">
        <v>0</v>
      </c>
      <c r="AA687" s="45">
        <v>0</v>
      </c>
      <c r="AB687" s="45" t="s">
        <v>222</v>
      </c>
      <c r="AC687" s="45" t="s">
        <v>443</v>
      </c>
      <c r="AD687" s="126"/>
    </row>
    <row r="688" s="143" customFormat="1" spans="1:30">
      <c r="A688" s="43">
        <v>8.9</v>
      </c>
      <c r="B688" s="44" t="s">
        <v>447</v>
      </c>
      <c r="C688" s="43"/>
      <c r="D688" s="43"/>
      <c r="E688" s="43"/>
      <c r="F688" s="43"/>
      <c r="G688" s="77"/>
      <c r="H688" s="43"/>
      <c r="I688" s="43"/>
      <c r="J688" s="43"/>
      <c r="K688" s="43"/>
      <c r="L688" s="52"/>
      <c r="M688" s="52"/>
      <c r="N688" s="52"/>
      <c r="O688" s="52"/>
      <c r="P688" s="52"/>
      <c r="Q688" s="43"/>
      <c r="R688" s="43"/>
      <c r="S688" s="43"/>
      <c r="T688" s="43"/>
      <c r="U688" s="43"/>
      <c r="V688" s="83"/>
      <c r="W688" s="77"/>
      <c r="X688" s="77"/>
      <c r="Y688" s="77"/>
      <c r="Z688" s="77"/>
      <c r="AA688" s="77"/>
      <c r="AB688" s="77"/>
      <c r="AC688" s="77"/>
      <c r="AD688" s="77"/>
    </row>
    <row r="689" s="22" customFormat="1" spans="1:30">
      <c r="A689" s="45" t="s">
        <v>42</v>
      </c>
      <c r="B689" s="46"/>
      <c r="C689" s="45" t="s">
        <v>70</v>
      </c>
      <c r="D689" s="45" t="s">
        <v>70</v>
      </c>
      <c r="E689" s="45" t="s">
        <v>70</v>
      </c>
      <c r="F689" s="45"/>
      <c r="G689" s="73"/>
      <c r="H689" s="45"/>
      <c r="I689" s="45"/>
      <c r="J689" s="45"/>
      <c r="K689" s="45"/>
      <c r="L689" s="55"/>
      <c r="M689" s="55"/>
      <c r="N689" s="55"/>
      <c r="O689" s="55"/>
      <c r="P689" s="55"/>
      <c r="Q689" s="45"/>
      <c r="R689" s="45"/>
      <c r="S689" s="45"/>
      <c r="T689" s="45"/>
      <c r="U689" s="45"/>
      <c r="V689" s="73"/>
      <c r="W689" s="73"/>
      <c r="X689" s="73"/>
      <c r="Y689" s="73"/>
      <c r="Z689" s="73"/>
      <c r="AA689" s="73"/>
      <c r="AB689" s="73"/>
      <c r="AC689" s="73"/>
      <c r="AD689" s="73"/>
    </row>
    <row r="690" s="143" customFormat="1" ht="12" spans="1:30">
      <c r="A690" s="43" t="s">
        <v>448</v>
      </c>
      <c r="B690" s="44" t="s">
        <v>449</v>
      </c>
      <c r="C690" s="43"/>
      <c r="D690" s="43"/>
      <c r="E690" s="43"/>
      <c r="F690" s="43">
        <f>SUM(F691,F731)</f>
        <v>18838</v>
      </c>
      <c r="G690" s="43">
        <f>SUM(G691,G731)</f>
        <v>63</v>
      </c>
      <c r="H690" s="43">
        <f>SUM(H691,H731)</f>
        <v>7964</v>
      </c>
      <c r="I690" s="43">
        <f>SUM(I691,I731)</f>
        <v>31158</v>
      </c>
      <c r="J690" s="43"/>
      <c r="K690" s="43"/>
      <c r="L690" s="52">
        <f>SUM(L691,L731)</f>
        <v>4005.799</v>
      </c>
      <c r="M690" s="52">
        <f>SUM(M691,M731)</f>
        <v>3675.799</v>
      </c>
      <c r="N690" s="52">
        <f>SUM(N691,N731)</f>
        <v>330</v>
      </c>
      <c r="O690" s="52">
        <f>SUM(O691,O731)</f>
        <v>0</v>
      </c>
      <c r="P690" s="52">
        <f t="shared" ref="P690:AA690" si="94">SUM(P691,P731)</f>
        <v>0</v>
      </c>
      <c r="Q690" s="43"/>
      <c r="R690" s="43">
        <f t="shared" si="94"/>
        <v>15974</v>
      </c>
      <c r="S690" s="43">
        <f t="shared" si="94"/>
        <v>68569</v>
      </c>
      <c r="T690" s="43">
        <f t="shared" si="94"/>
        <v>7964</v>
      </c>
      <c r="U690" s="43">
        <f t="shared" si="94"/>
        <v>31158</v>
      </c>
      <c r="V690" s="43">
        <f t="shared" si="94"/>
        <v>4809</v>
      </c>
      <c r="W690" s="43">
        <f t="shared" si="94"/>
        <v>18712</v>
      </c>
      <c r="X690" s="43">
        <f t="shared" si="94"/>
        <v>0</v>
      </c>
      <c r="Y690" s="43">
        <f t="shared" si="94"/>
        <v>0</v>
      </c>
      <c r="Z690" s="43">
        <f t="shared" si="94"/>
        <v>0</v>
      </c>
      <c r="AA690" s="43">
        <f t="shared" si="94"/>
        <v>0</v>
      </c>
      <c r="AB690" s="77"/>
      <c r="AC690" s="77"/>
      <c r="AD690" s="77"/>
    </row>
    <row r="691" s="143" customFormat="1" ht="12" spans="1:30">
      <c r="A691" s="43" t="s">
        <v>450</v>
      </c>
      <c r="B691" s="44" t="s">
        <v>451</v>
      </c>
      <c r="C691" s="43"/>
      <c r="D691" s="43"/>
      <c r="E691" s="43"/>
      <c r="F691" s="43">
        <f t="shared" ref="F691:I691" si="95">SUM(F692:F729)</f>
        <v>14315</v>
      </c>
      <c r="G691" s="43">
        <f t="shared" si="95"/>
        <v>38</v>
      </c>
      <c r="H691" s="43">
        <f t="shared" si="95"/>
        <v>5146</v>
      </c>
      <c r="I691" s="43">
        <f t="shared" si="95"/>
        <v>20207</v>
      </c>
      <c r="J691" s="43"/>
      <c r="K691" s="43"/>
      <c r="L691" s="52">
        <f>SUM(L692:L729)</f>
        <v>3055.799</v>
      </c>
      <c r="M691" s="52">
        <f>SUM(M692:M729)</f>
        <v>2725.799</v>
      </c>
      <c r="N691" s="52">
        <f>SUM(N692:N729)</f>
        <v>330</v>
      </c>
      <c r="O691" s="52">
        <f>SUM(O692:O729)</f>
        <v>0</v>
      </c>
      <c r="P691" s="52">
        <f t="shared" ref="P691:AA691" si="96">SUM(P692:P729)</f>
        <v>0</v>
      </c>
      <c r="Q691" s="43"/>
      <c r="R691" s="43">
        <f t="shared" si="96"/>
        <v>5770</v>
      </c>
      <c r="S691" s="43">
        <f t="shared" si="96"/>
        <v>22633</v>
      </c>
      <c r="T691" s="43">
        <f t="shared" si="96"/>
        <v>5146</v>
      </c>
      <c r="U691" s="43">
        <f t="shared" si="96"/>
        <v>20207</v>
      </c>
      <c r="V691" s="43">
        <f t="shared" si="96"/>
        <v>1991</v>
      </c>
      <c r="W691" s="43">
        <f t="shared" si="96"/>
        <v>7761</v>
      </c>
      <c r="X691" s="43">
        <f t="shared" si="96"/>
        <v>0</v>
      </c>
      <c r="Y691" s="43">
        <f t="shared" si="96"/>
        <v>0</v>
      </c>
      <c r="Z691" s="43">
        <f t="shared" si="96"/>
        <v>0</v>
      </c>
      <c r="AA691" s="43">
        <f t="shared" si="96"/>
        <v>0</v>
      </c>
      <c r="AB691" s="77"/>
      <c r="AC691" s="77"/>
      <c r="AD691" s="77"/>
    </row>
    <row r="692" s="131" customFormat="1" ht="14.25" spans="1:223">
      <c r="A692" s="45" t="s">
        <v>42</v>
      </c>
      <c r="B692" s="46" t="s">
        <v>452</v>
      </c>
      <c r="C692" s="45" t="s">
        <v>51</v>
      </c>
      <c r="D692" s="45" t="s">
        <v>45</v>
      </c>
      <c r="E692" s="45" t="s">
        <v>453</v>
      </c>
      <c r="F692" s="45">
        <v>315</v>
      </c>
      <c r="G692" s="45">
        <v>1</v>
      </c>
      <c r="H692" s="45">
        <v>46</v>
      </c>
      <c r="I692" s="45">
        <v>201</v>
      </c>
      <c r="J692" s="45">
        <v>2018</v>
      </c>
      <c r="K692" s="45">
        <v>2018</v>
      </c>
      <c r="L692" s="55">
        <v>78.53</v>
      </c>
      <c r="M692" s="55">
        <v>78.53</v>
      </c>
      <c r="N692" s="55">
        <v>0</v>
      </c>
      <c r="O692" s="55">
        <v>0</v>
      </c>
      <c r="P692" s="55">
        <v>0</v>
      </c>
      <c r="Q692" s="45" t="s">
        <v>46</v>
      </c>
      <c r="R692" s="45">
        <v>216</v>
      </c>
      <c r="S692" s="45">
        <v>921</v>
      </c>
      <c r="T692" s="45">
        <v>46</v>
      </c>
      <c r="U692" s="45">
        <v>201</v>
      </c>
      <c r="V692" s="45">
        <v>46</v>
      </c>
      <c r="W692" s="45">
        <v>201</v>
      </c>
      <c r="X692" s="45">
        <v>0</v>
      </c>
      <c r="Y692" s="45">
        <v>0</v>
      </c>
      <c r="Z692" s="45">
        <v>0</v>
      </c>
      <c r="AA692" s="45">
        <v>0</v>
      </c>
      <c r="AB692" s="45" t="s">
        <v>117</v>
      </c>
      <c r="AC692" s="45" t="s">
        <v>454</v>
      </c>
      <c r="AD692" s="45"/>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c r="BY692" s="21"/>
      <c r="BZ692" s="21"/>
      <c r="CA692" s="21"/>
      <c r="CB692" s="21"/>
      <c r="CC692" s="21"/>
      <c r="CD692" s="21"/>
      <c r="CE692" s="21"/>
      <c r="CF692" s="21"/>
      <c r="CG692" s="21"/>
      <c r="CH692" s="21"/>
      <c r="CI692" s="21"/>
      <c r="CJ692" s="21"/>
      <c r="CK692" s="21"/>
      <c r="CL692" s="21"/>
      <c r="CM692" s="21"/>
      <c r="CN692" s="21"/>
      <c r="CO692" s="21"/>
      <c r="CP692" s="21"/>
      <c r="CQ692" s="21"/>
      <c r="CR692" s="21"/>
      <c r="CS692" s="21"/>
      <c r="CT692" s="21"/>
      <c r="CU692" s="21"/>
      <c r="CV692" s="21"/>
      <c r="CW692" s="21"/>
      <c r="CX692" s="21"/>
      <c r="CY692" s="21"/>
      <c r="CZ692" s="21"/>
      <c r="DA692" s="21"/>
      <c r="DB692" s="21"/>
      <c r="DC692" s="21"/>
      <c r="DD692" s="21"/>
      <c r="DE692" s="21"/>
      <c r="DF692" s="21"/>
      <c r="DG692" s="21"/>
      <c r="DH692" s="21"/>
      <c r="DI692" s="21"/>
      <c r="DJ692" s="21"/>
      <c r="DK692" s="21"/>
      <c r="DL692" s="21"/>
      <c r="DM692" s="21"/>
      <c r="DN692" s="21"/>
      <c r="DO692" s="21"/>
      <c r="DP692" s="21"/>
      <c r="DQ692" s="21"/>
      <c r="DR692" s="21"/>
      <c r="DS692" s="21"/>
      <c r="DT692" s="21"/>
      <c r="DU692" s="21"/>
      <c r="DV692" s="21"/>
      <c r="DW692" s="21"/>
      <c r="DX692" s="21"/>
      <c r="DY692" s="21"/>
      <c r="DZ692" s="21"/>
      <c r="EA692" s="21"/>
      <c r="EB692" s="21"/>
      <c r="EC692" s="21"/>
      <c r="ED692" s="21"/>
      <c r="EE692" s="21"/>
      <c r="EF692" s="21"/>
      <c r="EG692" s="21"/>
      <c r="EH692" s="21"/>
      <c r="EI692" s="21"/>
      <c r="EJ692" s="21"/>
      <c r="EK692" s="21"/>
      <c r="EL692" s="21"/>
      <c r="EM692" s="21"/>
      <c r="EN692" s="21"/>
      <c r="EO692" s="21"/>
      <c r="EP692" s="21"/>
      <c r="EQ692" s="21"/>
      <c r="ER692" s="21"/>
      <c r="ES692" s="21"/>
      <c r="ET692" s="21"/>
      <c r="EU692" s="21"/>
      <c r="EV692" s="21"/>
      <c r="EW692" s="21"/>
      <c r="EX692" s="21"/>
      <c r="EY692" s="21"/>
      <c r="EZ692" s="21"/>
      <c r="FA692" s="21"/>
      <c r="FB692" s="21"/>
      <c r="FC692" s="21"/>
      <c r="FD692" s="21"/>
      <c r="FE692" s="21"/>
      <c r="FF692" s="21"/>
      <c r="FG692" s="21"/>
      <c r="FH692" s="21"/>
      <c r="FI692" s="21"/>
      <c r="FJ692" s="21"/>
      <c r="FK692" s="21"/>
      <c r="FL692" s="21"/>
      <c r="FM692" s="21"/>
      <c r="FN692" s="21"/>
      <c r="FO692" s="21"/>
      <c r="FP692" s="21"/>
      <c r="FQ692" s="21"/>
      <c r="FR692" s="21"/>
      <c r="FS692" s="21"/>
      <c r="FT692" s="21"/>
      <c r="FU692" s="21"/>
      <c r="FV692" s="21"/>
      <c r="FW692" s="21"/>
      <c r="FX692" s="21"/>
      <c r="FY692" s="21"/>
      <c r="FZ692" s="21"/>
      <c r="GA692" s="21"/>
      <c r="GB692" s="21"/>
      <c r="GC692" s="21"/>
      <c r="GD692" s="21"/>
      <c r="GE692" s="21"/>
      <c r="GF692" s="21"/>
      <c r="GG692" s="21"/>
      <c r="GH692" s="21"/>
      <c r="GI692" s="21"/>
      <c r="GJ692" s="21"/>
      <c r="GK692" s="21"/>
      <c r="GL692" s="21"/>
      <c r="GM692" s="21"/>
      <c r="GN692" s="21"/>
      <c r="GO692" s="21"/>
      <c r="GP692" s="21"/>
      <c r="GQ692" s="21"/>
      <c r="GR692" s="21"/>
      <c r="GS692" s="21"/>
      <c r="GT692" s="21"/>
      <c r="GU692" s="21"/>
      <c r="GV692" s="21"/>
      <c r="GW692" s="21"/>
      <c r="GX692" s="21"/>
      <c r="GY692" s="21"/>
      <c r="GZ692" s="21"/>
      <c r="HA692" s="21"/>
      <c r="HB692" s="21"/>
      <c r="HC692" s="21"/>
      <c r="HD692" s="21"/>
      <c r="HE692" s="21"/>
      <c r="HF692" s="21"/>
      <c r="HG692" s="21"/>
      <c r="HH692" s="21"/>
      <c r="HI692" s="21"/>
      <c r="HJ692" s="21"/>
      <c r="HK692" s="21"/>
      <c r="HL692" s="21"/>
      <c r="HM692" s="21"/>
      <c r="HN692" s="21"/>
      <c r="HO692" s="21"/>
    </row>
    <row r="693" s="131" customFormat="1" ht="14.25" spans="1:223">
      <c r="A693" s="45" t="s">
        <v>42</v>
      </c>
      <c r="B693" s="46" t="s">
        <v>452</v>
      </c>
      <c r="C693" s="45" t="s">
        <v>53</v>
      </c>
      <c r="D693" s="45" t="s">
        <v>45</v>
      </c>
      <c r="E693" s="45" t="s">
        <v>453</v>
      </c>
      <c r="F693" s="45">
        <v>490</v>
      </c>
      <c r="G693" s="45">
        <v>1</v>
      </c>
      <c r="H693" s="45">
        <v>89</v>
      </c>
      <c r="I693" s="45">
        <v>306</v>
      </c>
      <c r="J693" s="45">
        <v>2018</v>
      </c>
      <c r="K693" s="45">
        <v>2018</v>
      </c>
      <c r="L693" s="55">
        <v>122.13</v>
      </c>
      <c r="M693" s="55">
        <v>122.13</v>
      </c>
      <c r="N693" s="55">
        <v>0</v>
      </c>
      <c r="O693" s="55">
        <v>0</v>
      </c>
      <c r="P693" s="55">
        <v>0</v>
      </c>
      <c r="Q693" s="45" t="s">
        <v>46</v>
      </c>
      <c r="R693" s="45">
        <v>389</v>
      </c>
      <c r="S693" s="45">
        <v>1430</v>
      </c>
      <c r="T693" s="45">
        <v>89</v>
      </c>
      <c r="U693" s="45">
        <v>306</v>
      </c>
      <c r="V693" s="45">
        <v>89</v>
      </c>
      <c r="W693" s="45">
        <v>306</v>
      </c>
      <c r="X693" s="45">
        <v>0</v>
      </c>
      <c r="Y693" s="45">
        <v>0</v>
      </c>
      <c r="Z693" s="45">
        <v>0</v>
      </c>
      <c r="AA693" s="45">
        <v>0</v>
      </c>
      <c r="AB693" s="45" t="s">
        <v>117</v>
      </c>
      <c r="AC693" s="45" t="s">
        <v>454</v>
      </c>
      <c r="AD693" s="45"/>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c r="BY693" s="21"/>
      <c r="BZ693" s="21"/>
      <c r="CA693" s="21"/>
      <c r="CB693" s="21"/>
      <c r="CC693" s="21"/>
      <c r="CD693" s="21"/>
      <c r="CE693" s="21"/>
      <c r="CF693" s="21"/>
      <c r="CG693" s="21"/>
      <c r="CH693" s="21"/>
      <c r="CI693" s="21"/>
      <c r="CJ693" s="21"/>
      <c r="CK693" s="21"/>
      <c r="CL693" s="21"/>
      <c r="CM693" s="21"/>
      <c r="CN693" s="21"/>
      <c r="CO693" s="21"/>
      <c r="CP693" s="21"/>
      <c r="CQ693" s="21"/>
      <c r="CR693" s="21"/>
      <c r="CS693" s="21"/>
      <c r="CT693" s="21"/>
      <c r="CU693" s="21"/>
      <c r="CV693" s="21"/>
      <c r="CW693" s="21"/>
      <c r="CX693" s="21"/>
      <c r="CY693" s="21"/>
      <c r="CZ693" s="21"/>
      <c r="DA693" s="21"/>
      <c r="DB693" s="21"/>
      <c r="DC693" s="21"/>
      <c r="DD693" s="21"/>
      <c r="DE693" s="21"/>
      <c r="DF693" s="21"/>
      <c r="DG693" s="21"/>
      <c r="DH693" s="21"/>
      <c r="DI693" s="21"/>
      <c r="DJ693" s="21"/>
      <c r="DK693" s="21"/>
      <c r="DL693" s="21"/>
      <c r="DM693" s="21"/>
      <c r="DN693" s="21"/>
      <c r="DO693" s="21"/>
      <c r="DP693" s="21"/>
      <c r="DQ693" s="21"/>
      <c r="DR693" s="21"/>
      <c r="DS693" s="21"/>
      <c r="DT693" s="21"/>
      <c r="DU693" s="21"/>
      <c r="DV693" s="21"/>
      <c r="DW693" s="21"/>
      <c r="DX693" s="21"/>
      <c r="DY693" s="21"/>
      <c r="DZ693" s="21"/>
      <c r="EA693" s="21"/>
      <c r="EB693" s="21"/>
      <c r="EC693" s="21"/>
      <c r="ED693" s="21"/>
      <c r="EE693" s="21"/>
      <c r="EF693" s="21"/>
      <c r="EG693" s="21"/>
      <c r="EH693" s="21"/>
      <c r="EI693" s="21"/>
      <c r="EJ693" s="21"/>
      <c r="EK693" s="21"/>
      <c r="EL693" s="21"/>
      <c r="EM693" s="21"/>
      <c r="EN693" s="21"/>
      <c r="EO693" s="21"/>
      <c r="EP693" s="21"/>
      <c r="EQ693" s="21"/>
      <c r="ER693" s="21"/>
      <c r="ES693" s="21"/>
      <c r="ET693" s="21"/>
      <c r="EU693" s="21"/>
      <c r="EV693" s="21"/>
      <c r="EW693" s="21"/>
      <c r="EX693" s="21"/>
      <c r="EY693" s="21"/>
      <c r="EZ693" s="21"/>
      <c r="FA693" s="21"/>
      <c r="FB693" s="21"/>
      <c r="FC693" s="21"/>
      <c r="FD693" s="21"/>
      <c r="FE693" s="21"/>
      <c r="FF693" s="21"/>
      <c r="FG693" s="21"/>
      <c r="FH693" s="21"/>
      <c r="FI693" s="21"/>
      <c r="FJ693" s="21"/>
      <c r="FK693" s="21"/>
      <c r="FL693" s="21"/>
      <c r="FM693" s="21"/>
      <c r="FN693" s="21"/>
      <c r="FO693" s="21"/>
      <c r="FP693" s="21"/>
      <c r="FQ693" s="21"/>
      <c r="FR693" s="21"/>
      <c r="FS693" s="21"/>
      <c r="FT693" s="21"/>
      <c r="FU693" s="21"/>
      <c r="FV693" s="21"/>
      <c r="FW693" s="21"/>
      <c r="FX693" s="21"/>
      <c r="FY693" s="21"/>
      <c r="FZ693" s="21"/>
      <c r="GA693" s="21"/>
      <c r="GB693" s="21"/>
      <c r="GC693" s="21"/>
      <c r="GD693" s="21"/>
      <c r="GE693" s="21"/>
      <c r="GF693" s="21"/>
      <c r="GG693" s="21"/>
      <c r="GH693" s="21"/>
      <c r="GI693" s="21"/>
      <c r="GJ693" s="21"/>
      <c r="GK693" s="21"/>
      <c r="GL693" s="21"/>
      <c r="GM693" s="21"/>
      <c r="GN693" s="21"/>
      <c r="GO693" s="21"/>
      <c r="GP693" s="21"/>
      <c r="GQ693" s="21"/>
      <c r="GR693" s="21"/>
      <c r="GS693" s="21"/>
      <c r="GT693" s="21"/>
      <c r="GU693" s="21"/>
      <c r="GV693" s="21"/>
      <c r="GW693" s="21"/>
      <c r="GX693" s="21"/>
      <c r="GY693" s="21"/>
      <c r="GZ693" s="21"/>
      <c r="HA693" s="21"/>
      <c r="HB693" s="21"/>
      <c r="HC693" s="21"/>
      <c r="HD693" s="21"/>
      <c r="HE693" s="21"/>
      <c r="HF693" s="21"/>
      <c r="HG693" s="21"/>
      <c r="HH693" s="21"/>
      <c r="HI693" s="21"/>
      <c r="HJ693" s="21"/>
      <c r="HK693" s="21"/>
      <c r="HL693" s="21"/>
      <c r="HM693" s="21"/>
      <c r="HN693" s="21"/>
      <c r="HO693" s="21"/>
    </row>
    <row r="694" s="131" customFormat="1" ht="14.25" spans="1:223">
      <c r="A694" s="45" t="s">
        <v>42</v>
      </c>
      <c r="B694" s="46" t="s">
        <v>452</v>
      </c>
      <c r="C694" s="45" t="s">
        <v>54</v>
      </c>
      <c r="D694" s="45" t="s">
        <v>45</v>
      </c>
      <c r="E694" s="45" t="s">
        <v>453</v>
      </c>
      <c r="F694" s="45">
        <v>2000</v>
      </c>
      <c r="G694" s="45">
        <v>1</v>
      </c>
      <c r="H694" s="45">
        <v>747</v>
      </c>
      <c r="I694" s="45">
        <v>2933</v>
      </c>
      <c r="J694" s="45">
        <v>2018</v>
      </c>
      <c r="K694" s="45">
        <v>2018</v>
      </c>
      <c r="L694" s="55">
        <v>498.48</v>
      </c>
      <c r="M694" s="55">
        <v>498.48</v>
      </c>
      <c r="N694" s="55">
        <v>0</v>
      </c>
      <c r="O694" s="55">
        <v>0</v>
      </c>
      <c r="P694" s="55">
        <v>0</v>
      </c>
      <c r="Q694" s="45" t="s">
        <v>46</v>
      </c>
      <c r="R694" s="45">
        <v>747</v>
      </c>
      <c r="S694" s="45">
        <v>2933</v>
      </c>
      <c r="T694" s="45">
        <v>747</v>
      </c>
      <c r="U694" s="45">
        <v>2933</v>
      </c>
      <c r="V694" s="45">
        <v>747</v>
      </c>
      <c r="W694" s="45">
        <v>2933</v>
      </c>
      <c r="X694" s="45">
        <v>0</v>
      </c>
      <c r="Y694" s="45">
        <v>0</v>
      </c>
      <c r="Z694" s="45">
        <v>0</v>
      </c>
      <c r="AA694" s="45">
        <v>0</v>
      </c>
      <c r="AB694" s="45" t="s">
        <v>117</v>
      </c>
      <c r="AC694" s="45" t="s">
        <v>454</v>
      </c>
      <c r="AD694" s="45"/>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1"/>
      <c r="DX694" s="21"/>
      <c r="DY694" s="21"/>
      <c r="DZ694" s="21"/>
      <c r="EA694" s="21"/>
      <c r="EB694" s="21"/>
      <c r="EC694" s="21"/>
      <c r="ED694" s="21"/>
      <c r="EE694" s="21"/>
      <c r="EF694" s="21"/>
      <c r="EG694" s="21"/>
      <c r="EH694" s="21"/>
      <c r="EI694" s="21"/>
      <c r="EJ694" s="21"/>
      <c r="EK694" s="21"/>
      <c r="EL694" s="21"/>
      <c r="EM694" s="21"/>
      <c r="EN694" s="21"/>
      <c r="EO694" s="21"/>
      <c r="EP694" s="21"/>
      <c r="EQ694" s="21"/>
      <c r="ER694" s="21"/>
      <c r="ES694" s="21"/>
      <c r="ET694" s="21"/>
      <c r="EU694" s="21"/>
      <c r="EV694" s="21"/>
      <c r="EW694" s="21"/>
      <c r="EX694" s="21"/>
      <c r="EY694" s="21"/>
      <c r="EZ694" s="21"/>
      <c r="FA694" s="21"/>
      <c r="FB694" s="21"/>
      <c r="FC694" s="21"/>
      <c r="FD694" s="21"/>
      <c r="FE694" s="21"/>
      <c r="FF694" s="21"/>
      <c r="FG694" s="21"/>
      <c r="FH694" s="21"/>
      <c r="FI694" s="21"/>
      <c r="FJ694" s="21"/>
      <c r="FK694" s="21"/>
      <c r="FL694" s="21"/>
      <c r="FM694" s="21"/>
      <c r="FN694" s="21"/>
      <c r="FO694" s="21"/>
      <c r="FP694" s="21"/>
      <c r="FQ694" s="21"/>
      <c r="FR694" s="21"/>
      <c r="FS694" s="21"/>
      <c r="FT694" s="21"/>
      <c r="FU694" s="21"/>
      <c r="FV694" s="21"/>
      <c r="FW694" s="21"/>
      <c r="FX694" s="21"/>
      <c r="FY694" s="21"/>
      <c r="FZ694" s="21"/>
      <c r="GA694" s="21"/>
      <c r="GB694" s="21"/>
      <c r="GC694" s="21"/>
      <c r="GD694" s="21"/>
      <c r="GE694" s="21"/>
      <c r="GF694" s="21"/>
      <c r="GG694" s="21"/>
      <c r="GH694" s="21"/>
      <c r="GI694" s="21"/>
      <c r="GJ694" s="21"/>
      <c r="GK694" s="21"/>
      <c r="GL694" s="21"/>
      <c r="GM694" s="21"/>
      <c r="GN694" s="21"/>
      <c r="GO694" s="21"/>
      <c r="GP694" s="21"/>
      <c r="GQ694" s="21"/>
      <c r="GR694" s="21"/>
      <c r="GS694" s="21"/>
      <c r="GT694" s="21"/>
      <c r="GU694" s="21"/>
      <c r="GV694" s="21"/>
      <c r="GW694" s="21"/>
      <c r="GX694" s="21"/>
      <c r="GY694" s="21"/>
      <c r="GZ694" s="21"/>
      <c r="HA694" s="21"/>
      <c r="HB694" s="21"/>
      <c r="HC694" s="21"/>
      <c r="HD694" s="21"/>
      <c r="HE694" s="21"/>
      <c r="HF694" s="21"/>
      <c r="HG694" s="21"/>
      <c r="HH694" s="21"/>
      <c r="HI694" s="21"/>
      <c r="HJ694" s="21"/>
      <c r="HK694" s="21"/>
      <c r="HL694" s="21"/>
      <c r="HM694" s="21"/>
      <c r="HN694" s="21"/>
      <c r="HO694" s="21"/>
    </row>
    <row r="695" s="131" customFormat="1" ht="14.25" spans="1:223">
      <c r="A695" s="45" t="s">
        <v>42</v>
      </c>
      <c r="B695" s="46" t="s">
        <v>452</v>
      </c>
      <c r="C695" s="45" t="s">
        <v>55</v>
      </c>
      <c r="D695" s="45" t="s">
        <v>45</v>
      </c>
      <c r="E695" s="45" t="s">
        <v>453</v>
      </c>
      <c r="F695" s="45">
        <v>500</v>
      </c>
      <c r="G695" s="45">
        <v>1</v>
      </c>
      <c r="H695" s="45">
        <v>165</v>
      </c>
      <c r="I695" s="45">
        <v>684</v>
      </c>
      <c r="J695" s="45">
        <v>2018</v>
      </c>
      <c r="K695" s="45">
        <v>2018</v>
      </c>
      <c r="L695" s="55">
        <v>124.62</v>
      </c>
      <c r="M695" s="55">
        <v>124.62</v>
      </c>
      <c r="N695" s="55">
        <v>0</v>
      </c>
      <c r="O695" s="55">
        <v>0</v>
      </c>
      <c r="P695" s="55">
        <v>0</v>
      </c>
      <c r="Q695" s="45" t="s">
        <v>46</v>
      </c>
      <c r="R695" s="45">
        <v>319</v>
      </c>
      <c r="S695" s="45">
        <v>1266</v>
      </c>
      <c r="T695" s="45">
        <v>165</v>
      </c>
      <c r="U695" s="45">
        <v>684</v>
      </c>
      <c r="V695" s="45">
        <v>165</v>
      </c>
      <c r="W695" s="45">
        <v>684</v>
      </c>
      <c r="X695" s="45">
        <v>0</v>
      </c>
      <c r="Y695" s="45">
        <v>0</v>
      </c>
      <c r="Z695" s="45">
        <v>0</v>
      </c>
      <c r="AA695" s="45">
        <v>0</v>
      </c>
      <c r="AB695" s="45" t="s">
        <v>117</v>
      </c>
      <c r="AC695" s="45" t="s">
        <v>454</v>
      </c>
      <c r="AD695" s="45"/>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c r="BY695" s="21"/>
      <c r="BZ695" s="21"/>
      <c r="CA695" s="21"/>
      <c r="CB695" s="21"/>
      <c r="CC695" s="21"/>
      <c r="CD695" s="21"/>
      <c r="CE695" s="21"/>
      <c r="CF695" s="21"/>
      <c r="CG695" s="21"/>
      <c r="CH695" s="21"/>
      <c r="CI695" s="21"/>
      <c r="CJ695" s="21"/>
      <c r="CK695" s="21"/>
      <c r="CL695" s="21"/>
      <c r="CM695" s="21"/>
      <c r="CN695" s="21"/>
      <c r="CO695" s="21"/>
      <c r="CP695" s="21"/>
      <c r="CQ695" s="21"/>
      <c r="CR695" s="21"/>
      <c r="CS695" s="21"/>
      <c r="CT695" s="21"/>
      <c r="CU695" s="21"/>
      <c r="CV695" s="21"/>
      <c r="CW695" s="21"/>
      <c r="CX695" s="21"/>
      <c r="CY695" s="21"/>
      <c r="CZ695" s="21"/>
      <c r="DA695" s="21"/>
      <c r="DB695" s="21"/>
      <c r="DC695" s="21"/>
      <c r="DD695" s="21"/>
      <c r="DE695" s="21"/>
      <c r="DF695" s="21"/>
      <c r="DG695" s="21"/>
      <c r="DH695" s="21"/>
      <c r="DI695" s="21"/>
      <c r="DJ695" s="21"/>
      <c r="DK695" s="21"/>
      <c r="DL695" s="21"/>
      <c r="DM695" s="21"/>
      <c r="DN695" s="21"/>
      <c r="DO695" s="21"/>
      <c r="DP695" s="21"/>
      <c r="DQ695" s="21"/>
      <c r="DR695" s="21"/>
      <c r="DS695" s="21"/>
      <c r="DT695" s="21"/>
      <c r="DU695" s="21"/>
      <c r="DV695" s="21"/>
      <c r="DW695" s="21"/>
      <c r="DX695" s="21"/>
      <c r="DY695" s="21"/>
      <c r="DZ695" s="21"/>
      <c r="EA695" s="21"/>
      <c r="EB695" s="21"/>
      <c r="EC695" s="21"/>
      <c r="ED695" s="21"/>
      <c r="EE695" s="21"/>
      <c r="EF695" s="21"/>
      <c r="EG695" s="21"/>
      <c r="EH695" s="21"/>
      <c r="EI695" s="21"/>
      <c r="EJ695" s="21"/>
      <c r="EK695" s="21"/>
      <c r="EL695" s="21"/>
      <c r="EM695" s="21"/>
      <c r="EN695" s="21"/>
      <c r="EO695" s="21"/>
      <c r="EP695" s="21"/>
      <c r="EQ695" s="21"/>
      <c r="ER695" s="21"/>
      <c r="ES695" s="21"/>
      <c r="ET695" s="21"/>
      <c r="EU695" s="21"/>
      <c r="EV695" s="21"/>
      <c r="EW695" s="21"/>
      <c r="EX695" s="21"/>
      <c r="EY695" s="21"/>
      <c r="EZ695" s="21"/>
      <c r="FA695" s="21"/>
      <c r="FB695" s="21"/>
      <c r="FC695" s="21"/>
      <c r="FD695" s="21"/>
      <c r="FE695" s="21"/>
      <c r="FF695" s="21"/>
      <c r="FG695" s="21"/>
      <c r="FH695" s="21"/>
      <c r="FI695" s="21"/>
      <c r="FJ695" s="21"/>
      <c r="FK695" s="21"/>
      <c r="FL695" s="21"/>
      <c r="FM695" s="21"/>
      <c r="FN695" s="21"/>
      <c r="FO695" s="21"/>
      <c r="FP695" s="21"/>
      <c r="FQ695" s="21"/>
      <c r="FR695" s="21"/>
      <c r="FS695" s="21"/>
      <c r="FT695" s="21"/>
      <c r="FU695" s="21"/>
      <c r="FV695" s="21"/>
      <c r="FW695" s="21"/>
      <c r="FX695" s="21"/>
      <c r="FY695" s="21"/>
      <c r="FZ695" s="21"/>
      <c r="GA695" s="21"/>
      <c r="GB695" s="21"/>
      <c r="GC695" s="21"/>
      <c r="GD695" s="21"/>
      <c r="GE695" s="21"/>
      <c r="GF695" s="21"/>
      <c r="GG695" s="21"/>
      <c r="GH695" s="21"/>
      <c r="GI695" s="21"/>
      <c r="GJ695" s="21"/>
      <c r="GK695" s="21"/>
      <c r="GL695" s="21"/>
      <c r="GM695" s="21"/>
      <c r="GN695" s="21"/>
      <c r="GO695" s="21"/>
      <c r="GP695" s="21"/>
      <c r="GQ695" s="21"/>
      <c r="GR695" s="21"/>
      <c r="GS695" s="21"/>
      <c r="GT695" s="21"/>
      <c r="GU695" s="21"/>
      <c r="GV695" s="21"/>
      <c r="GW695" s="21"/>
      <c r="GX695" s="21"/>
      <c r="GY695" s="21"/>
      <c r="GZ695" s="21"/>
      <c r="HA695" s="21"/>
      <c r="HB695" s="21"/>
      <c r="HC695" s="21"/>
      <c r="HD695" s="21"/>
      <c r="HE695" s="21"/>
      <c r="HF695" s="21"/>
      <c r="HG695" s="21"/>
      <c r="HH695" s="21"/>
      <c r="HI695" s="21"/>
      <c r="HJ695" s="21"/>
      <c r="HK695" s="21"/>
      <c r="HL695" s="21"/>
      <c r="HM695" s="21"/>
      <c r="HN695" s="21"/>
      <c r="HO695" s="21"/>
    </row>
    <row r="696" s="131" customFormat="1" ht="14.25" spans="1:223">
      <c r="A696" s="45" t="s">
        <v>42</v>
      </c>
      <c r="B696" s="46" t="s">
        <v>452</v>
      </c>
      <c r="C696" s="45" t="s">
        <v>56</v>
      </c>
      <c r="D696" s="45" t="s">
        <v>45</v>
      </c>
      <c r="E696" s="45" t="s">
        <v>453</v>
      </c>
      <c r="F696" s="45">
        <v>500</v>
      </c>
      <c r="G696" s="45">
        <v>1</v>
      </c>
      <c r="H696" s="45">
        <v>76</v>
      </c>
      <c r="I696" s="45">
        <v>300</v>
      </c>
      <c r="J696" s="45">
        <v>2018</v>
      </c>
      <c r="K696" s="45">
        <f t="shared" ref="K696:K706" si="97">J696</f>
        <v>2018</v>
      </c>
      <c r="L696" s="55">
        <v>124.62</v>
      </c>
      <c r="M696" s="55">
        <v>124.62</v>
      </c>
      <c r="N696" s="55">
        <v>0</v>
      </c>
      <c r="O696" s="55">
        <v>0</v>
      </c>
      <c r="P696" s="55">
        <v>0</v>
      </c>
      <c r="Q696" s="45" t="s">
        <v>46</v>
      </c>
      <c r="R696" s="45">
        <v>76</v>
      </c>
      <c r="S696" s="45">
        <v>300</v>
      </c>
      <c r="T696" s="45">
        <v>76</v>
      </c>
      <c r="U696" s="45">
        <v>300</v>
      </c>
      <c r="V696" s="45">
        <v>76</v>
      </c>
      <c r="W696" s="45">
        <v>300</v>
      </c>
      <c r="X696" s="45">
        <v>0</v>
      </c>
      <c r="Y696" s="45">
        <v>0</v>
      </c>
      <c r="Z696" s="45">
        <v>0</v>
      </c>
      <c r="AA696" s="45">
        <v>0</v>
      </c>
      <c r="AB696" s="45" t="s">
        <v>117</v>
      </c>
      <c r="AC696" s="45" t="s">
        <v>454</v>
      </c>
      <c r="AD696" s="45"/>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c r="BY696" s="21"/>
      <c r="BZ696" s="21"/>
      <c r="CA696" s="21"/>
      <c r="CB696" s="21"/>
      <c r="CC696" s="21"/>
      <c r="CD696" s="21"/>
      <c r="CE696" s="21"/>
      <c r="CF696" s="21"/>
      <c r="CG696" s="21"/>
      <c r="CH696" s="21"/>
      <c r="CI696" s="21"/>
      <c r="CJ696" s="21"/>
      <c r="CK696" s="21"/>
      <c r="CL696" s="21"/>
      <c r="CM696" s="21"/>
      <c r="CN696" s="21"/>
      <c r="CO696" s="21"/>
      <c r="CP696" s="21"/>
      <c r="CQ696" s="21"/>
      <c r="CR696" s="21"/>
      <c r="CS696" s="21"/>
      <c r="CT696" s="21"/>
      <c r="CU696" s="21"/>
      <c r="CV696" s="21"/>
      <c r="CW696" s="21"/>
      <c r="CX696" s="21"/>
      <c r="CY696" s="21"/>
      <c r="CZ696" s="21"/>
      <c r="DA696" s="21"/>
      <c r="DB696" s="21"/>
      <c r="DC696" s="21"/>
      <c r="DD696" s="21"/>
      <c r="DE696" s="21"/>
      <c r="DF696" s="21"/>
      <c r="DG696" s="21"/>
      <c r="DH696" s="21"/>
      <c r="DI696" s="21"/>
      <c r="DJ696" s="21"/>
      <c r="DK696" s="21"/>
      <c r="DL696" s="21"/>
      <c r="DM696" s="21"/>
      <c r="DN696" s="21"/>
      <c r="DO696" s="21"/>
      <c r="DP696" s="21"/>
      <c r="DQ696" s="21"/>
      <c r="DR696" s="21"/>
      <c r="DS696" s="21"/>
      <c r="DT696" s="21"/>
      <c r="DU696" s="21"/>
      <c r="DV696" s="21"/>
      <c r="DW696" s="21"/>
      <c r="DX696" s="21"/>
      <c r="DY696" s="21"/>
      <c r="DZ696" s="21"/>
      <c r="EA696" s="21"/>
      <c r="EB696" s="21"/>
      <c r="EC696" s="21"/>
      <c r="ED696" s="21"/>
      <c r="EE696" s="21"/>
      <c r="EF696" s="21"/>
      <c r="EG696" s="21"/>
      <c r="EH696" s="21"/>
      <c r="EI696" s="21"/>
      <c r="EJ696" s="21"/>
      <c r="EK696" s="21"/>
      <c r="EL696" s="21"/>
      <c r="EM696" s="21"/>
      <c r="EN696" s="21"/>
      <c r="EO696" s="21"/>
      <c r="EP696" s="21"/>
      <c r="EQ696" s="21"/>
      <c r="ER696" s="21"/>
      <c r="ES696" s="21"/>
      <c r="ET696" s="21"/>
      <c r="EU696" s="21"/>
      <c r="EV696" s="21"/>
      <c r="EW696" s="21"/>
      <c r="EX696" s="21"/>
      <c r="EY696" s="21"/>
      <c r="EZ696" s="21"/>
      <c r="FA696" s="21"/>
      <c r="FB696" s="21"/>
      <c r="FC696" s="21"/>
      <c r="FD696" s="21"/>
      <c r="FE696" s="21"/>
      <c r="FF696" s="21"/>
      <c r="FG696" s="21"/>
      <c r="FH696" s="21"/>
      <c r="FI696" s="21"/>
      <c r="FJ696" s="21"/>
      <c r="FK696" s="21"/>
      <c r="FL696" s="21"/>
      <c r="FM696" s="21"/>
      <c r="FN696" s="21"/>
      <c r="FO696" s="21"/>
      <c r="FP696" s="21"/>
      <c r="FQ696" s="21"/>
      <c r="FR696" s="21"/>
      <c r="FS696" s="21"/>
      <c r="FT696" s="21"/>
      <c r="FU696" s="21"/>
      <c r="FV696" s="21"/>
      <c r="FW696" s="21"/>
      <c r="FX696" s="21"/>
      <c r="FY696" s="21"/>
      <c r="FZ696" s="21"/>
      <c r="GA696" s="21"/>
      <c r="GB696" s="21"/>
      <c r="GC696" s="21"/>
      <c r="GD696" s="21"/>
      <c r="GE696" s="21"/>
      <c r="GF696" s="21"/>
      <c r="GG696" s="21"/>
      <c r="GH696" s="21"/>
      <c r="GI696" s="21"/>
      <c r="GJ696" s="21"/>
      <c r="GK696" s="21"/>
      <c r="GL696" s="21"/>
      <c r="GM696" s="21"/>
      <c r="GN696" s="21"/>
      <c r="GO696" s="21"/>
      <c r="GP696" s="21"/>
      <c r="GQ696" s="21"/>
      <c r="GR696" s="21"/>
      <c r="GS696" s="21"/>
      <c r="GT696" s="21"/>
      <c r="GU696" s="21"/>
      <c r="GV696" s="21"/>
      <c r="GW696" s="21"/>
      <c r="GX696" s="21"/>
      <c r="GY696" s="21"/>
      <c r="GZ696" s="21"/>
      <c r="HA696" s="21"/>
      <c r="HB696" s="21"/>
      <c r="HC696" s="21"/>
      <c r="HD696" s="21"/>
      <c r="HE696" s="21"/>
      <c r="HF696" s="21"/>
      <c r="HG696" s="21"/>
      <c r="HH696" s="21"/>
      <c r="HI696" s="21"/>
      <c r="HJ696" s="21"/>
      <c r="HK696" s="21"/>
      <c r="HL696" s="21"/>
      <c r="HM696" s="21"/>
      <c r="HN696" s="21"/>
      <c r="HO696" s="21"/>
    </row>
    <row r="697" s="131" customFormat="1" ht="14.25" spans="1:223">
      <c r="A697" s="45" t="s">
        <v>42</v>
      </c>
      <c r="B697" s="46" t="s">
        <v>452</v>
      </c>
      <c r="C697" s="45" t="s">
        <v>58</v>
      </c>
      <c r="D697" s="45" t="s">
        <v>45</v>
      </c>
      <c r="E697" s="45" t="s">
        <v>453</v>
      </c>
      <c r="F697" s="45">
        <v>500</v>
      </c>
      <c r="G697" s="45">
        <v>1</v>
      </c>
      <c r="H697" s="45">
        <v>187</v>
      </c>
      <c r="I697" s="45">
        <v>795</v>
      </c>
      <c r="J697" s="45">
        <v>2018</v>
      </c>
      <c r="K697" s="45">
        <v>2018</v>
      </c>
      <c r="L697" s="55">
        <v>124.62</v>
      </c>
      <c r="M697" s="55">
        <v>124.62</v>
      </c>
      <c r="N697" s="55">
        <v>0</v>
      </c>
      <c r="O697" s="55">
        <v>0</v>
      </c>
      <c r="P697" s="55">
        <v>0</v>
      </c>
      <c r="Q697" s="45" t="s">
        <v>46</v>
      </c>
      <c r="R697" s="45">
        <v>187</v>
      </c>
      <c r="S697" s="45">
        <v>795</v>
      </c>
      <c r="T697" s="45">
        <v>187</v>
      </c>
      <c r="U697" s="45">
        <v>795</v>
      </c>
      <c r="V697" s="45">
        <v>187</v>
      </c>
      <c r="W697" s="45">
        <v>795</v>
      </c>
      <c r="X697" s="45">
        <v>0</v>
      </c>
      <c r="Y697" s="45">
        <v>0</v>
      </c>
      <c r="Z697" s="45">
        <v>0</v>
      </c>
      <c r="AA697" s="45">
        <v>0</v>
      </c>
      <c r="AB697" s="45" t="s">
        <v>117</v>
      </c>
      <c r="AC697" s="45" t="s">
        <v>454</v>
      </c>
      <c r="AD697" s="45"/>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c r="BY697" s="21"/>
      <c r="BZ697" s="21"/>
      <c r="CA697" s="21"/>
      <c r="CB697" s="21"/>
      <c r="CC697" s="21"/>
      <c r="CD697" s="21"/>
      <c r="CE697" s="21"/>
      <c r="CF697" s="21"/>
      <c r="CG697" s="21"/>
      <c r="CH697" s="21"/>
      <c r="CI697" s="21"/>
      <c r="CJ697" s="21"/>
      <c r="CK697" s="21"/>
      <c r="CL697" s="21"/>
      <c r="CM697" s="21"/>
      <c r="CN697" s="21"/>
      <c r="CO697" s="21"/>
      <c r="CP697" s="21"/>
      <c r="CQ697" s="21"/>
      <c r="CR697" s="21"/>
      <c r="CS697" s="21"/>
      <c r="CT697" s="21"/>
      <c r="CU697" s="21"/>
      <c r="CV697" s="21"/>
      <c r="CW697" s="21"/>
      <c r="CX697" s="21"/>
      <c r="CY697" s="21"/>
      <c r="CZ697" s="21"/>
      <c r="DA697" s="21"/>
      <c r="DB697" s="21"/>
      <c r="DC697" s="21"/>
      <c r="DD697" s="21"/>
      <c r="DE697" s="21"/>
      <c r="DF697" s="21"/>
      <c r="DG697" s="21"/>
      <c r="DH697" s="21"/>
      <c r="DI697" s="21"/>
      <c r="DJ697" s="21"/>
      <c r="DK697" s="21"/>
      <c r="DL697" s="21"/>
      <c r="DM697" s="21"/>
      <c r="DN697" s="21"/>
      <c r="DO697" s="21"/>
      <c r="DP697" s="21"/>
      <c r="DQ697" s="21"/>
      <c r="DR697" s="21"/>
      <c r="DS697" s="21"/>
      <c r="DT697" s="21"/>
      <c r="DU697" s="21"/>
      <c r="DV697" s="21"/>
      <c r="DW697" s="21"/>
      <c r="DX697" s="21"/>
      <c r="DY697" s="21"/>
      <c r="DZ697" s="21"/>
      <c r="EA697" s="21"/>
      <c r="EB697" s="21"/>
      <c r="EC697" s="21"/>
      <c r="ED697" s="21"/>
      <c r="EE697" s="21"/>
      <c r="EF697" s="21"/>
      <c r="EG697" s="21"/>
      <c r="EH697" s="21"/>
      <c r="EI697" s="21"/>
      <c r="EJ697" s="21"/>
      <c r="EK697" s="21"/>
      <c r="EL697" s="21"/>
      <c r="EM697" s="21"/>
      <c r="EN697" s="21"/>
      <c r="EO697" s="21"/>
      <c r="EP697" s="21"/>
      <c r="EQ697" s="21"/>
      <c r="ER697" s="21"/>
      <c r="ES697" s="21"/>
      <c r="ET697" s="21"/>
      <c r="EU697" s="21"/>
      <c r="EV697" s="21"/>
      <c r="EW697" s="21"/>
      <c r="EX697" s="21"/>
      <c r="EY697" s="21"/>
      <c r="EZ697" s="21"/>
      <c r="FA697" s="21"/>
      <c r="FB697" s="21"/>
      <c r="FC697" s="21"/>
      <c r="FD697" s="21"/>
      <c r="FE697" s="21"/>
      <c r="FF697" s="21"/>
      <c r="FG697" s="21"/>
      <c r="FH697" s="21"/>
      <c r="FI697" s="21"/>
      <c r="FJ697" s="21"/>
      <c r="FK697" s="21"/>
      <c r="FL697" s="21"/>
      <c r="FM697" s="21"/>
      <c r="FN697" s="21"/>
      <c r="FO697" s="21"/>
      <c r="FP697" s="21"/>
      <c r="FQ697" s="21"/>
      <c r="FR697" s="21"/>
      <c r="FS697" s="21"/>
      <c r="FT697" s="21"/>
      <c r="FU697" s="21"/>
      <c r="FV697" s="21"/>
      <c r="FW697" s="21"/>
      <c r="FX697" s="21"/>
      <c r="FY697" s="21"/>
      <c r="FZ697" s="21"/>
      <c r="GA697" s="21"/>
      <c r="GB697" s="21"/>
      <c r="GC697" s="21"/>
      <c r="GD697" s="21"/>
      <c r="GE697" s="21"/>
      <c r="GF697" s="21"/>
      <c r="GG697" s="21"/>
      <c r="GH697" s="21"/>
      <c r="GI697" s="21"/>
      <c r="GJ697" s="21"/>
      <c r="GK697" s="21"/>
      <c r="GL697" s="21"/>
      <c r="GM697" s="21"/>
      <c r="GN697" s="21"/>
      <c r="GO697" s="21"/>
      <c r="GP697" s="21"/>
      <c r="GQ697" s="21"/>
      <c r="GR697" s="21"/>
      <c r="GS697" s="21"/>
      <c r="GT697" s="21"/>
      <c r="GU697" s="21"/>
      <c r="GV697" s="21"/>
      <c r="GW697" s="21"/>
      <c r="GX697" s="21"/>
      <c r="GY697" s="21"/>
      <c r="GZ697" s="21"/>
      <c r="HA697" s="21"/>
      <c r="HB697" s="21"/>
      <c r="HC697" s="21"/>
      <c r="HD697" s="21"/>
      <c r="HE697" s="21"/>
      <c r="HF697" s="21"/>
      <c r="HG697" s="21"/>
      <c r="HH697" s="21"/>
      <c r="HI697" s="21"/>
      <c r="HJ697" s="21"/>
      <c r="HK697" s="21"/>
      <c r="HL697" s="21"/>
      <c r="HM697" s="21"/>
      <c r="HN697" s="21"/>
      <c r="HO697" s="21"/>
    </row>
    <row r="698" s="10" customFormat="1" ht="13.5" spans="1:30">
      <c r="A698" s="45" t="s">
        <v>42</v>
      </c>
      <c r="B698" s="46" t="s">
        <v>455</v>
      </c>
      <c r="C698" s="45" t="s">
        <v>51</v>
      </c>
      <c r="D698" s="45" t="s">
        <v>45</v>
      </c>
      <c r="E698" s="45" t="s">
        <v>453</v>
      </c>
      <c r="F698" s="45">
        <v>315</v>
      </c>
      <c r="G698" s="75">
        <v>1</v>
      </c>
      <c r="H698" s="45">
        <v>46</v>
      </c>
      <c r="I698" s="45">
        <v>201</v>
      </c>
      <c r="J698" s="45">
        <v>2018</v>
      </c>
      <c r="K698" s="45">
        <f t="shared" si="97"/>
        <v>2018</v>
      </c>
      <c r="L698" s="55">
        <v>69.17</v>
      </c>
      <c r="M698" s="55">
        <v>69.17</v>
      </c>
      <c r="N698" s="55">
        <v>0</v>
      </c>
      <c r="O698" s="55">
        <v>0</v>
      </c>
      <c r="P698" s="55">
        <v>0</v>
      </c>
      <c r="Q698" s="45" t="s">
        <v>46</v>
      </c>
      <c r="R698" s="45">
        <v>46</v>
      </c>
      <c r="S698" s="45">
        <v>201</v>
      </c>
      <c r="T698" s="45">
        <v>46</v>
      </c>
      <c r="U698" s="45">
        <v>201</v>
      </c>
      <c r="V698" s="45">
        <v>0</v>
      </c>
      <c r="W698" s="45">
        <v>0</v>
      </c>
      <c r="X698" s="75">
        <v>0</v>
      </c>
      <c r="Y698" s="75">
        <v>0</v>
      </c>
      <c r="Z698" s="75">
        <v>0</v>
      </c>
      <c r="AA698" s="75">
        <v>0</v>
      </c>
      <c r="AB698" s="117" t="s">
        <v>117</v>
      </c>
      <c r="AC698" s="75" t="s">
        <v>237</v>
      </c>
      <c r="AD698" s="75"/>
    </row>
    <row r="699" s="10" customFormat="1" ht="13.5" spans="1:30">
      <c r="A699" s="45" t="s">
        <v>42</v>
      </c>
      <c r="B699" s="46" t="s">
        <v>455</v>
      </c>
      <c r="C699" s="45" t="s">
        <v>53</v>
      </c>
      <c r="D699" s="45" t="s">
        <v>45</v>
      </c>
      <c r="E699" s="45" t="s">
        <v>453</v>
      </c>
      <c r="F699" s="45">
        <v>490</v>
      </c>
      <c r="G699" s="75">
        <v>1</v>
      </c>
      <c r="H699" s="45">
        <v>89</v>
      </c>
      <c r="I699" s="45">
        <v>306</v>
      </c>
      <c r="J699" s="45">
        <v>2018</v>
      </c>
      <c r="K699" s="45">
        <f t="shared" si="97"/>
        <v>2018</v>
      </c>
      <c r="L699" s="55">
        <v>107.58</v>
      </c>
      <c r="M699" s="55">
        <v>107.58</v>
      </c>
      <c r="N699" s="55">
        <v>0</v>
      </c>
      <c r="O699" s="55">
        <v>0</v>
      </c>
      <c r="P699" s="55">
        <v>0</v>
      </c>
      <c r="Q699" s="45" t="s">
        <v>46</v>
      </c>
      <c r="R699" s="45">
        <v>89</v>
      </c>
      <c r="S699" s="45">
        <v>306</v>
      </c>
      <c r="T699" s="45">
        <v>89</v>
      </c>
      <c r="U699" s="45">
        <v>306</v>
      </c>
      <c r="V699" s="45">
        <v>0</v>
      </c>
      <c r="W699" s="45">
        <v>0</v>
      </c>
      <c r="X699" s="75">
        <v>0</v>
      </c>
      <c r="Y699" s="75">
        <v>0</v>
      </c>
      <c r="Z699" s="75">
        <v>0</v>
      </c>
      <c r="AA699" s="75">
        <v>0</v>
      </c>
      <c r="AB699" s="117" t="s">
        <v>117</v>
      </c>
      <c r="AC699" s="75" t="s">
        <v>237</v>
      </c>
      <c r="AD699" s="75"/>
    </row>
    <row r="700" s="10" customFormat="1" ht="13.5" spans="1:30">
      <c r="A700" s="45" t="s">
        <v>42</v>
      </c>
      <c r="B700" s="46" t="s">
        <v>455</v>
      </c>
      <c r="C700" s="45" t="s">
        <v>54</v>
      </c>
      <c r="D700" s="45" t="s">
        <v>45</v>
      </c>
      <c r="E700" s="45" t="s">
        <v>453</v>
      </c>
      <c r="F700" s="45">
        <v>500</v>
      </c>
      <c r="G700" s="75">
        <v>1</v>
      </c>
      <c r="H700" s="45">
        <v>130</v>
      </c>
      <c r="I700" s="45">
        <v>491</v>
      </c>
      <c r="J700" s="45">
        <v>2018</v>
      </c>
      <c r="K700" s="45">
        <f t="shared" si="97"/>
        <v>2018</v>
      </c>
      <c r="L700" s="55">
        <v>109.78</v>
      </c>
      <c r="M700" s="55">
        <v>109.78</v>
      </c>
      <c r="N700" s="55">
        <v>0</v>
      </c>
      <c r="O700" s="55">
        <v>0</v>
      </c>
      <c r="P700" s="55">
        <v>0</v>
      </c>
      <c r="Q700" s="45" t="s">
        <v>46</v>
      </c>
      <c r="R700" s="45">
        <v>130</v>
      </c>
      <c r="S700" s="45">
        <v>491</v>
      </c>
      <c r="T700" s="45">
        <v>130</v>
      </c>
      <c r="U700" s="45">
        <v>491</v>
      </c>
      <c r="V700" s="45">
        <v>0</v>
      </c>
      <c r="W700" s="45">
        <v>0</v>
      </c>
      <c r="X700" s="75">
        <v>0</v>
      </c>
      <c r="Y700" s="75">
        <v>0</v>
      </c>
      <c r="Z700" s="75">
        <v>0</v>
      </c>
      <c r="AA700" s="75">
        <v>0</v>
      </c>
      <c r="AB700" s="117" t="s">
        <v>117</v>
      </c>
      <c r="AC700" s="75" t="s">
        <v>237</v>
      </c>
      <c r="AD700" s="75"/>
    </row>
    <row r="701" s="10" customFormat="1" ht="13.5" spans="1:30">
      <c r="A701" s="45" t="s">
        <v>42</v>
      </c>
      <c r="B701" s="46" t="s">
        <v>455</v>
      </c>
      <c r="C701" s="45" t="s">
        <v>54</v>
      </c>
      <c r="D701" s="45" t="s">
        <v>45</v>
      </c>
      <c r="E701" s="45" t="s">
        <v>453</v>
      </c>
      <c r="F701" s="45">
        <v>500</v>
      </c>
      <c r="G701" s="75">
        <v>1</v>
      </c>
      <c r="H701" s="45">
        <v>128</v>
      </c>
      <c r="I701" s="45">
        <v>513</v>
      </c>
      <c r="J701" s="45">
        <v>2018</v>
      </c>
      <c r="K701" s="45">
        <f t="shared" si="97"/>
        <v>2018</v>
      </c>
      <c r="L701" s="55">
        <v>109.78</v>
      </c>
      <c r="M701" s="55">
        <v>109.78</v>
      </c>
      <c r="N701" s="55">
        <v>0</v>
      </c>
      <c r="O701" s="55">
        <v>0</v>
      </c>
      <c r="P701" s="55">
        <v>0</v>
      </c>
      <c r="Q701" s="45" t="s">
        <v>46</v>
      </c>
      <c r="R701" s="45">
        <v>128</v>
      </c>
      <c r="S701" s="45">
        <v>513</v>
      </c>
      <c r="T701" s="45">
        <v>128</v>
      </c>
      <c r="U701" s="45">
        <v>513</v>
      </c>
      <c r="V701" s="45">
        <v>0</v>
      </c>
      <c r="W701" s="45">
        <v>0</v>
      </c>
      <c r="X701" s="75">
        <v>0</v>
      </c>
      <c r="Y701" s="75">
        <v>0</v>
      </c>
      <c r="Z701" s="75">
        <v>0</v>
      </c>
      <c r="AA701" s="75">
        <v>0</v>
      </c>
      <c r="AB701" s="117" t="s">
        <v>117</v>
      </c>
      <c r="AC701" s="75" t="s">
        <v>237</v>
      </c>
      <c r="AD701" s="75"/>
    </row>
    <row r="702" s="10" customFormat="1" ht="13.5" spans="1:30">
      <c r="A702" s="45" t="s">
        <v>42</v>
      </c>
      <c r="B702" s="46" t="s">
        <v>455</v>
      </c>
      <c r="C702" s="45" t="s">
        <v>54</v>
      </c>
      <c r="D702" s="45" t="s">
        <v>45</v>
      </c>
      <c r="E702" s="45" t="s">
        <v>453</v>
      </c>
      <c r="F702" s="45">
        <v>500</v>
      </c>
      <c r="G702" s="75">
        <v>1</v>
      </c>
      <c r="H702" s="45">
        <v>189</v>
      </c>
      <c r="I702" s="45">
        <v>771</v>
      </c>
      <c r="J702" s="45">
        <v>2018</v>
      </c>
      <c r="K702" s="45">
        <f t="shared" si="97"/>
        <v>2018</v>
      </c>
      <c r="L702" s="55">
        <v>109.78</v>
      </c>
      <c r="M702" s="55">
        <v>109.78</v>
      </c>
      <c r="N702" s="55">
        <v>0</v>
      </c>
      <c r="O702" s="55">
        <v>0</v>
      </c>
      <c r="P702" s="55">
        <v>0</v>
      </c>
      <c r="Q702" s="45" t="s">
        <v>46</v>
      </c>
      <c r="R702" s="45">
        <v>189</v>
      </c>
      <c r="S702" s="45">
        <v>771</v>
      </c>
      <c r="T702" s="45">
        <v>189</v>
      </c>
      <c r="U702" s="45">
        <v>771</v>
      </c>
      <c r="V702" s="45">
        <v>0</v>
      </c>
      <c r="W702" s="45">
        <v>0</v>
      </c>
      <c r="X702" s="75">
        <v>0</v>
      </c>
      <c r="Y702" s="75">
        <v>0</v>
      </c>
      <c r="Z702" s="75">
        <v>0</v>
      </c>
      <c r="AA702" s="75">
        <v>0</v>
      </c>
      <c r="AB702" s="117" t="s">
        <v>117</v>
      </c>
      <c r="AC702" s="75" t="s">
        <v>237</v>
      </c>
      <c r="AD702" s="75"/>
    </row>
    <row r="703" s="10" customFormat="1" ht="13.5" spans="1:30">
      <c r="A703" s="45" t="s">
        <v>42</v>
      </c>
      <c r="B703" s="46" t="s">
        <v>455</v>
      </c>
      <c r="C703" s="45" t="s">
        <v>54</v>
      </c>
      <c r="D703" s="45" t="s">
        <v>45</v>
      </c>
      <c r="E703" s="45" t="s">
        <v>453</v>
      </c>
      <c r="F703" s="45">
        <v>500</v>
      </c>
      <c r="G703" s="75">
        <v>1</v>
      </c>
      <c r="H703" s="45">
        <v>300</v>
      </c>
      <c r="I703" s="45">
        <v>1158</v>
      </c>
      <c r="J703" s="45">
        <v>2018</v>
      </c>
      <c r="K703" s="45">
        <f t="shared" si="97"/>
        <v>2018</v>
      </c>
      <c r="L703" s="55">
        <v>109.78</v>
      </c>
      <c r="M703" s="55">
        <v>109.78</v>
      </c>
      <c r="N703" s="55">
        <v>0</v>
      </c>
      <c r="O703" s="55">
        <v>0</v>
      </c>
      <c r="P703" s="55">
        <v>0</v>
      </c>
      <c r="Q703" s="45" t="s">
        <v>46</v>
      </c>
      <c r="R703" s="45">
        <v>300</v>
      </c>
      <c r="S703" s="45">
        <v>1158</v>
      </c>
      <c r="T703" s="45">
        <v>300</v>
      </c>
      <c r="U703" s="45">
        <v>1158</v>
      </c>
      <c r="V703" s="45">
        <v>0</v>
      </c>
      <c r="W703" s="45">
        <v>0</v>
      </c>
      <c r="X703" s="75">
        <v>0</v>
      </c>
      <c r="Y703" s="75">
        <v>0</v>
      </c>
      <c r="Z703" s="75">
        <v>0</v>
      </c>
      <c r="AA703" s="75">
        <v>0</v>
      </c>
      <c r="AB703" s="117" t="s">
        <v>117</v>
      </c>
      <c r="AC703" s="75" t="s">
        <v>237</v>
      </c>
      <c r="AD703" s="75"/>
    </row>
    <row r="704" s="10" customFormat="1" ht="13.5" spans="1:30">
      <c r="A704" s="45" t="s">
        <v>42</v>
      </c>
      <c r="B704" s="46" t="s">
        <v>455</v>
      </c>
      <c r="C704" s="45" t="s">
        <v>55</v>
      </c>
      <c r="D704" s="45" t="s">
        <v>45</v>
      </c>
      <c r="E704" s="45" t="s">
        <v>453</v>
      </c>
      <c r="F704" s="45">
        <v>500</v>
      </c>
      <c r="G704" s="75">
        <v>1</v>
      </c>
      <c r="H704" s="45">
        <v>165</v>
      </c>
      <c r="I704" s="45">
        <v>684</v>
      </c>
      <c r="J704" s="45">
        <v>2019</v>
      </c>
      <c r="K704" s="45">
        <f t="shared" si="97"/>
        <v>2019</v>
      </c>
      <c r="L704" s="55">
        <v>109.78</v>
      </c>
      <c r="M704" s="55">
        <v>109.78</v>
      </c>
      <c r="N704" s="55">
        <v>0</v>
      </c>
      <c r="O704" s="55">
        <v>0</v>
      </c>
      <c r="P704" s="55">
        <v>0</v>
      </c>
      <c r="Q704" s="45" t="s">
        <v>46</v>
      </c>
      <c r="R704" s="45">
        <v>165</v>
      </c>
      <c r="S704" s="45">
        <v>684</v>
      </c>
      <c r="T704" s="45">
        <v>165</v>
      </c>
      <c r="U704" s="45">
        <v>684</v>
      </c>
      <c r="V704" s="45">
        <v>0</v>
      </c>
      <c r="W704" s="45">
        <v>0</v>
      </c>
      <c r="X704" s="75">
        <v>0</v>
      </c>
      <c r="Y704" s="75">
        <v>0</v>
      </c>
      <c r="Z704" s="75">
        <v>0</v>
      </c>
      <c r="AA704" s="75">
        <v>0</v>
      </c>
      <c r="AB704" s="117" t="s">
        <v>117</v>
      </c>
      <c r="AC704" s="75" t="s">
        <v>237</v>
      </c>
      <c r="AD704" s="75"/>
    </row>
    <row r="705" s="10" customFormat="1" ht="13.5" spans="1:30">
      <c r="A705" s="45" t="s">
        <v>42</v>
      </c>
      <c r="B705" s="46" t="s">
        <v>455</v>
      </c>
      <c r="C705" s="45" t="s">
        <v>56</v>
      </c>
      <c r="D705" s="45" t="s">
        <v>45</v>
      </c>
      <c r="E705" s="45" t="s">
        <v>453</v>
      </c>
      <c r="F705" s="45">
        <v>500</v>
      </c>
      <c r="G705" s="75">
        <v>1</v>
      </c>
      <c r="H705" s="45">
        <v>76</v>
      </c>
      <c r="I705" s="45">
        <v>300</v>
      </c>
      <c r="J705" s="45">
        <v>2018</v>
      </c>
      <c r="K705" s="45">
        <f t="shared" si="97"/>
        <v>2018</v>
      </c>
      <c r="L705" s="55">
        <v>109.78</v>
      </c>
      <c r="M705" s="55">
        <v>109.78</v>
      </c>
      <c r="N705" s="55">
        <v>0</v>
      </c>
      <c r="O705" s="55">
        <v>0</v>
      </c>
      <c r="P705" s="55">
        <v>0</v>
      </c>
      <c r="Q705" s="45" t="s">
        <v>46</v>
      </c>
      <c r="R705" s="45">
        <v>76</v>
      </c>
      <c r="S705" s="45">
        <v>300</v>
      </c>
      <c r="T705" s="45">
        <v>76</v>
      </c>
      <c r="U705" s="45">
        <v>300</v>
      </c>
      <c r="V705" s="45">
        <v>0</v>
      </c>
      <c r="W705" s="45">
        <v>0</v>
      </c>
      <c r="X705" s="75">
        <v>0</v>
      </c>
      <c r="Y705" s="75">
        <v>0</v>
      </c>
      <c r="Z705" s="75">
        <v>0</v>
      </c>
      <c r="AA705" s="75">
        <v>0</v>
      </c>
      <c r="AB705" s="117" t="s">
        <v>117</v>
      </c>
      <c r="AC705" s="75" t="s">
        <v>237</v>
      </c>
      <c r="AD705" s="75"/>
    </row>
    <row r="706" s="10" customFormat="1" ht="13.5" spans="1:30">
      <c r="A706" s="45" t="s">
        <v>42</v>
      </c>
      <c r="B706" s="46" t="s">
        <v>455</v>
      </c>
      <c r="C706" s="45" t="s">
        <v>58</v>
      </c>
      <c r="D706" s="45" t="s">
        <v>45</v>
      </c>
      <c r="E706" s="45" t="s">
        <v>453</v>
      </c>
      <c r="F706" s="45">
        <v>500</v>
      </c>
      <c r="G706" s="75">
        <v>1</v>
      </c>
      <c r="H706" s="45">
        <v>187</v>
      </c>
      <c r="I706" s="45">
        <v>795</v>
      </c>
      <c r="J706" s="45">
        <v>2018</v>
      </c>
      <c r="K706" s="45">
        <f t="shared" si="97"/>
        <v>2018</v>
      </c>
      <c r="L706" s="55">
        <v>109.78</v>
      </c>
      <c r="M706" s="55">
        <v>109.78</v>
      </c>
      <c r="N706" s="55">
        <v>0</v>
      </c>
      <c r="O706" s="55">
        <v>0</v>
      </c>
      <c r="P706" s="55">
        <v>0</v>
      </c>
      <c r="Q706" s="45" t="s">
        <v>46</v>
      </c>
      <c r="R706" s="45">
        <v>187</v>
      </c>
      <c r="S706" s="45">
        <v>795</v>
      </c>
      <c r="T706" s="45">
        <v>187</v>
      </c>
      <c r="U706" s="45">
        <v>795</v>
      </c>
      <c r="V706" s="45">
        <v>0</v>
      </c>
      <c r="W706" s="45">
        <v>0</v>
      </c>
      <c r="X706" s="75">
        <v>0</v>
      </c>
      <c r="Y706" s="75">
        <v>0</v>
      </c>
      <c r="Z706" s="75">
        <v>0</v>
      </c>
      <c r="AA706" s="75">
        <v>0</v>
      </c>
      <c r="AB706" s="117" t="s">
        <v>117</v>
      </c>
      <c r="AC706" s="75" t="s">
        <v>237</v>
      </c>
      <c r="AD706" s="75"/>
    </row>
    <row r="707" s="10" customFormat="1" ht="13.5" spans="1:30">
      <c r="A707" s="45" t="s">
        <v>42</v>
      </c>
      <c r="B707" s="46" t="s">
        <v>456</v>
      </c>
      <c r="C707" s="45" t="s">
        <v>49</v>
      </c>
      <c r="D707" s="45" t="s">
        <v>45</v>
      </c>
      <c r="E707" s="45" t="s">
        <v>453</v>
      </c>
      <c r="F707" s="45">
        <v>100</v>
      </c>
      <c r="G707" s="75">
        <v>1</v>
      </c>
      <c r="H707" s="45">
        <v>69</v>
      </c>
      <c r="I707" s="45">
        <v>262</v>
      </c>
      <c r="J707" s="108">
        <v>2019</v>
      </c>
      <c r="K707" s="45">
        <v>2020</v>
      </c>
      <c r="L707" s="55">
        <v>50</v>
      </c>
      <c r="M707" s="55">
        <v>20</v>
      </c>
      <c r="N707" s="55">
        <v>30</v>
      </c>
      <c r="O707" s="55">
        <v>0</v>
      </c>
      <c r="P707" s="55">
        <v>0</v>
      </c>
      <c r="Q707" s="45" t="s">
        <v>46</v>
      </c>
      <c r="R707" s="45">
        <v>69</v>
      </c>
      <c r="S707" s="45">
        <v>262</v>
      </c>
      <c r="T707" s="45">
        <v>69</v>
      </c>
      <c r="U707" s="45">
        <v>262</v>
      </c>
      <c r="V707" s="45">
        <v>69</v>
      </c>
      <c r="W707" s="45">
        <v>262</v>
      </c>
      <c r="X707" s="75">
        <v>0</v>
      </c>
      <c r="Y707" s="75">
        <v>0</v>
      </c>
      <c r="Z707" s="75">
        <v>0</v>
      </c>
      <c r="AA707" s="75">
        <v>0</v>
      </c>
      <c r="AB707" s="117" t="s">
        <v>117</v>
      </c>
      <c r="AC707" s="75" t="s">
        <v>237</v>
      </c>
      <c r="AD707" s="75"/>
    </row>
    <row r="708" s="10" customFormat="1" ht="13.5" spans="1:30">
      <c r="A708" s="45" t="s">
        <v>42</v>
      </c>
      <c r="B708" s="46" t="s">
        <v>456</v>
      </c>
      <c r="C708" s="45" t="s">
        <v>56</v>
      </c>
      <c r="D708" s="45" t="s">
        <v>45</v>
      </c>
      <c r="E708" s="45" t="s">
        <v>453</v>
      </c>
      <c r="F708" s="45">
        <v>100</v>
      </c>
      <c r="G708" s="75">
        <v>1</v>
      </c>
      <c r="H708" s="45">
        <v>91</v>
      </c>
      <c r="I708" s="45">
        <v>288</v>
      </c>
      <c r="J708" s="108">
        <v>2019</v>
      </c>
      <c r="K708" s="45">
        <v>2020</v>
      </c>
      <c r="L708" s="55">
        <v>50</v>
      </c>
      <c r="M708" s="55">
        <v>0</v>
      </c>
      <c r="N708" s="55">
        <v>50</v>
      </c>
      <c r="O708" s="55">
        <v>0</v>
      </c>
      <c r="P708" s="55">
        <v>0</v>
      </c>
      <c r="Q708" s="45" t="s">
        <v>46</v>
      </c>
      <c r="R708" s="45">
        <v>91</v>
      </c>
      <c r="S708" s="45">
        <v>288</v>
      </c>
      <c r="T708" s="45">
        <v>91</v>
      </c>
      <c r="U708" s="45">
        <v>288</v>
      </c>
      <c r="V708" s="45">
        <v>91</v>
      </c>
      <c r="W708" s="45">
        <v>288</v>
      </c>
      <c r="X708" s="75">
        <v>0</v>
      </c>
      <c r="Y708" s="75">
        <v>0</v>
      </c>
      <c r="Z708" s="75">
        <v>0</v>
      </c>
      <c r="AA708" s="75">
        <v>0</v>
      </c>
      <c r="AB708" s="117" t="s">
        <v>117</v>
      </c>
      <c r="AC708" s="75" t="s">
        <v>237</v>
      </c>
      <c r="AD708" s="75"/>
    </row>
    <row r="709" s="10" customFormat="1" ht="13.5" spans="1:30">
      <c r="A709" s="45" t="s">
        <v>42</v>
      </c>
      <c r="B709" s="46" t="s">
        <v>456</v>
      </c>
      <c r="C709" s="45" t="s">
        <v>56</v>
      </c>
      <c r="D709" s="45" t="s">
        <v>45</v>
      </c>
      <c r="E709" s="45" t="s">
        <v>453</v>
      </c>
      <c r="F709" s="45">
        <v>100</v>
      </c>
      <c r="G709" s="75">
        <v>1</v>
      </c>
      <c r="H709" s="45">
        <v>170</v>
      </c>
      <c r="I709" s="45">
        <v>608</v>
      </c>
      <c r="J709" s="108">
        <v>2019</v>
      </c>
      <c r="K709" s="45">
        <v>2020</v>
      </c>
      <c r="L709" s="55">
        <v>50</v>
      </c>
      <c r="M709" s="55">
        <v>0</v>
      </c>
      <c r="N709" s="55">
        <v>50</v>
      </c>
      <c r="O709" s="55">
        <v>0</v>
      </c>
      <c r="P709" s="55">
        <v>0</v>
      </c>
      <c r="Q709" s="45" t="s">
        <v>46</v>
      </c>
      <c r="R709" s="45">
        <v>170</v>
      </c>
      <c r="S709" s="45">
        <v>608</v>
      </c>
      <c r="T709" s="45">
        <v>170</v>
      </c>
      <c r="U709" s="45">
        <v>608</v>
      </c>
      <c r="V709" s="45">
        <v>170</v>
      </c>
      <c r="W709" s="45">
        <v>608</v>
      </c>
      <c r="X709" s="75">
        <v>0</v>
      </c>
      <c r="Y709" s="75">
        <v>0</v>
      </c>
      <c r="Z709" s="75">
        <v>0</v>
      </c>
      <c r="AA709" s="75">
        <v>0</v>
      </c>
      <c r="AB709" s="117" t="s">
        <v>117</v>
      </c>
      <c r="AC709" s="75" t="s">
        <v>237</v>
      </c>
      <c r="AD709" s="75"/>
    </row>
    <row r="710" s="10" customFormat="1" ht="13.5" spans="1:30">
      <c r="A710" s="45" t="s">
        <v>42</v>
      </c>
      <c r="B710" s="46" t="s">
        <v>456</v>
      </c>
      <c r="C710" s="45" t="s">
        <v>57</v>
      </c>
      <c r="D710" s="45" t="s">
        <v>45</v>
      </c>
      <c r="E710" s="45" t="s">
        <v>453</v>
      </c>
      <c r="F710" s="45">
        <v>100</v>
      </c>
      <c r="G710" s="75">
        <v>1</v>
      </c>
      <c r="H710" s="45">
        <v>204</v>
      </c>
      <c r="I710" s="45">
        <v>801</v>
      </c>
      <c r="J710" s="108">
        <v>2019</v>
      </c>
      <c r="K710" s="45">
        <v>2020</v>
      </c>
      <c r="L710" s="55">
        <v>50</v>
      </c>
      <c r="M710" s="55">
        <v>0</v>
      </c>
      <c r="N710" s="55">
        <v>50</v>
      </c>
      <c r="O710" s="55">
        <v>0</v>
      </c>
      <c r="P710" s="55">
        <v>0</v>
      </c>
      <c r="Q710" s="45" t="s">
        <v>46</v>
      </c>
      <c r="R710" s="45">
        <v>204</v>
      </c>
      <c r="S710" s="45">
        <v>801</v>
      </c>
      <c r="T710" s="45">
        <v>204</v>
      </c>
      <c r="U710" s="45">
        <v>801</v>
      </c>
      <c r="V710" s="45">
        <v>204</v>
      </c>
      <c r="W710" s="45">
        <v>801</v>
      </c>
      <c r="X710" s="75">
        <v>0</v>
      </c>
      <c r="Y710" s="75">
        <v>0</v>
      </c>
      <c r="Z710" s="75">
        <v>0</v>
      </c>
      <c r="AA710" s="75">
        <v>0</v>
      </c>
      <c r="AB710" s="117" t="s">
        <v>117</v>
      </c>
      <c r="AC710" s="75" t="s">
        <v>237</v>
      </c>
      <c r="AD710" s="75"/>
    </row>
    <row r="711" s="10" customFormat="1" ht="13.5" spans="1:30">
      <c r="A711" s="45" t="s">
        <v>42</v>
      </c>
      <c r="B711" s="46" t="s">
        <v>456</v>
      </c>
      <c r="C711" s="45" t="s">
        <v>54</v>
      </c>
      <c r="D711" s="45" t="s">
        <v>45</v>
      </c>
      <c r="E711" s="45" t="s">
        <v>453</v>
      </c>
      <c r="F711" s="45">
        <v>100</v>
      </c>
      <c r="G711" s="75">
        <v>1</v>
      </c>
      <c r="H711" s="45">
        <v>51</v>
      </c>
      <c r="I711" s="45">
        <v>170</v>
      </c>
      <c r="J711" s="108">
        <v>2019</v>
      </c>
      <c r="K711" s="45">
        <v>2020</v>
      </c>
      <c r="L711" s="55">
        <v>50</v>
      </c>
      <c r="M711" s="55">
        <v>0</v>
      </c>
      <c r="N711" s="55">
        <v>50</v>
      </c>
      <c r="O711" s="55">
        <v>0</v>
      </c>
      <c r="P711" s="55">
        <v>0</v>
      </c>
      <c r="Q711" s="45" t="s">
        <v>46</v>
      </c>
      <c r="R711" s="45">
        <v>51</v>
      </c>
      <c r="S711" s="45">
        <v>170</v>
      </c>
      <c r="T711" s="45">
        <v>51</v>
      </c>
      <c r="U711" s="45">
        <v>170</v>
      </c>
      <c r="V711" s="45">
        <v>51</v>
      </c>
      <c r="W711" s="45">
        <v>170</v>
      </c>
      <c r="X711" s="75">
        <v>0</v>
      </c>
      <c r="Y711" s="75">
        <v>0</v>
      </c>
      <c r="Z711" s="75">
        <v>0</v>
      </c>
      <c r="AA711" s="75">
        <v>0</v>
      </c>
      <c r="AB711" s="117" t="s">
        <v>117</v>
      </c>
      <c r="AC711" s="75" t="s">
        <v>237</v>
      </c>
      <c r="AD711" s="75"/>
    </row>
    <row r="712" s="10" customFormat="1" ht="13.5" spans="1:30">
      <c r="A712" s="45" t="s">
        <v>42</v>
      </c>
      <c r="B712" s="46" t="s">
        <v>456</v>
      </c>
      <c r="C712" s="45" t="s">
        <v>51</v>
      </c>
      <c r="D712" s="45" t="s">
        <v>45</v>
      </c>
      <c r="E712" s="45" t="s">
        <v>453</v>
      </c>
      <c r="F712" s="45">
        <v>100</v>
      </c>
      <c r="G712" s="75">
        <v>1</v>
      </c>
      <c r="H712" s="45">
        <v>46</v>
      </c>
      <c r="I712" s="45">
        <v>201</v>
      </c>
      <c r="J712" s="108">
        <v>2019</v>
      </c>
      <c r="K712" s="45">
        <v>2020</v>
      </c>
      <c r="L712" s="55">
        <v>50</v>
      </c>
      <c r="M712" s="55">
        <v>0</v>
      </c>
      <c r="N712" s="55">
        <v>50</v>
      </c>
      <c r="O712" s="55">
        <v>0</v>
      </c>
      <c r="P712" s="55">
        <v>0</v>
      </c>
      <c r="Q712" s="45" t="s">
        <v>46</v>
      </c>
      <c r="R712" s="45">
        <v>46</v>
      </c>
      <c r="S712" s="45">
        <v>201</v>
      </c>
      <c r="T712" s="45">
        <v>46</v>
      </c>
      <c r="U712" s="45">
        <v>201</v>
      </c>
      <c r="V712" s="45">
        <v>46</v>
      </c>
      <c r="W712" s="45">
        <v>201</v>
      </c>
      <c r="X712" s="75">
        <v>0</v>
      </c>
      <c r="Y712" s="75">
        <v>0</v>
      </c>
      <c r="Z712" s="75">
        <v>0</v>
      </c>
      <c r="AA712" s="75">
        <v>0</v>
      </c>
      <c r="AB712" s="117" t="s">
        <v>117</v>
      </c>
      <c r="AC712" s="75" t="s">
        <v>237</v>
      </c>
      <c r="AD712" s="75"/>
    </row>
    <row r="713" s="10" customFormat="1" ht="13.5" spans="1:30">
      <c r="A713" s="45" t="s">
        <v>42</v>
      </c>
      <c r="B713" s="46" t="s">
        <v>456</v>
      </c>
      <c r="C713" s="45" t="s">
        <v>58</v>
      </c>
      <c r="D713" s="45" t="s">
        <v>45</v>
      </c>
      <c r="E713" s="45" t="s">
        <v>453</v>
      </c>
      <c r="F713" s="45">
        <v>100</v>
      </c>
      <c r="G713" s="75">
        <v>1</v>
      </c>
      <c r="H713" s="45">
        <v>50</v>
      </c>
      <c r="I713" s="45">
        <v>212</v>
      </c>
      <c r="J713" s="108">
        <v>2019</v>
      </c>
      <c r="K713" s="45">
        <v>2020</v>
      </c>
      <c r="L713" s="55">
        <v>50</v>
      </c>
      <c r="M713" s="55">
        <v>0</v>
      </c>
      <c r="N713" s="55">
        <v>50</v>
      </c>
      <c r="O713" s="55">
        <v>0</v>
      </c>
      <c r="P713" s="55">
        <v>0</v>
      </c>
      <c r="Q713" s="45" t="s">
        <v>46</v>
      </c>
      <c r="R713" s="45">
        <v>50</v>
      </c>
      <c r="S713" s="45">
        <v>212</v>
      </c>
      <c r="T713" s="45">
        <v>50</v>
      </c>
      <c r="U713" s="45">
        <v>212</v>
      </c>
      <c r="V713" s="45">
        <v>50</v>
      </c>
      <c r="W713" s="45">
        <v>212</v>
      </c>
      <c r="X713" s="75">
        <v>0</v>
      </c>
      <c r="Y713" s="75">
        <v>0</v>
      </c>
      <c r="Z713" s="75">
        <v>0</v>
      </c>
      <c r="AA713" s="75">
        <v>0</v>
      </c>
      <c r="AB713" s="117" t="s">
        <v>117</v>
      </c>
      <c r="AC713" s="75" t="s">
        <v>237</v>
      </c>
      <c r="AD713" s="75"/>
    </row>
    <row r="714" s="10" customFormat="1" ht="12" spans="1:30">
      <c r="A714" s="45" t="s">
        <v>42</v>
      </c>
      <c r="B714" s="46" t="s">
        <v>455</v>
      </c>
      <c r="C714" s="45" t="s">
        <v>51</v>
      </c>
      <c r="D714" s="45" t="s">
        <v>45</v>
      </c>
      <c r="E714" s="45" t="s">
        <v>453</v>
      </c>
      <c r="F714" s="92">
        <v>315</v>
      </c>
      <c r="G714" s="75">
        <v>1</v>
      </c>
      <c r="H714" s="91">
        <v>46</v>
      </c>
      <c r="I714" s="45">
        <v>201</v>
      </c>
      <c r="J714" s="45">
        <v>2018</v>
      </c>
      <c r="K714" s="45">
        <v>2019</v>
      </c>
      <c r="L714" s="55">
        <v>46.4</v>
      </c>
      <c r="M714" s="55">
        <v>46.4</v>
      </c>
      <c r="N714" s="55">
        <v>0</v>
      </c>
      <c r="O714" s="55">
        <v>0</v>
      </c>
      <c r="P714" s="55">
        <v>0</v>
      </c>
      <c r="Q714" s="45" t="s">
        <v>46</v>
      </c>
      <c r="R714" s="91">
        <v>46</v>
      </c>
      <c r="S714" s="45">
        <v>201</v>
      </c>
      <c r="T714" s="91">
        <v>46</v>
      </c>
      <c r="U714" s="45">
        <v>201</v>
      </c>
      <c r="V714" s="91">
        <v>0</v>
      </c>
      <c r="W714" s="45">
        <v>0</v>
      </c>
      <c r="X714" s="75">
        <v>0</v>
      </c>
      <c r="Y714" s="75">
        <v>0</v>
      </c>
      <c r="Z714" s="75">
        <v>0</v>
      </c>
      <c r="AA714" s="75">
        <v>0</v>
      </c>
      <c r="AB714" s="45" t="s">
        <v>117</v>
      </c>
      <c r="AC714" s="95" t="s">
        <v>237</v>
      </c>
      <c r="AD714" s="75"/>
    </row>
    <row r="715" s="10" customFormat="1" ht="12" spans="1:30">
      <c r="A715" s="45" t="s">
        <v>42</v>
      </c>
      <c r="B715" s="46" t="s">
        <v>455</v>
      </c>
      <c r="C715" s="45" t="s">
        <v>53</v>
      </c>
      <c r="D715" s="45" t="s">
        <v>45</v>
      </c>
      <c r="E715" s="45" t="s">
        <v>453</v>
      </c>
      <c r="F715" s="92">
        <v>490</v>
      </c>
      <c r="G715" s="75">
        <v>1</v>
      </c>
      <c r="H715" s="91">
        <v>89</v>
      </c>
      <c r="I715" s="45">
        <v>306</v>
      </c>
      <c r="J715" s="45">
        <v>2018</v>
      </c>
      <c r="K715" s="45">
        <v>2019</v>
      </c>
      <c r="L715" s="55">
        <v>72.18</v>
      </c>
      <c r="M715" s="55">
        <v>72.18</v>
      </c>
      <c r="N715" s="55">
        <v>0</v>
      </c>
      <c r="O715" s="55">
        <v>0</v>
      </c>
      <c r="P715" s="55">
        <v>0</v>
      </c>
      <c r="Q715" s="45" t="s">
        <v>46</v>
      </c>
      <c r="R715" s="91">
        <v>89</v>
      </c>
      <c r="S715" s="45">
        <v>306</v>
      </c>
      <c r="T715" s="91">
        <v>89</v>
      </c>
      <c r="U715" s="45">
        <v>306</v>
      </c>
      <c r="V715" s="91">
        <v>0</v>
      </c>
      <c r="W715" s="45">
        <v>0</v>
      </c>
      <c r="X715" s="75">
        <v>0</v>
      </c>
      <c r="Y715" s="75">
        <v>0</v>
      </c>
      <c r="Z715" s="75">
        <v>0</v>
      </c>
      <c r="AA715" s="75">
        <v>0</v>
      </c>
      <c r="AB715" s="45" t="s">
        <v>117</v>
      </c>
      <c r="AC715" s="95" t="s">
        <v>237</v>
      </c>
      <c r="AD715" s="75"/>
    </row>
    <row r="716" s="10" customFormat="1" ht="12" spans="1:30">
      <c r="A716" s="45" t="s">
        <v>42</v>
      </c>
      <c r="B716" s="46" t="s">
        <v>455</v>
      </c>
      <c r="C716" s="45" t="s">
        <v>54</v>
      </c>
      <c r="D716" s="45" t="s">
        <v>45</v>
      </c>
      <c r="E716" s="45" t="s">
        <v>453</v>
      </c>
      <c r="F716" s="92">
        <v>500</v>
      </c>
      <c r="G716" s="75">
        <v>1</v>
      </c>
      <c r="H716" s="91">
        <v>130</v>
      </c>
      <c r="I716" s="45">
        <v>491</v>
      </c>
      <c r="J716" s="45">
        <v>2018</v>
      </c>
      <c r="K716" s="45">
        <v>2019</v>
      </c>
      <c r="L716" s="55">
        <v>73.65</v>
      </c>
      <c r="M716" s="55">
        <v>73.65</v>
      </c>
      <c r="N716" s="55">
        <v>0</v>
      </c>
      <c r="O716" s="55">
        <v>0</v>
      </c>
      <c r="P716" s="55">
        <v>0</v>
      </c>
      <c r="Q716" s="45" t="s">
        <v>46</v>
      </c>
      <c r="R716" s="91">
        <v>130</v>
      </c>
      <c r="S716" s="45">
        <v>491</v>
      </c>
      <c r="T716" s="91">
        <v>130</v>
      </c>
      <c r="U716" s="45">
        <v>491</v>
      </c>
      <c r="V716" s="91">
        <v>0</v>
      </c>
      <c r="W716" s="45">
        <v>0</v>
      </c>
      <c r="X716" s="75">
        <v>0</v>
      </c>
      <c r="Y716" s="75">
        <v>0</v>
      </c>
      <c r="Z716" s="75">
        <v>0</v>
      </c>
      <c r="AA716" s="75">
        <v>0</v>
      </c>
      <c r="AB716" s="45" t="s">
        <v>117</v>
      </c>
      <c r="AC716" s="95" t="s">
        <v>237</v>
      </c>
      <c r="AD716" s="75"/>
    </row>
    <row r="717" s="10" customFormat="1" ht="12" spans="1:30">
      <c r="A717" s="45" t="s">
        <v>42</v>
      </c>
      <c r="B717" s="46" t="s">
        <v>455</v>
      </c>
      <c r="C717" s="45" t="s">
        <v>54</v>
      </c>
      <c r="D717" s="45" t="s">
        <v>45</v>
      </c>
      <c r="E717" s="45" t="s">
        <v>453</v>
      </c>
      <c r="F717" s="92">
        <v>500</v>
      </c>
      <c r="G717" s="75">
        <v>1</v>
      </c>
      <c r="H717" s="91">
        <v>128</v>
      </c>
      <c r="I717" s="45">
        <v>513</v>
      </c>
      <c r="J717" s="45">
        <v>2018</v>
      </c>
      <c r="K717" s="45">
        <v>2019</v>
      </c>
      <c r="L717" s="55">
        <v>73.65</v>
      </c>
      <c r="M717" s="55">
        <v>73.65</v>
      </c>
      <c r="N717" s="55">
        <v>0</v>
      </c>
      <c r="O717" s="55">
        <v>0</v>
      </c>
      <c r="P717" s="55">
        <v>0</v>
      </c>
      <c r="Q717" s="45" t="s">
        <v>46</v>
      </c>
      <c r="R717" s="91">
        <v>128</v>
      </c>
      <c r="S717" s="45">
        <v>513</v>
      </c>
      <c r="T717" s="91">
        <v>128</v>
      </c>
      <c r="U717" s="45">
        <v>513</v>
      </c>
      <c r="V717" s="91">
        <v>0</v>
      </c>
      <c r="W717" s="45">
        <v>0</v>
      </c>
      <c r="X717" s="75">
        <v>0</v>
      </c>
      <c r="Y717" s="75">
        <v>0</v>
      </c>
      <c r="Z717" s="75">
        <v>0</v>
      </c>
      <c r="AA717" s="75">
        <v>0</v>
      </c>
      <c r="AB717" s="45" t="s">
        <v>117</v>
      </c>
      <c r="AC717" s="95" t="s">
        <v>237</v>
      </c>
      <c r="AD717" s="75"/>
    </row>
    <row r="718" s="10" customFormat="1" ht="12" spans="1:30">
      <c r="A718" s="45" t="s">
        <v>42</v>
      </c>
      <c r="B718" s="46" t="s">
        <v>455</v>
      </c>
      <c r="C718" s="45" t="s">
        <v>54</v>
      </c>
      <c r="D718" s="45" t="s">
        <v>45</v>
      </c>
      <c r="E718" s="45" t="s">
        <v>453</v>
      </c>
      <c r="F718" s="92">
        <v>500</v>
      </c>
      <c r="G718" s="75">
        <v>1</v>
      </c>
      <c r="H718" s="91">
        <v>189</v>
      </c>
      <c r="I718" s="45">
        <v>771</v>
      </c>
      <c r="J718" s="45">
        <v>2018</v>
      </c>
      <c r="K718" s="45">
        <v>2019</v>
      </c>
      <c r="L718" s="55">
        <v>73.65</v>
      </c>
      <c r="M718" s="55">
        <v>73.65</v>
      </c>
      <c r="N718" s="55">
        <v>0</v>
      </c>
      <c r="O718" s="55">
        <v>0</v>
      </c>
      <c r="P718" s="55">
        <v>0</v>
      </c>
      <c r="Q718" s="45" t="s">
        <v>46</v>
      </c>
      <c r="R718" s="91">
        <v>189</v>
      </c>
      <c r="S718" s="45">
        <v>771</v>
      </c>
      <c r="T718" s="91">
        <v>189</v>
      </c>
      <c r="U718" s="45">
        <v>771</v>
      </c>
      <c r="V718" s="91">
        <v>0</v>
      </c>
      <c r="W718" s="45">
        <v>0</v>
      </c>
      <c r="X718" s="75">
        <v>0</v>
      </c>
      <c r="Y718" s="75">
        <v>0</v>
      </c>
      <c r="Z718" s="75">
        <v>0</v>
      </c>
      <c r="AA718" s="75">
        <v>0</v>
      </c>
      <c r="AB718" s="45" t="s">
        <v>117</v>
      </c>
      <c r="AC718" s="95" t="s">
        <v>237</v>
      </c>
      <c r="AD718" s="75"/>
    </row>
    <row r="719" s="10" customFormat="1" ht="12" spans="1:30">
      <c r="A719" s="45" t="s">
        <v>42</v>
      </c>
      <c r="B719" s="46" t="s">
        <v>455</v>
      </c>
      <c r="C719" s="45" t="s">
        <v>54</v>
      </c>
      <c r="D719" s="45" t="s">
        <v>45</v>
      </c>
      <c r="E719" s="45" t="s">
        <v>453</v>
      </c>
      <c r="F719" s="92">
        <v>500</v>
      </c>
      <c r="G719" s="75">
        <v>1</v>
      </c>
      <c r="H719" s="91">
        <v>300</v>
      </c>
      <c r="I719" s="45">
        <v>1158</v>
      </c>
      <c r="J719" s="45">
        <v>2018</v>
      </c>
      <c r="K719" s="45">
        <v>2019</v>
      </c>
      <c r="L719" s="55">
        <v>73.65</v>
      </c>
      <c r="M719" s="55">
        <v>73.65</v>
      </c>
      <c r="N719" s="55">
        <v>0</v>
      </c>
      <c r="O719" s="55">
        <v>0</v>
      </c>
      <c r="P719" s="55">
        <v>0</v>
      </c>
      <c r="Q719" s="45" t="s">
        <v>46</v>
      </c>
      <c r="R719" s="91">
        <v>300</v>
      </c>
      <c r="S719" s="45">
        <v>1158</v>
      </c>
      <c r="T719" s="91">
        <v>300</v>
      </c>
      <c r="U719" s="45">
        <v>1158</v>
      </c>
      <c r="V719" s="91">
        <v>0</v>
      </c>
      <c r="W719" s="45">
        <v>0</v>
      </c>
      <c r="X719" s="75">
        <v>0</v>
      </c>
      <c r="Y719" s="75">
        <v>0</v>
      </c>
      <c r="Z719" s="75">
        <v>0</v>
      </c>
      <c r="AA719" s="75">
        <v>0</v>
      </c>
      <c r="AB719" s="45" t="s">
        <v>117</v>
      </c>
      <c r="AC719" s="95" t="s">
        <v>237</v>
      </c>
      <c r="AD719" s="75"/>
    </row>
    <row r="720" s="10" customFormat="1" ht="12" spans="1:30">
      <c r="A720" s="45" t="s">
        <v>42</v>
      </c>
      <c r="B720" s="46" t="s">
        <v>455</v>
      </c>
      <c r="C720" s="45" t="s">
        <v>55</v>
      </c>
      <c r="D720" s="45" t="s">
        <v>45</v>
      </c>
      <c r="E720" s="45" t="s">
        <v>453</v>
      </c>
      <c r="F720" s="92">
        <v>500</v>
      </c>
      <c r="G720" s="75">
        <v>1</v>
      </c>
      <c r="H720" s="91">
        <v>165</v>
      </c>
      <c r="I720" s="45">
        <v>684</v>
      </c>
      <c r="J720" s="45">
        <v>2018</v>
      </c>
      <c r="K720" s="45">
        <v>2019</v>
      </c>
      <c r="L720" s="55">
        <v>73.65</v>
      </c>
      <c r="M720" s="55">
        <v>73.65</v>
      </c>
      <c r="N720" s="55">
        <v>0</v>
      </c>
      <c r="O720" s="55">
        <v>0</v>
      </c>
      <c r="P720" s="55">
        <v>0</v>
      </c>
      <c r="Q720" s="45" t="s">
        <v>46</v>
      </c>
      <c r="R720" s="91">
        <v>165</v>
      </c>
      <c r="S720" s="45">
        <v>684</v>
      </c>
      <c r="T720" s="91">
        <v>165</v>
      </c>
      <c r="U720" s="45">
        <v>684</v>
      </c>
      <c r="V720" s="91">
        <v>0</v>
      </c>
      <c r="W720" s="45">
        <v>0</v>
      </c>
      <c r="X720" s="75">
        <v>0</v>
      </c>
      <c r="Y720" s="75">
        <v>0</v>
      </c>
      <c r="Z720" s="75">
        <v>0</v>
      </c>
      <c r="AA720" s="75">
        <v>0</v>
      </c>
      <c r="AB720" s="45" t="s">
        <v>117</v>
      </c>
      <c r="AC720" s="95" t="s">
        <v>237</v>
      </c>
      <c r="AD720" s="75"/>
    </row>
    <row r="721" s="10" customFormat="1" ht="12" spans="1:30">
      <c r="A721" s="45" t="s">
        <v>42</v>
      </c>
      <c r="B721" s="46" t="s">
        <v>455</v>
      </c>
      <c r="C721" s="45" t="s">
        <v>56</v>
      </c>
      <c r="D721" s="45" t="s">
        <v>45</v>
      </c>
      <c r="E721" s="45" t="s">
        <v>453</v>
      </c>
      <c r="F721" s="92">
        <v>500</v>
      </c>
      <c r="G721" s="75">
        <v>1</v>
      </c>
      <c r="H721" s="91">
        <v>76</v>
      </c>
      <c r="I721" s="45">
        <v>300</v>
      </c>
      <c r="J721" s="45">
        <v>2018</v>
      </c>
      <c r="K721" s="45">
        <v>2019</v>
      </c>
      <c r="L721" s="55">
        <v>73.65</v>
      </c>
      <c r="M721" s="55">
        <v>73.65</v>
      </c>
      <c r="N721" s="55">
        <v>0</v>
      </c>
      <c r="O721" s="55">
        <v>0</v>
      </c>
      <c r="P721" s="55">
        <v>0</v>
      </c>
      <c r="Q721" s="45" t="s">
        <v>46</v>
      </c>
      <c r="R721" s="91">
        <v>76</v>
      </c>
      <c r="S721" s="45">
        <v>300</v>
      </c>
      <c r="T721" s="91">
        <v>76</v>
      </c>
      <c r="U721" s="45">
        <v>300</v>
      </c>
      <c r="V721" s="91">
        <v>0</v>
      </c>
      <c r="W721" s="45">
        <v>0</v>
      </c>
      <c r="X721" s="75">
        <v>0</v>
      </c>
      <c r="Y721" s="75">
        <v>0</v>
      </c>
      <c r="Z721" s="75">
        <v>0</v>
      </c>
      <c r="AA721" s="75">
        <v>0</v>
      </c>
      <c r="AB721" s="45" t="s">
        <v>117</v>
      </c>
      <c r="AC721" s="95" t="s">
        <v>237</v>
      </c>
      <c r="AD721" s="75"/>
    </row>
    <row r="722" s="10" customFormat="1" ht="12" spans="1:30">
      <c r="A722" s="45" t="s">
        <v>42</v>
      </c>
      <c r="B722" s="46" t="s">
        <v>455</v>
      </c>
      <c r="C722" s="45" t="s">
        <v>58</v>
      </c>
      <c r="D722" s="45" t="s">
        <v>45</v>
      </c>
      <c r="E722" s="45" t="s">
        <v>453</v>
      </c>
      <c r="F722" s="92">
        <v>500</v>
      </c>
      <c r="G722" s="75">
        <v>1</v>
      </c>
      <c r="H722" s="91">
        <v>187</v>
      </c>
      <c r="I722" s="45">
        <v>795</v>
      </c>
      <c r="J722" s="45">
        <v>2018</v>
      </c>
      <c r="K722" s="45">
        <v>2019</v>
      </c>
      <c r="L722" s="55">
        <v>73.65</v>
      </c>
      <c r="M722" s="55">
        <v>73.65</v>
      </c>
      <c r="N722" s="55">
        <v>0</v>
      </c>
      <c r="O722" s="55">
        <v>0</v>
      </c>
      <c r="P722" s="55">
        <v>0</v>
      </c>
      <c r="Q722" s="45" t="s">
        <v>46</v>
      </c>
      <c r="R722" s="91">
        <v>187</v>
      </c>
      <c r="S722" s="45">
        <v>795</v>
      </c>
      <c r="T722" s="91">
        <v>187</v>
      </c>
      <c r="U722" s="45">
        <v>795</v>
      </c>
      <c r="V722" s="91">
        <v>0</v>
      </c>
      <c r="W722" s="45">
        <v>0</v>
      </c>
      <c r="X722" s="75">
        <v>0</v>
      </c>
      <c r="Y722" s="75">
        <v>0</v>
      </c>
      <c r="Z722" s="75">
        <v>0</v>
      </c>
      <c r="AA722" s="75">
        <v>0</v>
      </c>
      <c r="AB722" s="45" t="s">
        <v>117</v>
      </c>
      <c r="AC722" s="95" t="s">
        <v>237</v>
      </c>
      <c r="AD722" s="75"/>
    </row>
    <row r="723" s="10" customFormat="1" ht="12" spans="1:30">
      <c r="A723" s="45" t="s">
        <v>42</v>
      </c>
      <c r="B723" s="46" t="s">
        <v>456</v>
      </c>
      <c r="C723" s="45" t="s">
        <v>49</v>
      </c>
      <c r="D723" s="45" t="s">
        <v>45</v>
      </c>
      <c r="E723" s="45" t="s">
        <v>453</v>
      </c>
      <c r="F723" s="92">
        <v>100</v>
      </c>
      <c r="G723" s="75">
        <v>1</v>
      </c>
      <c r="H723" s="91">
        <v>69</v>
      </c>
      <c r="I723" s="45">
        <v>258</v>
      </c>
      <c r="J723" s="108">
        <v>2019</v>
      </c>
      <c r="K723" s="45">
        <v>2020</v>
      </c>
      <c r="L723" s="55">
        <v>7.637</v>
      </c>
      <c r="M723" s="55">
        <v>7.637</v>
      </c>
      <c r="N723" s="55">
        <v>0</v>
      </c>
      <c r="O723" s="55">
        <v>0</v>
      </c>
      <c r="P723" s="55">
        <v>0</v>
      </c>
      <c r="Q723" s="45" t="s">
        <v>46</v>
      </c>
      <c r="R723" s="91">
        <v>69</v>
      </c>
      <c r="S723" s="45">
        <v>258</v>
      </c>
      <c r="T723" s="91">
        <v>69</v>
      </c>
      <c r="U723" s="45">
        <v>258</v>
      </c>
      <c r="V723" s="91">
        <v>0</v>
      </c>
      <c r="W723" s="45">
        <v>0</v>
      </c>
      <c r="X723" s="75">
        <v>0</v>
      </c>
      <c r="Y723" s="75">
        <v>0</v>
      </c>
      <c r="Z723" s="75">
        <v>0</v>
      </c>
      <c r="AA723" s="75">
        <v>0</v>
      </c>
      <c r="AB723" s="45" t="s">
        <v>117</v>
      </c>
      <c r="AC723" s="95" t="s">
        <v>237</v>
      </c>
      <c r="AD723" s="75"/>
    </row>
    <row r="724" s="10" customFormat="1" ht="12" spans="1:30">
      <c r="A724" s="45" t="s">
        <v>42</v>
      </c>
      <c r="B724" s="46" t="s">
        <v>456</v>
      </c>
      <c r="C724" s="45" t="s">
        <v>56</v>
      </c>
      <c r="D724" s="45" t="s">
        <v>45</v>
      </c>
      <c r="E724" s="45" t="s">
        <v>453</v>
      </c>
      <c r="F724" s="92">
        <v>100</v>
      </c>
      <c r="G724" s="75">
        <v>1</v>
      </c>
      <c r="H724" s="91">
        <v>170</v>
      </c>
      <c r="I724" s="91">
        <v>632</v>
      </c>
      <c r="J724" s="108">
        <v>2019</v>
      </c>
      <c r="K724" s="45">
        <v>2020</v>
      </c>
      <c r="L724" s="55">
        <v>7.637</v>
      </c>
      <c r="M724" s="55">
        <v>7.637</v>
      </c>
      <c r="N724" s="55">
        <v>0</v>
      </c>
      <c r="O724" s="55">
        <v>0</v>
      </c>
      <c r="P724" s="55">
        <v>0</v>
      </c>
      <c r="Q724" s="45" t="s">
        <v>46</v>
      </c>
      <c r="R724" s="91">
        <v>170</v>
      </c>
      <c r="S724" s="91">
        <v>632</v>
      </c>
      <c r="T724" s="91">
        <v>170</v>
      </c>
      <c r="U724" s="91">
        <v>632</v>
      </c>
      <c r="V724" s="91">
        <v>0</v>
      </c>
      <c r="W724" s="91">
        <v>0</v>
      </c>
      <c r="X724" s="75">
        <v>0</v>
      </c>
      <c r="Y724" s="75">
        <v>0</v>
      </c>
      <c r="Z724" s="75">
        <v>0</v>
      </c>
      <c r="AA724" s="75">
        <v>0</v>
      </c>
      <c r="AB724" s="45" t="s">
        <v>117</v>
      </c>
      <c r="AC724" s="95" t="s">
        <v>237</v>
      </c>
      <c r="AD724" s="75"/>
    </row>
    <row r="725" s="10" customFormat="1" ht="12" spans="1:30">
      <c r="A725" s="45" t="s">
        <v>42</v>
      </c>
      <c r="B725" s="46" t="s">
        <v>456</v>
      </c>
      <c r="C725" s="45" t="s">
        <v>56</v>
      </c>
      <c r="D725" s="45" t="s">
        <v>45</v>
      </c>
      <c r="E725" s="45" t="s">
        <v>453</v>
      </c>
      <c r="F725" s="92">
        <v>100</v>
      </c>
      <c r="G725" s="75">
        <v>1</v>
      </c>
      <c r="H725" s="91">
        <v>91</v>
      </c>
      <c r="I725" s="91">
        <v>303</v>
      </c>
      <c r="J725" s="108">
        <v>2019</v>
      </c>
      <c r="K725" s="45">
        <v>2020</v>
      </c>
      <c r="L725" s="55">
        <v>7.637</v>
      </c>
      <c r="M725" s="55">
        <v>7.637</v>
      </c>
      <c r="N725" s="55">
        <v>0</v>
      </c>
      <c r="O725" s="55">
        <v>0</v>
      </c>
      <c r="P725" s="55">
        <v>0</v>
      </c>
      <c r="Q725" s="45" t="s">
        <v>46</v>
      </c>
      <c r="R725" s="91">
        <v>91</v>
      </c>
      <c r="S725" s="91">
        <v>303</v>
      </c>
      <c r="T725" s="91">
        <v>91</v>
      </c>
      <c r="U725" s="91">
        <v>303</v>
      </c>
      <c r="V725" s="91">
        <v>0</v>
      </c>
      <c r="W725" s="91">
        <v>0</v>
      </c>
      <c r="X725" s="75">
        <v>0</v>
      </c>
      <c r="Y725" s="75">
        <v>0</v>
      </c>
      <c r="Z725" s="75">
        <v>0</v>
      </c>
      <c r="AA725" s="75">
        <v>0</v>
      </c>
      <c r="AB725" s="45" t="s">
        <v>117</v>
      </c>
      <c r="AC725" s="95" t="s">
        <v>237</v>
      </c>
      <c r="AD725" s="75"/>
    </row>
    <row r="726" s="10" customFormat="1" ht="12" spans="1:30">
      <c r="A726" s="45" t="s">
        <v>42</v>
      </c>
      <c r="B726" s="46" t="s">
        <v>456</v>
      </c>
      <c r="C726" s="45" t="s">
        <v>57</v>
      </c>
      <c r="D726" s="45" t="s">
        <v>45</v>
      </c>
      <c r="E726" s="45" t="s">
        <v>453</v>
      </c>
      <c r="F726" s="92">
        <v>100</v>
      </c>
      <c r="G726" s="75">
        <v>1</v>
      </c>
      <c r="H726" s="91">
        <v>71</v>
      </c>
      <c r="I726" s="91">
        <v>301</v>
      </c>
      <c r="J726" s="108">
        <v>2019</v>
      </c>
      <c r="K726" s="45">
        <v>2020</v>
      </c>
      <c r="L726" s="55">
        <v>7.637</v>
      </c>
      <c r="M726" s="55">
        <v>7.637</v>
      </c>
      <c r="N726" s="55">
        <v>0</v>
      </c>
      <c r="O726" s="55">
        <v>0</v>
      </c>
      <c r="P726" s="55">
        <v>0</v>
      </c>
      <c r="Q726" s="45" t="s">
        <v>46</v>
      </c>
      <c r="R726" s="91">
        <v>71</v>
      </c>
      <c r="S726" s="91">
        <v>301</v>
      </c>
      <c r="T726" s="91">
        <v>71</v>
      </c>
      <c r="U726" s="91">
        <v>301</v>
      </c>
      <c r="V726" s="91">
        <v>0</v>
      </c>
      <c r="W726" s="91">
        <v>0</v>
      </c>
      <c r="X726" s="75">
        <v>0</v>
      </c>
      <c r="Y726" s="75">
        <v>0</v>
      </c>
      <c r="Z726" s="75">
        <v>0</v>
      </c>
      <c r="AA726" s="75">
        <v>0</v>
      </c>
      <c r="AB726" s="45" t="s">
        <v>117</v>
      </c>
      <c r="AC726" s="95" t="s">
        <v>237</v>
      </c>
      <c r="AD726" s="75"/>
    </row>
    <row r="727" s="10" customFormat="1" ht="12" spans="1:30">
      <c r="A727" s="45" t="s">
        <v>42</v>
      </c>
      <c r="B727" s="46" t="s">
        <v>456</v>
      </c>
      <c r="C727" s="45" t="s">
        <v>54</v>
      </c>
      <c r="D727" s="45" t="s">
        <v>45</v>
      </c>
      <c r="E727" s="45" t="s">
        <v>453</v>
      </c>
      <c r="F727" s="92">
        <v>100</v>
      </c>
      <c r="G727" s="75">
        <v>1</v>
      </c>
      <c r="H727" s="91">
        <v>52</v>
      </c>
      <c r="I727" s="91">
        <v>166</v>
      </c>
      <c r="J727" s="108">
        <v>2019</v>
      </c>
      <c r="K727" s="45">
        <v>2020</v>
      </c>
      <c r="L727" s="55">
        <v>7.637</v>
      </c>
      <c r="M727" s="55">
        <v>7.637</v>
      </c>
      <c r="N727" s="55">
        <v>0</v>
      </c>
      <c r="O727" s="55">
        <v>0</v>
      </c>
      <c r="P727" s="55">
        <v>0</v>
      </c>
      <c r="Q727" s="45" t="s">
        <v>46</v>
      </c>
      <c r="R727" s="91">
        <v>52</v>
      </c>
      <c r="S727" s="91">
        <v>166</v>
      </c>
      <c r="T727" s="91">
        <v>52</v>
      </c>
      <c r="U727" s="91">
        <v>166</v>
      </c>
      <c r="V727" s="91">
        <v>0</v>
      </c>
      <c r="W727" s="91">
        <v>0</v>
      </c>
      <c r="X727" s="75">
        <v>0</v>
      </c>
      <c r="Y727" s="75">
        <v>0</v>
      </c>
      <c r="Z727" s="75">
        <v>0</v>
      </c>
      <c r="AA727" s="75">
        <v>0</v>
      </c>
      <c r="AB727" s="45" t="s">
        <v>117</v>
      </c>
      <c r="AC727" s="95" t="s">
        <v>237</v>
      </c>
      <c r="AD727" s="75"/>
    </row>
    <row r="728" s="10" customFormat="1" ht="12" spans="1:30">
      <c r="A728" s="45" t="s">
        <v>42</v>
      </c>
      <c r="B728" s="46" t="s">
        <v>456</v>
      </c>
      <c r="C728" s="45" t="s">
        <v>51</v>
      </c>
      <c r="D728" s="45" t="s">
        <v>45</v>
      </c>
      <c r="E728" s="45" t="s">
        <v>453</v>
      </c>
      <c r="F728" s="92">
        <v>100</v>
      </c>
      <c r="G728" s="75">
        <v>1</v>
      </c>
      <c r="H728" s="91">
        <v>32</v>
      </c>
      <c r="I728" s="91">
        <v>133</v>
      </c>
      <c r="J728" s="108">
        <v>2019</v>
      </c>
      <c r="K728" s="45">
        <v>2020</v>
      </c>
      <c r="L728" s="55">
        <v>7.637</v>
      </c>
      <c r="M728" s="55">
        <v>7.637</v>
      </c>
      <c r="N728" s="55">
        <v>0</v>
      </c>
      <c r="O728" s="55">
        <v>0</v>
      </c>
      <c r="P728" s="55">
        <v>0</v>
      </c>
      <c r="Q728" s="45" t="s">
        <v>46</v>
      </c>
      <c r="R728" s="91">
        <v>32</v>
      </c>
      <c r="S728" s="91">
        <v>133</v>
      </c>
      <c r="T728" s="91">
        <v>32</v>
      </c>
      <c r="U728" s="91">
        <v>133</v>
      </c>
      <c r="V728" s="91">
        <v>0</v>
      </c>
      <c r="W728" s="91">
        <v>0</v>
      </c>
      <c r="X728" s="75">
        <v>0</v>
      </c>
      <c r="Y728" s="75">
        <v>0</v>
      </c>
      <c r="Z728" s="75">
        <v>0</v>
      </c>
      <c r="AA728" s="75">
        <v>0</v>
      </c>
      <c r="AB728" s="45" t="s">
        <v>117</v>
      </c>
      <c r="AC728" s="95" t="s">
        <v>237</v>
      </c>
      <c r="AD728" s="75"/>
    </row>
    <row r="729" s="10" customFormat="1" ht="12" spans="1:30">
      <c r="A729" s="45" t="s">
        <v>42</v>
      </c>
      <c r="B729" s="46" t="s">
        <v>456</v>
      </c>
      <c r="C729" s="45" t="s">
        <v>58</v>
      </c>
      <c r="D729" s="45" t="s">
        <v>45</v>
      </c>
      <c r="E729" s="45" t="s">
        <v>453</v>
      </c>
      <c r="F729" s="92">
        <v>100</v>
      </c>
      <c r="G729" s="75">
        <v>1</v>
      </c>
      <c r="H729" s="91">
        <v>50</v>
      </c>
      <c r="I729" s="91">
        <v>215</v>
      </c>
      <c r="J729" s="108">
        <v>2019</v>
      </c>
      <c r="K729" s="45">
        <v>2020</v>
      </c>
      <c r="L729" s="55">
        <v>7.637</v>
      </c>
      <c r="M729" s="55">
        <v>7.637</v>
      </c>
      <c r="N729" s="55">
        <v>0</v>
      </c>
      <c r="O729" s="55">
        <v>0</v>
      </c>
      <c r="P729" s="55">
        <v>0</v>
      </c>
      <c r="Q729" s="45" t="s">
        <v>46</v>
      </c>
      <c r="R729" s="91">
        <v>50</v>
      </c>
      <c r="S729" s="91">
        <v>215</v>
      </c>
      <c r="T729" s="91">
        <v>50</v>
      </c>
      <c r="U729" s="91">
        <v>215</v>
      </c>
      <c r="V729" s="91">
        <v>0</v>
      </c>
      <c r="W729" s="91">
        <v>0</v>
      </c>
      <c r="X729" s="75">
        <v>0</v>
      </c>
      <c r="Y729" s="75">
        <v>0</v>
      </c>
      <c r="Z729" s="75">
        <v>0</v>
      </c>
      <c r="AA729" s="75">
        <v>0</v>
      </c>
      <c r="AB729" s="45" t="s">
        <v>117</v>
      </c>
      <c r="AC729" s="95" t="s">
        <v>237</v>
      </c>
      <c r="AD729" s="75"/>
    </row>
    <row r="730" s="143" customFormat="1" spans="1:30">
      <c r="A730" s="43" t="s">
        <v>457</v>
      </c>
      <c r="B730" s="44" t="s">
        <v>458</v>
      </c>
      <c r="C730" s="43"/>
      <c r="D730" s="43"/>
      <c r="E730" s="43"/>
      <c r="F730" s="43"/>
      <c r="G730" s="77"/>
      <c r="H730" s="43"/>
      <c r="I730" s="43"/>
      <c r="J730" s="43"/>
      <c r="K730" s="43"/>
      <c r="L730" s="52"/>
      <c r="M730" s="52"/>
      <c r="N730" s="52"/>
      <c r="O730" s="52"/>
      <c r="P730" s="52"/>
      <c r="Q730" s="43"/>
      <c r="R730" s="43"/>
      <c r="S730" s="43"/>
      <c r="T730" s="43"/>
      <c r="U730" s="43"/>
      <c r="V730" s="83"/>
      <c r="W730" s="77"/>
      <c r="X730" s="77"/>
      <c r="Y730" s="77"/>
      <c r="Z730" s="77"/>
      <c r="AA730" s="77"/>
      <c r="AB730" s="77"/>
      <c r="AC730" s="77"/>
      <c r="AD730" s="77"/>
    </row>
    <row r="731" s="143" customFormat="1" ht="14.25" spans="1:30">
      <c r="A731" s="43" t="s">
        <v>459</v>
      </c>
      <c r="B731" s="44" t="s">
        <v>460</v>
      </c>
      <c r="C731" s="43"/>
      <c r="D731" s="43"/>
      <c r="E731" s="43"/>
      <c r="F731" s="43">
        <f t="shared" ref="F731:I731" si="98">SUM(F732:F756)</f>
        <v>4523</v>
      </c>
      <c r="G731" s="77">
        <f t="shared" si="98"/>
        <v>25</v>
      </c>
      <c r="H731" s="135">
        <f t="shared" si="98"/>
        <v>2818</v>
      </c>
      <c r="I731" s="135">
        <f t="shared" si="98"/>
        <v>10951</v>
      </c>
      <c r="J731" s="135"/>
      <c r="K731" s="135"/>
      <c r="L731" s="168">
        <f>SUM(L732:L756)</f>
        <v>950</v>
      </c>
      <c r="M731" s="168">
        <f>SUM(M732:M756)</f>
        <v>950</v>
      </c>
      <c r="N731" s="168">
        <f>SUM(N732:N756)</f>
        <v>0</v>
      </c>
      <c r="O731" s="168">
        <f>SUM(O732:O756)</f>
        <v>0</v>
      </c>
      <c r="P731" s="168">
        <f t="shared" ref="P731:AA731" si="99">SUM(P732:P756)</f>
        <v>0</v>
      </c>
      <c r="Q731" s="43"/>
      <c r="R731" s="135">
        <f t="shared" si="99"/>
        <v>10204</v>
      </c>
      <c r="S731" s="135">
        <f t="shared" si="99"/>
        <v>45936</v>
      </c>
      <c r="T731" s="135">
        <f t="shared" si="99"/>
        <v>2818</v>
      </c>
      <c r="U731" s="135">
        <f t="shared" si="99"/>
        <v>10951</v>
      </c>
      <c r="V731" s="135">
        <f t="shared" si="99"/>
        <v>2818</v>
      </c>
      <c r="W731" s="135">
        <f t="shared" si="99"/>
        <v>10951</v>
      </c>
      <c r="X731" s="135">
        <f t="shared" si="99"/>
        <v>0</v>
      </c>
      <c r="Y731" s="135">
        <f t="shared" si="99"/>
        <v>0</v>
      </c>
      <c r="Z731" s="135">
        <f t="shared" si="99"/>
        <v>0</v>
      </c>
      <c r="AA731" s="135">
        <f t="shared" si="99"/>
        <v>0</v>
      </c>
      <c r="AB731" s="77"/>
      <c r="AC731" s="77"/>
      <c r="AD731" s="77"/>
    </row>
    <row r="732" s="178" customFormat="1" ht="24" spans="1:30">
      <c r="A732" s="45" t="s">
        <v>42</v>
      </c>
      <c r="B732" s="46" t="s">
        <v>461</v>
      </c>
      <c r="C732" s="45" t="s">
        <v>462</v>
      </c>
      <c r="D732" s="45" t="s">
        <v>45</v>
      </c>
      <c r="E732" s="45" t="s">
        <v>267</v>
      </c>
      <c r="F732" s="45">
        <v>1</v>
      </c>
      <c r="G732" s="45">
        <v>1</v>
      </c>
      <c r="H732" s="45">
        <v>93</v>
      </c>
      <c r="I732" s="45">
        <v>367</v>
      </c>
      <c r="J732" s="45">
        <v>2018</v>
      </c>
      <c r="K732" s="45">
        <v>2018</v>
      </c>
      <c r="L732" s="55">
        <v>50</v>
      </c>
      <c r="M732" s="55">
        <v>50</v>
      </c>
      <c r="N732" s="55">
        <v>0</v>
      </c>
      <c r="O732" s="55">
        <v>0</v>
      </c>
      <c r="P732" s="55">
        <v>0</v>
      </c>
      <c r="Q732" s="45" t="s">
        <v>46</v>
      </c>
      <c r="R732" s="45">
        <v>1043</v>
      </c>
      <c r="S732" s="45">
        <v>4634</v>
      </c>
      <c r="T732" s="45">
        <v>93</v>
      </c>
      <c r="U732" s="45">
        <v>367</v>
      </c>
      <c r="V732" s="45">
        <v>93</v>
      </c>
      <c r="W732" s="45">
        <v>367</v>
      </c>
      <c r="X732" s="45">
        <v>0</v>
      </c>
      <c r="Y732" s="45">
        <v>0</v>
      </c>
      <c r="Z732" s="45">
        <v>0</v>
      </c>
      <c r="AA732" s="45">
        <v>0</v>
      </c>
      <c r="AB732" s="45" t="s">
        <v>222</v>
      </c>
      <c r="AC732" s="45" t="s">
        <v>443</v>
      </c>
      <c r="AD732" s="45"/>
    </row>
    <row r="733" s="131" customFormat="1" ht="36" spans="1:30">
      <c r="A733" s="45" t="s">
        <v>42</v>
      </c>
      <c r="B733" s="46" t="s">
        <v>463</v>
      </c>
      <c r="C733" s="45" t="s">
        <v>462</v>
      </c>
      <c r="D733" s="45" t="s">
        <v>45</v>
      </c>
      <c r="E733" s="45" t="s">
        <v>267</v>
      </c>
      <c r="F733" s="45">
        <v>1</v>
      </c>
      <c r="G733" s="45">
        <v>1</v>
      </c>
      <c r="H733" s="45">
        <v>93</v>
      </c>
      <c r="I733" s="45">
        <v>372</v>
      </c>
      <c r="J733" s="45">
        <v>2019</v>
      </c>
      <c r="K733" s="45">
        <v>2019</v>
      </c>
      <c r="L733" s="55">
        <v>33.33</v>
      </c>
      <c r="M733" s="55">
        <v>33.33</v>
      </c>
      <c r="N733" s="55">
        <v>0</v>
      </c>
      <c r="O733" s="55">
        <v>0</v>
      </c>
      <c r="P733" s="55">
        <v>0</v>
      </c>
      <c r="Q733" s="45" t="s">
        <v>46</v>
      </c>
      <c r="R733" s="45">
        <v>1043</v>
      </c>
      <c r="S733" s="45">
        <v>4634</v>
      </c>
      <c r="T733" s="45">
        <v>93</v>
      </c>
      <c r="U733" s="45">
        <v>372</v>
      </c>
      <c r="V733" s="45">
        <v>93</v>
      </c>
      <c r="W733" s="45">
        <v>372</v>
      </c>
      <c r="X733" s="45">
        <v>0</v>
      </c>
      <c r="Y733" s="45">
        <v>0</v>
      </c>
      <c r="Z733" s="45">
        <v>0</v>
      </c>
      <c r="AA733" s="45">
        <v>0</v>
      </c>
      <c r="AB733" s="45" t="s">
        <v>257</v>
      </c>
      <c r="AC733" s="45" t="s">
        <v>443</v>
      </c>
      <c r="AD733" s="45"/>
    </row>
    <row r="734" s="131" customFormat="1" ht="24" spans="1:30">
      <c r="A734" s="45" t="s">
        <v>42</v>
      </c>
      <c r="B734" s="46" t="s">
        <v>464</v>
      </c>
      <c r="C734" s="45" t="s">
        <v>50</v>
      </c>
      <c r="D734" s="45" t="s">
        <v>45</v>
      </c>
      <c r="E734" s="45" t="s">
        <v>267</v>
      </c>
      <c r="F734" s="45">
        <v>1</v>
      </c>
      <c r="G734" s="45">
        <v>1</v>
      </c>
      <c r="H734" s="45">
        <v>6</v>
      </c>
      <c r="I734" s="45">
        <v>30</v>
      </c>
      <c r="J734" s="45">
        <v>2019</v>
      </c>
      <c r="K734" s="45">
        <v>2020</v>
      </c>
      <c r="L734" s="55">
        <v>33.33</v>
      </c>
      <c r="M734" s="55">
        <v>33.33</v>
      </c>
      <c r="N734" s="55">
        <v>0</v>
      </c>
      <c r="O734" s="55">
        <v>0</v>
      </c>
      <c r="P734" s="55">
        <v>0</v>
      </c>
      <c r="Q734" s="45" t="s">
        <v>46</v>
      </c>
      <c r="R734" s="45">
        <v>6</v>
      </c>
      <c r="S734" s="45">
        <v>30</v>
      </c>
      <c r="T734" s="45">
        <v>6</v>
      </c>
      <c r="U734" s="45">
        <v>30</v>
      </c>
      <c r="V734" s="45">
        <v>6</v>
      </c>
      <c r="W734" s="45">
        <v>30</v>
      </c>
      <c r="X734" s="45">
        <v>0</v>
      </c>
      <c r="Y734" s="45">
        <v>0</v>
      </c>
      <c r="Z734" s="45">
        <v>0</v>
      </c>
      <c r="AA734" s="45">
        <v>0</v>
      </c>
      <c r="AB734" s="45" t="s">
        <v>117</v>
      </c>
      <c r="AC734" s="45" t="s">
        <v>443</v>
      </c>
      <c r="AD734" s="45"/>
    </row>
    <row r="735" s="131" customFormat="1" ht="24" spans="1:30">
      <c r="A735" s="45" t="s">
        <v>42</v>
      </c>
      <c r="B735" s="46" t="s">
        <v>465</v>
      </c>
      <c r="C735" s="45" t="s">
        <v>58</v>
      </c>
      <c r="D735" s="45" t="s">
        <v>45</v>
      </c>
      <c r="E735" s="45" t="s">
        <v>267</v>
      </c>
      <c r="F735" s="45">
        <v>1</v>
      </c>
      <c r="G735" s="45">
        <v>1</v>
      </c>
      <c r="H735" s="45">
        <v>50</v>
      </c>
      <c r="I735" s="45">
        <v>215</v>
      </c>
      <c r="J735" s="45">
        <v>2019</v>
      </c>
      <c r="K735" s="45">
        <v>2020</v>
      </c>
      <c r="L735" s="55">
        <v>33.33</v>
      </c>
      <c r="M735" s="55">
        <v>33.33</v>
      </c>
      <c r="N735" s="55">
        <v>0</v>
      </c>
      <c r="O735" s="55">
        <v>0</v>
      </c>
      <c r="P735" s="55">
        <v>0</v>
      </c>
      <c r="Q735" s="45" t="s">
        <v>46</v>
      </c>
      <c r="R735" s="45">
        <v>488</v>
      </c>
      <c r="S735" s="45">
        <v>2279</v>
      </c>
      <c r="T735" s="45">
        <v>50</v>
      </c>
      <c r="U735" s="45">
        <v>215</v>
      </c>
      <c r="V735" s="45">
        <v>50</v>
      </c>
      <c r="W735" s="45">
        <v>215</v>
      </c>
      <c r="X735" s="45">
        <v>0</v>
      </c>
      <c r="Y735" s="45">
        <v>0</v>
      </c>
      <c r="Z735" s="45">
        <v>0</v>
      </c>
      <c r="AA735" s="45">
        <v>0</v>
      </c>
      <c r="AB735" s="45" t="s">
        <v>117</v>
      </c>
      <c r="AC735" s="45" t="s">
        <v>443</v>
      </c>
      <c r="AD735" s="45"/>
    </row>
    <row r="736" s="174" customFormat="1" ht="24" spans="1:30">
      <c r="A736" s="45" t="s">
        <v>42</v>
      </c>
      <c r="B736" s="46" t="s">
        <v>466</v>
      </c>
      <c r="C736" s="45" t="s">
        <v>53</v>
      </c>
      <c r="D736" s="45" t="s">
        <v>45</v>
      </c>
      <c r="E736" s="45" t="s">
        <v>267</v>
      </c>
      <c r="F736" s="45">
        <v>1</v>
      </c>
      <c r="G736" s="45">
        <v>1</v>
      </c>
      <c r="H736" s="45">
        <v>62</v>
      </c>
      <c r="I736" s="45">
        <v>216</v>
      </c>
      <c r="J736" s="45">
        <v>2019</v>
      </c>
      <c r="K736" s="45">
        <v>2020</v>
      </c>
      <c r="L736" s="55">
        <v>33.33</v>
      </c>
      <c r="M736" s="55">
        <v>33.33</v>
      </c>
      <c r="N736" s="55">
        <v>0</v>
      </c>
      <c r="O736" s="55">
        <v>0</v>
      </c>
      <c r="P736" s="55">
        <v>0</v>
      </c>
      <c r="Q736" s="45" t="s">
        <v>46</v>
      </c>
      <c r="R736" s="45">
        <v>417</v>
      </c>
      <c r="S736" s="45">
        <v>1682</v>
      </c>
      <c r="T736" s="45">
        <v>62</v>
      </c>
      <c r="U736" s="45">
        <v>216</v>
      </c>
      <c r="V736" s="45">
        <v>62</v>
      </c>
      <c r="W736" s="45">
        <v>216</v>
      </c>
      <c r="X736" s="45">
        <v>0</v>
      </c>
      <c r="Y736" s="45">
        <v>0</v>
      </c>
      <c r="Z736" s="45">
        <v>0</v>
      </c>
      <c r="AA736" s="45">
        <v>0</v>
      </c>
      <c r="AB736" s="45" t="s">
        <v>117</v>
      </c>
      <c r="AC736" s="45" t="s">
        <v>443</v>
      </c>
      <c r="AD736" s="45"/>
    </row>
    <row r="737" s="174" customFormat="1" ht="24" spans="1:30">
      <c r="A737" s="45" t="s">
        <v>42</v>
      </c>
      <c r="B737" s="46" t="s">
        <v>467</v>
      </c>
      <c r="C737" s="45" t="s">
        <v>53</v>
      </c>
      <c r="D737" s="45" t="s">
        <v>45</v>
      </c>
      <c r="E737" s="45" t="s">
        <v>267</v>
      </c>
      <c r="F737" s="45">
        <v>1</v>
      </c>
      <c r="G737" s="45">
        <v>1</v>
      </c>
      <c r="H737" s="45">
        <v>387</v>
      </c>
      <c r="I737" s="45">
        <v>1561</v>
      </c>
      <c r="J737" s="45">
        <v>2019</v>
      </c>
      <c r="K737" s="45">
        <v>2020</v>
      </c>
      <c r="L737" s="55">
        <v>33.33</v>
      </c>
      <c r="M737" s="55">
        <v>33.33</v>
      </c>
      <c r="N737" s="55">
        <v>0</v>
      </c>
      <c r="O737" s="55">
        <v>0</v>
      </c>
      <c r="P737" s="55">
        <v>0</v>
      </c>
      <c r="Q737" s="45" t="s">
        <v>46</v>
      </c>
      <c r="R737" s="45">
        <v>728</v>
      </c>
      <c r="S737" s="45">
        <v>3078</v>
      </c>
      <c r="T737" s="45">
        <v>387</v>
      </c>
      <c r="U737" s="45">
        <v>1561</v>
      </c>
      <c r="V737" s="45">
        <v>387</v>
      </c>
      <c r="W737" s="45">
        <v>1561</v>
      </c>
      <c r="X737" s="45">
        <v>0</v>
      </c>
      <c r="Y737" s="45">
        <v>0</v>
      </c>
      <c r="Z737" s="45">
        <v>0</v>
      </c>
      <c r="AA737" s="45">
        <v>0</v>
      </c>
      <c r="AB737" s="45" t="s">
        <v>117</v>
      </c>
      <c r="AC737" s="45" t="s">
        <v>443</v>
      </c>
      <c r="AD737" s="45"/>
    </row>
    <row r="738" s="10" customFormat="1" ht="24" spans="1:30">
      <c r="A738" s="45" t="s">
        <v>42</v>
      </c>
      <c r="B738" s="46" t="s">
        <v>468</v>
      </c>
      <c r="C738" s="45" t="s">
        <v>54</v>
      </c>
      <c r="D738" s="45" t="s">
        <v>45</v>
      </c>
      <c r="E738" s="45" t="s">
        <v>267</v>
      </c>
      <c r="F738" s="45">
        <v>1</v>
      </c>
      <c r="G738" s="45">
        <v>1</v>
      </c>
      <c r="H738" s="45">
        <v>228</v>
      </c>
      <c r="I738" s="45">
        <v>864</v>
      </c>
      <c r="J738" s="45">
        <v>2019</v>
      </c>
      <c r="K738" s="45">
        <v>2020</v>
      </c>
      <c r="L738" s="55">
        <f>SUM(M738:P738)</f>
        <v>33.33</v>
      </c>
      <c r="M738" s="55">
        <v>33.33</v>
      </c>
      <c r="N738" s="55">
        <v>0</v>
      </c>
      <c r="O738" s="55">
        <v>0</v>
      </c>
      <c r="P738" s="55">
        <v>0</v>
      </c>
      <c r="Q738" s="45" t="s">
        <v>46</v>
      </c>
      <c r="R738" s="45">
        <v>228</v>
      </c>
      <c r="S738" s="45">
        <v>864</v>
      </c>
      <c r="T738" s="45">
        <v>228</v>
      </c>
      <c r="U738" s="45">
        <v>864</v>
      </c>
      <c r="V738" s="45">
        <v>228</v>
      </c>
      <c r="W738" s="45">
        <v>864</v>
      </c>
      <c r="X738" s="45">
        <v>0</v>
      </c>
      <c r="Y738" s="45">
        <v>0</v>
      </c>
      <c r="Z738" s="45">
        <v>0</v>
      </c>
      <c r="AA738" s="45">
        <v>0</v>
      </c>
      <c r="AB738" s="45" t="s">
        <v>117</v>
      </c>
      <c r="AC738" s="45" t="s">
        <v>443</v>
      </c>
      <c r="AD738" s="45"/>
    </row>
    <row r="739" s="131" customFormat="1" ht="24" spans="1:30">
      <c r="A739" s="45" t="s">
        <v>42</v>
      </c>
      <c r="B739" s="46" t="s">
        <v>463</v>
      </c>
      <c r="C739" s="45" t="s">
        <v>55</v>
      </c>
      <c r="D739" s="45" t="s">
        <v>45</v>
      </c>
      <c r="E739" s="45" t="s">
        <v>267</v>
      </c>
      <c r="F739" s="45">
        <v>1</v>
      </c>
      <c r="G739" s="45">
        <v>1</v>
      </c>
      <c r="H739" s="45">
        <v>93</v>
      </c>
      <c r="I739" s="45">
        <v>372</v>
      </c>
      <c r="J739" s="45">
        <v>2020</v>
      </c>
      <c r="K739" s="45">
        <v>2020</v>
      </c>
      <c r="L739" s="55">
        <v>16.67</v>
      </c>
      <c r="M739" s="55">
        <v>16.67</v>
      </c>
      <c r="N739" s="55">
        <v>0</v>
      </c>
      <c r="O739" s="55">
        <v>0</v>
      </c>
      <c r="P739" s="55">
        <v>0</v>
      </c>
      <c r="Q739" s="45" t="s">
        <v>46</v>
      </c>
      <c r="R739" s="45">
        <v>1043</v>
      </c>
      <c r="S739" s="45">
        <v>4634</v>
      </c>
      <c r="T739" s="45">
        <v>93</v>
      </c>
      <c r="U739" s="45">
        <v>372</v>
      </c>
      <c r="V739" s="45">
        <v>93</v>
      </c>
      <c r="W739" s="45">
        <v>372</v>
      </c>
      <c r="X739" s="45">
        <v>0</v>
      </c>
      <c r="Y739" s="45">
        <v>0</v>
      </c>
      <c r="Z739" s="45">
        <v>0</v>
      </c>
      <c r="AA739" s="45">
        <v>0</v>
      </c>
      <c r="AB739" s="45" t="s">
        <v>299</v>
      </c>
      <c r="AC739" s="45" t="s">
        <v>443</v>
      </c>
      <c r="AD739" s="45"/>
    </row>
    <row r="740" s="179" customFormat="1" ht="24" spans="1:30">
      <c r="A740" s="45" t="s">
        <v>42</v>
      </c>
      <c r="B740" s="46" t="s">
        <v>465</v>
      </c>
      <c r="C740" s="45" t="s">
        <v>58</v>
      </c>
      <c r="D740" s="45" t="s">
        <v>45</v>
      </c>
      <c r="E740" s="45" t="s">
        <v>267</v>
      </c>
      <c r="F740" s="45">
        <v>1</v>
      </c>
      <c r="G740" s="45">
        <v>1</v>
      </c>
      <c r="H740" s="45">
        <v>50</v>
      </c>
      <c r="I740" s="45">
        <v>215</v>
      </c>
      <c r="J740" s="45">
        <v>2019</v>
      </c>
      <c r="K740" s="45">
        <v>2020</v>
      </c>
      <c r="L740" s="55">
        <v>16.67</v>
      </c>
      <c r="M740" s="55">
        <v>16.67</v>
      </c>
      <c r="N740" s="55">
        <v>0</v>
      </c>
      <c r="O740" s="55">
        <v>0</v>
      </c>
      <c r="P740" s="55">
        <v>0</v>
      </c>
      <c r="Q740" s="45" t="s">
        <v>46</v>
      </c>
      <c r="R740" s="45">
        <v>488</v>
      </c>
      <c r="S740" s="45">
        <v>2279</v>
      </c>
      <c r="T740" s="45">
        <v>50</v>
      </c>
      <c r="U740" s="45">
        <v>215</v>
      </c>
      <c r="V740" s="45">
        <v>50</v>
      </c>
      <c r="W740" s="45">
        <v>215</v>
      </c>
      <c r="X740" s="45">
        <v>0</v>
      </c>
      <c r="Y740" s="45">
        <v>0</v>
      </c>
      <c r="Z740" s="45">
        <v>0</v>
      </c>
      <c r="AA740" s="45">
        <v>0</v>
      </c>
      <c r="AB740" s="45" t="s">
        <v>117</v>
      </c>
      <c r="AC740" s="45" t="s">
        <v>443</v>
      </c>
      <c r="AD740" s="45"/>
    </row>
    <row r="741" s="131" customFormat="1" ht="24" spans="1:30">
      <c r="A741" s="45" t="s">
        <v>42</v>
      </c>
      <c r="B741" s="46" t="s">
        <v>464</v>
      </c>
      <c r="C741" s="45" t="s">
        <v>50</v>
      </c>
      <c r="D741" s="45" t="s">
        <v>45</v>
      </c>
      <c r="E741" s="45" t="s">
        <v>267</v>
      </c>
      <c r="F741" s="45">
        <v>1</v>
      </c>
      <c r="G741" s="45">
        <v>1</v>
      </c>
      <c r="H741" s="45">
        <v>6</v>
      </c>
      <c r="I741" s="45">
        <v>30</v>
      </c>
      <c r="J741" s="45">
        <v>2019</v>
      </c>
      <c r="K741" s="45">
        <v>2020</v>
      </c>
      <c r="L741" s="55">
        <v>16.67</v>
      </c>
      <c r="M741" s="55">
        <v>16.67</v>
      </c>
      <c r="N741" s="55">
        <v>0</v>
      </c>
      <c r="O741" s="55">
        <v>0</v>
      </c>
      <c r="P741" s="55">
        <v>0</v>
      </c>
      <c r="Q741" s="45" t="s">
        <v>46</v>
      </c>
      <c r="R741" s="45">
        <v>6</v>
      </c>
      <c r="S741" s="45">
        <v>30</v>
      </c>
      <c r="T741" s="45">
        <v>6</v>
      </c>
      <c r="U741" s="45">
        <v>30</v>
      </c>
      <c r="V741" s="45">
        <v>6</v>
      </c>
      <c r="W741" s="45">
        <v>30</v>
      </c>
      <c r="X741" s="45">
        <v>0</v>
      </c>
      <c r="Y741" s="45">
        <v>0</v>
      </c>
      <c r="Z741" s="45">
        <v>0</v>
      </c>
      <c r="AA741" s="45">
        <v>0</v>
      </c>
      <c r="AB741" s="45" t="s">
        <v>117</v>
      </c>
      <c r="AC741" s="45" t="s">
        <v>443</v>
      </c>
      <c r="AD741" s="45"/>
    </row>
    <row r="742" s="174" customFormat="1" ht="24" spans="1:30">
      <c r="A742" s="45" t="s">
        <v>42</v>
      </c>
      <c r="B742" s="46" t="s">
        <v>466</v>
      </c>
      <c r="C742" s="45" t="s">
        <v>53</v>
      </c>
      <c r="D742" s="45" t="s">
        <v>45</v>
      </c>
      <c r="E742" s="45" t="s">
        <v>267</v>
      </c>
      <c r="F742" s="45">
        <v>1</v>
      </c>
      <c r="G742" s="45">
        <v>1</v>
      </c>
      <c r="H742" s="45">
        <v>62</v>
      </c>
      <c r="I742" s="45">
        <v>216</v>
      </c>
      <c r="J742" s="45">
        <v>2019</v>
      </c>
      <c r="K742" s="45">
        <v>2020</v>
      </c>
      <c r="L742" s="55">
        <v>16.67</v>
      </c>
      <c r="M742" s="55">
        <v>16.67</v>
      </c>
      <c r="N742" s="109">
        <v>0</v>
      </c>
      <c r="O742" s="109">
        <v>0</v>
      </c>
      <c r="P742" s="109">
        <v>0</v>
      </c>
      <c r="Q742" s="45" t="s">
        <v>46</v>
      </c>
      <c r="R742" s="45">
        <v>417</v>
      </c>
      <c r="S742" s="45">
        <v>1682</v>
      </c>
      <c r="T742" s="45">
        <v>62</v>
      </c>
      <c r="U742" s="45">
        <v>216</v>
      </c>
      <c r="V742" s="45">
        <v>62</v>
      </c>
      <c r="W742" s="45">
        <v>216</v>
      </c>
      <c r="X742" s="45">
        <v>0</v>
      </c>
      <c r="Y742" s="45">
        <v>0</v>
      </c>
      <c r="Z742" s="45">
        <v>0</v>
      </c>
      <c r="AA742" s="45">
        <v>0</v>
      </c>
      <c r="AB742" s="45" t="s">
        <v>117</v>
      </c>
      <c r="AC742" s="92" t="s">
        <v>443</v>
      </c>
      <c r="AD742" s="117"/>
    </row>
    <row r="743" s="174" customFormat="1" ht="24" spans="1:30">
      <c r="A743" s="45" t="s">
        <v>42</v>
      </c>
      <c r="B743" s="46" t="s">
        <v>467</v>
      </c>
      <c r="C743" s="45" t="s">
        <v>53</v>
      </c>
      <c r="D743" s="45" t="s">
        <v>45</v>
      </c>
      <c r="E743" s="45" t="s">
        <v>267</v>
      </c>
      <c r="F743" s="45">
        <v>1</v>
      </c>
      <c r="G743" s="45">
        <v>1</v>
      </c>
      <c r="H743" s="45">
        <v>387</v>
      </c>
      <c r="I743" s="45">
        <v>1561</v>
      </c>
      <c r="J743" s="45">
        <v>2019</v>
      </c>
      <c r="K743" s="45">
        <v>2020</v>
      </c>
      <c r="L743" s="55">
        <v>16.67</v>
      </c>
      <c r="M743" s="55">
        <v>16.67</v>
      </c>
      <c r="N743" s="55">
        <v>0</v>
      </c>
      <c r="O743" s="55">
        <v>0</v>
      </c>
      <c r="P743" s="55">
        <v>0</v>
      </c>
      <c r="Q743" s="45" t="s">
        <v>46</v>
      </c>
      <c r="R743" s="45">
        <v>728</v>
      </c>
      <c r="S743" s="45">
        <v>3078</v>
      </c>
      <c r="T743" s="45">
        <v>387</v>
      </c>
      <c r="U743" s="45">
        <v>1561</v>
      </c>
      <c r="V743" s="45">
        <v>387</v>
      </c>
      <c r="W743" s="45">
        <v>1561</v>
      </c>
      <c r="X743" s="45">
        <v>0</v>
      </c>
      <c r="Y743" s="45">
        <v>0</v>
      </c>
      <c r="Z743" s="45">
        <v>0</v>
      </c>
      <c r="AA743" s="45">
        <v>0</v>
      </c>
      <c r="AB743" s="45" t="s">
        <v>117</v>
      </c>
      <c r="AC743" s="92" t="s">
        <v>443</v>
      </c>
      <c r="AD743" s="117"/>
    </row>
    <row r="744" s="10" customFormat="1" ht="24" spans="1:30">
      <c r="A744" s="45" t="s">
        <v>42</v>
      </c>
      <c r="B744" s="46" t="s">
        <v>468</v>
      </c>
      <c r="C744" s="45" t="s">
        <v>54</v>
      </c>
      <c r="D744" s="45" t="s">
        <v>45</v>
      </c>
      <c r="E744" s="45" t="s">
        <v>267</v>
      </c>
      <c r="F744" s="45">
        <v>1</v>
      </c>
      <c r="G744" s="45">
        <v>1</v>
      </c>
      <c r="H744" s="45">
        <v>226</v>
      </c>
      <c r="I744" s="45">
        <v>861</v>
      </c>
      <c r="J744" s="45">
        <v>2019</v>
      </c>
      <c r="K744" s="45">
        <v>2020</v>
      </c>
      <c r="L744" s="55">
        <f>SUM(M744:P744)</f>
        <v>16.67</v>
      </c>
      <c r="M744" s="55">
        <v>16.67</v>
      </c>
      <c r="N744" s="109">
        <v>0</v>
      </c>
      <c r="O744" s="109">
        <v>0</v>
      </c>
      <c r="P744" s="109">
        <v>0</v>
      </c>
      <c r="Q744" s="45" t="s">
        <v>46</v>
      </c>
      <c r="R744" s="45">
        <v>226</v>
      </c>
      <c r="S744" s="45">
        <v>861</v>
      </c>
      <c r="T744" s="45">
        <v>226</v>
      </c>
      <c r="U744" s="45">
        <v>861</v>
      </c>
      <c r="V744" s="45">
        <v>226</v>
      </c>
      <c r="W744" s="45">
        <v>861</v>
      </c>
      <c r="X744" s="45">
        <v>0</v>
      </c>
      <c r="Y744" s="45">
        <v>0</v>
      </c>
      <c r="Z744" s="45">
        <v>0</v>
      </c>
      <c r="AA744" s="45">
        <v>0</v>
      </c>
      <c r="AB744" s="45" t="s">
        <v>117</v>
      </c>
      <c r="AC744" s="92" t="s">
        <v>443</v>
      </c>
      <c r="AD744" s="75"/>
    </row>
    <row r="745" s="10" customFormat="1" ht="24" spans="1:30">
      <c r="A745" s="45" t="s">
        <v>42</v>
      </c>
      <c r="B745" s="46" t="s">
        <v>469</v>
      </c>
      <c r="C745" s="45" t="s">
        <v>50</v>
      </c>
      <c r="D745" s="45" t="s">
        <v>45</v>
      </c>
      <c r="E745" s="45" t="s">
        <v>267</v>
      </c>
      <c r="F745" s="45">
        <v>1</v>
      </c>
      <c r="G745" s="45">
        <v>1</v>
      </c>
      <c r="H745" s="117">
        <v>24</v>
      </c>
      <c r="I745" s="117">
        <v>93</v>
      </c>
      <c r="J745" s="45">
        <v>2020</v>
      </c>
      <c r="K745" s="45">
        <v>2020</v>
      </c>
      <c r="L745" s="55">
        <v>50</v>
      </c>
      <c r="M745" s="55">
        <v>50</v>
      </c>
      <c r="N745" s="55">
        <v>0</v>
      </c>
      <c r="O745" s="55">
        <v>0</v>
      </c>
      <c r="P745" s="55">
        <v>0</v>
      </c>
      <c r="Q745" s="45" t="s">
        <v>46</v>
      </c>
      <c r="R745" s="117">
        <v>24</v>
      </c>
      <c r="S745" s="117">
        <v>93</v>
      </c>
      <c r="T745" s="117">
        <v>24</v>
      </c>
      <c r="U745" s="117">
        <v>93</v>
      </c>
      <c r="V745" s="45">
        <v>24</v>
      </c>
      <c r="W745" s="45">
        <v>93</v>
      </c>
      <c r="X745" s="45">
        <v>0</v>
      </c>
      <c r="Y745" s="45">
        <v>0</v>
      </c>
      <c r="Z745" s="45">
        <v>0</v>
      </c>
      <c r="AA745" s="45">
        <v>0</v>
      </c>
      <c r="AB745" s="45" t="s">
        <v>117</v>
      </c>
      <c r="AC745" s="45" t="s">
        <v>50</v>
      </c>
      <c r="AD745" s="75"/>
    </row>
    <row r="746" s="10" customFormat="1" ht="24" spans="1:30">
      <c r="A746" s="45" t="s">
        <v>42</v>
      </c>
      <c r="B746" s="46" t="s">
        <v>470</v>
      </c>
      <c r="C746" s="45" t="s">
        <v>50</v>
      </c>
      <c r="D746" s="45" t="s">
        <v>45</v>
      </c>
      <c r="E746" s="45" t="s">
        <v>267</v>
      </c>
      <c r="F746" s="45">
        <v>1</v>
      </c>
      <c r="G746" s="45">
        <v>1</v>
      </c>
      <c r="H746" s="117">
        <v>13</v>
      </c>
      <c r="I746" s="117">
        <v>51</v>
      </c>
      <c r="J746" s="45">
        <v>2020</v>
      </c>
      <c r="K746" s="45">
        <v>2020</v>
      </c>
      <c r="L746" s="55">
        <v>50</v>
      </c>
      <c r="M746" s="55">
        <v>50</v>
      </c>
      <c r="N746" s="109">
        <v>0</v>
      </c>
      <c r="O746" s="109">
        <v>0</v>
      </c>
      <c r="P746" s="109">
        <v>0</v>
      </c>
      <c r="Q746" s="45" t="s">
        <v>46</v>
      </c>
      <c r="R746" s="117">
        <v>13</v>
      </c>
      <c r="S746" s="117">
        <v>51</v>
      </c>
      <c r="T746" s="117">
        <v>13</v>
      </c>
      <c r="U746" s="117">
        <v>51</v>
      </c>
      <c r="V746" s="45">
        <v>13</v>
      </c>
      <c r="W746" s="45">
        <v>51</v>
      </c>
      <c r="X746" s="45">
        <v>0</v>
      </c>
      <c r="Y746" s="45">
        <v>0</v>
      </c>
      <c r="Z746" s="45">
        <v>0</v>
      </c>
      <c r="AA746" s="45">
        <v>0</v>
      </c>
      <c r="AB746" s="45" t="s">
        <v>117</v>
      </c>
      <c r="AC746" s="45" t="s">
        <v>50</v>
      </c>
      <c r="AD746" s="75"/>
    </row>
    <row r="747" s="10" customFormat="1" ht="24" spans="1:30">
      <c r="A747" s="45" t="s">
        <v>42</v>
      </c>
      <c r="B747" s="46" t="s">
        <v>471</v>
      </c>
      <c r="C747" s="45" t="s">
        <v>52</v>
      </c>
      <c r="D747" s="45" t="s">
        <v>45</v>
      </c>
      <c r="E747" s="45" t="s">
        <v>267</v>
      </c>
      <c r="F747" s="45">
        <v>1</v>
      </c>
      <c r="G747" s="45">
        <v>1</v>
      </c>
      <c r="H747" s="117">
        <v>120</v>
      </c>
      <c r="I747" s="117">
        <v>463</v>
      </c>
      <c r="J747" s="45">
        <v>2020</v>
      </c>
      <c r="K747" s="45">
        <v>2020</v>
      </c>
      <c r="L747" s="55">
        <v>50</v>
      </c>
      <c r="M747" s="55">
        <v>50</v>
      </c>
      <c r="N747" s="55">
        <v>0</v>
      </c>
      <c r="O747" s="55">
        <v>0</v>
      </c>
      <c r="P747" s="55">
        <v>0</v>
      </c>
      <c r="Q747" s="45" t="s">
        <v>46</v>
      </c>
      <c r="R747" s="117">
        <v>120</v>
      </c>
      <c r="S747" s="117">
        <v>463</v>
      </c>
      <c r="T747" s="117">
        <v>120</v>
      </c>
      <c r="U747" s="117">
        <v>463</v>
      </c>
      <c r="V747" s="45">
        <v>120</v>
      </c>
      <c r="W747" s="45">
        <v>463</v>
      </c>
      <c r="X747" s="45">
        <v>0</v>
      </c>
      <c r="Y747" s="45">
        <v>0</v>
      </c>
      <c r="Z747" s="45">
        <v>0</v>
      </c>
      <c r="AA747" s="45">
        <v>0</v>
      </c>
      <c r="AB747" s="45" t="s">
        <v>117</v>
      </c>
      <c r="AC747" s="45" t="s">
        <v>52</v>
      </c>
      <c r="AD747" s="75"/>
    </row>
    <row r="748" s="10" customFormat="1" ht="24" spans="1:30">
      <c r="A748" s="45" t="s">
        <v>42</v>
      </c>
      <c r="B748" s="46" t="s">
        <v>472</v>
      </c>
      <c r="C748" s="45" t="s">
        <v>52</v>
      </c>
      <c r="D748" s="45" t="s">
        <v>45</v>
      </c>
      <c r="E748" s="45" t="s">
        <v>267</v>
      </c>
      <c r="F748" s="45">
        <v>1</v>
      </c>
      <c r="G748" s="45">
        <v>1</v>
      </c>
      <c r="H748" s="117">
        <v>185</v>
      </c>
      <c r="I748" s="117">
        <v>698</v>
      </c>
      <c r="J748" s="45">
        <v>2020</v>
      </c>
      <c r="K748" s="45">
        <v>2020</v>
      </c>
      <c r="L748" s="55">
        <v>50</v>
      </c>
      <c r="M748" s="55">
        <v>50</v>
      </c>
      <c r="N748" s="109">
        <v>0</v>
      </c>
      <c r="O748" s="109">
        <v>0</v>
      </c>
      <c r="P748" s="109">
        <v>0</v>
      </c>
      <c r="Q748" s="45" t="s">
        <v>46</v>
      </c>
      <c r="R748" s="117">
        <v>185</v>
      </c>
      <c r="S748" s="117">
        <v>698</v>
      </c>
      <c r="T748" s="117">
        <v>185</v>
      </c>
      <c r="U748" s="117">
        <v>698</v>
      </c>
      <c r="V748" s="45">
        <v>185</v>
      </c>
      <c r="W748" s="45">
        <v>698</v>
      </c>
      <c r="X748" s="45">
        <v>0</v>
      </c>
      <c r="Y748" s="45">
        <v>0</v>
      </c>
      <c r="Z748" s="45">
        <v>0</v>
      </c>
      <c r="AA748" s="45">
        <v>0</v>
      </c>
      <c r="AB748" s="45" t="s">
        <v>117</v>
      </c>
      <c r="AC748" s="45" t="s">
        <v>52</v>
      </c>
      <c r="AD748" s="75"/>
    </row>
    <row r="749" s="10" customFormat="1" ht="24" spans="1:30">
      <c r="A749" s="45" t="s">
        <v>42</v>
      </c>
      <c r="B749" s="46" t="s">
        <v>473</v>
      </c>
      <c r="C749" s="45" t="s">
        <v>56</v>
      </c>
      <c r="D749" s="45" t="s">
        <v>45</v>
      </c>
      <c r="E749" s="45" t="s">
        <v>267</v>
      </c>
      <c r="F749" s="45">
        <v>1</v>
      </c>
      <c r="G749" s="45">
        <v>1</v>
      </c>
      <c r="H749" s="117">
        <v>152</v>
      </c>
      <c r="I749" s="117">
        <v>477</v>
      </c>
      <c r="J749" s="45">
        <v>2020</v>
      </c>
      <c r="K749" s="45">
        <v>2020</v>
      </c>
      <c r="L749" s="55">
        <v>50</v>
      </c>
      <c r="M749" s="55">
        <v>50</v>
      </c>
      <c r="N749" s="55">
        <v>0</v>
      </c>
      <c r="O749" s="55">
        <v>0</v>
      </c>
      <c r="P749" s="55">
        <v>0</v>
      </c>
      <c r="Q749" s="45" t="s">
        <v>46</v>
      </c>
      <c r="R749" s="117">
        <v>152</v>
      </c>
      <c r="S749" s="117">
        <v>477</v>
      </c>
      <c r="T749" s="117">
        <v>152</v>
      </c>
      <c r="U749" s="117">
        <v>477</v>
      </c>
      <c r="V749" s="45">
        <v>152</v>
      </c>
      <c r="W749" s="45">
        <v>477</v>
      </c>
      <c r="X749" s="45">
        <v>0</v>
      </c>
      <c r="Y749" s="45">
        <v>0</v>
      </c>
      <c r="Z749" s="45">
        <v>0</v>
      </c>
      <c r="AA749" s="45">
        <v>0</v>
      </c>
      <c r="AB749" s="45" t="s">
        <v>117</v>
      </c>
      <c r="AC749" s="45" t="s">
        <v>56</v>
      </c>
      <c r="AD749" s="75"/>
    </row>
    <row r="750" s="10" customFormat="1" ht="24" spans="1:30">
      <c r="A750" s="45" t="s">
        <v>42</v>
      </c>
      <c r="B750" s="46" t="s">
        <v>474</v>
      </c>
      <c r="C750" s="45" t="s">
        <v>56</v>
      </c>
      <c r="D750" s="45" t="s">
        <v>45</v>
      </c>
      <c r="E750" s="45" t="s">
        <v>267</v>
      </c>
      <c r="F750" s="45">
        <v>1</v>
      </c>
      <c r="G750" s="45">
        <v>1</v>
      </c>
      <c r="H750" s="117">
        <v>87</v>
      </c>
      <c r="I750" s="117">
        <v>320</v>
      </c>
      <c r="J750" s="45">
        <v>2020</v>
      </c>
      <c r="K750" s="45">
        <v>2020</v>
      </c>
      <c r="L750" s="55">
        <v>50</v>
      </c>
      <c r="M750" s="55">
        <v>50</v>
      </c>
      <c r="N750" s="109">
        <v>0</v>
      </c>
      <c r="O750" s="109">
        <v>0</v>
      </c>
      <c r="P750" s="109">
        <v>0</v>
      </c>
      <c r="Q750" s="45" t="s">
        <v>46</v>
      </c>
      <c r="R750" s="117">
        <v>87</v>
      </c>
      <c r="S750" s="117">
        <v>320</v>
      </c>
      <c r="T750" s="117">
        <v>87</v>
      </c>
      <c r="U750" s="117">
        <v>320</v>
      </c>
      <c r="V750" s="45">
        <v>87</v>
      </c>
      <c r="W750" s="45">
        <v>320</v>
      </c>
      <c r="X750" s="45">
        <v>0</v>
      </c>
      <c r="Y750" s="45">
        <v>0</v>
      </c>
      <c r="Z750" s="45">
        <v>0</v>
      </c>
      <c r="AA750" s="45">
        <v>0</v>
      </c>
      <c r="AB750" s="45" t="s">
        <v>117</v>
      </c>
      <c r="AC750" s="45" t="s">
        <v>56</v>
      </c>
      <c r="AD750" s="75"/>
    </row>
    <row r="751" s="131" customFormat="1" ht="24" spans="1:30">
      <c r="A751" s="45" t="s">
        <v>42</v>
      </c>
      <c r="B751" s="46" t="s">
        <v>475</v>
      </c>
      <c r="C751" s="45" t="s">
        <v>49</v>
      </c>
      <c r="D751" s="45" t="s">
        <v>45</v>
      </c>
      <c r="E751" s="45" t="s">
        <v>267</v>
      </c>
      <c r="F751" s="45">
        <v>1</v>
      </c>
      <c r="G751" s="45">
        <v>1</v>
      </c>
      <c r="H751" s="45">
        <v>32</v>
      </c>
      <c r="I751" s="45">
        <v>115</v>
      </c>
      <c r="J751" s="45">
        <v>2020</v>
      </c>
      <c r="K751" s="45">
        <v>2020</v>
      </c>
      <c r="L751" s="55">
        <v>50</v>
      </c>
      <c r="M751" s="55">
        <v>50</v>
      </c>
      <c r="N751" s="55">
        <v>0</v>
      </c>
      <c r="O751" s="55">
        <v>0</v>
      </c>
      <c r="P751" s="55">
        <v>0</v>
      </c>
      <c r="Q751" s="45" t="s">
        <v>46</v>
      </c>
      <c r="R751" s="45">
        <v>684</v>
      </c>
      <c r="S751" s="45">
        <v>3329</v>
      </c>
      <c r="T751" s="45">
        <v>32</v>
      </c>
      <c r="U751" s="45">
        <v>115</v>
      </c>
      <c r="V751" s="45">
        <v>32</v>
      </c>
      <c r="W751" s="45">
        <v>115</v>
      </c>
      <c r="X751" s="45">
        <v>0</v>
      </c>
      <c r="Y751" s="45">
        <v>0</v>
      </c>
      <c r="Z751" s="45">
        <v>0</v>
      </c>
      <c r="AA751" s="45">
        <v>0</v>
      </c>
      <c r="AB751" s="45" t="s">
        <v>299</v>
      </c>
      <c r="AC751" s="45" t="s">
        <v>181</v>
      </c>
      <c r="AD751" s="45"/>
    </row>
    <row r="752" s="10" customFormat="1" ht="24" spans="1:30">
      <c r="A752" s="45" t="s">
        <v>42</v>
      </c>
      <c r="B752" s="46" t="s">
        <v>476</v>
      </c>
      <c r="C752" s="45" t="s">
        <v>54</v>
      </c>
      <c r="D752" s="45" t="s">
        <v>45</v>
      </c>
      <c r="E752" s="45" t="s">
        <v>267</v>
      </c>
      <c r="F752" s="45">
        <v>1</v>
      </c>
      <c r="G752" s="45">
        <v>1</v>
      </c>
      <c r="H752" s="45">
        <v>23</v>
      </c>
      <c r="I752" s="45">
        <v>76</v>
      </c>
      <c r="J752" s="45">
        <v>2020</v>
      </c>
      <c r="K752" s="45">
        <v>2020</v>
      </c>
      <c r="L752" s="55">
        <f>SUM(M752:P752)</f>
        <v>50</v>
      </c>
      <c r="M752" s="55">
        <v>50</v>
      </c>
      <c r="N752" s="109">
        <v>0</v>
      </c>
      <c r="O752" s="109">
        <v>0</v>
      </c>
      <c r="P752" s="109">
        <v>0</v>
      </c>
      <c r="Q752" s="45" t="s">
        <v>46</v>
      </c>
      <c r="R752" s="45">
        <v>23</v>
      </c>
      <c r="S752" s="45">
        <v>76</v>
      </c>
      <c r="T752" s="45">
        <v>23</v>
      </c>
      <c r="U752" s="45">
        <v>76</v>
      </c>
      <c r="V752" s="45">
        <v>23</v>
      </c>
      <c r="W752" s="45">
        <v>76</v>
      </c>
      <c r="X752" s="45">
        <v>0</v>
      </c>
      <c r="Y752" s="45">
        <v>0</v>
      </c>
      <c r="Z752" s="45">
        <v>0</v>
      </c>
      <c r="AA752" s="45">
        <v>0</v>
      </c>
      <c r="AB752" s="45" t="s">
        <v>117</v>
      </c>
      <c r="AC752" s="92" t="s">
        <v>443</v>
      </c>
      <c r="AD752" s="75"/>
    </row>
    <row r="753" s="10" customFormat="1" ht="24" spans="1:30">
      <c r="A753" s="45" t="s">
        <v>42</v>
      </c>
      <c r="B753" s="46" t="s">
        <v>477</v>
      </c>
      <c r="C753" s="45" t="s">
        <v>54</v>
      </c>
      <c r="D753" s="45" t="s">
        <v>45</v>
      </c>
      <c r="E753" s="45" t="s">
        <v>267</v>
      </c>
      <c r="F753" s="45">
        <v>1</v>
      </c>
      <c r="G753" s="45">
        <v>1</v>
      </c>
      <c r="H753" s="45">
        <v>381</v>
      </c>
      <c r="I753" s="45">
        <v>1586</v>
      </c>
      <c r="J753" s="45">
        <v>2020</v>
      </c>
      <c r="K753" s="45">
        <v>2020</v>
      </c>
      <c r="L753" s="55">
        <f>SUM(M753:P753)</f>
        <v>50</v>
      </c>
      <c r="M753" s="55">
        <v>50</v>
      </c>
      <c r="N753" s="55">
        <v>0</v>
      </c>
      <c r="O753" s="55">
        <v>0</v>
      </c>
      <c r="P753" s="55">
        <v>0</v>
      </c>
      <c r="Q753" s="45" t="s">
        <v>46</v>
      </c>
      <c r="R753" s="45">
        <v>381</v>
      </c>
      <c r="S753" s="45">
        <v>1586</v>
      </c>
      <c r="T753" s="45">
        <v>381</v>
      </c>
      <c r="U753" s="45">
        <v>1586</v>
      </c>
      <c r="V753" s="45">
        <v>381</v>
      </c>
      <c r="W753" s="45">
        <v>1586</v>
      </c>
      <c r="X753" s="45">
        <v>0</v>
      </c>
      <c r="Y753" s="45">
        <v>0</v>
      </c>
      <c r="Z753" s="45">
        <v>0</v>
      </c>
      <c r="AA753" s="45">
        <v>0</v>
      </c>
      <c r="AB753" s="45" t="s">
        <v>117</v>
      </c>
      <c r="AC753" s="92" t="s">
        <v>443</v>
      </c>
      <c r="AD753" s="75"/>
    </row>
    <row r="754" s="10" customFormat="1" ht="12" spans="1:30">
      <c r="A754" s="45" t="s">
        <v>42</v>
      </c>
      <c r="B754" s="46" t="s">
        <v>478</v>
      </c>
      <c r="C754" s="45" t="s">
        <v>54</v>
      </c>
      <c r="D754" s="45" t="s">
        <v>45</v>
      </c>
      <c r="E754" s="45" t="s">
        <v>267</v>
      </c>
      <c r="F754" s="45">
        <v>1</v>
      </c>
      <c r="G754" s="45">
        <v>1</v>
      </c>
      <c r="H754" s="45">
        <v>51</v>
      </c>
      <c r="I754" s="45">
        <v>170</v>
      </c>
      <c r="J754" s="45">
        <v>2020</v>
      </c>
      <c r="K754" s="45">
        <v>2020</v>
      </c>
      <c r="L754" s="55">
        <f>SUM(M754:P754)</f>
        <v>50</v>
      </c>
      <c r="M754" s="55">
        <v>50</v>
      </c>
      <c r="N754" s="55">
        <v>0</v>
      </c>
      <c r="O754" s="55">
        <v>0</v>
      </c>
      <c r="P754" s="55">
        <v>0</v>
      </c>
      <c r="Q754" s="45" t="s">
        <v>46</v>
      </c>
      <c r="R754" s="45">
        <v>51</v>
      </c>
      <c r="S754" s="45">
        <v>170</v>
      </c>
      <c r="T754" s="45">
        <v>51</v>
      </c>
      <c r="U754" s="45">
        <v>170</v>
      </c>
      <c r="V754" s="45">
        <v>51</v>
      </c>
      <c r="W754" s="45">
        <v>170</v>
      </c>
      <c r="X754" s="45">
        <v>0</v>
      </c>
      <c r="Y754" s="45">
        <v>0</v>
      </c>
      <c r="Z754" s="45">
        <v>0</v>
      </c>
      <c r="AA754" s="45">
        <v>0</v>
      </c>
      <c r="AB754" s="45" t="s">
        <v>117</v>
      </c>
      <c r="AC754" s="92" t="s">
        <v>443</v>
      </c>
      <c r="AD754" s="75"/>
    </row>
    <row r="755" s="22" customFormat="1" spans="1:30">
      <c r="A755" s="45" t="s">
        <v>42</v>
      </c>
      <c r="B755" s="46" t="s">
        <v>479</v>
      </c>
      <c r="C755" s="45" t="s">
        <v>44</v>
      </c>
      <c r="D755" s="45" t="s">
        <v>45</v>
      </c>
      <c r="E755" s="45" t="s">
        <v>298</v>
      </c>
      <c r="F755" s="45">
        <v>4000</v>
      </c>
      <c r="G755" s="45">
        <v>1</v>
      </c>
      <c r="H755" s="45">
        <v>3</v>
      </c>
      <c r="I755" s="45">
        <v>10</v>
      </c>
      <c r="J755" s="45">
        <v>2020</v>
      </c>
      <c r="K755" s="45">
        <v>2020</v>
      </c>
      <c r="L755" s="55">
        <v>50</v>
      </c>
      <c r="M755" s="55">
        <v>50</v>
      </c>
      <c r="N755" s="55">
        <v>0</v>
      </c>
      <c r="O755" s="55">
        <v>0</v>
      </c>
      <c r="P755" s="55">
        <v>0</v>
      </c>
      <c r="Q755" s="45" t="s">
        <v>46</v>
      </c>
      <c r="R755" s="45">
        <v>580</v>
      </c>
      <c r="S755" s="45">
        <v>3316</v>
      </c>
      <c r="T755" s="45">
        <v>3</v>
      </c>
      <c r="U755" s="45">
        <v>10</v>
      </c>
      <c r="V755" s="45">
        <v>3</v>
      </c>
      <c r="W755" s="45">
        <v>10</v>
      </c>
      <c r="X755" s="45">
        <v>0</v>
      </c>
      <c r="Y755" s="45">
        <v>0</v>
      </c>
      <c r="Z755" s="45">
        <v>0</v>
      </c>
      <c r="AA755" s="45">
        <v>0</v>
      </c>
      <c r="AB755" s="45" t="s">
        <v>117</v>
      </c>
      <c r="AC755" s="92" t="s">
        <v>443</v>
      </c>
      <c r="AD755" s="73"/>
    </row>
    <row r="756" s="22" customFormat="1" spans="1:30">
      <c r="A756" s="45" t="s">
        <v>42</v>
      </c>
      <c r="B756" s="46" t="s">
        <v>480</v>
      </c>
      <c r="C756" s="45" t="s">
        <v>44</v>
      </c>
      <c r="D756" s="45" t="s">
        <v>45</v>
      </c>
      <c r="E756" s="45" t="s">
        <v>298</v>
      </c>
      <c r="F756" s="45">
        <v>500</v>
      </c>
      <c r="G756" s="45">
        <v>1</v>
      </c>
      <c r="H756" s="45">
        <v>4</v>
      </c>
      <c r="I756" s="45">
        <v>12</v>
      </c>
      <c r="J756" s="45">
        <v>2020</v>
      </c>
      <c r="K756" s="45">
        <v>2020</v>
      </c>
      <c r="L756" s="55">
        <v>50</v>
      </c>
      <c r="M756" s="55">
        <v>50</v>
      </c>
      <c r="N756" s="55">
        <v>0</v>
      </c>
      <c r="O756" s="55">
        <v>0</v>
      </c>
      <c r="P756" s="55">
        <v>0</v>
      </c>
      <c r="Q756" s="45" t="s">
        <v>46</v>
      </c>
      <c r="R756" s="45">
        <v>1043</v>
      </c>
      <c r="S756" s="45">
        <v>5592</v>
      </c>
      <c r="T756" s="45">
        <v>4</v>
      </c>
      <c r="U756" s="45">
        <v>12</v>
      </c>
      <c r="V756" s="45">
        <v>4</v>
      </c>
      <c r="W756" s="45">
        <v>12</v>
      </c>
      <c r="X756" s="45">
        <v>0</v>
      </c>
      <c r="Y756" s="45">
        <v>0</v>
      </c>
      <c r="Z756" s="45">
        <v>0</v>
      </c>
      <c r="AA756" s="45">
        <v>0</v>
      </c>
      <c r="AB756" s="45" t="s">
        <v>117</v>
      </c>
      <c r="AC756" s="92" t="s">
        <v>443</v>
      </c>
      <c r="AD756" s="73"/>
    </row>
    <row r="757" s="143" customFormat="1" ht="12" spans="1:30">
      <c r="A757" s="43">
        <v>8.11</v>
      </c>
      <c r="B757" s="44" t="s">
        <v>481</v>
      </c>
      <c r="C757" s="43"/>
      <c r="D757" s="43"/>
      <c r="E757" s="43"/>
      <c r="F757" s="43">
        <f t="shared" ref="F757:I757" si="100">SUM(F758,F956,F959,F996,F998,F1020,F1049,F1068)</f>
        <v>57182.42</v>
      </c>
      <c r="G757" s="43">
        <f t="shared" si="100"/>
        <v>361</v>
      </c>
      <c r="H757" s="43">
        <f t="shared" si="100"/>
        <v>47286</v>
      </c>
      <c r="I757" s="43">
        <f t="shared" si="100"/>
        <v>146800</v>
      </c>
      <c r="J757" s="43"/>
      <c r="K757" s="43"/>
      <c r="L757" s="52">
        <f>SUM(L758,L956,L996,L998,L1020,L1049,L1068)</f>
        <v>32348.839124</v>
      </c>
      <c r="M757" s="52">
        <f>SUM(M758,M956,M996,M998,M1020,M1049,M1068)</f>
        <v>12870.397331</v>
      </c>
      <c r="N757" s="52">
        <f>SUM(N758,N956,N996,N998,N1020,N1049,N1068)</f>
        <v>2736.331793</v>
      </c>
      <c r="O757" s="52">
        <f>SUM(O758,O956,O996,O998,O1020,O1049,O1068)</f>
        <v>12798.24</v>
      </c>
      <c r="P757" s="52">
        <f>SUM(P758,P956,P996,P998,P1020,P1049,P1068)</f>
        <v>3943.87</v>
      </c>
      <c r="Q757" s="43"/>
      <c r="R757" s="43">
        <f t="shared" ref="M757:AA757" si="101">SUM(R758,R956,R959,R996,R998,R1020,R1049,R1068)</f>
        <v>137457</v>
      </c>
      <c r="S757" s="43">
        <f t="shared" si="101"/>
        <v>541587</v>
      </c>
      <c r="T757" s="43">
        <f t="shared" si="101"/>
        <v>47286</v>
      </c>
      <c r="U757" s="43">
        <f t="shared" si="101"/>
        <v>147625</v>
      </c>
      <c r="V757" s="43">
        <f t="shared" si="101"/>
        <v>573</v>
      </c>
      <c r="W757" s="43">
        <f t="shared" si="101"/>
        <v>2374</v>
      </c>
      <c r="X757" s="43">
        <f t="shared" si="101"/>
        <v>8410</v>
      </c>
      <c r="Y757" s="43">
        <f t="shared" si="101"/>
        <v>19722</v>
      </c>
      <c r="Z757" s="43">
        <f t="shared" si="101"/>
        <v>1344</v>
      </c>
      <c r="AA757" s="43">
        <f t="shared" si="101"/>
        <v>1446</v>
      </c>
      <c r="AB757" s="77"/>
      <c r="AC757" s="77"/>
      <c r="AD757" s="77"/>
    </row>
    <row r="758" s="143" customFormat="1" ht="12" spans="1:30">
      <c r="A758" s="43" t="s">
        <v>482</v>
      </c>
      <c r="B758" s="44" t="s">
        <v>483</v>
      </c>
      <c r="C758" s="43"/>
      <c r="D758" s="43"/>
      <c r="E758" s="43"/>
      <c r="F758" s="43">
        <f>SUM(F759,F800,F892,F932)</f>
        <v>353</v>
      </c>
      <c r="G758" s="43">
        <f>SUM(G759,G800,G892,G932)</f>
        <v>193</v>
      </c>
      <c r="H758" s="43">
        <f>SUM(H759,H800,H892,H932)</f>
        <v>16002</v>
      </c>
      <c r="I758" s="43">
        <f>SUM(I759,I800,I892,I932)</f>
        <v>62253</v>
      </c>
      <c r="J758" s="43"/>
      <c r="K758" s="43"/>
      <c r="L758" s="52">
        <f>SUM(L759,L800,L892,L932)</f>
        <v>12815.48</v>
      </c>
      <c r="M758" s="52">
        <f>SUM(M759,M800,M892,M932)</f>
        <v>0</v>
      </c>
      <c r="N758" s="52">
        <f>SUM(N759,N800,N892,N932)</f>
        <v>0</v>
      </c>
      <c r="O758" s="52">
        <f>SUM(O759,O800,O892,O932)</f>
        <v>12751.28</v>
      </c>
      <c r="P758" s="52">
        <f t="shared" ref="P758:AA758" si="102">SUM(P759,P800,P892,P932)</f>
        <v>64.2</v>
      </c>
      <c r="Q758" s="43"/>
      <c r="R758" s="43">
        <f t="shared" si="102"/>
        <v>69366</v>
      </c>
      <c r="S758" s="43">
        <f t="shared" si="102"/>
        <v>297158</v>
      </c>
      <c r="T758" s="43">
        <f t="shared" si="102"/>
        <v>16002</v>
      </c>
      <c r="U758" s="43">
        <f t="shared" si="102"/>
        <v>63078</v>
      </c>
      <c r="V758" s="43">
        <f t="shared" si="102"/>
        <v>571</v>
      </c>
      <c r="W758" s="43">
        <f t="shared" si="102"/>
        <v>2366</v>
      </c>
      <c r="X758" s="43">
        <f t="shared" si="102"/>
        <v>1673</v>
      </c>
      <c r="Y758" s="43">
        <f t="shared" si="102"/>
        <v>6846</v>
      </c>
      <c r="Z758" s="43">
        <f t="shared" si="102"/>
        <v>30</v>
      </c>
      <c r="AA758" s="43">
        <f t="shared" si="102"/>
        <v>132</v>
      </c>
      <c r="AB758" s="77"/>
      <c r="AC758" s="77"/>
      <c r="AD758" s="77"/>
    </row>
    <row r="759" s="143" customFormat="1" ht="24" spans="1:30">
      <c r="A759" s="43" t="s">
        <v>484</v>
      </c>
      <c r="B759" s="44" t="s">
        <v>485</v>
      </c>
      <c r="C759" s="43"/>
      <c r="D759" s="43"/>
      <c r="E759" s="43"/>
      <c r="F759" s="43">
        <f t="shared" ref="F759:I759" si="103">SUM(F760:F799)</f>
        <v>40</v>
      </c>
      <c r="G759" s="43">
        <f t="shared" si="103"/>
        <v>40</v>
      </c>
      <c r="H759" s="43">
        <f t="shared" si="103"/>
        <v>2382</v>
      </c>
      <c r="I759" s="43">
        <f t="shared" si="103"/>
        <v>9136</v>
      </c>
      <c r="J759" s="43"/>
      <c r="K759" s="43"/>
      <c r="L759" s="52">
        <f>SUM(L760:L799)</f>
        <v>3301.2</v>
      </c>
      <c r="M759" s="52">
        <f>SUM(M760:M799)</f>
        <v>0</v>
      </c>
      <c r="N759" s="52">
        <f>SUM(N760:N799)</f>
        <v>0</v>
      </c>
      <c r="O759" s="52">
        <f>SUM(O760:O799)</f>
        <v>3257</v>
      </c>
      <c r="P759" s="52">
        <f t="shared" ref="P759:AA759" si="104">SUM(P760:P799)</f>
        <v>44.2</v>
      </c>
      <c r="Q759" s="43"/>
      <c r="R759" s="43">
        <f t="shared" si="104"/>
        <v>11592</v>
      </c>
      <c r="S759" s="43">
        <f t="shared" si="104"/>
        <v>49090</v>
      </c>
      <c r="T759" s="43">
        <f t="shared" si="104"/>
        <v>2382</v>
      </c>
      <c r="U759" s="43">
        <f t="shared" si="104"/>
        <v>9136</v>
      </c>
      <c r="V759" s="43">
        <f t="shared" si="104"/>
        <v>273</v>
      </c>
      <c r="W759" s="43">
        <f t="shared" si="104"/>
        <v>1099</v>
      </c>
      <c r="X759" s="43">
        <f t="shared" si="104"/>
        <v>933</v>
      </c>
      <c r="Y759" s="43">
        <f t="shared" si="104"/>
        <v>3475</v>
      </c>
      <c r="Z759" s="43">
        <f t="shared" si="104"/>
        <v>30</v>
      </c>
      <c r="AA759" s="43">
        <f t="shared" si="104"/>
        <v>132</v>
      </c>
      <c r="AB759" s="43"/>
      <c r="AC759" s="43"/>
      <c r="AD759" s="77"/>
    </row>
    <row r="760" s="131" customFormat="1" ht="36" spans="1:225">
      <c r="A760" s="45" t="s">
        <v>42</v>
      </c>
      <c r="B760" s="46" t="s">
        <v>486</v>
      </c>
      <c r="C760" s="45" t="s">
        <v>44</v>
      </c>
      <c r="D760" s="45" t="s">
        <v>45</v>
      </c>
      <c r="E760" s="45" t="s">
        <v>267</v>
      </c>
      <c r="F760" s="45">
        <v>1</v>
      </c>
      <c r="G760" s="45">
        <v>1</v>
      </c>
      <c r="H760" s="45">
        <v>20</v>
      </c>
      <c r="I760" s="45">
        <v>80</v>
      </c>
      <c r="J760" s="45">
        <v>2018</v>
      </c>
      <c r="K760" s="45">
        <v>2018</v>
      </c>
      <c r="L760" s="55">
        <v>50</v>
      </c>
      <c r="M760" s="55">
        <v>0</v>
      </c>
      <c r="N760" s="55">
        <v>0</v>
      </c>
      <c r="O760" s="55">
        <v>50</v>
      </c>
      <c r="P760" s="55">
        <v>0</v>
      </c>
      <c r="Q760" s="45" t="s">
        <v>46</v>
      </c>
      <c r="R760" s="45">
        <v>20</v>
      </c>
      <c r="S760" s="43">
        <v>80</v>
      </c>
      <c r="T760" s="45">
        <v>20</v>
      </c>
      <c r="U760" s="45">
        <v>80</v>
      </c>
      <c r="V760" s="75">
        <v>0</v>
      </c>
      <c r="W760" s="75">
        <v>0</v>
      </c>
      <c r="X760" s="75">
        <v>0</v>
      </c>
      <c r="Y760" s="75">
        <v>0</v>
      </c>
      <c r="Z760" s="75">
        <v>0</v>
      </c>
      <c r="AA760" s="75">
        <v>0</v>
      </c>
      <c r="AB760" s="45" t="s">
        <v>325</v>
      </c>
      <c r="AC760" s="45" t="s">
        <v>44</v>
      </c>
      <c r="AD760" s="75"/>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c r="BX760" s="10"/>
      <c r="BY760" s="10"/>
      <c r="BZ760" s="10"/>
      <c r="CA760" s="10"/>
      <c r="CB760" s="10"/>
      <c r="CC760" s="10"/>
      <c r="CD760" s="10"/>
      <c r="CE760" s="10"/>
      <c r="CF760" s="10"/>
      <c r="CG760" s="10"/>
      <c r="CH760" s="10"/>
      <c r="CI760" s="10"/>
      <c r="CJ760" s="10"/>
      <c r="CK760" s="10"/>
      <c r="CL760" s="10"/>
      <c r="CM760" s="10"/>
      <c r="CN760" s="10"/>
      <c r="CO760" s="10"/>
      <c r="CP760" s="10"/>
      <c r="CQ760" s="10"/>
      <c r="CR760" s="10"/>
      <c r="CS760" s="10"/>
      <c r="CT760" s="10"/>
      <c r="CU760" s="10"/>
      <c r="CV760" s="10"/>
      <c r="CW760" s="10"/>
      <c r="CX760" s="10"/>
      <c r="CY760" s="10"/>
      <c r="CZ760" s="10"/>
      <c r="DA760" s="10"/>
      <c r="DB760" s="10"/>
      <c r="DC760" s="10"/>
      <c r="DD760" s="10"/>
      <c r="DE760" s="10"/>
      <c r="DF760" s="10"/>
      <c r="DG760" s="10"/>
      <c r="DH760" s="10"/>
      <c r="DI760" s="10"/>
      <c r="DJ760" s="10"/>
      <c r="DK760" s="10"/>
      <c r="DL760" s="10"/>
      <c r="DM760" s="10"/>
      <c r="DN760" s="10"/>
      <c r="DO760" s="10"/>
      <c r="DP760" s="10"/>
      <c r="DQ760" s="10"/>
      <c r="DR760" s="10"/>
      <c r="DS760" s="10"/>
      <c r="DT760" s="10"/>
      <c r="DU760" s="10"/>
      <c r="DV760" s="10"/>
      <c r="DW760" s="10"/>
      <c r="DX760" s="10"/>
      <c r="DY760" s="10"/>
      <c r="DZ760" s="10"/>
      <c r="EA760" s="10"/>
      <c r="EB760" s="10"/>
      <c r="EC760" s="10"/>
      <c r="ED760" s="10"/>
      <c r="EE760" s="10"/>
      <c r="EF760" s="10"/>
      <c r="EG760" s="10"/>
      <c r="EH760" s="10"/>
      <c r="EI760" s="10"/>
      <c r="EJ760" s="10"/>
      <c r="EK760" s="10"/>
      <c r="EL760" s="10"/>
      <c r="EM760" s="10"/>
      <c r="EN760" s="10"/>
      <c r="EO760" s="10"/>
      <c r="EP760" s="10"/>
      <c r="EQ760" s="10"/>
      <c r="ER760" s="10"/>
      <c r="ES760" s="10"/>
      <c r="ET760" s="10"/>
      <c r="EU760" s="10"/>
      <c r="EV760" s="10"/>
      <c r="EW760" s="10"/>
      <c r="EX760" s="10"/>
      <c r="EY760" s="10"/>
      <c r="EZ760" s="10"/>
      <c r="FA760" s="10"/>
      <c r="FB760" s="10"/>
      <c r="FC760" s="10"/>
      <c r="FD760" s="10"/>
      <c r="FE760" s="10"/>
      <c r="FF760" s="10"/>
      <c r="FG760" s="10"/>
      <c r="FH760" s="10"/>
      <c r="FI760" s="10"/>
      <c r="FJ760" s="10"/>
      <c r="FK760" s="10"/>
      <c r="FL760" s="10"/>
      <c r="FM760" s="10"/>
      <c r="FN760" s="10"/>
      <c r="FO760" s="10"/>
      <c r="FP760" s="10"/>
      <c r="FQ760" s="10"/>
      <c r="FR760" s="10"/>
      <c r="FS760" s="10"/>
      <c r="FT760" s="10"/>
      <c r="FU760" s="10"/>
      <c r="FV760" s="10"/>
      <c r="FW760" s="10"/>
      <c r="FX760" s="10"/>
      <c r="FY760" s="10"/>
      <c r="FZ760" s="10"/>
      <c r="GA760" s="10"/>
      <c r="GB760" s="10"/>
      <c r="GC760" s="10"/>
      <c r="GD760" s="10"/>
      <c r="GE760" s="10"/>
      <c r="GF760" s="10"/>
      <c r="GG760" s="10"/>
      <c r="GH760" s="10"/>
      <c r="GI760" s="10"/>
      <c r="GJ760" s="10"/>
      <c r="GK760" s="10"/>
      <c r="GL760" s="10"/>
      <c r="GM760" s="10"/>
      <c r="GN760" s="10"/>
      <c r="GO760" s="10"/>
      <c r="GP760" s="10"/>
      <c r="GQ760" s="10"/>
      <c r="GR760" s="10"/>
      <c r="GS760" s="10"/>
      <c r="GT760" s="10"/>
      <c r="GU760" s="10"/>
      <c r="GV760" s="10"/>
      <c r="GW760" s="10"/>
      <c r="GX760" s="10"/>
      <c r="GY760" s="10"/>
      <c r="GZ760" s="10"/>
      <c r="HA760" s="10"/>
      <c r="HB760" s="10"/>
      <c r="HC760" s="10"/>
      <c r="HD760" s="10"/>
      <c r="HE760" s="10"/>
      <c r="HF760" s="10"/>
      <c r="HG760" s="10"/>
      <c r="HH760" s="10"/>
      <c r="HI760" s="10"/>
      <c r="HJ760" s="10"/>
      <c r="HK760" s="10"/>
      <c r="HL760" s="10"/>
      <c r="HM760" s="10"/>
      <c r="HN760" s="10"/>
      <c r="HO760" s="10"/>
      <c r="HP760" s="10"/>
      <c r="HQ760" s="10"/>
    </row>
    <row r="761" s="131" customFormat="1" ht="36" spans="1:225">
      <c r="A761" s="45" t="s">
        <v>42</v>
      </c>
      <c r="B761" s="46" t="s">
        <v>486</v>
      </c>
      <c r="C761" s="45" t="s">
        <v>49</v>
      </c>
      <c r="D761" s="45" t="s">
        <v>45</v>
      </c>
      <c r="E761" s="45" t="s">
        <v>267</v>
      </c>
      <c r="F761" s="45">
        <v>1</v>
      </c>
      <c r="G761" s="45">
        <v>1</v>
      </c>
      <c r="H761" s="45">
        <v>69</v>
      </c>
      <c r="I761" s="45">
        <v>262</v>
      </c>
      <c r="J761" s="45">
        <v>2018</v>
      </c>
      <c r="K761" s="45">
        <v>2018</v>
      </c>
      <c r="L761" s="55">
        <v>50</v>
      </c>
      <c r="M761" s="55">
        <v>0</v>
      </c>
      <c r="N761" s="55">
        <v>0</v>
      </c>
      <c r="O761" s="55">
        <v>50</v>
      </c>
      <c r="P761" s="55">
        <v>0</v>
      </c>
      <c r="Q761" s="45" t="s">
        <v>46</v>
      </c>
      <c r="R761" s="45">
        <v>1</v>
      </c>
      <c r="S761" s="45">
        <v>69</v>
      </c>
      <c r="T761" s="45">
        <v>69</v>
      </c>
      <c r="U761" s="45">
        <v>262</v>
      </c>
      <c r="V761" s="75">
        <v>0</v>
      </c>
      <c r="W761" s="75">
        <v>0</v>
      </c>
      <c r="X761" s="75">
        <v>0</v>
      </c>
      <c r="Y761" s="75">
        <v>0</v>
      </c>
      <c r="Z761" s="75">
        <v>0</v>
      </c>
      <c r="AA761" s="75">
        <v>0</v>
      </c>
      <c r="AB761" s="45" t="s">
        <v>325</v>
      </c>
      <c r="AC761" s="45" t="s">
        <v>49</v>
      </c>
      <c r="AD761" s="75"/>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c r="BX761" s="10"/>
      <c r="BY761" s="10"/>
      <c r="BZ761" s="10"/>
      <c r="CA761" s="10"/>
      <c r="CB761" s="10"/>
      <c r="CC761" s="10"/>
      <c r="CD761" s="10"/>
      <c r="CE761" s="10"/>
      <c r="CF761" s="10"/>
      <c r="CG761" s="10"/>
      <c r="CH761" s="10"/>
      <c r="CI761" s="10"/>
      <c r="CJ761" s="10"/>
      <c r="CK761" s="10"/>
      <c r="CL761" s="10"/>
      <c r="CM761" s="10"/>
      <c r="CN761" s="10"/>
      <c r="CO761" s="10"/>
      <c r="CP761" s="10"/>
      <c r="CQ761" s="10"/>
      <c r="CR761" s="10"/>
      <c r="CS761" s="10"/>
      <c r="CT761" s="10"/>
      <c r="CU761" s="10"/>
      <c r="CV761" s="10"/>
      <c r="CW761" s="10"/>
      <c r="CX761" s="10"/>
      <c r="CY761" s="10"/>
      <c r="CZ761" s="10"/>
      <c r="DA761" s="10"/>
      <c r="DB761" s="10"/>
      <c r="DC761" s="10"/>
      <c r="DD761" s="10"/>
      <c r="DE761" s="10"/>
      <c r="DF761" s="10"/>
      <c r="DG761" s="10"/>
      <c r="DH761" s="10"/>
      <c r="DI761" s="10"/>
      <c r="DJ761" s="10"/>
      <c r="DK761" s="10"/>
      <c r="DL761" s="10"/>
      <c r="DM761" s="10"/>
      <c r="DN761" s="10"/>
      <c r="DO761" s="10"/>
      <c r="DP761" s="10"/>
      <c r="DQ761" s="10"/>
      <c r="DR761" s="10"/>
      <c r="DS761" s="10"/>
      <c r="DT761" s="10"/>
      <c r="DU761" s="10"/>
      <c r="DV761" s="10"/>
      <c r="DW761" s="10"/>
      <c r="DX761" s="10"/>
      <c r="DY761" s="10"/>
      <c r="DZ761" s="10"/>
      <c r="EA761" s="10"/>
      <c r="EB761" s="10"/>
      <c r="EC761" s="10"/>
      <c r="ED761" s="10"/>
      <c r="EE761" s="10"/>
      <c r="EF761" s="10"/>
      <c r="EG761" s="10"/>
      <c r="EH761" s="10"/>
      <c r="EI761" s="10"/>
      <c r="EJ761" s="10"/>
      <c r="EK761" s="10"/>
      <c r="EL761" s="10"/>
      <c r="EM761" s="10"/>
      <c r="EN761" s="10"/>
      <c r="EO761" s="10"/>
      <c r="EP761" s="10"/>
      <c r="EQ761" s="10"/>
      <c r="ER761" s="10"/>
      <c r="ES761" s="10"/>
      <c r="ET761" s="10"/>
      <c r="EU761" s="10"/>
      <c r="EV761" s="10"/>
      <c r="EW761" s="10"/>
      <c r="EX761" s="10"/>
      <c r="EY761" s="10"/>
      <c r="EZ761" s="10"/>
      <c r="FA761" s="10"/>
      <c r="FB761" s="10"/>
      <c r="FC761" s="10"/>
      <c r="FD761" s="10"/>
      <c r="FE761" s="10"/>
      <c r="FF761" s="10"/>
      <c r="FG761" s="10"/>
      <c r="FH761" s="10"/>
      <c r="FI761" s="10"/>
      <c r="FJ761" s="10"/>
      <c r="FK761" s="10"/>
      <c r="FL761" s="10"/>
      <c r="FM761" s="10"/>
      <c r="FN761" s="10"/>
      <c r="FO761" s="10"/>
      <c r="FP761" s="10"/>
      <c r="FQ761" s="10"/>
      <c r="FR761" s="10"/>
      <c r="FS761" s="10"/>
      <c r="FT761" s="10"/>
      <c r="FU761" s="10"/>
      <c r="FV761" s="10"/>
      <c r="FW761" s="10"/>
      <c r="FX761" s="10"/>
      <c r="FY761" s="10"/>
      <c r="FZ761" s="10"/>
      <c r="GA761" s="10"/>
      <c r="GB761" s="10"/>
      <c r="GC761" s="10"/>
      <c r="GD761" s="10"/>
      <c r="GE761" s="10"/>
      <c r="GF761" s="10"/>
      <c r="GG761" s="10"/>
      <c r="GH761" s="10"/>
      <c r="GI761" s="10"/>
      <c r="GJ761" s="10"/>
      <c r="GK761" s="10"/>
      <c r="GL761" s="10"/>
      <c r="GM761" s="10"/>
      <c r="GN761" s="10"/>
      <c r="GO761" s="10"/>
      <c r="GP761" s="10"/>
      <c r="GQ761" s="10"/>
      <c r="GR761" s="10"/>
      <c r="GS761" s="10"/>
      <c r="GT761" s="10"/>
      <c r="GU761" s="10"/>
      <c r="GV761" s="10"/>
      <c r="GW761" s="10"/>
      <c r="GX761" s="10"/>
      <c r="GY761" s="10"/>
      <c r="GZ761" s="10"/>
      <c r="HA761" s="10"/>
      <c r="HB761" s="10"/>
      <c r="HC761" s="10"/>
      <c r="HD761" s="10"/>
      <c r="HE761" s="10"/>
      <c r="HF761" s="10"/>
      <c r="HG761" s="10"/>
      <c r="HH761" s="10"/>
      <c r="HI761" s="10"/>
      <c r="HJ761" s="10"/>
      <c r="HK761" s="10"/>
      <c r="HL761" s="10"/>
      <c r="HM761" s="10"/>
      <c r="HN761" s="10"/>
      <c r="HO761" s="10"/>
      <c r="HP761" s="10"/>
      <c r="HQ761" s="10"/>
    </row>
    <row r="762" s="131" customFormat="1" ht="36" spans="1:225">
      <c r="A762" s="45" t="s">
        <v>42</v>
      </c>
      <c r="B762" s="46" t="s">
        <v>486</v>
      </c>
      <c r="C762" s="45" t="s">
        <v>50</v>
      </c>
      <c r="D762" s="45" t="s">
        <v>45</v>
      </c>
      <c r="E762" s="45" t="s">
        <v>267</v>
      </c>
      <c r="F762" s="45">
        <v>1</v>
      </c>
      <c r="G762" s="45">
        <v>1</v>
      </c>
      <c r="H762" s="45">
        <v>84</v>
      </c>
      <c r="I762" s="45">
        <v>271</v>
      </c>
      <c r="J762" s="45">
        <v>2018</v>
      </c>
      <c r="K762" s="45">
        <v>2018</v>
      </c>
      <c r="L762" s="55">
        <v>50</v>
      </c>
      <c r="M762" s="55">
        <v>0</v>
      </c>
      <c r="N762" s="55">
        <v>0</v>
      </c>
      <c r="O762" s="55">
        <v>50</v>
      </c>
      <c r="P762" s="55">
        <v>0</v>
      </c>
      <c r="Q762" s="45" t="s">
        <v>46</v>
      </c>
      <c r="R762" s="45">
        <v>84</v>
      </c>
      <c r="S762" s="45">
        <v>271</v>
      </c>
      <c r="T762" s="45">
        <v>84</v>
      </c>
      <c r="U762" s="45">
        <v>271</v>
      </c>
      <c r="V762" s="73">
        <v>0</v>
      </c>
      <c r="W762" s="74">
        <v>0</v>
      </c>
      <c r="X762" s="74">
        <v>0</v>
      </c>
      <c r="Y762" s="74">
        <v>0</v>
      </c>
      <c r="Z762" s="74">
        <v>0</v>
      </c>
      <c r="AA762" s="74">
        <v>0</v>
      </c>
      <c r="AB762" s="45" t="s">
        <v>325</v>
      </c>
      <c r="AC762" s="45" t="s">
        <v>50</v>
      </c>
      <c r="AD762" s="74"/>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c r="BY762" s="21"/>
      <c r="BZ762" s="21"/>
      <c r="CA762" s="21"/>
      <c r="CB762" s="21"/>
      <c r="CC762" s="21"/>
      <c r="CD762" s="21"/>
      <c r="CE762" s="21"/>
      <c r="CF762" s="21"/>
      <c r="CG762" s="21"/>
      <c r="CH762" s="21"/>
      <c r="CI762" s="21"/>
      <c r="CJ762" s="21"/>
      <c r="CK762" s="21"/>
      <c r="CL762" s="21"/>
      <c r="CM762" s="21"/>
      <c r="CN762" s="21"/>
      <c r="CO762" s="21"/>
      <c r="CP762" s="21"/>
      <c r="CQ762" s="21"/>
      <c r="CR762" s="21"/>
      <c r="CS762" s="21"/>
      <c r="CT762" s="21"/>
      <c r="CU762" s="21"/>
      <c r="CV762" s="21"/>
      <c r="CW762" s="21"/>
      <c r="CX762" s="21"/>
      <c r="CY762" s="21"/>
      <c r="CZ762" s="21"/>
      <c r="DA762" s="21"/>
      <c r="DB762" s="21"/>
      <c r="DC762" s="21"/>
      <c r="DD762" s="21"/>
      <c r="DE762" s="21"/>
      <c r="DF762" s="21"/>
      <c r="DG762" s="21"/>
      <c r="DH762" s="21"/>
      <c r="DI762" s="21"/>
      <c r="DJ762" s="21"/>
      <c r="DK762" s="21"/>
      <c r="DL762" s="21"/>
      <c r="DM762" s="21"/>
      <c r="DN762" s="21"/>
      <c r="DO762" s="21"/>
      <c r="DP762" s="21"/>
      <c r="DQ762" s="21"/>
      <c r="DR762" s="21"/>
      <c r="DS762" s="21"/>
      <c r="DT762" s="21"/>
      <c r="DU762" s="21"/>
      <c r="DV762" s="21"/>
      <c r="DW762" s="21"/>
      <c r="DX762" s="21"/>
      <c r="DY762" s="21"/>
      <c r="DZ762" s="21"/>
      <c r="EA762" s="21"/>
      <c r="EB762" s="21"/>
      <c r="EC762" s="21"/>
      <c r="ED762" s="21"/>
      <c r="EE762" s="21"/>
      <c r="EF762" s="21"/>
      <c r="EG762" s="21"/>
      <c r="EH762" s="21"/>
      <c r="EI762" s="21"/>
      <c r="EJ762" s="21"/>
      <c r="EK762" s="21"/>
      <c r="EL762" s="21"/>
      <c r="EM762" s="21"/>
      <c r="EN762" s="21"/>
      <c r="EO762" s="21"/>
      <c r="EP762" s="21"/>
      <c r="EQ762" s="21"/>
      <c r="ER762" s="21"/>
      <c r="ES762" s="21"/>
      <c r="ET762" s="21"/>
      <c r="EU762" s="21"/>
      <c r="EV762" s="21"/>
      <c r="EW762" s="21"/>
      <c r="EX762" s="21"/>
      <c r="EY762" s="21"/>
      <c r="EZ762" s="21"/>
      <c r="FA762" s="21"/>
      <c r="FB762" s="21"/>
      <c r="FC762" s="21"/>
      <c r="FD762" s="21"/>
      <c r="FE762" s="21"/>
      <c r="FF762" s="21"/>
      <c r="FG762" s="21"/>
      <c r="FH762" s="21"/>
      <c r="FI762" s="21"/>
      <c r="FJ762" s="21"/>
      <c r="FK762" s="21"/>
      <c r="FL762" s="21"/>
      <c r="FM762" s="21"/>
      <c r="FN762" s="21"/>
      <c r="FO762" s="21"/>
      <c r="FP762" s="21"/>
      <c r="FQ762" s="21"/>
      <c r="FR762" s="21"/>
      <c r="FS762" s="21"/>
      <c r="FT762" s="21"/>
      <c r="FU762" s="21"/>
      <c r="FV762" s="21"/>
      <c r="FW762" s="21"/>
      <c r="FX762" s="21"/>
      <c r="FY762" s="21"/>
      <c r="FZ762" s="21"/>
      <c r="GA762" s="21"/>
      <c r="GB762" s="21"/>
      <c r="GC762" s="21"/>
      <c r="GD762" s="21"/>
      <c r="GE762" s="21"/>
      <c r="GF762" s="21"/>
      <c r="GG762" s="21"/>
      <c r="GH762" s="21"/>
      <c r="GI762" s="21"/>
      <c r="GJ762" s="21"/>
      <c r="GK762" s="21"/>
      <c r="GL762" s="21"/>
      <c r="GM762" s="21"/>
      <c r="GN762" s="21"/>
      <c r="GO762" s="21"/>
      <c r="GP762" s="21"/>
      <c r="GQ762" s="21"/>
      <c r="GR762" s="21"/>
      <c r="GS762" s="21"/>
      <c r="GT762" s="21"/>
      <c r="GU762" s="21"/>
      <c r="GV762" s="21"/>
      <c r="GW762" s="21"/>
      <c r="GX762" s="21"/>
      <c r="GY762" s="21"/>
      <c r="GZ762" s="21"/>
      <c r="HA762" s="21"/>
      <c r="HB762" s="21"/>
      <c r="HC762" s="21"/>
      <c r="HD762" s="21"/>
      <c r="HE762" s="21"/>
      <c r="HF762" s="21"/>
      <c r="HG762" s="21"/>
      <c r="HH762" s="21"/>
      <c r="HI762" s="21"/>
      <c r="HJ762" s="21"/>
      <c r="HK762" s="21"/>
      <c r="HL762" s="21"/>
      <c r="HM762" s="21"/>
      <c r="HN762" s="21"/>
      <c r="HO762" s="21"/>
      <c r="HP762" s="21"/>
      <c r="HQ762" s="21"/>
    </row>
    <row r="763" s="131" customFormat="1" ht="36" spans="1:30">
      <c r="A763" s="45" t="s">
        <v>42</v>
      </c>
      <c r="B763" s="46" t="s">
        <v>486</v>
      </c>
      <c r="C763" s="45" t="s">
        <v>51</v>
      </c>
      <c r="D763" s="45" t="s">
        <v>45</v>
      </c>
      <c r="E763" s="45" t="s">
        <v>267</v>
      </c>
      <c r="F763" s="45">
        <v>1</v>
      </c>
      <c r="G763" s="45">
        <v>1</v>
      </c>
      <c r="H763" s="45">
        <v>62</v>
      </c>
      <c r="I763" s="45">
        <v>286</v>
      </c>
      <c r="J763" s="45">
        <v>2018</v>
      </c>
      <c r="K763" s="45">
        <v>2018</v>
      </c>
      <c r="L763" s="55">
        <v>50</v>
      </c>
      <c r="M763" s="55">
        <v>0</v>
      </c>
      <c r="N763" s="55">
        <v>0</v>
      </c>
      <c r="O763" s="55">
        <v>50</v>
      </c>
      <c r="P763" s="55">
        <v>0</v>
      </c>
      <c r="Q763" s="45" t="s">
        <v>46</v>
      </c>
      <c r="R763" s="45">
        <v>122</v>
      </c>
      <c r="S763" s="45">
        <v>525</v>
      </c>
      <c r="T763" s="45">
        <v>62</v>
      </c>
      <c r="U763" s="45">
        <v>286</v>
      </c>
      <c r="V763" s="73">
        <v>0</v>
      </c>
      <c r="W763" s="45">
        <v>0</v>
      </c>
      <c r="X763" s="45">
        <v>0</v>
      </c>
      <c r="Y763" s="45">
        <v>0</v>
      </c>
      <c r="Z763" s="45">
        <v>0</v>
      </c>
      <c r="AA763" s="45">
        <v>0</v>
      </c>
      <c r="AB763" s="45" t="s">
        <v>325</v>
      </c>
      <c r="AC763" s="45" t="s">
        <v>51</v>
      </c>
      <c r="AD763" s="45"/>
    </row>
    <row r="764" s="131" customFormat="1" ht="36" spans="1:30">
      <c r="A764" s="45" t="s">
        <v>42</v>
      </c>
      <c r="B764" s="46" t="s">
        <v>486</v>
      </c>
      <c r="C764" s="45" t="s">
        <v>52</v>
      </c>
      <c r="D764" s="45" t="s">
        <v>45</v>
      </c>
      <c r="E764" s="45" t="s">
        <v>267</v>
      </c>
      <c r="F764" s="45">
        <v>1</v>
      </c>
      <c r="G764" s="45">
        <v>1</v>
      </c>
      <c r="H764" s="45">
        <v>51</v>
      </c>
      <c r="I764" s="45">
        <v>97</v>
      </c>
      <c r="J764" s="45">
        <v>2018</v>
      </c>
      <c r="K764" s="45">
        <v>2018</v>
      </c>
      <c r="L764" s="55">
        <v>50</v>
      </c>
      <c r="M764" s="55">
        <v>0</v>
      </c>
      <c r="N764" s="55">
        <v>0</v>
      </c>
      <c r="O764" s="55">
        <v>50</v>
      </c>
      <c r="P764" s="55">
        <v>0</v>
      </c>
      <c r="Q764" s="45" t="s">
        <v>46</v>
      </c>
      <c r="R764" s="45">
        <v>51</v>
      </c>
      <c r="S764" s="45">
        <v>97</v>
      </c>
      <c r="T764" s="45">
        <v>51</v>
      </c>
      <c r="U764" s="45">
        <v>97</v>
      </c>
      <c r="V764" s="73">
        <v>0</v>
      </c>
      <c r="W764" s="45">
        <v>0</v>
      </c>
      <c r="X764" s="45">
        <v>0</v>
      </c>
      <c r="Y764" s="45">
        <v>0</v>
      </c>
      <c r="Z764" s="45">
        <v>0</v>
      </c>
      <c r="AA764" s="45">
        <v>0</v>
      </c>
      <c r="AB764" s="45" t="s">
        <v>325</v>
      </c>
      <c r="AC764" s="45" t="s">
        <v>52</v>
      </c>
      <c r="AD764" s="45"/>
    </row>
    <row r="765" s="131" customFormat="1" ht="36" spans="1:30">
      <c r="A765" s="45" t="s">
        <v>42</v>
      </c>
      <c r="B765" s="46" t="s">
        <v>486</v>
      </c>
      <c r="C765" s="45" t="s">
        <v>53</v>
      </c>
      <c r="D765" s="45" t="s">
        <v>45</v>
      </c>
      <c r="E765" s="45" t="s">
        <v>267</v>
      </c>
      <c r="F765" s="45">
        <v>1</v>
      </c>
      <c r="G765" s="45">
        <v>1</v>
      </c>
      <c r="H765" s="45">
        <v>9</v>
      </c>
      <c r="I765" s="45">
        <v>31</v>
      </c>
      <c r="J765" s="45">
        <v>2018</v>
      </c>
      <c r="K765" s="45">
        <v>2018</v>
      </c>
      <c r="L765" s="55">
        <v>50</v>
      </c>
      <c r="M765" s="55">
        <v>0</v>
      </c>
      <c r="N765" s="55">
        <v>0</v>
      </c>
      <c r="O765" s="55">
        <v>50</v>
      </c>
      <c r="P765" s="55">
        <v>0</v>
      </c>
      <c r="Q765" s="45" t="s">
        <v>46</v>
      </c>
      <c r="R765" s="45">
        <v>32</v>
      </c>
      <c r="S765" s="45">
        <v>116</v>
      </c>
      <c r="T765" s="45">
        <v>9</v>
      </c>
      <c r="U765" s="45">
        <v>31</v>
      </c>
      <c r="V765" s="73">
        <v>0</v>
      </c>
      <c r="W765" s="45">
        <v>0</v>
      </c>
      <c r="X765" s="45">
        <v>0</v>
      </c>
      <c r="Y765" s="45">
        <v>0</v>
      </c>
      <c r="Z765" s="45">
        <v>0</v>
      </c>
      <c r="AA765" s="45">
        <v>0</v>
      </c>
      <c r="AB765" s="45" t="s">
        <v>325</v>
      </c>
      <c r="AC765" s="45" t="s">
        <v>53</v>
      </c>
      <c r="AD765" s="45"/>
    </row>
    <row r="766" s="131" customFormat="1" ht="36" spans="1:30">
      <c r="A766" s="45" t="s">
        <v>42</v>
      </c>
      <c r="B766" s="46" t="s">
        <v>486</v>
      </c>
      <c r="C766" s="45" t="s">
        <v>54</v>
      </c>
      <c r="D766" s="45" t="s">
        <v>45</v>
      </c>
      <c r="E766" s="45" t="s">
        <v>267</v>
      </c>
      <c r="F766" s="45">
        <v>1</v>
      </c>
      <c r="G766" s="45">
        <v>1</v>
      </c>
      <c r="H766" s="45">
        <v>43</v>
      </c>
      <c r="I766" s="45">
        <v>155</v>
      </c>
      <c r="J766" s="45">
        <v>2018</v>
      </c>
      <c r="K766" s="45">
        <v>2018</v>
      </c>
      <c r="L766" s="55">
        <v>50</v>
      </c>
      <c r="M766" s="55">
        <v>0</v>
      </c>
      <c r="N766" s="55">
        <v>0</v>
      </c>
      <c r="O766" s="55">
        <v>50</v>
      </c>
      <c r="P766" s="55">
        <v>0</v>
      </c>
      <c r="Q766" s="45" t="s">
        <v>46</v>
      </c>
      <c r="R766" s="45">
        <v>43</v>
      </c>
      <c r="S766" s="45">
        <v>155</v>
      </c>
      <c r="T766" s="45">
        <v>43</v>
      </c>
      <c r="U766" s="45">
        <v>155</v>
      </c>
      <c r="V766" s="73">
        <v>0</v>
      </c>
      <c r="W766" s="45">
        <v>0</v>
      </c>
      <c r="X766" s="45">
        <v>0</v>
      </c>
      <c r="Y766" s="45">
        <v>0</v>
      </c>
      <c r="Z766" s="45">
        <v>0</v>
      </c>
      <c r="AA766" s="45">
        <v>0</v>
      </c>
      <c r="AB766" s="45" t="s">
        <v>325</v>
      </c>
      <c r="AC766" s="45" t="s">
        <v>54</v>
      </c>
      <c r="AD766" s="45"/>
    </row>
    <row r="767" s="131" customFormat="1" ht="36" spans="1:30">
      <c r="A767" s="45" t="s">
        <v>42</v>
      </c>
      <c r="B767" s="46" t="s">
        <v>486</v>
      </c>
      <c r="C767" s="45" t="s">
        <v>55</v>
      </c>
      <c r="D767" s="45" t="s">
        <v>45</v>
      </c>
      <c r="E767" s="45" t="s">
        <v>267</v>
      </c>
      <c r="F767" s="45">
        <v>1</v>
      </c>
      <c r="G767" s="45">
        <v>1</v>
      </c>
      <c r="H767" s="45">
        <v>42</v>
      </c>
      <c r="I767" s="45">
        <v>158</v>
      </c>
      <c r="J767" s="45">
        <v>2018</v>
      </c>
      <c r="K767" s="45">
        <v>2018</v>
      </c>
      <c r="L767" s="55">
        <v>50</v>
      </c>
      <c r="M767" s="55">
        <v>0</v>
      </c>
      <c r="N767" s="55">
        <v>0</v>
      </c>
      <c r="O767" s="55">
        <v>50</v>
      </c>
      <c r="P767" s="55">
        <v>0</v>
      </c>
      <c r="Q767" s="45" t="s">
        <v>46</v>
      </c>
      <c r="R767" s="45">
        <v>83</v>
      </c>
      <c r="S767" s="45">
        <v>350</v>
      </c>
      <c r="T767" s="45">
        <v>42</v>
      </c>
      <c r="U767" s="45">
        <v>158</v>
      </c>
      <c r="V767" s="73">
        <v>42</v>
      </c>
      <c r="W767" s="45">
        <v>158</v>
      </c>
      <c r="X767" s="45">
        <v>0</v>
      </c>
      <c r="Y767" s="45">
        <v>0</v>
      </c>
      <c r="Z767" s="45">
        <v>0</v>
      </c>
      <c r="AA767" s="45">
        <v>0</v>
      </c>
      <c r="AB767" s="45" t="s">
        <v>325</v>
      </c>
      <c r="AC767" s="45" t="s">
        <v>55</v>
      </c>
      <c r="AD767" s="45"/>
    </row>
    <row r="768" s="131" customFormat="1" ht="36" spans="1:30">
      <c r="A768" s="45" t="s">
        <v>42</v>
      </c>
      <c r="B768" s="46" t="s">
        <v>486</v>
      </c>
      <c r="C768" s="45" t="s">
        <v>56</v>
      </c>
      <c r="D768" s="45" t="s">
        <v>45</v>
      </c>
      <c r="E768" s="45" t="s">
        <v>267</v>
      </c>
      <c r="F768" s="45">
        <v>1</v>
      </c>
      <c r="G768" s="45">
        <v>1</v>
      </c>
      <c r="H768" s="45">
        <v>6</v>
      </c>
      <c r="I768" s="45">
        <v>19</v>
      </c>
      <c r="J768" s="45">
        <v>2018</v>
      </c>
      <c r="K768" s="45">
        <v>2018</v>
      </c>
      <c r="L768" s="55">
        <v>50</v>
      </c>
      <c r="M768" s="55">
        <v>0</v>
      </c>
      <c r="N768" s="55">
        <v>0</v>
      </c>
      <c r="O768" s="55">
        <v>50</v>
      </c>
      <c r="P768" s="55">
        <v>0</v>
      </c>
      <c r="Q768" s="45" t="s">
        <v>46</v>
      </c>
      <c r="R768" s="45">
        <v>6</v>
      </c>
      <c r="S768" s="45">
        <v>19</v>
      </c>
      <c r="T768" s="45">
        <v>6</v>
      </c>
      <c r="U768" s="45">
        <v>19</v>
      </c>
      <c r="V768" s="73">
        <v>0</v>
      </c>
      <c r="W768" s="45">
        <v>0</v>
      </c>
      <c r="X768" s="45">
        <v>0</v>
      </c>
      <c r="Y768" s="45">
        <v>0</v>
      </c>
      <c r="Z768" s="45">
        <v>0</v>
      </c>
      <c r="AA768" s="45">
        <v>0</v>
      </c>
      <c r="AB768" s="45" t="s">
        <v>325</v>
      </c>
      <c r="AC768" s="45" t="s">
        <v>56</v>
      </c>
      <c r="AD768" s="45"/>
    </row>
    <row r="769" s="131" customFormat="1" spans="1:225">
      <c r="A769" s="45" t="s">
        <v>42</v>
      </c>
      <c r="B769" s="46" t="s">
        <v>486</v>
      </c>
      <c r="C769" s="45" t="s">
        <v>58</v>
      </c>
      <c r="D769" s="45" t="s">
        <v>45</v>
      </c>
      <c r="E769" s="45" t="s">
        <v>267</v>
      </c>
      <c r="F769" s="45">
        <v>1</v>
      </c>
      <c r="G769" s="45">
        <v>1</v>
      </c>
      <c r="H769" s="45">
        <v>79</v>
      </c>
      <c r="I769" s="45">
        <v>346</v>
      </c>
      <c r="J769" s="45">
        <v>2018</v>
      </c>
      <c r="K769" s="45">
        <v>2018</v>
      </c>
      <c r="L769" s="55">
        <v>50</v>
      </c>
      <c r="M769" s="55">
        <v>0</v>
      </c>
      <c r="N769" s="55">
        <v>0</v>
      </c>
      <c r="O769" s="55">
        <v>50</v>
      </c>
      <c r="P769" s="55">
        <v>0</v>
      </c>
      <c r="Q769" s="45" t="s">
        <v>46</v>
      </c>
      <c r="R769" s="45">
        <v>125</v>
      </c>
      <c r="S769" s="45">
        <v>535</v>
      </c>
      <c r="T769" s="45">
        <v>79</v>
      </c>
      <c r="U769" s="45">
        <v>346</v>
      </c>
      <c r="V769" s="73">
        <v>79</v>
      </c>
      <c r="W769" s="74">
        <v>346</v>
      </c>
      <c r="X769" s="74">
        <v>0</v>
      </c>
      <c r="Y769" s="74">
        <v>0</v>
      </c>
      <c r="Z769" s="74">
        <v>0</v>
      </c>
      <c r="AA769" s="74">
        <v>0</v>
      </c>
      <c r="AB769" s="74" t="s">
        <v>117</v>
      </c>
      <c r="AC769" s="45" t="s">
        <v>58</v>
      </c>
      <c r="AD769" s="74"/>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c r="BY769" s="21"/>
      <c r="BZ769" s="21"/>
      <c r="CA769" s="21"/>
      <c r="CB769" s="21"/>
      <c r="CC769" s="21"/>
      <c r="CD769" s="21"/>
      <c r="CE769" s="21"/>
      <c r="CF769" s="21"/>
      <c r="CG769" s="21"/>
      <c r="CH769" s="21"/>
      <c r="CI769" s="21"/>
      <c r="CJ769" s="21"/>
      <c r="CK769" s="21"/>
      <c r="CL769" s="21"/>
      <c r="CM769" s="21"/>
      <c r="CN769" s="21"/>
      <c r="CO769" s="21"/>
      <c r="CP769" s="21"/>
      <c r="CQ769" s="21"/>
      <c r="CR769" s="21"/>
      <c r="CS769" s="21"/>
      <c r="CT769" s="21"/>
      <c r="CU769" s="21"/>
      <c r="CV769" s="21"/>
      <c r="CW769" s="21"/>
      <c r="CX769" s="21"/>
      <c r="CY769" s="21"/>
      <c r="CZ769" s="21"/>
      <c r="DA769" s="21"/>
      <c r="DB769" s="21"/>
      <c r="DC769" s="21"/>
      <c r="DD769" s="21"/>
      <c r="DE769" s="21"/>
      <c r="DF769" s="21"/>
      <c r="DG769" s="21"/>
      <c r="DH769" s="21"/>
      <c r="DI769" s="21"/>
      <c r="DJ769" s="21"/>
      <c r="DK769" s="21"/>
      <c r="DL769" s="21"/>
      <c r="DM769" s="21"/>
      <c r="DN769" s="21"/>
      <c r="DO769" s="21"/>
      <c r="DP769" s="21"/>
      <c r="DQ769" s="21"/>
      <c r="DR769" s="21"/>
      <c r="DS769" s="21"/>
      <c r="DT769" s="21"/>
      <c r="DU769" s="21"/>
      <c r="DV769" s="21"/>
      <c r="DW769" s="21"/>
      <c r="DX769" s="21"/>
      <c r="DY769" s="21"/>
      <c r="DZ769" s="21"/>
      <c r="EA769" s="21"/>
      <c r="EB769" s="21"/>
      <c r="EC769" s="21"/>
      <c r="ED769" s="21"/>
      <c r="EE769" s="21"/>
      <c r="EF769" s="21"/>
      <c r="EG769" s="21"/>
      <c r="EH769" s="21"/>
      <c r="EI769" s="21"/>
      <c r="EJ769" s="21"/>
      <c r="EK769" s="21"/>
      <c r="EL769" s="21"/>
      <c r="EM769" s="21"/>
      <c r="EN769" s="21"/>
      <c r="EO769" s="21"/>
      <c r="EP769" s="21"/>
      <c r="EQ769" s="21"/>
      <c r="ER769" s="21"/>
      <c r="ES769" s="21"/>
      <c r="ET769" s="21"/>
      <c r="EU769" s="21"/>
      <c r="EV769" s="21"/>
      <c r="EW769" s="21"/>
      <c r="EX769" s="21"/>
      <c r="EY769" s="21"/>
      <c r="EZ769" s="21"/>
      <c r="FA769" s="21"/>
      <c r="FB769" s="21"/>
      <c r="FC769" s="21"/>
      <c r="FD769" s="21"/>
      <c r="FE769" s="21"/>
      <c r="FF769" s="21"/>
      <c r="FG769" s="21"/>
      <c r="FH769" s="21"/>
      <c r="FI769" s="21"/>
      <c r="FJ769" s="21"/>
      <c r="FK769" s="21"/>
      <c r="FL769" s="21"/>
      <c r="FM769" s="21"/>
      <c r="FN769" s="21"/>
      <c r="FO769" s="21"/>
      <c r="FP769" s="21"/>
      <c r="FQ769" s="21"/>
      <c r="FR769" s="21"/>
      <c r="FS769" s="21"/>
      <c r="FT769" s="21"/>
      <c r="FU769" s="21"/>
      <c r="FV769" s="21"/>
      <c r="FW769" s="21"/>
      <c r="FX769" s="21"/>
      <c r="FY769" s="21"/>
      <c r="FZ769" s="21"/>
      <c r="GA769" s="21"/>
      <c r="GB769" s="21"/>
      <c r="GC769" s="21"/>
      <c r="GD769" s="21"/>
      <c r="GE769" s="21"/>
      <c r="GF769" s="21"/>
      <c r="GG769" s="21"/>
      <c r="GH769" s="21"/>
      <c r="GI769" s="21"/>
      <c r="GJ769" s="21"/>
      <c r="GK769" s="21"/>
      <c r="GL769" s="21"/>
      <c r="GM769" s="21"/>
      <c r="GN769" s="21"/>
      <c r="GO769" s="21"/>
      <c r="GP769" s="21"/>
      <c r="GQ769" s="21"/>
      <c r="GR769" s="21"/>
      <c r="GS769" s="21"/>
      <c r="GT769" s="21"/>
      <c r="GU769" s="21"/>
      <c r="GV769" s="21"/>
      <c r="GW769" s="21"/>
      <c r="GX769" s="21"/>
      <c r="GY769" s="21"/>
      <c r="GZ769" s="21"/>
      <c r="HA769" s="21"/>
      <c r="HB769" s="21"/>
      <c r="HC769" s="21"/>
      <c r="HD769" s="21"/>
      <c r="HE769" s="21"/>
      <c r="HF769" s="21"/>
      <c r="HG769" s="21"/>
      <c r="HH769" s="21"/>
      <c r="HI769" s="21"/>
      <c r="HJ769" s="21"/>
      <c r="HK769" s="21"/>
      <c r="HL769" s="21"/>
      <c r="HM769" s="21"/>
      <c r="HN769" s="21"/>
      <c r="HO769" s="21"/>
      <c r="HP769" s="21"/>
      <c r="HQ769" s="21"/>
    </row>
    <row r="770" s="21" customFormat="1" ht="36" spans="1:30">
      <c r="A770" s="45" t="s">
        <v>42</v>
      </c>
      <c r="B770" s="46" t="s">
        <v>486</v>
      </c>
      <c r="C770" s="45" t="s">
        <v>57</v>
      </c>
      <c r="D770" s="45" t="s">
        <v>45</v>
      </c>
      <c r="E770" s="45" t="s">
        <v>267</v>
      </c>
      <c r="F770" s="45">
        <v>1</v>
      </c>
      <c r="G770" s="74">
        <v>1</v>
      </c>
      <c r="H770" s="45">
        <v>72</v>
      </c>
      <c r="I770" s="45">
        <v>276</v>
      </c>
      <c r="J770" s="45">
        <v>2018</v>
      </c>
      <c r="K770" s="45">
        <v>2018</v>
      </c>
      <c r="L770" s="55">
        <v>50</v>
      </c>
      <c r="M770" s="55">
        <v>0</v>
      </c>
      <c r="N770" s="55">
        <v>0</v>
      </c>
      <c r="O770" s="55">
        <v>50</v>
      </c>
      <c r="P770" s="55">
        <v>0</v>
      </c>
      <c r="Q770" s="45" t="s">
        <v>46</v>
      </c>
      <c r="R770" s="45">
        <v>72</v>
      </c>
      <c r="S770" s="45">
        <v>276</v>
      </c>
      <c r="T770" s="45">
        <v>72</v>
      </c>
      <c r="U770" s="45">
        <v>276</v>
      </c>
      <c r="V770" s="73">
        <v>0</v>
      </c>
      <c r="W770" s="74">
        <v>0</v>
      </c>
      <c r="X770" s="74">
        <v>72</v>
      </c>
      <c r="Y770" s="74">
        <v>276</v>
      </c>
      <c r="Z770" s="74">
        <v>0</v>
      </c>
      <c r="AA770" s="74">
        <v>0</v>
      </c>
      <c r="AB770" s="45" t="s">
        <v>325</v>
      </c>
      <c r="AC770" s="45" t="s">
        <v>57</v>
      </c>
      <c r="AD770" s="74"/>
    </row>
    <row r="771" s="131" customFormat="1" ht="18" customHeight="1" spans="1:229">
      <c r="A771" s="45" t="s">
        <v>42</v>
      </c>
      <c r="B771" s="46" t="s">
        <v>487</v>
      </c>
      <c r="C771" s="45" t="s">
        <v>44</v>
      </c>
      <c r="D771" s="45" t="s">
        <v>45</v>
      </c>
      <c r="E771" s="45" t="s">
        <v>267</v>
      </c>
      <c r="F771" s="45">
        <v>1</v>
      </c>
      <c r="G771" s="45">
        <v>1</v>
      </c>
      <c r="H771" s="45">
        <v>18</v>
      </c>
      <c r="I771" s="45">
        <v>71</v>
      </c>
      <c r="J771" s="45">
        <v>2019</v>
      </c>
      <c r="K771" s="45">
        <v>2019</v>
      </c>
      <c r="L771" s="55">
        <v>50</v>
      </c>
      <c r="M771" s="55">
        <v>0</v>
      </c>
      <c r="N771" s="55">
        <v>0</v>
      </c>
      <c r="O771" s="55">
        <v>50</v>
      </c>
      <c r="P771" s="55">
        <v>0</v>
      </c>
      <c r="Q771" s="45" t="s">
        <v>46</v>
      </c>
      <c r="R771" s="45">
        <v>775</v>
      </c>
      <c r="S771" s="45">
        <v>3555</v>
      </c>
      <c r="T771" s="45">
        <v>18</v>
      </c>
      <c r="U771" s="45">
        <v>71</v>
      </c>
      <c r="V771" s="45">
        <v>18</v>
      </c>
      <c r="W771" s="45">
        <v>71</v>
      </c>
      <c r="X771" s="45">
        <v>0</v>
      </c>
      <c r="Y771" s="45">
        <v>0</v>
      </c>
      <c r="Z771" s="45">
        <v>0</v>
      </c>
      <c r="AA771" s="45">
        <v>0</v>
      </c>
      <c r="AB771" s="45" t="s">
        <v>206</v>
      </c>
      <c r="AC771" s="45" t="s">
        <v>44</v>
      </c>
      <c r="AD771" s="75"/>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c r="BX771" s="10"/>
      <c r="BY771" s="10"/>
      <c r="BZ771" s="10"/>
      <c r="CA771" s="10"/>
      <c r="CB771" s="10"/>
      <c r="CC771" s="10"/>
      <c r="CD771" s="10"/>
      <c r="CE771" s="10"/>
      <c r="CF771" s="10"/>
      <c r="CG771" s="10"/>
      <c r="CH771" s="10"/>
      <c r="CI771" s="10"/>
      <c r="CJ771" s="10"/>
      <c r="CK771" s="10"/>
      <c r="CL771" s="10"/>
      <c r="CM771" s="10"/>
      <c r="CN771" s="10"/>
      <c r="CO771" s="10"/>
      <c r="CP771" s="10"/>
      <c r="CQ771" s="10"/>
      <c r="CR771" s="10"/>
      <c r="CS771" s="10"/>
      <c r="CT771" s="10"/>
      <c r="CU771" s="10"/>
      <c r="CV771" s="10"/>
      <c r="CW771" s="10"/>
      <c r="CX771" s="10"/>
      <c r="CY771" s="10"/>
      <c r="CZ771" s="10"/>
      <c r="DA771" s="10"/>
      <c r="DB771" s="10"/>
      <c r="DC771" s="10"/>
      <c r="DD771" s="10"/>
      <c r="DE771" s="10"/>
      <c r="DF771" s="10"/>
      <c r="DG771" s="10"/>
      <c r="DH771" s="10"/>
      <c r="DI771" s="10"/>
      <c r="DJ771" s="10"/>
      <c r="DK771" s="10"/>
      <c r="DL771" s="10"/>
      <c r="DM771" s="10"/>
      <c r="DN771" s="10"/>
      <c r="DO771" s="10"/>
      <c r="DP771" s="10"/>
      <c r="DQ771" s="10"/>
      <c r="DR771" s="10"/>
      <c r="DS771" s="10"/>
      <c r="DT771" s="10"/>
      <c r="DU771" s="10"/>
      <c r="DV771" s="10"/>
      <c r="DW771" s="10"/>
      <c r="DX771" s="10"/>
      <c r="DY771" s="10"/>
      <c r="DZ771" s="10"/>
      <c r="EA771" s="10"/>
      <c r="EB771" s="10"/>
      <c r="EC771" s="10"/>
      <c r="ED771" s="10"/>
      <c r="EE771" s="10"/>
      <c r="EF771" s="10"/>
      <c r="EG771" s="10"/>
      <c r="EH771" s="10"/>
      <c r="EI771" s="10"/>
      <c r="EJ771" s="10"/>
      <c r="EK771" s="10"/>
      <c r="EL771" s="10"/>
      <c r="EM771" s="10"/>
      <c r="EN771" s="10"/>
      <c r="EO771" s="10"/>
      <c r="EP771" s="10"/>
      <c r="EQ771" s="10"/>
      <c r="ER771" s="10"/>
      <c r="ES771" s="10"/>
      <c r="ET771" s="10"/>
      <c r="EU771" s="10"/>
      <c r="EV771" s="10"/>
      <c r="EW771" s="10"/>
      <c r="EX771" s="10"/>
      <c r="EY771" s="10"/>
      <c r="EZ771" s="10"/>
      <c r="FA771" s="10"/>
      <c r="FB771" s="10"/>
      <c r="FC771" s="10"/>
      <c r="FD771" s="10"/>
      <c r="FE771" s="10"/>
      <c r="FF771" s="10"/>
      <c r="FG771" s="10"/>
      <c r="FH771" s="10"/>
      <c r="FI771" s="10"/>
      <c r="FJ771" s="10"/>
      <c r="FK771" s="10"/>
      <c r="FL771" s="10"/>
      <c r="FM771" s="10"/>
      <c r="FN771" s="10"/>
      <c r="FO771" s="10"/>
      <c r="FP771" s="10"/>
      <c r="FQ771" s="10"/>
      <c r="FR771" s="10"/>
      <c r="FS771" s="10"/>
      <c r="FT771" s="10"/>
      <c r="FU771" s="10"/>
      <c r="FV771" s="10"/>
      <c r="FW771" s="10"/>
      <c r="FX771" s="10"/>
      <c r="FY771" s="10"/>
      <c r="FZ771" s="10"/>
      <c r="GA771" s="10"/>
      <c r="GB771" s="10"/>
      <c r="GC771" s="10"/>
      <c r="GD771" s="10"/>
      <c r="GE771" s="10"/>
      <c r="GF771" s="10"/>
      <c r="GG771" s="10"/>
      <c r="GH771" s="10"/>
      <c r="GI771" s="10"/>
      <c r="GJ771" s="10"/>
      <c r="GK771" s="10"/>
      <c r="GL771" s="10"/>
      <c r="GM771" s="10"/>
      <c r="GN771" s="10"/>
      <c r="GO771" s="10"/>
      <c r="GP771" s="10"/>
      <c r="GQ771" s="10"/>
      <c r="GR771" s="10"/>
      <c r="GS771" s="10"/>
      <c r="GT771" s="10"/>
      <c r="GU771" s="10"/>
      <c r="GV771" s="10"/>
      <c r="GW771" s="10"/>
      <c r="GX771" s="10"/>
      <c r="GY771" s="10"/>
      <c r="GZ771" s="10"/>
      <c r="HA771" s="10"/>
      <c r="HB771" s="10"/>
      <c r="HC771" s="10"/>
      <c r="HD771" s="10"/>
      <c r="HE771" s="10"/>
      <c r="HF771" s="10"/>
      <c r="HG771" s="10"/>
      <c r="HH771" s="10"/>
      <c r="HI771" s="10"/>
      <c r="HJ771" s="10"/>
      <c r="HK771" s="10"/>
      <c r="HL771" s="10"/>
      <c r="HM771" s="10"/>
      <c r="HN771" s="10"/>
      <c r="HO771" s="10"/>
      <c r="HP771" s="10"/>
      <c r="HQ771" s="10"/>
      <c r="HR771" s="10"/>
      <c r="HS771" s="10"/>
      <c r="HT771" s="10"/>
      <c r="HU771" s="10"/>
    </row>
    <row r="772" s="131" customFormat="1" ht="24" spans="1:229">
      <c r="A772" s="45" t="s">
        <v>42</v>
      </c>
      <c r="B772" s="46" t="s">
        <v>488</v>
      </c>
      <c r="C772" s="45" t="s">
        <v>49</v>
      </c>
      <c r="D772" s="45" t="s">
        <v>45</v>
      </c>
      <c r="E772" s="45" t="s">
        <v>267</v>
      </c>
      <c r="F772" s="45">
        <v>1</v>
      </c>
      <c r="G772" s="45">
        <v>1</v>
      </c>
      <c r="H772" s="45">
        <v>20</v>
      </c>
      <c r="I772" s="45">
        <v>82</v>
      </c>
      <c r="J772" s="45">
        <v>2019</v>
      </c>
      <c r="K772" s="45">
        <v>2019</v>
      </c>
      <c r="L772" s="55">
        <v>50</v>
      </c>
      <c r="M772" s="55">
        <v>0</v>
      </c>
      <c r="N772" s="55">
        <v>0</v>
      </c>
      <c r="O772" s="55">
        <v>50</v>
      </c>
      <c r="P772" s="55">
        <v>0</v>
      </c>
      <c r="Q772" s="45" t="s">
        <v>46</v>
      </c>
      <c r="R772" s="45">
        <v>20</v>
      </c>
      <c r="S772" s="45">
        <v>82</v>
      </c>
      <c r="T772" s="45">
        <v>20</v>
      </c>
      <c r="U772" s="45">
        <v>82</v>
      </c>
      <c r="V772" s="45">
        <v>0</v>
      </c>
      <c r="W772" s="45">
        <v>0</v>
      </c>
      <c r="X772" s="45">
        <v>0</v>
      </c>
      <c r="Y772" s="45">
        <v>0</v>
      </c>
      <c r="Z772" s="45">
        <v>0</v>
      </c>
      <c r="AA772" s="45">
        <v>0</v>
      </c>
      <c r="AB772" s="45" t="s">
        <v>222</v>
      </c>
      <c r="AC772" s="45" t="s">
        <v>49</v>
      </c>
      <c r="AD772" s="75"/>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c r="BX772" s="10"/>
      <c r="BY772" s="10"/>
      <c r="BZ772" s="10"/>
      <c r="CA772" s="10"/>
      <c r="CB772" s="10"/>
      <c r="CC772" s="10"/>
      <c r="CD772" s="10"/>
      <c r="CE772" s="10"/>
      <c r="CF772" s="10"/>
      <c r="CG772" s="10"/>
      <c r="CH772" s="10"/>
      <c r="CI772" s="10"/>
      <c r="CJ772" s="10"/>
      <c r="CK772" s="10"/>
      <c r="CL772" s="10"/>
      <c r="CM772" s="10"/>
      <c r="CN772" s="10"/>
      <c r="CO772" s="10"/>
      <c r="CP772" s="10"/>
      <c r="CQ772" s="10"/>
      <c r="CR772" s="10"/>
      <c r="CS772" s="10"/>
      <c r="CT772" s="10"/>
      <c r="CU772" s="10"/>
      <c r="CV772" s="10"/>
      <c r="CW772" s="10"/>
      <c r="CX772" s="10"/>
      <c r="CY772" s="10"/>
      <c r="CZ772" s="10"/>
      <c r="DA772" s="10"/>
      <c r="DB772" s="10"/>
      <c r="DC772" s="10"/>
      <c r="DD772" s="10"/>
      <c r="DE772" s="10"/>
      <c r="DF772" s="10"/>
      <c r="DG772" s="10"/>
      <c r="DH772" s="10"/>
      <c r="DI772" s="10"/>
      <c r="DJ772" s="10"/>
      <c r="DK772" s="10"/>
      <c r="DL772" s="10"/>
      <c r="DM772" s="10"/>
      <c r="DN772" s="10"/>
      <c r="DO772" s="10"/>
      <c r="DP772" s="10"/>
      <c r="DQ772" s="10"/>
      <c r="DR772" s="10"/>
      <c r="DS772" s="10"/>
      <c r="DT772" s="10"/>
      <c r="DU772" s="10"/>
      <c r="DV772" s="10"/>
      <c r="DW772" s="10"/>
      <c r="DX772" s="10"/>
      <c r="DY772" s="10"/>
      <c r="DZ772" s="10"/>
      <c r="EA772" s="10"/>
      <c r="EB772" s="10"/>
      <c r="EC772" s="10"/>
      <c r="ED772" s="10"/>
      <c r="EE772" s="10"/>
      <c r="EF772" s="10"/>
      <c r="EG772" s="10"/>
      <c r="EH772" s="10"/>
      <c r="EI772" s="10"/>
      <c r="EJ772" s="10"/>
      <c r="EK772" s="10"/>
      <c r="EL772" s="10"/>
      <c r="EM772" s="10"/>
      <c r="EN772" s="10"/>
      <c r="EO772" s="10"/>
      <c r="EP772" s="10"/>
      <c r="EQ772" s="10"/>
      <c r="ER772" s="10"/>
      <c r="ES772" s="10"/>
      <c r="ET772" s="10"/>
      <c r="EU772" s="10"/>
      <c r="EV772" s="10"/>
      <c r="EW772" s="10"/>
      <c r="EX772" s="10"/>
      <c r="EY772" s="10"/>
      <c r="EZ772" s="10"/>
      <c r="FA772" s="10"/>
      <c r="FB772" s="10"/>
      <c r="FC772" s="10"/>
      <c r="FD772" s="10"/>
      <c r="FE772" s="10"/>
      <c r="FF772" s="10"/>
      <c r="FG772" s="10"/>
      <c r="FH772" s="10"/>
      <c r="FI772" s="10"/>
      <c r="FJ772" s="10"/>
      <c r="FK772" s="10"/>
      <c r="FL772" s="10"/>
      <c r="FM772" s="10"/>
      <c r="FN772" s="10"/>
      <c r="FO772" s="10"/>
      <c r="FP772" s="10"/>
      <c r="FQ772" s="10"/>
      <c r="FR772" s="10"/>
      <c r="FS772" s="10"/>
      <c r="FT772" s="10"/>
      <c r="FU772" s="10"/>
      <c r="FV772" s="10"/>
      <c r="FW772" s="10"/>
      <c r="FX772" s="10"/>
      <c r="FY772" s="10"/>
      <c r="FZ772" s="10"/>
      <c r="GA772" s="10"/>
      <c r="GB772" s="10"/>
      <c r="GC772" s="10"/>
      <c r="GD772" s="10"/>
      <c r="GE772" s="10"/>
      <c r="GF772" s="10"/>
      <c r="GG772" s="10"/>
      <c r="GH772" s="10"/>
      <c r="GI772" s="10"/>
      <c r="GJ772" s="10"/>
      <c r="GK772" s="10"/>
      <c r="GL772" s="10"/>
      <c r="GM772" s="10"/>
      <c r="GN772" s="10"/>
      <c r="GO772" s="10"/>
      <c r="GP772" s="10"/>
      <c r="GQ772" s="10"/>
      <c r="GR772" s="10"/>
      <c r="GS772" s="10"/>
      <c r="GT772" s="10"/>
      <c r="GU772" s="10"/>
      <c r="GV772" s="10"/>
      <c r="GW772" s="10"/>
      <c r="GX772" s="10"/>
      <c r="GY772" s="10"/>
      <c r="GZ772" s="10"/>
      <c r="HA772" s="10"/>
      <c r="HB772" s="10"/>
      <c r="HC772" s="10"/>
      <c r="HD772" s="10"/>
      <c r="HE772" s="10"/>
      <c r="HF772" s="10"/>
      <c r="HG772" s="10"/>
      <c r="HH772" s="10"/>
      <c r="HI772" s="10"/>
      <c r="HJ772" s="10"/>
      <c r="HK772" s="10"/>
      <c r="HL772" s="10"/>
      <c r="HM772" s="10"/>
      <c r="HN772" s="10"/>
      <c r="HO772" s="10"/>
      <c r="HP772" s="10"/>
      <c r="HQ772" s="10"/>
      <c r="HR772" s="10"/>
      <c r="HS772" s="10"/>
      <c r="HT772" s="10"/>
      <c r="HU772" s="10"/>
    </row>
    <row r="773" s="131" customFormat="1" ht="24" spans="1:229">
      <c r="A773" s="45" t="s">
        <v>42</v>
      </c>
      <c r="B773" s="46" t="s">
        <v>489</v>
      </c>
      <c r="C773" s="45" t="s">
        <v>50</v>
      </c>
      <c r="D773" s="45" t="s">
        <v>45</v>
      </c>
      <c r="E773" s="45" t="s">
        <v>267</v>
      </c>
      <c r="F773" s="45">
        <v>1</v>
      </c>
      <c r="G773" s="45">
        <v>1</v>
      </c>
      <c r="H773" s="45">
        <v>72</v>
      </c>
      <c r="I773" s="45">
        <v>280</v>
      </c>
      <c r="J773" s="45">
        <v>2019</v>
      </c>
      <c r="K773" s="45">
        <v>2019</v>
      </c>
      <c r="L773" s="55">
        <v>50</v>
      </c>
      <c r="M773" s="55">
        <v>0</v>
      </c>
      <c r="N773" s="55">
        <v>0</v>
      </c>
      <c r="O773" s="55">
        <v>50</v>
      </c>
      <c r="P773" s="55">
        <v>0</v>
      </c>
      <c r="Q773" s="45" t="s">
        <v>46</v>
      </c>
      <c r="R773" s="45">
        <v>130</v>
      </c>
      <c r="S773" s="45">
        <v>492</v>
      </c>
      <c r="T773" s="45">
        <v>72</v>
      </c>
      <c r="U773" s="45">
        <v>280</v>
      </c>
      <c r="V773" s="45">
        <v>0</v>
      </c>
      <c r="W773" s="45">
        <v>0</v>
      </c>
      <c r="X773" s="45">
        <v>0</v>
      </c>
      <c r="Y773" s="45">
        <v>0</v>
      </c>
      <c r="Z773" s="45">
        <v>0</v>
      </c>
      <c r="AA773" s="45">
        <v>0</v>
      </c>
      <c r="AB773" s="45" t="s">
        <v>222</v>
      </c>
      <c r="AC773" s="45" t="s">
        <v>50</v>
      </c>
      <c r="AD773" s="74"/>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c r="BY773" s="21"/>
      <c r="BZ773" s="21"/>
      <c r="CA773" s="21"/>
      <c r="CB773" s="21"/>
      <c r="CC773" s="21"/>
      <c r="CD773" s="21"/>
      <c r="CE773" s="21"/>
      <c r="CF773" s="21"/>
      <c r="CG773" s="21"/>
      <c r="CH773" s="21"/>
      <c r="CI773" s="21"/>
      <c r="CJ773" s="21"/>
      <c r="CK773" s="21"/>
      <c r="CL773" s="21"/>
      <c r="CM773" s="21"/>
      <c r="CN773" s="21"/>
      <c r="CO773" s="21"/>
      <c r="CP773" s="21"/>
      <c r="CQ773" s="21"/>
      <c r="CR773" s="21"/>
      <c r="CS773" s="21"/>
      <c r="CT773" s="21"/>
      <c r="CU773" s="21"/>
      <c r="CV773" s="21"/>
      <c r="CW773" s="21"/>
      <c r="CX773" s="21"/>
      <c r="CY773" s="21"/>
      <c r="CZ773" s="21"/>
      <c r="DA773" s="21"/>
      <c r="DB773" s="21"/>
      <c r="DC773" s="21"/>
      <c r="DD773" s="21"/>
      <c r="DE773" s="21"/>
      <c r="DF773" s="21"/>
      <c r="DG773" s="21"/>
      <c r="DH773" s="21"/>
      <c r="DI773" s="21"/>
      <c r="DJ773" s="21"/>
      <c r="DK773" s="21"/>
      <c r="DL773" s="21"/>
      <c r="DM773" s="21"/>
      <c r="DN773" s="21"/>
      <c r="DO773" s="21"/>
      <c r="DP773" s="21"/>
      <c r="DQ773" s="21"/>
      <c r="DR773" s="21"/>
      <c r="DS773" s="21"/>
      <c r="DT773" s="21"/>
      <c r="DU773" s="21"/>
      <c r="DV773" s="21"/>
      <c r="DW773" s="21"/>
      <c r="DX773" s="21"/>
      <c r="DY773" s="21"/>
      <c r="DZ773" s="21"/>
      <c r="EA773" s="21"/>
      <c r="EB773" s="21"/>
      <c r="EC773" s="21"/>
      <c r="ED773" s="21"/>
      <c r="EE773" s="21"/>
      <c r="EF773" s="21"/>
      <c r="EG773" s="21"/>
      <c r="EH773" s="21"/>
      <c r="EI773" s="21"/>
      <c r="EJ773" s="21"/>
      <c r="EK773" s="21"/>
      <c r="EL773" s="21"/>
      <c r="EM773" s="21"/>
      <c r="EN773" s="21"/>
      <c r="EO773" s="21"/>
      <c r="EP773" s="21"/>
      <c r="EQ773" s="21"/>
      <c r="ER773" s="21"/>
      <c r="ES773" s="21"/>
      <c r="ET773" s="21"/>
      <c r="EU773" s="21"/>
      <c r="EV773" s="21"/>
      <c r="EW773" s="21"/>
      <c r="EX773" s="21"/>
      <c r="EY773" s="21"/>
      <c r="EZ773" s="21"/>
      <c r="FA773" s="21"/>
      <c r="FB773" s="21"/>
      <c r="FC773" s="21"/>
      <c r="FD773" s="21"/>
      <c r="FE773" s="21"/>
      <c r="FF773" s="21"/>
      <c r="FG773" s="21"/>
      <c r="FH773" s="21"/>
      <c r="FI773" s="21"/>
      <c r="FJ773" s="21"/>
      <c r="FK773" s="21"/>
      <c r="FL773" s="21"/>
      <c r="FM773" s="21"/>
      <c r="FN773" s="21"/>
      <c r="FO773" s="21"/>
      <c r="FP773" s="21"/>
      <c r="FQ773" s="21"/>
      <c r="FR773" s="21"/>
      <c r="FS773" s="21"/>
      <c r="FT773" s="21"/>
      <c r="FU773" s="21"/>
      <c r="FV773" s="21"/>
      <c r="FW773" s="21"/>
      <c r="FX773" s="21"/>
      <c r="FY773" s="21"/>
      <c r="FZ773" s="21"/>
      <c r="GA773" s="21"/>
      <c r="GB773" s="21"/>
      <c r="GC773" s="21"/>
      <c r="GD773" s="21"/>
      <c r="GE773" s="21"/>
      <c r="GF773" s="21"/>
      <c r="GG773" s="21"/>
      <c r="GH773" s="21"/>
      <c r="GI773" s="21"/>
      <c r="GJ773" s="21"/>
      <c r="GK773" s="21"/>
      <c r="GL773" s="21"/>
      <c r="GM773" s="21"/>
      <c r="GN773" s="21"/>
      <c r="GO773" s="21"/>
      <c r="GP773" s="21"/>
      <c r="GQ773" s="21"/>
      <c r="GR773" s="21"/>
      <c r="GS773" s="21"/>
      <c r="GT773" s="21"/>
      <c r="GU773" s="21"/>
      <c r="GV773" s="21"/>
      <c r="GW773" s="21"/>
      <c r="GX773" s="21"/>
      <c r="GY773" s="21"/>
      <c r="GZ773" s="21"/>
      <c r="HA773" s="21"/>
      <c r="HB773" s="21"/>
      <c r="HC773" s="21"/>
      <c r="HD773" s="21"/>
      <c r="HE773" s="21"/>
      <c r="HF773" s="21"/>
      <c r="HG773" s="21"/>
      <c r="HH773" s="21"/>
      <c r="HI773" s="21"/>
      <c r="HJ773" s="21"/>
      <c r="HK773" s="21"/>
      <c r="HL773" s="21"/>
      <c r="HM773" s="21"/>
      <c r="HN773" s="21"/>
      <c r="HO773" s="21"/>
      <c r="HP773" s="21"/>
      <c r="HQ773" s="21"/>
      <c r="HR773" s="21"/>
      <c r="HS773" s="21"/>
      <c r="HT773" s="21"/>
      <c r="HU773" s="21"/>
    </row>
    <row r="774" s="131" customFormat="1" ht="18" customHeight="1" spans="1:30">
      <c r="A774" s="45" t="s">
        <v>42</v>
      </c>
      <c r="B774" s="46" t="s">
        <v>490</v>
      </c>
      <c r="C774" s="45" t="s">
        <v>52</v>
      </c>
      <c r="D774" s="45" t="s">
        <v>45</v>
      </c>
      <c r="E774" s="45" t="s">
        <v>267</v>
      </c>
      <c r="F774" s="45">
        <v>1</v>
      </c>
      <c r="G774" s="45">
        <v>1</v>
      </c>
      <c r="H774" s="45">
        <v>102</v>
      </c>
      <c r="I774" s="45">
        <v>371</v>
      </c>
      <c r="J774" s="45">
        <v>2019</v>
      </c>
      <c r="K774" s="45">
        <v>2019</v>
      </c>
      <c r="L774" s="55">
        <v>376</v>
      </c>
      <c r="M774" s="55">
        <v>0</v>
      </c>
      <c r="N774" s="55">
        <v>0</v>
      </c>
      <c r="O774" s="55">
        <v>376</v>
      </c>
      <c r="P774" s="55">
        <v>0</v>
      </c>
      <c r="Q774" s="45" t="s">
        <v>46</v>
      </c>
      <c r="R774" s="45">
        <v>102</v>
      </c>
      <c r="S774" s="45">
        <v>371</v>
      </c>
      <c r="T774" s="45">
        <v>102</v>
      </c>
      <c r="U774" s="45">
        <v>371</v>
      </c>
      <c r="V774" s="45">
        <v>0</v>
      </c>
      <c r="W774" s="45">
        <v>0</v>
      </c>
      <c r="X774" s="45">
        <v>0</v>
      </c>
      <c r="Y774" s="45">
        <v>0</v>
      </c>
      <c r="Z774" s="45">
        <v>0</v>
      </c>
      <c r="AA774" s="45">
        <v>0</v>
      </c>
      <c r="AB774" s="45" t="s">
        <v>222</v>
      </c>
      <c r="AC774" s="45" t="s">
        <v>52</v>
      </c>
      <c r="AD774" s="45"/>
    </row>
    <row r="775" s="131" customFormat="1" ht="24" spans="1:30">
      <c r="A775" s="45" t="s">
        <v>42</v>
      </c>
      <c r="B775" s="46" t="s">
        <v>491</v>
      </c>
      <c r="C775" s="45" t="s">
        <v>52</v>
      </c>
      <c r="D775" s="45" t="s">
        <v>45</v>
      </c>
      <c r="E775" s="45" t="s">
        <v>267</v>
      </c>
      <c r="F775" s="45">
        <v>1</v>
      </c>
      <c r="G775" s="45">
        <v>1</v>
      </c>
      <c r="H775" s="45">
        <v>185</v>
      </c>
      <c r="I775" s="45">
        <v>709</v>
      </c>
      <c r="J775" s="45">
        <v>2019</v>
      </c>
      <c r="K775" s="45">
        <v>2019</v>
      </c>
      <c r="L775" s="55">
        <v>50</v>
      </c>
      <c r="M775" s="55">
        <v>0</v>
      </c>
      <c r="N775" s="55">
        <v>0</v>
      </c>
      <c r="O775" s="55">
        <v>50</v>
      </c>
      <c r="P775" s="55">
        <v>0</v>
      </c>
      <c r="Q775" s="45" t="s">
        <v>46</v>
      </c>
      <c r="R775" s="45">
        <v>185</v>
      </c>
      <c r="S775" s="45">
        <v>709</v>
      </c>
      <c r="T775" s="45">
        <v>185</v>
      </c>
      <c r="U775" s="45">
        <v>709</v>
      </c>
      <c r="V775" s="45">
        <v>0</v>
      </c>
      <c r="W775" s="45">
        <v>0</v>
      </c>
      <c r="X775" s="45">
        <v>0</v>
      </c>
      <c r="Y775" s="45">
        <v>0</v>
      </c>
      <c r="Z775" s="45">
        <v>0</v>
      </c>
      <c r="AA775" s="45">
        <v>0</v>
      </c>
      <c r="AB775" s="45" t="s">
        <v>222</v>
      </c>
      <c r="AC775" s="45" t="s">
        <v>52</v>
      </c>
      <c r="AD775" s="45"/>
    </row>
    <row r="776" s="131" customFormat="1" ht="18" customHeight="1" spans="1:30">
      <c r="A776" s="45" t="s">
        <v>42</v>
      </c>
      <c r="B776" s="46" t="s">
        <v>492</v>
      </c>
      <c r="C776" s="45" t="s">
        <v>53</v>
      </c>
      <c r="D776" s="45" t="s">
        <v>45</v>
      </c>
      <c r="E776" s="45" t="s">
        <v>267</v>
      </c>
      <c r="F776" s="45">
        <v>1</v>
      </c>
      <c r="G776" s="45">
        <v>1</v>
      </c>
      <c r="H776" s="45">
        <v>24</v>
      </c>
      <c r="I776" s="45">
        <v>88</v>
      </c>
      <c r="J776" s="45">
        <v>2019</v>
      </c>
      <c r="K776" s="45">
        <v>2019</v>
      </c>
      <c r="L776" s="55">
        <v>50</v>
      </c>
      <c r="M776" s="55">
        <v>0</v>
      </c>
      <c r="N776" s="55">
        <v>0</v>
      </c>
      <c r="O776" s="55">
        <v>50</v>
      </c>
      <c r="P776" s="55">
        <v>0</v>
      </c>
      <c r="Q776" s="45" t="s">
        <v>46</v>
      </c>
      <c r="R776" s="45">
        <v>52</v>
      </c>
      <c r="S776" s="45">
        <v>226</v>
      </c>
      <c r="T776" s="45">
        <v>24</v>
      </c>
      <c r="U776" s="45">
        <v>88</v>
      </c>
      <c r="V776" s="45">
        <v>0</v>
      </c>
      <c r="W776" s="45">
        <v>0</v>
      </c>
      <c r="X776" s="45">
        <v>0</v>
      </c>
      <c r="Y776" s="45">
        <v>0</v>
      </c>
      <c r="Z776" s="45">
        <v>0</v>
      </c>
      <c r="AA776" s="45">
        <v>0</v>
      </c>
      <c r="AB776" s="45" t="s">
        <v>325</v>
      </c>
      <c r="AC776" s="45" t="s">
        <v>53</v>
      </c>
      <c r="AD776" s="45"/>
    </row>
    <row r="777" s="131" customFormat="1" ht="18" customHeight="1" spans="1:30">
      <c r="A777" s="45" t="s">
        <v>42</v>
      </c>
      <c r="B777" s="46" t="s">
        <v>493</v>
      </c>
      <c r="C777" s="45" t="s">
        <v>56</v>
      </c>
      <c r="D777" s="45" t="s">
        <v>45</v>
      </c>
      <c r="E777" s="45" t="s">
        <v>267</v>
      </c>
      <c r="F777" s="45">
        <v>1</v>
      </c>
      <c r="G777" s="45">
        <v>1</v>
      </c>
      <c r="H777" s="45">
        <v>104</v>
      </c>
      <c r="I777" s="45">
        <v>385</v>
      </c>
      <c r="J777" s="45">
        <v>2019</v>
      </c>
      <c r="K777" s="45">
        <v>2019</v>
      </c>
      <c r="L777" s="55">
        <v>50</v>
      </c>
      <c r="M777" s="55">
        <v>0</v>
      </c>
      <c r="N777" s="55">
        <v>0</v>
      </c>
      <c r="O777" s="55">
        <v>50</v>
      </c>
      <c r="P777" s="55">
        <v>0</v>
      </c>
      <c r="Q777" s="45" t="s">
        <v>46</v>
      </c>
      <c r="R777" s="45">
        <v>104</v>
      </c>
      <c r="S777" s="45">
        <v>385</v>
      </c>
      <c r="T777" s="45">
        <v>104</v>
      </c>
      <c r="U777" s="45">
        <v>385</v>
      </c>
      <c r="V777" s="45">
        <v>0</v>
      </c>
      <c r="W777" s="45">
        <v>0</v>
      </c>
      <c r="X777" s="45">
        <v>0</v>
      </c>
      <c r="Y777" s="45">
        <v>0</v>
      </c>
      <c r="Z777" s="45">
        <v>0</v>
      </c>
      <c r="AA777" s="45">
        <v>0</v>
      </c>
      <c r="AB777" s="45" t="s">
        <v>299</v>
      </c>
      <c r="AC777" s="45" t="s">
        <v>56</v>
      </c>
      <c r="AD777" s="45"/>
    </row>
    <row r="778" s="131" customFormat="1" ht="18" customHeight="1" spans="1:229">
      <c r="A778" s="45" t="s">
        <v>42</v>
      </c>
      <c r="B778" s="46" t="s">
        <v>494</v>
      </c>
      <c r="C778" s="45" t="s">
        <v>58</v>
      </c>
      <c r="D778" s="45" t="s">
        <v>45</v>
      </c>
      <c r="E778" s="45" t="s">
        <v>267</v>
      </c>
      <c r="F778" s="45">
        <v>1</v>
      </c>
      <c r="G778" s="45">
        <v>1</v>
      </c>
      <c r="H778" s="45">
        <v>71</v>
      </c>
      <c r="I778" s="45">
        <v>264</v>
      </c>
      <c r="J778" s="45">
        <v>2019</v>
      </c>
      <c r="K778" s="45">
        <v>2019</v>
      </c>
      <c r="L778" s="55">
        <v>100</v>
      </c>
      <c r="M778" s="55">
        <v>0</v>
      </c>
      <c r="N778" s="55">
        <v>0</v>
      </c>
      <c r="O778" s="55">
        <v>100</v>
      </c>
      <c r="P778" s="55">
        <v>0</v>
      </c>
      <c r="Q778" s="45" t="s">
        <v>46</v>
      </c>
      <c r="R778" s="45">
        <v>849</v>
      </c>
      <c r="S778" s="45">
        <v>3452</v>
      </c>
      <c r="T778" s="45">
        <v>71</v>
      </c>
      <c r="U778" s="45">
        <v>264</v>
      </c>
      <c r="V778" s="45">
        <v>0</v>
      </c>
      <c r="W778" s="45">
        <v>0</v>
      </c>
      <c r="X778" s="45">
        <v>0</v>
      </c>
      <c r="Y778" s="45">
        <v>0</v>
      </c>
      <c r="Z778" s="45">
        <v>0</v>
      </c>
      <c r="AA778" s="45">
        <v>0</v>
      </c>
      <c r="AB778" s="45" t="s">
        <v>117</v>
      </c>
      <c r="AC778" s="45" t="s">
        <v>58</v>
      </c>
      <c r="AD778" s="74"/>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c r="BY778" s="21"/>
      <c r="BZ778" s="21"/>
      <c r="CA778" s="21"/>
      <c r="CB778" s="21"/>
      <c r="CC778" s="21"/>
      <c r="CD778" s="21"/>
      <c r="CE778" s="21"/>
      <c r="CF778" s="21"/>
      <c r="CG778" s="21"/>
      <c r="CH778" s="21"/>
      <c r="CI778" s="21"/>
      <c r="CJ778" s="21"/>
      <c r="CK778" s="21"/>
      <c r="CL778" s="21"/>
      <c r="CM778" s="21"/>
      <c r="CN778" s="21"/>
      <c r="CO778" s="21"/>
      <c r="CP778" s="21"/>
      <c r="CQ778" s="21"/>
      <c r="CR778" s="21"/>
      <c r="CS778" s="21"/>
      <c r="CT778" s="21"/>
      <c r="CU778" s="21"/>
      <c r="CV778" s="21"/>
      <c r="CW778" s="21"/>
      <c r="CX778" s="21"/>
      <c r="CY778" s="21"/>
      <c r="CZ778" s="21"/>
      <c r="DA778" s="21"/>
      <c r="DB778" s="21"/>
      <c r="DC778" s="21"/>
      <c r="DD778" s="21"/>
      <c r="DE778" s="21"/>
      <c r="DF778" s="21"/>
      <c r="DG778" s="21"/>
      <c r="DH778" s="21"/>
      <c r="DI778" s="21"/>
      <c r="DJ778" s="21"/>
      <c r="DK778" s="21"/>
      <c r="DL778" s="21"/>
      <c r="DM778" s="21"/>
      <c r="DN778" s="21"/>
      <c r="DO778" s="21"/>
      <c r="DP778" s="21"/>
      <c r="DQ778" s="21"/>
      <c r="DR778" s="21"/>
      <c r="DS778" s="21"/>
      <c r="DT778" s="21"/>
      <c r="DU778" s="21"/>
      <c r="DV778" s="21"/>
      <c r="DW778" s="21"/>
      <c r="DX778" s="21"/>
      <c r="DY778" s="21"/>
      <c r="DZ778" s="21"/>
      <c r="EA778" s="21"/>
      <c r="EB778" s="21"/>
      <c r="EC778" s="21"/>
      <c r="ED778" s="21"/>
      <c r="EE778" s="21"/>
      <c r="EF778" s="21"/>
      <c r="EG778" s="21"/>
      <c r="EH778" s="21"/>
      <c r="EI778" s="21"/>
      <c r="EJ778" s="21"/>
      <c r="EK778" s="21"/>
      <c r="EL778" s="21"/>
      <c r="EM778" s="21"/>
      <c r="EN778" s="21"/>
      <c r="EO778" s="21"/>
      <c r="EP778" s="21"/>
      <c r="EQ778" s="21"/>
      <c r="ER778" s="21"/>
      <c r="ES778" s="21"/>
      <c r="ET778" s="21"/>
      <c r="EU778" s="21"/>
      <c r="EV778" s="21"/>
      <c r="EW778" s="21"/>
      <c r="EX778" s="21"/>
      <c r="EY778" s="21"/>
      <c r="EZ778" s="21"/>
      <c r="FA778" s="21"/>
      <c r="FB778" s="21"/>
      <c r="FC778" s="21"/>
      <c r="FD778" s="21"/>
      <c r="FE778" s="21"/>
      <c r="FF778" s="21"/>
      <c r="FG778" s="21"/>
      <c r="FH778" s="21"/>
      <c r="FI778" s="21"/>
      <c r="FJ778" s="21"/>
      <c r="FK778" s="21"/>
      <c r="FL778" s="21"/>
      <c r="FM778" s="21"/>
      <c r="FN778" s="21"/>
      <c r="FO778" s="21"/>
      <c r="FP778" s="21"/>
      <c r="FQ778" s="21"/>
      <c r="FR778" s="21"/>
      <c r="FS778" s="21"/>
      <c r="FT778" s="21"/>
      <c r="FU778" s="21"/>
      <c r="FV778" s="21"/>
      <c r="FW778" s="21"/>
      <c r="FX778" s="21"/>
      <c r="FY778" s="21"/>
      <c r="FZ778" s="21"/>
      <c r="GA778" s="21"/>
      <c r="GB778" s="21"/>
      <c r="GC778" s="21"/>
      <c r="GD778" s="21"/>
      <c r="GE778" s="21"/>
      <c r="GF778" s="21"/>
      <c r="GG778" s="21"/>
      <c r="GH778" s="21"/>
      <c r="GI778" s="21"/>
      <c r="GJ778" s="21"/>
      <c r="GK778" s="21"/>
      <c r="GL778" s="21"/>
      <c r="GM778" s="21"/>
      <c r="GN778" s="21"/>
      <c r="GO778" s="21"/>
      <c r="GP778" s="21"/>
      <c r="GQ778" s="21"/>
      <c r="GR778" s="21"/>
      <c r="GS778" s="21"/>
      <c r="GT778" s="21"/>
      <c r="GU778" s="21"/>
      <c r="GV778" s="21"/>
      <c r="GW778" s="21"/>
      <c r="GX778" s="21"/>
      <c r="GY778" s="21"/>
      <c r="GZ778" s="21"/>
      <c r="HA778" s="21"/>
      <c r="HB778" s="21"/>
      <c r="HC778" s="21"/>
      <c r="HD778" s="21"/>
      <c r="HE778" s="21"/>
      <c r="HF778" s="21"/>
      <c r="HG778" s="21"/>
      <c r="HH778" s="21"/>
      <c r="HI778" s="21"/>
      <c r="HJ778" s="21"/>
      <c r="HK778" s="21"/>
      <c r="HL778" s="21"/>
      <c r="HM778" s="21"/>
      <c r="HN778" s="21"/>
      <c r="HO778" s="21"/>
      <c r="HP778" s="21"/>
      <c r="HQ778" s="21"/>
      <c r="HR778" s="21"/>
      <c r="HS778" s="21"/>
      <c r="HT778" s="21"/>
      <c r="HU778" s="21"/>
    </row>
    <row r="779" s="131" customFormat="1" ht="18" customHeight="1" spans="1:229">
      <c r="A779" s="45" t="s">
        <v>42</v>
      </c>
      <c r="B779" s="46" t="s">
        <v>495</v>
      </c>
      <c r="C779" s="45" t="s">
        <v>58</v>
      </c>
      <c r="D779" s="45" t="s">
        <v>45</v>
      </c>
      <c r="E779" s="45" t="s">
        <v>267</v>
      </c>
      <c r="F779" s="45">
        <v>1</v>
      </c>
      <c r="G779" s="45">
        <v>1</v>
      </c>
      <c r="H779" s="45">
        <v>71</v>
      </c>
      <c r="I779" s="45">
        <v>264</v>
      </c>
      <c r="J779" s="45">
        <v>2019</v>
      </c>
      <c r="K779" s="45">
        <v>2019</v>
      </c>
      <c r="L779" s="55">
        <v>260</v>
      </c>
      <c r="M779" s="55">
        <v>0</v>
      </c>
      <c r="N779" s="55">
        <v>0</v>
      </c>
      <c r="O779" s="55">
        <v>260</v>
      </c>
      <c r="P779" s="55">
        <v>0</v>
      </c>
      <c r="Q779" s="45" t="s">
        <v>46</v>
      </c>
      <c r="R779" s="45">
        <v>849</v>
      </c>
      <c r="S779" s="45">
        <v>3452</v>
      </c>
      <c r="T779" s="45">
        <v>71</v>
      </c>
      <c r="U779" s="45">
        <v>264</v>
      </c>
      <c r="V779" s="45">
        <v>0</v>
      </c>
      <c r="W779" s="45">
        <v>0</v>
      </c>
      <c r="X779" s="45">
        <v>0</v>
      </c>
      <c r="Y779" s="45">
        <v>0</v>
      </c>
      <c r="Z779" s="45">
        <v>0</v>
      </c>
      <c r="AA779" s="45">
        <v>0</v>
      </c>
      <c r="AB779" s="45" t="s">
        <v>222</v>
      </c>
      <c r="AC779" s="45" t="s">
        <v>58</v>
      </c>
      <c r="AD779" s="74"/>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c r="BY779" s="21"/>
      <c r="BZ779" s="21"/>
      <c r="CA779" s="21"/>
      <c r="CB779" s="21"/>
      <c r="CC779" s="21"/>
      <c r="CD779" s="21"/>
      <c r="CE779" s="21"/>
      <c r="CF779" s="21"/>
      <c r="CG779" s="21"/>
      <c r="CH779" s="21"/>
      <c r="CI779" s="21"/>
      <c r="CJ779" s="21"/>
      <c r="CK779" s="21"/>
      <c r="CL779" s="21"/>
      <c r="CM779" s="21"/>
      <c r="CN779" s="21"/>
      <c r="CO779" s="21"/>
      <c r="CP779" s="21"/>
      <c r="CQ779" s="21"/>
      <c r="CR779" s="21"/>
      <c r="CS779" s="21"/>
      <c r="CT779" s="21"/>
      <c r="CU779" s="21"/>
      <c r="CV779" s="21"/>
      <c r="CW779" s="21"/>
      <c r="CX779" s="21"/>
      <c r="CY779" s="21"/>
      <c r="CZ779" s="21"/>
      <c r="DA779" s="21"/>
      <c r="DB779" s="21"/>
      <c r="DC779" s="21"/>
      <c r="DD779" s="21"/>
      <c r="DE779" s="21"/>
      <c r="DF779" s="21"/>
      <c r="DG779" s="21"/>
      <c r="DH779" s="21"/>
      <c r="DI779" s="21"/>
      <c r="DJ779" s="21"/>
      <c r="DK779" s="21"/>
      <c r="DL779" s="21"/>
      <c r="DM779" s="21"/>
      <c r="DN779" s="21"/>
      <c r="DO779" s="21"/>
      <c r="DP779" s="21"/>
      <c r="DQ779" s="21"/>
      <c r="DR779" s="21"/>
      <c r="DS779" s="21"/>
      <c r="DT779" s="21"/>
      <c r="DU779" s="21"/>
      <c r="DV779" s="21"/>
      <c r="DW779" s="21"/>
      <c r="DX779" s="21"/>
      <c r="DY779" s="21"/>
      <c r="DZ779" s="21"/>
      <c r="EA779" s="21"/>
      <c r="EB779" s="21"/>
      <c r="EC779" s="21"/>
      <c r="ED779" s="21"/>
      <c r="EE779" s="21"/>
      <c r="EF779" s="21"/>
      <c r="EG779" s="21"/>
      <c r="EH779" s="21"/>
      <c r="EI779" s="21"/>
      <c r="EJ779" s="21"/>
      <c r="EK779" s="21"/>
      <c r="EL779" s="21"/>
      <c r="EM779" s="21"/>
      <c r="EN779" s="21"/>
      <c r="EO779" s="21"/>
      <c r="EP779" s="21"/>
      <c r="EQ779" s="21"/>
      <c r="ER779" s="21"/>
      <c r="ES779" s="21"/>
      <c r="ET779" s="21"/>
      <c r="EU779" s="21"/>
      <c r="EV779" s="21"/>
      <c r="EW779" s="21"/>
      <c r="EX779" s="21"/>
      <c r="EY779" s="21"/>
      <c r="EZ779" s="21"/>
      <c r="FA779" s="21"/>
      <c r="FB779" s="21"/>
      <c r="FC779" s="21"/>
      <c r="FD779" s="21"/>
      <c r="FE779" s="21"/>
      <c r="FF779" s="21"/>
      <c r="FG779" s="21"/>
      <c r="FH779" s="21"/>
      <c r="FI779" s="21"/>
      <c r="FJ779" s="21"/>
      <c r="FK779" s="21"/>
      <c r="FL779" s="21"/>
      <c r="FM779" s="21"/>
      <c r="FN779" s="21"/>
      <c r="FO779" s="21"/>
      <c r="FP779" s="21"/>
      <c r="FQ779" s="21"/>
      <c r="FR779" s="21"/>
      <c r="FS779" s="21"/>
      <c r="FT779" s="21"/>
      <c r="FU779" s="21"/>
      <c r="FV779" s="21"/>
      <c r="FW779" s="21"/>
      <c r="FX779" s="21"/>
      <c r="FY779" s="21"/>
      <c r="FZ779" s="21"/>
      <c r="GA779" s="21"/>
      <c r="GB779" s="21"/>
      <c r="GC779" s="21"/>
      <c r="GD779" s="21"/>
      <c r="GE779" s="21"/>
      <c r="GF779" s="21"/>
      <c r="GG779" s="21"/>
      <c r="GH779" s="21"/>
      <c r="GI779" s="21"/>
      <c r="GJ779" s="21"/>
      <c r="GK779" s="21"/>
      <c r="GL779" s="21"/>
      <c r="GM779" s="21"/>
      <c r="GN779" s="21"/>
      <c r="GO779" s="21"/>
      <c r="GP779" s="21"/>
      <c r="GQ779" s="21"/>
      <c r="GR779" s="21"/>
      <c r="GS779" s="21"/>
      <c r="GT779" s="21"/>
      <c r="GU779" s="21"/>
      <c r="GV779" s="21"/>
      <c r="GW779" s="21"/>
      <c r="GX779" s="21"/>
      <c r="GY779" s="21"/>
      <c r="GZ779" s="21"/>
      <c r="HA779" s="21"/>
      <c r="HB779" s="21"/>
      <c r="HC779" s="21"/>
      <c r="HD779" s="21"/>
      <c r="HE779" s="21"/>
      <c r="HF779" s="21"/>
      <c r="HG779" s="21"/>
      <c r="HH779" s="21"/>
      <c r="HI779" s="21"/>
      <c r="HJ779" s="21"/>
      <c r="HK779" s="21"/>
      <c r="HL779" s="21"/>
      <c r="HM779" s="21"/>
      <c r="HN779" s="21"/>
      <c r="HO779" s="21"/>
      <c r="HP779" s="21"/>
      <c r="HQ779" s="21"/>
      <c r="HR779" s="21"/>
      <c r="HS779" s="21"/>
      <c r="HT779" s="21"/>
      <c r="HU779" s="21"/>
    </row>
    <row r="780" s="21" customFormat="1" ht="24" spans="1:30">
      <c r="A780" s="45" t="s">
        <v>42</v>
      </c>
      <c r="B780" s="46" t="s">
        <v>496</v>
      </c>
      <c r="C780" s="45" t="s">
        <v>57</v>
      </c>
      <c r="D780" s="45" t="s">
        <v>45</v>
      </c>
      <c r="E780" s="45" t="s">
        <v>267</v>
      </c>
      <c r="F780" s="45">
        <v>1</v>
      </c>
      <c r="G780" s="45">
        <v>1</v>
      </c>
      <c r="H780" s="45">
        <v>48</v>
      </c>
      <c r="I780" s="45">
        <v>227</v>
      </c>
      <c r="J780" s="45">
        <v>2019</v>
      </c>
      <c r="K780" s="45">
        <v>2019</v>
      </c>
      <c r="L780" s="55">
        <v>50</v>
      </c>
      <c r="M780" s="55">
        <v>0</v>
      </c>
      <c r="N780" s="55">
        <v>0</v>
      </c>
      <c r="O780" s="55">
        <v>50</v>
      </c>
      <c r="P780" s="55">
        <v>0</v>
      </c>
      <c r="Q780" s="45" t="s">
        <v>46</v>
      </c>
      <c r="R780" s="45">
        <v>68</v>
      </c>
      <c r="S780" s="45">
        <v>295</v>
      </c>
      <c r="T780" s="45">
        <v>48</v>
      </c>
      <c r="U780" s="45">
        <v>227</v>
      </c>
      <c r="V780" s="45">
        <v>0</v>
      </c>
      <c r="W780" s="45">
        <v>0</v>
      </c>
      <c r="X780" s="45">
        <v>48</v>
      </c>
      <c r="Y780" s="45">
        <v>227</v>
      </c>
      <c r="Z780" s="45">
        <v>0</v>
      </c>
      <c r="AA780" s="45">
        <v>0</v>
      </c>
      <c r="AB780" s="45" t="s">
        <v>299</v>
      </c>
      <c r="AC780" s="45" t="s">
        <v>57</v>
      </c>
      <c r="AD780" s="74"/>
    </row>
    <row r="781" s="131" customFormat="1" ht="24" spans="1:229">
      <c r="A781" s="45" t="s">
        <v>42</v>
      </c>
      <c r="B781" s="46" t="s">
        <v>497</v>
      </c>
      <c r="C781" s="45" t="s">
        <v>44</v>
      </c>
      <c r="D781" s="45" t="s">
        <v>45</v>
      </c>
      <c r="E781" s="45" t="s">
        <v>267</v>
      </c>
      <c r="F781" s="45">
        <v>1</v>
      </c>
      <c r="G781" s="45">
        <v>1</v>
      </c>
      <c r="H781" s="45">
        <v>33</v>
      </c>
      <c r="I781" s="45">
        <v>107</v>
      </c>
      <c r="J781" s="45">
        <v>2020</v>
      </c>
      <c r="K781" s="45">
        <v>2020</v>
      </c>
      <c r="L781" s="55">
        <f t="shared" ref="L781:L794" si="105">M781+N781+O781+P781</f>
        <v>50</v>
      </c>
      <c r="M781" s="55">
        <v>0</v>
      </c>
      <c r="N781" s="55">
        <v>0</v>
      </c>
      <c r="O781" s="55">
        <v>50</v>
      </c>
      <c r="P781" s="55">
        <v>0</v>
      </c>
      <c r="Q781" s="45" t="s">
        <v>46</v>
      </c>
      <c r="R781" s="45">
        <v>40</v>
      </c>
      <c r="S781" s="45">
        <v>123</v>
      </c>
      <c r="T781" s="45">
        <v>33</v>
      </c>
      <c r="U781" s="45">
        <v>107</v>
      </c>
      <c r="V781" s="45">
        <v>0</v>
      </c>
      <c r="W781" s="45">
        <v>0</v>
      </c>
      <c r="X781" s="45">
        <v>0</v>
      </c>
      <c r="Y781" s="45">
        <v>0</v>
      </c>
      <c r="Z781" s="45">
        <v>0</v>
      </c>
      <c r="AA781" s="45">
        <v>0</v>
      </c>
      <c r="AB781" s="45" t="s">
        <v>222</v>
      </c>
      <c r="AC781" s="45" t="s">
        <v>44</v>
      </c>
      <c r="AD781" s="75"/>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c r="BX781" s="10"/>
      <c r="BY781" s="10"/>
      <c r="BZ781" s="10"/>
      <c r="CA781" s="10"/>
      <c r="CB781" s="10"/>
      <c r="CC781" s="10"/>
      <c r="CD781" s="10"/>
      <c r="CE781" s="10"/>
      <c r="CF781" s="10"/>
      <c r="CG781" s="10"/>
      <c r="CH781" s="10"/>
      <c r="CI781" s="10"/>
      <c r="CJ781" s="10"/>
      <c r="CK781" s="10"/>
      <c r="CL781" s="10"/>
      <c r="CM781" s="10"/>
      <c r="CN781" s="10"/>
      <c r="CO781" s="10"/>
      <c r="CP781" s="10"/>
      <c r="CQ781" s="10"/>
      <c r="CR781" s="10"/>
      <c r="CS781" s="10"/>
      <c r="CT781" s="10"/>
      <c r="CU781" s="10"/>
      <c r="CV781" s="10"/>
      <c r="CW781" s="10"/>
      <c r="CX781" s="10"/>
      <c r="CY781" s="10"/>
      <c r="CZ781" s="10"/>
      <c r="DA781" s="10"/>
      <c r="DB781" s="10"/>
      <c r="DC781" s="10"/>
      <c r="DD781" s="10"/>
      <c r="DE781" s="10"/>
      <c r="DF781" s="10"/>
      <c r="DG781" s="10"/>
      <c r="DH781" s="10"/>
      <c r="DI781" s="10"/>
      <c r="DJ781" s="10"/>
      <c r="DK781" s="10"/>
      <c r="DL781" s="10"/>
      <c r="DM781" s="10"/>
      <c r="DN781" s="10"/>
      <c r="DO781" s="10"/>
      <c r="DP781" s="10"/>
      <c r="DQ781" s="10"/>
      <c r="DR781" s="10"/>
      <c r="DS781" s="10"/>
      <c r="DT781" s="10"/>
      <c r="DU781" s="10"/>
      <c r="DV781" s="10"/>
      <c r="DW781" s="10"/>
      <c r="DX781" s="10"/>
      <c r="DY781" s="10"/>
      <c r="DZ781" s="10"/>
      <c r="EA781" s="10"/>
      <c r="EB781" s="10"/>
      <c r="EC781" s="10"/>
      <c r="ED781" s="10"/>
      <c r="EE781" s="10"/>
      <c r="EF781" s="10"/>
      <c r="EG781" s="10"/>
      <c r="EH781" s="10"/>
      <c r="EI781" s="10"/>
      <c r="EJ781" s="10"/>
      <c r="EK781" s="10"/>
      <c r="EL781" s="10"/>
      <c r="EM781" s="10"/>
      <c r="EN781" s="10"/>
      <c r="EO781" s="10"/>
      <c r="EP781" s="10"/>
      <c r="EQ781" s="10"/>
      <c r="ER781" s="10"/>
      <c r="ES781" s="10"/>
      <c r="ET781" s="10"/>
      <c r="EU781" s="10"/>
      <c r="EV781" s="10"/>
      <c r="EW781" s="10"/>
      <c r="EX781" s="10"/>
      <c r="EY781" s="10"/>
      <c r="EZ781" s="10"/>
      <c r="FA781" s="10"/>
      <c r="FB781" s="10"/>
      <c r="FC781" s="10"/>
      <c r="FD781" s="10"/>
      <c r="FE781" s="10"/>
      <c r="FF781" s="10"/>
      <c r="FG781" s="10"/>
      <c r="FH781" s="10"/>
      <c r="FI781" s="10"/>
      <c r="FJ781" s="10"/>
      <c r="FK781" s="10"/>
      <c r="FL781" s="10"/>
      <c r="FM781" s="10"/>
      <c r="FN781" s="10"/>
      <c r="FO781" s="10"/>
      <c r="FP781" s="10"/>
      <c r="FQ781" s="10"/>
      <c r="FR781" s="10"/>
      <c r="FS781" s="10"/>
      <c r="FT781" s="10"/>
      <c r="FU781" s="10"/>
      <c r="FV781" s="10"/>
      <c r="FW781" s="10"/>
      <c r="FX781" s="10"/>
      <c r="FY781" s="10"/>
      <c r="FZ781" s="10"/>
      <c r="GA781" s="10"/>
      <c r="GB781" s="10"/>
      <c r="GC781" s="10"/>
      <c r="GD781" s="10"/>
      <c r="GE781" s="10"/>
      <c r="GF781" s="10"/>
      <c r="GG781" s="10"/>
      <c r="GH781" s="10"/>
      <c r="GI781" s="10"/>
      <c r="GJ781" s="10"/>
      <c r="GK781" s="10"/>
      <c r="GL781" s="10"/>
      <c r="GM781" s="10"/>
      <c r="GN781" s="10"/>
      <c r="GO781" s="10"/>
      <c r="GP781" s="10"/>
      <c r="GQ781" s="10"/>
      <c r="GR781" s="10"/>
      <c r="GS781" s="10"/>
      <c r="GT781" s="10"/>
      <c r="GU781" s="10"/>
      <c r="GV781" s="10"/>
      <c r="GW781" s="10"/>
      <c r="GX781" s="10"/>
      <c r="GY781" s="10"/>
      <c r="GZ781" s="10"/>
      <c r="HA781" s="10"/>
      <c r="HB781" s="10"/>
      <c r="HC781" s="10"/>
      <c r="HD781" s="10"/>
      <c r="HE781" s="10"/>
      <c r="HF781" s="10"/>
      <c r="HG781" s="10"/>
      <c r="HH781" s="10"/>
      <c r="HI781" s="10"/>
      <c r="HJ781" s="10"/>
      <c r="HK781" s="10"/>
      <c r="HL781" s="10"/>
      <c r="HM781" s="10"/>
      <c r="HN781" s="10"/>
      <c r="HO781" s="10"/>
      <c r="HP781" s="10"/>
      <c r="HQ781" s="10"/>
      <c r="HR781" s="10"/>
      <c r="HS781" s="10"/>
      <c r="HT781" s="10"/>
      <c r="HU781" s="10"/>
    </row>
    <row r="782" s="131" customFormat="1" ht="12" spans="1:229">
      <c r="A782" s="45" t="s">
        <v>42</v>
      </c>
      <c r="B782" s="46" t="s">
        <v>487</v>
      </c>
      <c r="C782" s="45" t="s">
        <v>44</v>
      </c>
      <c r="D782" s="45" t="s">
        <v>45</v>
      </c>
      <c r="E782" s="45" t="s">
        <v>267</v>
      </c>
      <c r="F782" s="45">
        <v>1</v>
      </c>
      <c r="G782" s="45">
        <v>1</v>
      </c>
      <c r="H782" s="45">
        <v>18</v>
      </c>
      <c r="I782" s="45">
        <v>68</v>
      </c>
      <c r="J782" s="45">
        <v>2020</v>
      </c>
      <c r="K782" s="45">
        <v>2020</v>
      </c>
      <c r="L782" s="55">
        <f t="shared" si="105"/>
        <v>50</v>
      </c>
      <c r="M782" s="55">
        <v>0</v>
      </c>
      <c r="N782" s="55">
        <v>0</v>
      </c>
      <c r="O782" s="55">
        <v>50</v>
      </c>
      <c r="P782" s="55">
        <v>0</v>
      </c>
      <c r="Q782" s="45" t="s">
        <v>46</v>
      </c>
      <c r="R782" s="45">
        <v>782</v>
      </c>
      <c r="S782" s="45">
        <v>3653</v>
      </c>
      <c r="T782" s="45">
        <v>18</v>
      </c>
      <c r="U782" s="45">
        <v>68</v>
      </c>
      <c r="V782" s="45">
        <v>18</v>
      </c>
      <c r="W782" s="45">
        <v>68</v>
      </c>
      <c r="X782" s="45"/>
      <c r="Y782" s="45"/>
      <c r="Z782" s="45"/>
      <c r="AA782" s="45"/>
      <c r="AB782" s="45" t="s">
        <v>117</v>
      </c>
      <c r="AC782" s="92" t="s">
        <v>44</v>
      </c>
      <c r="AD782" s="75"/>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c r="BX782" s="10"/>
      <c r="BY782" s="10"/>
      <c r="BZ782" s="10"/>
      <c r="CA782" s="10"/>
      <c r="CB782" s="10"/>
      <c r="CC782" s="10"/>
      <c r="CD782" s="10"/>
      <c r="CE782" s="10"/>
      <c r="CF782" s="10"/>
      <c r="CG782" s="10"/>
      <c r="CH782" s="10"/>
      <c r="CI782" s="10"/>
      <c r="CJ782" s="10"/>
      <c r="CK782" s="10"/>
      <c r="CL782" s="10"/>
      <c r="CM782" s="10"/>
      <c r="CN782" s="10"/>
      <c r="CO782" s="10"/>
      <c r="CP782" s="10"/>
      <c r="CQ782" s="10"/>
      <c r="CR782" s="10"/>
      <c r="CS782" s="10"/>
      <c r="CT782" s="10"/>
      <c r="CU782" s="10"/>
      <c r="CV782" s="10"/>
      <c r="CW782" s="10"/>
      <c r="CX782" s="10"/>
      <c r="CY782" s="10"/>
      <c r="CZ782" s="10"/>
      <c r="DA782" s="10"/>
      <c r="DB782" s="10"/>
      <c r="DC782" s="10"/>
      <c r="DD782" s="10"/>
      <c r="DE782" s="10"/>
      <c r="DF782" s="10"/>
      <c r="DG782" s="10"/>
      <c r="DH782" s="10"/>
      <c r="DI782" s="10"/>
      <c r="DJ782" s="10"/>
      <c r="DK782" s="10"/>
      <c r="DL782" s="10"/>
      <c r="DM782" s="10"/>
      <c r="DN782" s="10"/>
      <c r="DO782" s="10"/>
      <c r="DP782" s="10"/>
      <c r="DQ782" s="10"/>
      <c r="DR782" s="10"/>
      <c r="DS782" s="10"/>
      <c r="DT782" s="10"/>
      <c r="DU782" s="10"/>
      <c r="DV782" s="10"/>
      <c r="DW782" s="10"/>
      <c r="DX782" s="10"/>
      <c r="DY782" s="10"/>
      <c r="DZ782" s="10"/>
      <c r="EA782" s="10"/>
      <c r="EB782" s="10"/>
      <c r="EC782" s="10"/>
      <c r="ED782" s="10"/>
      <c r="EE782" s="10"/>
      <c r="EF782" s="10"/>
      <c r="EG782" s="10"/>
      <c r="EH782" s="10"/>
      <c r="EI782" s="10"/>
      <c r="EJ782" s="10"/>
      <c r="EK782" s="10"/>
      <c r="EL782" s="10"/>
      <c r="EM782" s="10"/>
      <c r="EN782" s="10"/>
      <c r="EO782" s="10"/>
      <c r="EP782" s="10"/>
      <c r="EQ782" s="10"/>
      <c r="ER782" s="10"/>
      <c r="ES782" s="10"/>
      <c r="ET782" s="10"/>
      <c r="EU782" s="10"/>
      <c r="EV782" s="10"/>
      <c r="EW782" s="10"/>
      <c r="EX782" s="10"/>
      <c r="EY782" s="10"/>
      <c r="EZ782" s="10"/>
      <c r="FA782" s="10"/>
      <c r="FB782" s="10"/>
      <c r="FC782" s="10"/>
      <c r="FD782" s="10"/>
      <c r="FE782" s="10"/>
      <c r="FF782" s="10"/>
      <c r="FG782" s="10"/>
      <c r="FH782" s="10"/>
      <c r="FI782" s="10"/>
      <c r="FJ782" s="10"/>
      <c r="FK782" s="10"/>
      <c r="FL782" s="10"/>
      <c r="FM782" s="10"/>
      <c r="FN782" s="10"/>
      <c r="FO782" s="10"/>
      <c r="FP782" s="10"/>
      <c r="FQ782" s="10"/>
      <c r="FR782" s="10"/>
      <c r="FS782" s="10"/>
      <c r="FT782" s="10"/>
      <c r="FU782" s="10"/>
      <c r="FV782" s="10"/>
      <c r="FW782" s="10"/>
      <c r="FX782" s="10"/>
      <c r="FY782" s="10"/>
      <c r="FZ782" s="10"/>
      <c r="GA782" s="10"/>
      <c r="GB782" s="10"/>
      <c r="GC782" s="10"/>
      <c r="GD782" s="10"/>
      <c r="GE782" s="10"/>
      <c r="GF782" s="10"/>
      <c r="GG782" s="10"/>
      <c r="GH782" s="10"/>
      <c r="GI782" s="10"/>
      <c r="GJ782" s="10"/>
      <c r="GK782" s="10"/>
      <c r="GL782" s="10"/>
      <c r="GM782" s="10"/>
      <c r="GN782" s="10"/>
      <c r="GO782" s="10"/>
      <c r="GP782" s="10"/>
      <c r="GQ782" s="10"/>
      <c r="GR782" s="10"/>
      <c r="GS782" s="10"/>
      <c r="GT782" s="10"/>
      <c r="GU782" s="10"/>
      <c r="GV782" s="10"/>
      <c r="GW782" s="10"/>
      <c r="GX782" s="10"/>
      <c r="GY782" s="10"/>
      <c r="GZ782" s="10"/>
      <c r="HA782" s="10"/>
      <c r="HB782" s="10"/>
      <c r="HC782" s="10"/>
      <c r="HD782" s="10"/>
      <c r="HE782" s="10"/>
      <c r="HF782" s="10"/>
      <c r="HG782" s="10"/>
      <c r="HH782" s="10"/>
      <c r="HI782" s="10"/>
      <c r="HJ782" s="10"/>
      <c r="HK782" s="10"/>
      <c r="HL782" s="10"/>
      <c r="HM782" s="10"/>
      <c r="HN782" s="10"/>
      <c r="HO782" s="10"/>
      <c r="HP782" s="10"/>
      <c r="HQ782" s="10"/>
      <c r="HR782" s="10"/>
      <c r="HS782" s="10"/>
      <c r="HT782" s="10"/>
      <c r="HU782" s="10"/>
    </row>
    <row r="783" s="131" customFormat="1" ht="24" spans="1:229">
      <c r="A783" s="45" t="s">
        <v>42</v>
      </c>
      <c r="B783" s="46" t="s">
        <v>498</v>
      </c>
      <c r="C783" s="45" t="s">
        <v>49</v>
      </c>
      <c r="D783" s="45" t="s">
        <v>45</v>
      </c>
      <c r="E783" s="45" t="s">
        <v>267</v>
      </c>
      <c r="F783" s="45">
        <v>1</v>
      </c>
      <c r="G783" s="45">
        <v>1</v>
      </c>
      <c r="H783" s="45">
        <v>187</v>
      </c>
      <c r="I783" s="45">
        <v>744</v>
      </c>
      <c r="J783" s="45">
        <v>2020</v>
      </c>
      <c r="K783" s="45">
        <v>2020</v>
      </c>
      <c r="L783" s="55">
        <f t="shared" si="105"/>
        <v>50</v>
      </c>
      <c r="M783" s="55">
        <v>0</v>
      </c>
      <c r="N783" s="55">
        <v>0</v>
      </c>
      <c r="O783" s="55">
        <v>50</v>
      </c>
      <c r="P783" s="55">
        <v>0</v>
      </c>
      <c r="Q783" s="45" t="s">
        <v>46</v>
      </c>
      <c r="R783" s="45">
        <v>526</v>
      </c>
      <c r="S783" s="45">
        <v>2168</v>
      </c>
      <c r="T783" s="45">
        <v>187</v>
      </c>
      <c r="U783" s="45">
        <v>744</v>
      </c>
      <c r="V783" s="45">
        <v>0</v>
      </c>
      <c r="W783" s="45">
        <v>0</v>
      </c>
      <c r="X783" s="45">
        <v>0</v>
      </c>
      <c r="Y783" s="45">
        <v>0</v>
      </c>
      <c r="Z783" s="45">
        <v>0</v>
      </c>
      <c r="AA783" s="45">
        <v>0</v>
      </c>
      <c r="AB783" s="45" t="s">
        <v>299</v>
      </c>
      <c r="AC783" s="92" t="s">
        <v>49</v>
      </c>
      <c r="AD783" s="75"/>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c r="BN783" s="10"/>
      <c r="BO783" s="10"/>
      <c r="BP783" s="10"/>
      <c r="BQ783" s="10"/>
      <c r="BR783" s="10"/>
      <c r="BS783" s="10"/>
      <c r="BT783" s="10"/>
      <c r="BU783" s="10"/>
      <c r="BV783" s="10"/>
      <c r="BW783" s="10"/>
      <c r="BX783" s="10"/>
      <c r="BY783" s="10"/>
      <c r="BZ783" s="10"/>
      <c r="CA783" s="10"/>
      <c r="CB783" s="10"/>
      <c r="CC783" s="10"/>
      <c r="CD783" s="10"/>
      <c r="CE783" s="10"/>
      <c r="CF783" s="10"/>
      <c r="CG783" s="10"/>
      <c r="CH783" s="10"/>
      <c r="CI783" s="10"/>
      <c r="CJ783" s="10"/>
      <c r="CK783" s="10"/>
      <c r="CL783" s="10"/>
      <c r="CM783" s="10"/>
      <c r="CN783" s="10"/>
      <c r="CO783" s="10"/>
      <c r="CP783" s="10"/>
      <c r="CQ783" s="10"/>
      <c r="CR783" s="10"/>
      <c r="CS783" s="10"/>
      <c r="CT783" s="10"/>
      <c r="CU783" s="10"/>
      <c r="CV783" s="10"/>
      <c r="CW783" s="10"/>
      <c r="CX783" s="10"/>
      <c r="CY783" s="10"/>
      <c r="CZ783" s="10"/>
      <c r="DA783" s="10"/>
      <c r="DB783" s="10"/>
      <c r="DC783" s="10"/>
      <c r="DD783" s="10"/>
      <c r="DE783" s="10"/>
      <c r="DF783" s="10"/>
      <c r="DG783" s="10"/>
      <c r="DH783" s="10"/>
      <c r="DI783" s="10"/>
      <c r="DJ783" s="10"/>
      <c r="DK783" s="10"/>
      <c r="DL783" s="10"/>
      <c r="DM783" s="10"/>
      <c r="DN783" s="10"/>
      <c r="DO783" s="10"/>
      <c r="DP783" s="10"/>
      <c r="DQ783" s="10"/>
      <c r="DR783" s="10"/>
      <c r="DS783" s="10"/>
      <c r="DT783" s="10"/>
      <c r="DU783" s="10"/>
      <c r="DV783" s="10"/>
      <c r="DW783" s="10"/>
      <c r="DX783" s="10"/>
      <c r="DY783" s="10"/>
      <c r="DZ783" s="10"/>
      <c r="EA783" s="10"/>
      <c r="EB783" s="10"/>
      <c r="EC783" s="10"/>
      <c r="ED783" s="10"/>
      <c r="EE783" s="10"/>
      <c r="EF783" s="10"/>
      <c r="EG783" s="10"/>
      <c r="EH783" s="10"/>
      <c r="EI783" s="10"/>
      <c r="EJ783" s="10"/>
      <c r="EK783" s="10"/>
      <c r="EL783" s="10"/>
      <c r="EM783" s="10"/>
      <c r="EN783" s="10"/>
      <c r="EO783" s="10"/>
      <c r="EP783" s="10"/>
      <c r="EQ783" s="10"/>
      <c r="ER783" s="10"/>
      <c r="ES783" s="10"/>
      <c r="ET783" s="10"/>
      <c r="EU783" s="10"/>
      <c r="EV783" s="10"/>
      <c r="EW783" s="10"/>
      <c r="EX783" s="10"/>
      <c r="EY783" s="10"/>
      <c r="EZ783" s="10"/>
      <c r="FA783" s="10"/>
      <c r="FB783" s="10"/>
      <c r="FC783" s="10"/>
      <c r="FD783" s="10"/>
      <c r="FE783" s="10"/>
      <c r="FF783" s="10"/>
      <c r="FG783" s="10"/>
      <c r="FH783" s="10"/>
      <c r="FI783" s="10"/>
      <c r="FJ783" s="10"/>
      <c r="FK783" s="10"/>
      <c r="FL783" s="10"/>
      <c r="FM783" s="10"/>
      <c r="FN783" s="10"/>
      <c r="FO783" s="10"/>
      <c r="FP783" s="10"/>
      <c r="FQ783" s="10"/>
      <c r="FR783" s="10"/>
      <c r="FS783" s="10"/>
      <c r="FT783" s="10"/>
      <c r="FU783" s="10"/>
      <c r="FV783" s="10"/>
      <c r="FW783" s="10"/>
      <c r="FX783" s="10"/>
      <c r="FY783" s="10"/>
      <c r="FZ783" s="10"/>
      <c r="GA783" s="10"/>
      <c r="GB783" s="10"/>
      <c r="GC783" s="10"/>
      <c r="GD783" s="10"/>
      <c r="GE783" s="10"/>
      <c r="GF783" s="10"/>
      <c r="GG783" s="10"/>
      <c r="GH783" s="10"/>
      <c r="GI783" s="10"/>
      <c r="GJ783" s="10"/>
      <c r="GK783" s="10"/>
      <c r="GL783" s="10"/>
      <c r="GM783" s="10"/>
      <c r="GN783" s="10"/>
      <c r="GO783" s="10"/>
      <c r="GP783" s="10"/>
      <c r="GQ783" s="10"/>
      <c r="GR783" s="10"/>
      <c r="GS783" s="10"/>
      <c r="GT783" s="10"/>
      <c r="GU783" s="10"/>
      <c r="GV783" s="10"/>
      <c r="GW783" s="10"/>
      <c r="GX783" s="10"/>
      <c r="GY783" s="10"/>
      <c r="GZ783" s="10"/>
      <c r="HA783" s="10"/>
      <c r="HB783" s="10"/>
      <c r="HC783" s="10"/>
      <c r="HD783" s="10"/>
      <c r="HE783" s="10"/>
      <c r="HF783" s="10"/>
      <c r="HG783" s="10"/>
      <c r="HH783" s="10"/>
      <c r="HI783" s="10"/>
      <c r="HJ783" s="10"/>
      <c r="HK783" s="10"/>
      <c r="HL783" s="10"/>
      <c r="HM783" s="10"/>
      <c r="HN783" s="10"/>
      <c r="HO783" s="10"/>
      <c r="HP783" s="10"/>
      <c r="HQ783" s="10"/>
      <c r="HR783" s="10"/>
      <c r="HS783" s="10"/>
      <c r="HT783" s="10"/>
      <c r="HU783" s="10"/>
    </row>
    <row r="784" s="131" customFormat="1" ht="24" spans="1:229">
      <c r="A784" s="45" t="s">
        <v>42</v>
      </c>
      <c r="B784" s="46" t="s">
        <v>499</v>
      </c>
      <c r="C784" s="45" t="s">
        <v>50</v>
      </c>
      <c r="D784" s="45" t="s">
        <v>45</v>
      </c>
      <c r="E784" s="45" t="s">
        <v>267</v>
      </c>
      <c r="F784" s="45">
        <v>1</v>
      </c>
      <c r="G784" s="45">
        <v>1</v>
      </c>
      <c r="H784" s="45">
        <v>108</v>
      </c>
      <c r="I784" s="45">
        <v>403</v>
      </c>
      <c r="J784" s="45">
        <v>2020</v>
      </c>
      <c r="K784" s="45">
        <v>2020</v>
      </c>
      <c r="L784" s="55">
        <f t="shared" si="105"/>
        <v>50</v>
      </c>
      <c r="M784" s="55">
        <v>0</v>
      </c>
      <c r="N784" s="55">
        <v>0</v>
      </c>
      <c r="O784" s="55">
        <v>50</v>
      </c>
      <c r="P784" s="55">
        <v>0</v>
      </c>
      <c r="Q784" s="45" t="s">
        <v>46</v>
      </c>
      <c r="R784" s="45">
        <v>1308</v>
      </c>
      <c r="S784" s="45">
        <v>6025</v>
      </c>
      <c r="T784" s="45">
        <v>108</v>
      </c>
      <c r="U784" s="45">
        <v>403</v>
      </c>
      <c r="V784" s="45">
        <v>0</v>
      </c>
      <c r="W784" s="45">
        <v>0</v>
      </c>
      <c r="X784" s="45">
        <v>0</v>
      </c>
      <c r="Y784" s="45">
        <v>0</v>
      </c>
      <c r="Z784" s="45">
        <v>0</v>
      </c>
      <c r="AA784" s="45">
        <v>0</v>
      </c>
      <c r="AB784" s="45" t="s">
        <v>222</v>
      </c>
      <c r="AC784" s="92" t="s">
        <v>50</v>
      </c>
      <c r="AD784" s="74"/>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c r="BY784" s="21"/>
      <c r="BZ784" s="21"/>
      <c r="CA784" s="21"/>
      <c r="CB784" s="21"/>
      <c r="CC784" s="21"/>
      <c r="CD784" s="21"/>
      <c r="CE784" s="21"/>
      <c r="CF784" s="21"/>
      <c r="CG784" s="21"/>
      <c r="CH784" s="21"/>
      <c r="CI784" s="21"/>
      <c r="CJ784" s="21"/>
      <c r="CK784" s="21"/>
      <c r="CL784" s="21"/>
      <c r="CM784" s="21"/>
      <c r="CN784" s="21"/>
      <c r="CO784" s="21"/>
      <c r="CP784" s="21"/>
      <c r="CQ784" s="21"/>
      <c r="CR784" s="21"/>
      <c r="CS784" s="21"/>
      <c r="CT784" s="21"/>
      <c r="CU784" s="21"/>
      <c r="CV784" s="21"/>
      <c r="CW784" s="21"/>
      <c r="CX784" s="21"/>
      <c r="CY784" s="21"/>
      <c r="CZ784" s="21"/>
      <c r="DA784" s="21"/>
      <c r="DB784" s="21"/>
      <c r="DC784" s="21"/>
      <c r="DD784" s="21"/>
      <c r="DE784" s="21"/>
      <c r="DF784" s="21"/>
      <c r="DG784" s="21"/>
      <c r="DH784" s="21"/>
      <c r="DI784" s="21"/>
      <c r="DJ784" s="21"/>
      <c r="DK784" s="21"/>
      <c r="DL784" s="21"/>
      <c r="DM784" s="21"/>
      <c r="DN784" s="21"/>
      <c r="DO784" s="21"/>
      <c r="DP784" s="21"/>
      <c r="DQ784" s="21"/>
      <c r="DR784" s="21"/>
      <c r="DS784" s="21"/>
      <c r="DT784" s="21"/>
      <c r="DU784" s="21"/>
      <c r="DV784" s="21"/>
      <c r="DW784" s="21"/>
      <c r="DX784" s="21"/>
      <c r="DY784" s="21"/>
      <c r="DZ784" s="21"/>
      <c r="EA784" s="21"/>
      <c r="EB784" s="21"/>
      <c r="EC784" s="21"/>
      <c r="ED784" s="21"/>
      <c r="EE784" s="21"/>
      <c r="EF784" s="21"/>
      <c r="EG784" s="21"/>
      <c r="EH784" s="21"/>
      <c r="EI784" s="21"/>
      <c r="EJ784" s="21"/>
      <c r="EK784" s="21"/>
      <c r="EL784" s="21"/>
      <c r="EM784" s="21"/>
      <c r="EN784" s="21"/>
      <c r="EO784" s="21"/>
      <c r="EP784" s="21"/>
      <c r="EQ784" s="21"/>
      <c r="ER784" s="21"/>
      <c r="ES784" s="21"/>
      <c r="ET784" s="21"/>
      <c r="EU784" s="21"/>
      <c r="EV784" s="21"/>
      <c r="EW784" s="21"/>
      <c r="EX784" s="21"/>
      <c r="EY784" s="21"/>
      <c r="EZ784" s="21"/>
      <c r="FA784" s="21"/>
      <c r="FB784" s="21"/>
      <c r="FC784" s="21"/>
      <c r="FD784" s="21"/>
      <c r="FE784" s="21"/>
      <c r="FF784" s="21"/>
      <c r="FG784" s="21"/>
      <c r="FH784" s="21"/>
      <c r="FI784" s="21"/>
      <c r="FJ784" s="21"/>
      <c r="FK784" s="21"/>
      <c r="FL784" s="21"/>
      <c r="FM784" s="21"/>
      <c r="FN784" s="21"/>
      <c r="FO784" s="21"/>
      <c r="FP784" s="21"/>
      <c r="FQ784" s="21"/>
      <c r="FR784" s="21"/>
      <c r="FS784" s="21"/>
      <c r="FT784" s="21"/>
      <c r="FU784" s="21"/>
      <c r="FV784" s="21"/>
      <c r="FW784" s="21"/>
      <c r="FX784" s="21"/>
      <c r="FY784" s="21"/>
      <c r="FZ784" s="21"/>
      <c r="GA784" s="21"/>
      <c r="GB784" s="21"/>
      <c r="GC784" s="21"/>
      <c r="GD784" s="21"/>
      <c r="GE784" s="21"/>
      <c r="GF784" s="21"/>
      <c r="GG784" s="21"/>
      <c r="GH784" s="21"/>
      <c r="GI784" s="21"/>
      <c r="GJ784" s="21"/>
      <c r="GK784" s="21"/>
      <c r="GL784" s="21"/>
      <c r="GM784" s="21"/>
      <c r="GN784" s="21"/>
      <c r="GO784" s="21"/>
      <c r="GP784" s="21"/>
      <c r="GQ784" s="21"/>
      <c r="GR784" s="21"/>
      <c r="GS784" s="21"/>
      <c r="GT784" s="21"/>
      <c r="GU784" s="21"/>
      <c r="GV784" s="21"/>
      <c r="GW784" s="21"/>
      <c r="GX784" s="21"/>
      <c r="GY784" s="21"/>
      <c r="GZ784" s="21"/>
      <c r="HA784" s="21"/>
      <c r="HB784" s="21"/>
      <c r="HC784" s="21"/>
      <c r="HD784" s="21"/>
      <c r="HE784" s="21"/>
      <c r="HF784" s="21"/>
      <c r="HG784" s="21"/>
      <c r="HH784" s="21"/>
      <c r="HI784" s="21"/>
      <c r="HJ784" s="21"/>
      <c r="HK784" s="21"/>
      <c r="HL784" s="21"/>
      <c r="HM784" s="21"/>
      <c r="HN784" s="21"/>
      <c r="HO784" s="21"/>
      <c r="HP784" s="21"/>
      <c r="HQ784" s="21"/>
      <c r="HR784" s="21"/>
      <c r="HS784" s="21"/>
      <c r="HT784" s="21"/>
      <c r="HU784" s="21"/>
    </row>
    <row r="785" s="131" customFormat="1" ht="12" spans="1:30">
      <c r="A785" s="45" t="s">
        <v>42</v>
      </c>
      <c r="B785" s="46" t="s">
        <v>500</v>
      </c>
      <c r="C785" s="45" t="s">
        <v>52</v>
      </c>
      <c r="D785" s="45" t="s">
        <v>248</v>
      </c>
      <c r="E785" s="45" t="s">
        <v>267</v>
      </c>
      <c r="F785" s="45">
        <v>1</v>
      </c>
      <c r="G785" s="45">
        <v>1</v>
      </c>
      <c r="H785" s="45">
        <v>11</v>
      </c>
      <c r="I785" s="45">
        <v>48</v>
      </c>
      <c r="J785" s="45">
        <v>2020</v>
      </c>
      <c r="K785" s="45">
        <v>2020</v>
      </c>
      <c r="L785" s="55">
        <f t="shared" si="105"/>
        <v>31</v>
      </c>
      <c r="M785" s="55">
        <v>0</v>
      </c>
      <c r="N785" s="55">
        <v>0</v>
      </c>
      <c r="O785" s="55">
        <v>30</v>
      </c>
      <c r="P785" s="55">
        <v>1</v>
      </c>
      <c r="Q785" s="45" t="s">
        <v>46</v>
      </c>
      <c r="R785" s="45">
        <v>60</v>
      </c>
      <c r="S785" s="45">
        <v>246</v>
      </c>
      <c r="T785" s="45">
        <v>11</v>
      </c>
      <c r="U785" s="45">
        <v>48</v>
      </c>
      <c r="V785" s="45">
        <v>0</v>
      </c>
      <c r="W785" s="45">
        <v>0</v>
      </c>
      <c r="X785" s="45">
        <v>60</v>
      </c>
      <c r="Y785" s="45">
        <v>246</v>
      </c>
      <c r="Z785" s="45">
        <v>0</v>
      </c>
      <c r="AA785" s="45">
        <v>0</v>
      </c>
      <c r="AB785" s="45" t="s">
        <v>117</v>
      </c>
      <c r="AC785" s="92" t="s">
        <v>52</v>
      </c>
      <c r="AD785" s="45"/>
    </row>
    <row r="786" s="131" customFormat="1" ht="24" spans="1:30">
      <c r="A786" s="45" t="s">
        <v>42</v>
      </c>
      <c r="B786" s="46" t="s">
        <v>501</v>
      </c>
      <c r="C786" s="45" t="s">
        <v>52</v>
      </c>
      <c r="D786" s="45" t="s">
        <v>248</v>
      </c>
      <c r="E786" s="45" t="s">
        <v>267</v>
      </c>
      <c r="F786" s="45">
        <v>1</v>
      </c>
      <c r="G786" s="45">
        <v>1</v>
      </c>
      <c r="H786" s="45">
        <v>90</v>
      </c>
      <c r="I786" s="45">
        <v>270</v>
      </c>
      <c r="J786" s="45">
        <v>2020</v>
      </c>
      <c r="K786" s="45">
        <v>2020</v>
      </c>
      <c r="L786" s="55">
        <f t="shared" si="105"/>
        <v>73.2</v>
      </c>
      <c r="M786" s="55">
        <v>0</v>
      </c>
      <c r="N786" s="55">
        <v>0</v>
      </c>
      <c r="O786" s="55">
        <v>30</v>
      </c>
      <c r="P786" s="55">
        <v>43.2</v>
      </c>
      <c r="Q786" s="45" t="s">
        <v>46</v>
      </c>
      <c r="R786" s="45">
        <v>596</v>
      </c>
      <c r="S786" s="45">
        <v>2086</v>
      </c>
      <c r="T786" s="45">
        <v>90</v>
      </c>
      <c r="U786" s="45">
        <v>270</v>
      </c>
      <c r="V786" s="45">
        <v>0</v>
      </c>
      <c r="W786" s="45">
        <v>0</v>
      </c>
      <c r="X786" s="45">
        <v>596</v>
      </c>
      <c r="Y786" s="45">
        <v>2086</v>
      </c>
      <c r="Z786" s="45">
        <v>0</v>
      </c>
      <c r="AA786" s="45">
        <v>0</v>
      </c>
      <c r="AB786" s="45" t="s">
        <v>117</v>
      </c>
      <c r="AC786" s="92" t="s">
        <v>52</v>
      </c>
      <c r="AD786" s="45"/>
    </row>
    <row r="787" s="131" customFormat="1" ht="12" spans="1:30">
      <c r="A787" s="45" t="s">
        <v>42</v>
      </c>
      <c r="B787" s="46" t="s">
        <v>502</v>
      </c>
      <c r="C787" s="45" t="s">
        <v>52</v>
      </c>
      <c r="D787" s="45" t="s">
        <v>45</v>
      </c>
      <c r="E787" s="45" t="s">
        <v>267</v>
      </c>
      <c r="F787" s="45">
        <v>1</v>
      </c>
      <c r="G787" s="45">
        <v>1</v>
      </c>
      <c r="H787" s="45">
        <v>56</v>
      </c>
      <c r="I787" s="45">
        <v>201</v>
      </c>
      <c r="J787" s="45">
        <v>2020</v>
      </c>
      <c r="K787" s="45">
        <v>2020</v>
      </c>
      <c r="L787" s="55">
        <f t="shared" si="105"/>
        <v>200</v>
      </c>
      <c r="M787" s="55">
        <v>0</v>
      </c>
      <c r="N787" s="55">
        <v>0</v>
      </c>
      <c r="O787" s="55">
        <v>200</v>
      </c>
      <c r="P787" s="55">
        <v>0</v>
      </c>
      <c r="Q787" s="45" t="s">
        <v>46</v>
      </c>
      <c r="R787" s="45">
        <v>1000</v>
      </c>
      <c r="S787" s="45">
        <v>4564</v>
      </c>
      <c r="T787" s="45">
        <v>56</v>
      </c>
      <c r="U787" s="45">
        <v>201</v>
      </c>
      <c r="V787" s="45">
        <v>0</v>
      </c>
      <c r="W787" s="45">
        <v>0</v>
      </c>
      <c r="X787" s="45">
        <v>56</v>
      </c>
      <c r="Y787" s="45">
        <v>201</v>
      </c>
      <c r="Z787" s="45">
        <v>0</v>
      </c>
      <c r="AA787" s="45">
        <v>0</v>
      </c>
      <c r="AB787" s="45" t="s">
        <v>117</v>
      </c>
      <c r="AC787" s="92" t="s">
        <v>52</v>
      </c>
      <c r="AD787" s="45"/>
    </row>
    <row r="788" s="131" customFormat="1" ht="24" spans="1:30">
      <c r="A788" s="45" t="s">
        <v>42</v>
      </c>
      <c r="B788" s="46" t="s">
        <v>503</v>
      </c>
      <c r="C788" s="45" t="s">
        <v>52</v>
      </c>
      <c r="D788" s="45" t="s">
        <v>45</v>
      </c>
      <c r="E788" s="45" t="s">
        <v>267</v>
      </c>
      <c r="F788" s="45">
        <v>1</v>
      </c>
      <c r="G788" s="45">
        <v>1</v>
      </c>
      <c r="H788" s="45">
        <v>65</v>
      </c>
      <c r="I788" s="45">
        <v>274</v>
      </c>
      <c r="J788" s="45">
        <v>2020</v>
      </c>
      <c r="K788" s="45">
        <v>2020</v>
      </c>
      <c r="L788" s="55">
        <f t="shared" si="105"/>
        <v>166</v>
      </c>
      <c r="M788" s="55">
        <v>0</v>
      </c>
      <c r="N788" s="55">
        <v>0</v>
      </c>
      <c r="O788" s="55">
        <v>166</v>
      </c>
      <c r="P788" s="55">
        <v>0</v>
      </c>
      <c r="Q788" s="45" t="s">
        <v>46</v>
      </c>
      <c r="R788" s="45">
        <v>514</v>
      </c>
      <c r="S788" s="45">
        <v>2073</v>
      </c>
      <c r="T788" s="45">
        <v>65</v>
      </c>
      <c r="U788" s="45">
        <v>274</v>
      </c>
      <c r="V788" s="45">
        <v>0</v>
      </c>
      <c r="W788" s="45">
        <v>0</v>
      </c>
      <c r="X788" s="45">
        <v>0</v>
      </c>
      <c r="Y788" s="45">
        <v>0</v>
      </c>
      <c r="Z788" s="45">
        <v>0</v>
      </c>
      <c r="AA788" s="45">
        <v>0</v>
      </c>
      <c r="AB788" s="45" t="s">
        <v>222</v>
      </c>
      <c r="AC788" s="92" t="s">
        <v>52</v>
      </c>
      <c r="AD788" s="45"/>
    </row>
    <row r="789" s="131" customFormat="1" ht="24" spans="1:30">
      <c r="A789" s="45" t="s">
        <v>42</v>
      </c>
      <c r="B789" s="46" t="s">
        <v>504</v>
      </c>
      <c r="C789" s="45" t="s">
        <v>52</v>
      </c>
      <c r="D789" s="45" t="s">
        <v>45</v>
      </c>
      <c r="E789" s="45" t="s">
        <v>267</v>
      </c>
      <c r="F789" s="45">
        <v>1</v>
      </c>
      <c r="G789" s="45">
        <v>1</v>
      </c>
      <c r="H789" s="45">
        <v>31</v>
      </c>
      <c r="I789" s="45">
        <v>118</v>
      </c>
      <c r="J789" s="45">
        <v>2020</v>
      </c>
      <c r="K789" s="45">
        <v>2020</v>
      </c>
      <c r="L789" s="55">
        <f t="shared" si="105"/>
        <v>43</v>
      </c>
      <c r="M789" s="55">
        <v>0</v>
      </c>
      <c r="N789" s="55">
        <v>0</v>
      </c>
      <c r="O789" s="55">
        <v>43</v>
      </c>
      <c r="P789" s="55">
        <v>0</v>
      </c>
      <c r="Q789" s="45" t="s">
        <v>46</v>
      </c>
      <c r="R789" s="45">
        <v>38</v>
      </c>
      <c r="S789" s="45">
        <v>142</v>
      </c>
      <c r="T789" s="45">
        <v>31</v>
      </c>
      <c r="U789" s="45">
        <v>118</v>
      </c>
      <c r="V789" s="45">
        <v>0</v>
      </c>
      <c r="W789" s="45">
        <v>0</v>
      </c>
      <c r="X789" s="45">
        <v>0</v>
      </c>
      <c r="Y789" s="45">
        <v>0</v>
      </c>
      <c r="Z789" s="45">
        <v>0</v>
      </c>
      <c r="AA789" s="45">
        <v>0</v>
      </c>
      <c r="AB789" s="45" t="s">
        <v>222</v>
      </c>
      <c r="AC789" s="92" t="s">
        <v>52</v>
      </c>
      <c r="AD789" s="45"/>
    </row>
    <row r="790" s="131" customFormat="1" ht="24" spans="1:30">
      <c r="A790" s="45" t="s">
        <v>42</v>
      </c>
      <c r="B790" s="46" t="s">
        <v>505</v>
      </c>
      <c r="C790" s="45" t="s">
        <v>52</v>
      </c>
      <c r="D790" s="45" t="s">
        <v>45</v>
      </c>
      <c r="E790" s="45" t="s">
        <v>267</v>
      </c>
      <c r="F790" s="45">
        <v>1</v>
      </c>
      <c r="G790" s="45">
        <v>1</v>
      </c>
      <c r="H790" s="45">
        <v>8</v>
      </c>
      <c r="I790" s="45">
        <v>21</v>
      </c>
      <c r="J790" s="45">
        <v>2020</v>
      </c>
      <c r="K790" s="45">
        <v>2020</v>
      </c>
      <c r="L790" s="55">
        <f t="shared" si="105"/>
        <v>50</v>
      </c>
      <c r="M790" s="55">
        <v>0</v>
      </c>
      <c r="N790" s="55">
        <v>0</v>
      </c>
      <c r="O790" s="55">
        <v>50</v>
      </c>
      <c r="P790" s="55">
        <v>0</v>
      </c>
      <c r="Q790" s="45" t="s">
        <v>46</v>
      </c>
      <c r="R790" s="45">
        <v>150</v>
      </c>
      <c r="S790" s="45">
        <v>590</v>
      </c>
      <c r="T790" s="45">
        <v>8</v>
      </c>
      <c r="U790" s="45">
        <v>21</v>
      </c>
      <c r="V790" s="45">
        <v>0</v>
      </c>
      <c r="W790" s="45">
        <v>0</v>
      </c>
      <c r="X790" s="45">
        <v>0</v>
      </c>
      <c r="Y790" s="45">
        <v>0</v>
      </c>
      <c r="Z790" s="45">
        <v>0</v>
      </c>
      <c r="AA790" s="45">
        <v>0</v>
      </c>
      <c r="AB790" s="45" t="s">
        <v>222</v>
      </c>
      <c r="AC790" s="92" t="s">
        <v>52</v>
      </c>
      <c r="AD790" s="45"/>
    </row>
    <row r="791" s="131" customFormat="1" ht="24" spans="1:30">
      <c r="A791" s="45" t="s">
        <v>42</v>
      </c>
      <c r="B791" s="46" t="s">
        <v>506</v>
      </c>
      <c r="C791" s="45" t="s">
        <v>53</v>
      </c>
      <c r="D791" s="45" t="s">
        <v>45</v>
      </c>
      <c r="E791" s="45" t="s">
        <v>267</v>
      </c>
      <c r="F791" s="45">
        <v>1</v>
      </c>
      <c r="G791" s="45">
        <v>1</v>
      </c>
      <c r="H791" s="45">
        <v>32</v>
      </c>
      <c r="I791" s="45">
        <v>120</v>
      </c>
      <c r="J791" s="45">
        <v>2020</v>
      </c>
      <c r="K791" s="45">
        <v>2020</v>
      </c>
      <c r="L791" s="55">
        <f t="shared" si="105"/>
        <v>50</v>
      </c>
      <c r="M791" s="55">
        <v>0</v>
      </c>
      <c r="N791" s="55">
        <v>0</v>
      </c>
      <c r="O791" s="55">
        <v>50</v>
      </c>
      <c r="P791" s="55">
        <v>0</v>
      </c>
      <c r="Q791" s="45" t="s">
        <v>46</v>
      </c>
      <c r="R791" s="45">
        <v>59</v>
      </c>
      <c r="S791" s="45">
        <v>255</v>
      </c>
      <c r="T791" s="45">
        <v>32</v>
      </c>
      <c r="U791" s="45">
        <v>120</v>
      </c>
      <c r="V791" s="45">
        <v>0</v>
      </c>
      <c r="W791" s="45">
        <v>0</v>
      </c>
      <c r="X791" s="45">
        <v>0</v>
      </c>
      <c r="Y791" s="45">
        <v>0</v>
      </c>
      <c r="Z791" s="45">
        <v>0</v>
      </c>
      <c r="AA791" s="45">
        <v>0</v>
      </c>
      <c r="AB791" s="45" t="s">
        <v>117</v>
      </c>
      <c r="AC791" s="92" t="s">
        <v>53</v>
      </c>
      <c r="AD791" s="45"/>
    </row>
    <row r="792" s="131" customFormat="1" ht="24" spans="1:30">
      <c r="A792" s="45" t="s">
        <v>42</v>
      </c>
      <c r="B792" s="46" t="s">
        <v>507</v>
      </c>
      <c r="C792" s="45" t="s">
        <v>54</v>
      </c>
      <c r="D792" s="45" t="s">
        <v>248</v>
      </c>
      <c r="E792" s="45" t="s">
        <v>267</v>
      </c>
      <c r="F792" s="45">
        <v>1</v>
      </c>
      <c r="G792" s="45">
        <v>1</v>
      </c>
      <c r="H792" s="45">
        <v>30</v>
      </c>
      <c r="I792" s="45">
        <v>132</v>
      </c>
      <c r="J792" s="45">
        <v>2020</v>
      </c>
      <c r="K792" s="45">
        <v>2020</v>
      </c>
      <c r="L792" s="55">
        <f t="shared" si="105"/>
        <v>50</v>
      </c>
      <c r="M792" s="55">
        <v>0</v>
      </c>
      <c r="N792" s="55">
        <v>0</v>
      </c>
      <c r="O792" s="55">
        <v>50</v>
      </c>
      <c r="P792" s="55">
        <v>0</v>
      </c>
      <c r="Q792" s="45" t="s">
        <v>46</v>
      </c>
      <c r="R792" s="45">
        <v>30</v>
      </c>
      <c r="S792" s="45">
        <v>132</v>
      </c>
      <c r="T792" s="45">
        <v>30</v>
      </c>
      <c r="U792" s="45">
        <v>132</v>
      </c>
      <c r="V792" s="45">
        <v>30</v>
      </c>
      <c r="W792" s="45">
        <v>132</v>
      </c>
      <c r="X792" s="45">
        <v>30</v>
      </c>
      <c r="Y792" s="45">
        <v>132</v>
      </c>
      <c r="Z792" s="45">
        <v>30</v>
      </c>
      <c r="AA792" s="45">
        <v>132</v>
      </c>
      <c r="AB792" s="45" t="s">
        <v>117</v>
      </c>
      <c r="AC792" s="92" t="s">
        <v>54</v>
      </c>
      <c r="AD792" s="45"/>
    </row>
    <row r="793" s="131" customFormat="1" ht="24" spans="1:30">
      <c r="A793" s="45" t="s">
        <v>42</v>
      </c>
      <c r="B793" s="46" t="s">
        <v>508</v>
      </c>
      <c r="C793" s="45" t="s">
        <v>55</v>
      </c>
      <c r="D793" s="45" t="s">
        <v>45</v>
      </c>
      <c r="E793" s="45" t="s">
        <v>267</v>
      </c>
      <c r="F793" s="45">
        <v>1</v>
      </c>
      <c r="G793" s="45">
        <v>1</v>
      </c>
      <c r="H793" s="45">
        <v>15</v>
      </c>
      <c r="I793" s="45">
        <v>60</v>
      </c>
      <c r="J793" s="45">
        <v>43467</v>
      </c>
      <c r="K793" s="45">
        <v>43801</v>
      </c>
      <c r="L793" s="55">
        <f t="shared" si="105"/>
        <v>38</v>
      </c>
      <c r="M793" s="55">
        <v>0</v>
      </c>
      <c r="N793" s="55">
        <v>0</v>
      </c>
      <c r="O793" s="55">
        <v>38</v>
      </c>
      <c r="P793" s="55">
        <v>0</v>
      </c>
      <c r="Q793" s="45" t="s">
        <v>337</v>
      </c>
      <c r="R793" s="45">
        <v>35</v>
      </c>
      <c r="S793" s="45">
        <v>158</v>
      </c>
      <c r="T793" s="45">
        <v>15</v>
      </c>
      <c r="U793" s="45">
        <v>60</v>
      </c>
      <c r="V793" s="45">
        <v>15</v>
      </c>
      <c r="W793" s="45">
        <v>60</v>
      </c>
      <c r="X793" s="45">
        <v>0</v>
      </c>
      <c r="Y793" s="45">
        <v>0</v>
      </c>
      <c r="Z793" s="45">
        <v>0</v>
      </c>
      <c r="AA793" s="45">
        <v>0</v>
      </c>
      <c r="AB793" s="45" t="s">
        <v>299</v>
      </c>
      <c r="AC793" s="92" t="s">
        <v>55</v>
      </c>
      <c r="AD793" s="45"/>
    </row>
    <row r="794" s="131" customFormat="1" ht="24" spans="1:30">
      <c r="A794" s="45" t="s">
        <v>42</v>
      </c>
      <c r="B794" s="46" t="s">
        <v>509</v>
      </c>
      <c r="C794" s="45" t="s">
        <v>56</v>
      </c>
      <c r="D794" s="45" t="s">
        <v>248</v>
      </c>
      <c r="E794" s="45" t="s">
        <v>267</v>
      </c>
      <c r="F794" s="45">
        <v>1</v>
      </c>
      <c r="G794" s="45">
        <v>1</v>
      </c>
      <c r="H794" s="45">
        <v>4</v>
      </c>
      <c r="I794" s="45">
        <v>11</v>
      </c>
      <c r="J794" s="45">
        <v>2020</v>
      </c>
      <c r="K794" s="45">
        <v>2020</v>
      </c>
      <c r="L794" s="55">
        <f t="shared" si="105"/>
        <v>50</v>
      </c>
      <c r="M794" s="55">
        <v>0</v>
      </c>
      <c r="N794" s="55">
        <v>0</v>
      </c>
      <c r="O794" s="55">
        <v>50</v>
      </c>
      <c r="P794" s="55">
        <v>0</v>
      </c>
      <c r="Q794" s="45" t="s">
        <v>46</v>
      </c>
      <c r="R794" s="45">
        <v>75</v>
      </c>
      <c r="S794" s="45">
        <v>376</v>
      </c>
      <c r="T794" s="45">
        <v>4</v>
      </c>
      <c r="U794" s="45">
        <v>11</v>
      </c>
      <c r="V794" s="45">
        <v>0</v>
      </c>
      <c r="W794" s="45">
        <v>0</v>
      </c>
      <c r="X794" s="45">
        <v>0</v>
      </c>
      <c r="Y794" s="45">
        <v>0</v>
      </c>
      <c r="Z794" s="45">
        <v>0</v>
      </c>
      <c r="AA794" s="45">
        <v>0</v>
      </c>
      <c r="AB794" s="45" t="s">
        <v>299</v>
      </c>
      <c r="AC794" s="92" t="s">
        <v>56</v>
      </c>
      <c r="AD794" s="45"/>
    </row>
    <row r="795" s="131" customFormat="1" ht="24" spans="1:30">
      <c r="A795" s="45" t="s">
        <v>42</v>
      </c>
      <c r="B795" s="46" t="s">
        <v>510</v>
      </c>
      <c r="C795" s="45" t="s">
        <v>56</v>
      </c>
      <c r="D795" s="45" t="s">
        <v>45</v>
      </c>
      <c r="E795" s="45" t="s">
        <v>267</v>
      </c>
      <c r="F795" s="45">
        <v>1</v>
      </c>
      <c r="G795" s="45">
        <v>1</v>
      </c>
      <c r="H795" s="45">
        <v>91</v>
      </c>
      <c r="I795" s="45">
        <v>306</v>
      </c>
      <c r="J795" s="45">
        <v>2020</v>
      </c>
      <c r="K795" s="45">
        <v>2020</v>
      </c>
      <c r="L795" s="55">
        <v>50</v>
      </c>
      <c r="M795" s="55">
        <v>0</v>
      </c>
      <c r="N795" s="55">
        <v>0</v>
      </c>
      <c r="O795" s="55">
        <v>50</v>
      </c>
      <c r="P795" s="55">
        <v>0</v>
      </c>
      <c r="Q795" s="45" t="s">
        <v>46</v>
      </c>
      <c r="R795" s="45">
        <v>91</v>
      </c>
      <c r="S795" s="45">
        <v>306</v>
      </c>
      <c r="T795" s="45">
        <v>91</v>
      </c>
      <c r="U795" s="45">
        <v>306</v>
      </c>
      <c r="V795" s="45">
        <v>0</v>
      </c>
      <c r="W795" s="45">
        <v>0</v>
      </c>
      <c r="X795" s="45">
        <v>0</v>
      </c>
      <c r="Y795" s="45">
        <v>0</v>
      </c>
      <c r="Z795" s="45">
        <v>0</v>
      </c>
      <c r="AA795" s="45">
        <v>0</v>
      </c>
      <c r="AB795" s="45" t="s">
        <v>222</v>
      </c>
      <c r="AC795" s="92" t="s">
        <v>56</v>
      </c>
      <c r="AD795" s="45"/>
    </row>
    <row r="796" s="131" customFormat="1" ht="14.25" spans="1:229">
      <c r="A796" s="45" t="s">
        <v>42</v>
      </c>
      <c r="B796" s="46" t="s">
        <v>511</v>
      </c>
      <c r="C796" s="45" t="s">
        <v>512</v>
      </c>
      <c r="D796" s="45" t="s">
        <v>45</v>
      </c>
      <c r="E796" s="45" t="s">
        <v>267</v>
      </c>
      <c r="F796" s="45">
        <v>1</v>
      </c>
      <c r="G796" s="45">
        <v>1</v>
      </c>
      <c r="H796" s="45">
        <v>71</v>
      </c>
      <c r="I796" s="45">
        <v>264</v>
      </c>
      <c r="J796" s="45">
        <v>2020</v>
      </c>
      <c r="K796" s="45">
        <v>2020</v>
      </c>
      <c r="L796" s="55">
        <f t="shared" ref="L796:L799" si="106">M796+N796+O796+P796</f>
        <v>130</v>
      </c>
      <c r="M796" s="55">
        <v>0</v>
      </c>
      <c r="N796" s="55">
        <v>0</v>
      </c>
      <c r="O796" s="55">
        <v>130</v>
      </c>
      <c r="P796" s="55">
        <v>0</v>
      </c>
      <c r="Q796" s="45" t="s">
        <v>46</v>
      </c>
      <c r="R796" s="45">
        <v>849</v>
      </c>
      <c r="S796" s="45">
        <v>3452</v>
      </c>
      <c r="T796" s="45">
        <v>71</v>
      </c>
      <c r="U796" s="45">
        <v>264</v>
      </c>
      <c r="V796" s="45">
        <v>71</v>
      </c>
      <c r="W796" s="45">
        <v>264</v>
      </c>
      <c r="X796" s="45">
        <v>0</v>
      </c>
      <c r="Y796" s="45">
        <v>0</v>
      </c>
      <c r="Z796" s="45">
        <v>0</v>
      </c>
      <c r="AA796" s="45">
        <v>0</v>
      </c>
      <c r="AB796" s="45" t="s">
        <v>117</v>
      </c>
      <c r="AC796" s="92" t="s">
        <v>512</v>
      </c>
      <c r="AD796" s="74"/>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c r="BY796" s="21"/>
      <c r="BZ796" s="21"/>
      <c r="CA796" s="21"/>
      <c r="CB796" s="21"/>
      <c r="CC796" s="21"/>
      <c r="CD796" s="21"/>
      <c r="CE796" s="21"/>
      <c r="CF796" s="21"/>
      <c r="CG796" s="21"/>
      <c r="CH796" s="21"/>
      <c r="CI796" s="21"/>
      <c r="CJ796" s="21"/>
      <c r="CK796" s="21"/>
      <c r="CL796" s="21"/>
      <c r="CM796" s="21"/>
      <c r="CN796" s="21"/>
      <c r="CO796" s="21"/>
      <c r="CP796" s="21"/>
      <c r="CQ796" s="21"/>
      <c r="CR796" s="21"/>
      <c r="CS796" s="21"/>
      <c r="CT796" s="21"/>
      <c r="CU796" s="21"/>
      <c r="CV796" s="21"/>
      <c r="CW796" s="21"/>
      <c r="CX796" s="21"/>
      <c r="CY796" s="21"/>
      <c r="CZ796" s="21"/>
      <c r="DA796" s="21"/>
      <c r="DB796" s="21"/>
      <c r="DC796" s="21"/>
      <c r="DD796" s="21"/>
      <c r="DE796" s="21"/>
      <c r="DF796" s="21"/>
      <c r="DG796" s="21"/>
      <c r="DH796" s="21"/>
      <c r="DI796" s="21"/>
      <c r="DJ796" s="21"/>
      <c r="DK796" s="21"/>
      <c r="DL796" s="21"/>
      <c r="DM796" s="21"/>
      <c r="DN796" s="21"/>
      <c r="DO796" s="21"/>
      <c r="DP796" s="21"/>
      <c r="DQ796" s="21"/>
      <c r="DR796" s="21"/>
      <c r="DS796" s="21"/>
      <c r="DT796" s="21"/>
      <c r="DU796" s="21"/>
      <c r="DV796" s="21"/>
      <c r="DW796" s="21"/>
      <c r="DX796" s="21"/>
      <c r="DY796" s="21"/>
      <c r="DZ796" s="21"/>
      <c r="EA796" s="21"/>
      <c r="EB796" s="21"/>
      <c r="EC796" s="21"/>
      <c r="ED796" s="21"/>
      <c r="EE796" s="21"/>
      <c r="EF796" s="21"/>
      <c r="EG796" s="21"/>
      <c r="EH796" s="21"/>
      <c r="EI796" s="21"/>
      <c r="EJ796" s="21"/>
      <c r="EK796" s="21"/>
      <c r="EL796" s="21"/>
      <c r="EM796" s="21"/>
      <c r="EN796" s="21"/>
      <c r="EO796" s="21"/>
      <c r="EP796" s="21"/>
      <c r="EQ796" s="21"/>
      <c r="ER796" s="21"/>
      <c r="ES796" s="21"/>
      <c r="ET796" s="21"/>
      <c r="EU796" s="21"/>
      <c r="EV796" s="21"/>
      <c r="EW796" s="21"/>
      <c r="EX796" s="21"/>
      <c r="EY796" s="21"/>
      <c r="EZ796" s="21"/>
      <c r="FA796" s="21"/>
      <c r="FB796" s="21"/>
      <c r="FC796" s="21"/>
      <c r="FD796" s="21"/>
      <c r="FE796" s="21"/>
      <c r="FF796" s="21"/>
      <c r="FG796" s="21"/>
      <c r="FH796" s="21"/>
      <c r="FI796" s="21"/>
      <c r="FJ796" s="21"/>
      <c r="FK796" s="21"/>
      <c r="FL796" s="21"/>
      <c r="FM796" s="21"/>
      <c r="FN796" s="21"/>
      <c r="FO796" s="21"/>
      <c r="FP796" s="21"/>
      <c r="FQ796" s="21"/>
      <c r="FR796" s="21"/>
      <c r="FS796" s="21"/>
      <c r="FT796" s="21"/>
      <c r="FU796" s="21"/>
      <c r="FV796" s="21"/>
      <c r="FW796" s="21"/>
      <c r="FX796" s="21"/>
      <c r="FY796" s="21"/>
      <c r="FZ796" s="21"/>
      <c r="GA796" s="21"/>
      <c r="GB796" s="21"/>
      <c r="GC796" s="21"/>
      <c r="GD796" s="21"/>
      <c r="GE796" s="21"/>
      <c r="GF796" s="21"/>
      <c r="GG796" s="21"/>
      <c r="GH796" s="21"/>
      <c r="GI796" s="21"/>
      <c r="GJ796" s="21"/>
      <c r="GK796" s="21"/>
      <c r="GL796" s="21"/>
      <c r="GM796" s="21"/>
      <c r="GN796" s="21"/>
      <c r="GO796" s="21"/>
      <c r="GP796" s="21"/>
      <c r="GQ796" s="21"/>
      <c r="GR796" s="21"/>
      <c r="GS796" s="21"/>
      <c r="GT796" s="21"/>
      <c r="GU796" s="21"/>
      <c r="GV796" s="21"/>
      <c r="GW796" s="21"/>
      <c r="GX796" s="21"/>
      <c r="GY796" s="21"/>
      <c r="GZ796" s="21"/>
      <c r="HA796" s="21"/>
      <c r="HB796" s="21"/>
      <c r="HC796" s="21"/>
      <c r="HD796" s="21"/>
      <c r="HE796" s="21"/>
      <c r="HF796" s="21"/>
      <c r="HG796" s="21"/>
      <c r="HH796" s="21"/>
      <c r="HI796" s="21"/>
      <c r="HJ796" s="21"/>
      <c r="HK796" s="21"/>
      <c r="HL796" s="21"/>
      <c r="HM796" s="21"/>
      <c r="HN796" s="21"/>
      <c r="HO796" s="21"/>
      <c r="HP796" s="21"/>
      <c r="HQ796" s="21"/>
      <c r="HR796" s="21"/>
      <c r="HS796" s="21"/>
      <c r="HT796" s="21"/>
      <c r="HU796" s="21"/>
    </row>
    <row r="797" s="131" customFormat="1" ht="24" spans="1:229">
      <c r="A797" s="45" t="s">
        <v>42</v>
      </c>
      <c r="B797" s="46" t="s">
        <v>513</v>
      </c>
      <c r="C797" s="45" t="s">
        <v>512</v>
      </c>
      <c r="D797" s="45" t="s">
        <v>45</v>
      </c>
      <c r="E797" s="45" t="s">
        <v>267</v>
      </c>
      <c r="F797" s="45">
        <v>1</v>
      </c>
      <c r="G797" s="45">
        <v>1</v>
      </c>
      <c r="H797" s="45">
        <v>27</v>
      </c>
      <c r="I797" s="45">
        <v>145</v>
      </c>
      <c r="J797" s="45">
        <v>2020</v>
      </c>
      <c r="K797" s="45">
        <v>2020</v>
      </c>
      <c r="L797" s="55">
        <f t="shared" si="106"/>
        <v>90</v>
      </c>
      <c r="M797" s="55">
        <v>0</v>
      </c>
      <c r="N797" s="55">
        <v>0</v>
      </c>
      <c r="O797" s="55">
        <v>90</v>
      </c>
      <c r="P797" s="55">
        <v>0</v>
      </c>
      <c r="Q797" s="45" t="s">
        <v>46</v>
      </c>
      <c r="R797" s="45">
        <v>156</v>
      </c>
      <c r="S797" s="45">
        <v>810</v>
      </c>
      <c r="T797" s="45">
        <v>27</v>
      </c>
      <c r="U797" s="45">
        <v>145</v>
      </c>
      <c r="V797" s="45">
        <v>0</v>
      </c>
      <c r="W797" s="45">
        <v>0</v>
      </c>
      <c r="X797" s="45">
        <v>0</v>
      </c>
      <c r="Y797" s="45">
        <v>0</v>
      </c>
      <c r="Z797" s="45">
        <v>0</v>
      </c>
      <c r="AA797" s="45">
        <v>0</v>
      </c>
      <c r="AB797" s="45" t="s">
        <v>222</v>
      </c>
      <c r="AC797" s="92" t="s">
        <v>512</v>
      </c>
      <c r="AD797" s="74"/>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c r="BY797" s="21"/>
      <c r="BZ797" s="21"/>
      <c r="CA797" s="21"/>
      <c r="CB797" s="21"/>
      <c r="CC797" s="21"/>
      <c r="CD797" s="21"/>
      <c r="CE797" s="21"/>
      <c r="CF797" s="21"/>
      <c r="CG797" s="21"/>
      <c r="CH797" s="21"/>
      <c r="CI797" s="21"/>
      <c r="CJ797" s="21"/>
      <c r="CK797" s="21"/>
      <c r="CL797" s="21"/>
      <c r="CM797" s="21"/>
      <c r="CN797" s="21"/>
      <c r="CO797" s="21"/>
      <c r="CP797" s="21"/>
      <c r="CQ797" s="21"/>
      <c r="CR797" s="21"/>
      <c r="CS797" s="21"/>
      <c r="CT797" s="21"/>
      <c r="CU797" s="21"/>
      <c r="CV797" s="21"/>
      <c r="CW797" s="21"/>
      <c r="CX797" s="21"/>
      <c r="CY797" s="21"/>
      <c r="CZ797" s="21"/>
      <c r="DA797" s="21"/>
      <c r="DB797" s="21"/>
      <c r="DC797" s="21"/>
      <c r="DD797" s="21"/>
      <c r="DE797" s="21"/>
      <c r="DF797" s="21"/>
      <c r="DG797" s="21"/>
      <c r="DH797" s="21"/>
      <c r="DI797" s="21"/>
      <c r="DJ797" s="21"/>
      <c r="DK797" s="21"/>
      <c r="DL797" s="21"/>
      <c r="DM797" s="21"/>
      <c r="DN797" s="21"/>
      <c r="DO797" s="21"/>
      <c r="DP797" s="21"/>
      <c r="DQ797" s="21"/>
      <c r="DR797" s="21"/>
      <c r="DS797" s="21"/>
      <c r="DT797" s="21"/>
      <c r="DU797" s="21"/>
      <c r="DV797" s="21"/>
      <c r="DW797" s="21"/>
      <c r="DX797" s="21"/>
      <c r="DY797" s="21"/>
      <c r="DZ797" s="21"/>
      <c r="EA797" s="21"/>
      <c r="EB797" s="21"/>
      <c r="EC797" s="21"/>
      <c r="ED797" s="21"/>
      <c r="EE797" s="21"/>
      <c r="EF797" s="21"/>
      <c r="EG797" s="21"/>
      <c r="EH797" s="21"/>
      <c r="EI797" s="21"/>
      <c r="EJ797" s="21"/>
      <c r="EK797" s="21"/>
      <c r="EL797" s="21"/>
      <c r="EM797" s="21"/>
      <c r="EN797" s="21"/>
      <c r="EO797" s="21"/>
      <c r="EP797" s="21"/>
      <c r="EQ797" s="21"/>
      <c r="ER797" s="21"/>
      <c r="ES797" s="21"/>
      <c r="ET797" s="21"/>
      <c r="EU797" s="21"/>
      <c r="EV797" s="21"/>
      <c r="EW797" s="21"/>
      <c r="EX797" s="21"/>
      <c r="EY797" s="21"/>
      <c r="EZ797" s="21"/>
      <c r="FA797" s="21"/>
      <c r="FB797" s="21"/>
      <c r="FC797" s="21"/>
      <c r="FD797" s="21"/>
      <c r="FE797" s="21"/>
      <c r="FF797" s="21"/>
      <c r="FG797" s="21"/>
      <c r="FH797" s="21"/>
      <c r="FI797" s="21"/>
      <c r="FJ797" s="21"/>
      <c r="FK797" s="21"/>
      <c r="FL797" s="21"/>
      <c r="FM797" s="21"/>
      <c r="FN797" s="21"/>
      <c r="FO797" s="21"/>
      <c r="FP797" s="21"/>
      <c r="FQ797" s="21"/>
      <c r="FR797" s="21"/>
      <c r="FS797" s="21"/>
      <c r="FT797" s="21"/>
      <c r="FU797" s="21"/>
      <c r="FV797" s="21"/>
      <c r="FW797" s="21"/>
      <c r="FX797" s="21"/>
      <c r="FY797" s="21"/>
      <c r="FZ797" s="21"/>
      <c r="GA797" s="21"/>
      <c r="GB797" s="21"/>
      <c r="GC797" s="21"/>
      <c r="GD797" s="21"/>
      <c r="GE797" s="21"/>
      <c r="GF797" s="21"/>
      <c r="GG797" s="21"/>
      <c r="GH797" s="21"/>
      <c r="GI797" s="21"/>
      <c r="GJ797" s="21"/>
      <c r="GK797" s="21"/>
      <c r="GL797" s="21"/>
      <c r="GM797" s="21"/>
      <c r="GN797" s="21"/>
      <c r="GO797" s="21"/>
      <c r="GP797" s="21"/>
      <c r="GQ797" s="21"/>
      <c r="GR797" s="21"/>
      <c r="GS797" s="21"/>
      <c r="GT797" s="21"/>
      <c r="GU797" s="21"/>
      <c r="GV797" s="21"/>
      <c r="GW797" s="21"/>
      <c r="GX797" s="21"/>
      <c r="GY797" s="21"/>
      <c r="GZ797" s="21"/>
      <c r="HA797" s="21"/>
      <c r="HB797" s="21"/>
      <c r="HC797" s="21"/>
      <c r="HD797" s="21"/>
      <c r="HE797" s="21"/>
      <c r="HF797" s="21"/>
      <c r="HG797" s="21"/>
      <c r="HH797" s="21"/>
      <c r="HI797" s="21"/>
      <c r="HJ797" s="21"/>
      <c r="HK797" s="21"/>
      <c r="HL797" s="21"/>
      <c r="HM797" s="21"/>
      <c r="HN797" s="21"/>
      <c r="HO797" s="21"/>
      <c r="HP797" s="21"/>
      <c r="HQ797" s="21"/>
      <c r="HR797" s="21"/>
      <c r="HS797" s="21"/>
      <c r="HT797" s="21"/>
      <c r="HU797" s="21"/>
    </row>
    <row r="798" s="131" customFormat="1" ht="24" spans="1:229">
      <c r="A798" s="45" t="s">
        <v>42</v>
      </c>
      <c r="B798" s="46" t="s">
        <v>514</v>
      </c>
      <c r="C798" s="45" t="s">
        <v>512</v>
      </c>
      <c r="D798" s="45" t="s">
        <v>45</v>
      </c>
      <c r="E798" s="45" t="s">
        <v>267</v>
      </c>
      <c r="F798" s="45">
        <v>1</v>
      </c>
      <c r="G798" s="45">
        <v>1</v>
      </c>
      <c r="H798" s="45">
        <v>182</v>
      </c>
      <c r="I798" s="45">
        <v>815</v>
      </c>
      <c r="J798" s="45">
        <v>2020</v>
      </c>
      <c r="K798" s="45">
        <v>2020</v>
      </c>
      <c r="L798" s="55">
        <f t="shared" si="106"/>
        <v>394</v>
      </c>
      <c r="M798" s="55">
        <v>0</v>
      </c>
      <c r="N798" s="55">
        <v>0</v>
      </c>
      <c r="O798" s="55">
        <v>394</v>
      </c>
      <c r="P798" s="55">
        <v>0</v>
      </c>
      <c r="Q798" s="45" t="s">
        <v>46</v>
      </c>
      <c r="R798" s="45">
        <v>979</v>
      </c>
      <c r="S798" s="45">
        <v>4127</v>
      </c>
      <c r="T798" s="45">
        <v>182</v>
      </c>
      <c r="U798" s="45">
        <v>815</v>
      </c>
      <c r="V798" s="45">
        <v>0</v>
      </c>
      <c r="W798" s="45">
        <v>0</v>
      </c>
      <c r="X798" s="45">
        <v>0</v>
      </c>
      <c r="Y798" s="45">
        <v>0</v>
      </c>
      <c r="Z798" s="45">
        <v>0</v>
      </c>
      <c r="AA798" s="45">
        <v>0</v>
      </c>
      <c r="AB798" s="45" t="s">
        <v>515</v>
      </c>
      <c r="AC798" s="92" t="s">
        <v>512</v>
      </c>
      <c r="AD798" s="74"/>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CG798" s="21"/>
      <c r="CH798" s="21"/>
      <c r="CI798" s="21"/>
      <c r="CJ798" s="21"/>
      <c r="CK798" s="21"/>
      <c r="CL798" s="21"/>
      <c r="CM798" s="21"/>
      <c r="CN798" s="21"/>
      <c r="CO798" s="21"/>
      <c r="CP798" s="21"/>
      <c r="CQ798" s="21"/>
      <c r="CR798" s="21"/>
      <c r="CS798" s="21"/>
      <c r="CT798" s="21"/>
      <c r="CU798" s="21"/>
      <c r="CV798" s="21"/>
      <c r="CW798" s="21"/>
      <c r="CX798" s="21"/>
      <c r="CY798" s="21"/>
      <c r="CZ798" s="21"/>
      <c r="DA798" s="21"/>
      <c r="DB798" s="21"/>
      <c r="DC798" s="21"/>
      <c r="DD798" s="21"/>
      <c r="DE798" s="21"/>
      <c r="DF798" s="21"/>
      <c r="DG798" s="21"/>
      <c r="DH798" s="21"/>
      <c r="DI798" s="21"/>
      <c r="DJ798" s="21"/>
      <c r="DK798" s="21"/>
      <c r="DL798" s="21"/>
      <c r="DM798" s="21"/>
      <c r="DN798" s="21"/>
      <c r="DO798" s="21"/>
      <c r="DP798" s="21"/>
      <c r="DQ798" s="21"/>
      <c r="DR798" s="21"/>
      <c r="DS798" s="21"/>
      <c r="DT798" s="21"/>
      <c r="DU798" s="21"/>
      <c r="DV798" s="21"/>
      <c r="DW798" s="21"/>
      <c r="DX798" s="21"/>
      <c r="DY798" s="21"/>
      <c r="DZ798" s="21"/>
      <c r="EA798" s="21"/>
      <c r="EB798" s="21"/>
      <c r="EC798" s="21"/>
      <c r="ED798" s="21"/>
      <c r="EE798" s="21"/>
      <c r="EF798" s="21"/>
      <c r="EG798" s="21"/>
      <c r="EH798" s="21"/>
      <c r="EI798" s="21"/>
      <c r="EJ798" s="21"/>
      <c r="EK798" s="21"/>
      <c r="EL798" s="21"/>
      <c r="EM798" s="21"/>
      <c r="EN798" s="21"/>
      <c r="EO798" s="21"/>
      <c r="EP798" s="21"/>
      <c r="EQ798" s="21"/>
      <c r="ER798" s="21"/>
      <c r="ES798" s="21"/>
      <c r="ET798" s="21"/>
      <c r="EU798" s="21"/>
      <c r="EV798" s="21"/>
      <c r="EW798" s="21"/>
      <c r="EX798" s="21"/>
      <c r="EY798" s="21"/>
      <c r="EZ798" s="21"/>
      <c r="FA798" s="21"/>
      <c r="FB798" s="21"/>
      <c r="FC798" s="21"/>
      <c r="FD798" s="21"/>
      <c r="FE798" s="21"/>
      <c r="FF798" s="21"/>
      <c r="FG798" s="21"/>
      <c r="FH798" s="21"/>
      <c r="FI798" s="21"/>
      <c r="FJ798" s="21"/>
      <c r="FK798" s="21"/>
      <c r="FL798" s="21"/>
      <c r="FM798" s="21"/>
      <c r="FN798" s="21"/>
      <c r="FO798" s="21"/>
      <c r="FP798" s="21"/>
      <c r="FQ798" s="21"/>
      <c r="FR798" s="21"/>
      <c r="FS798" s="21"/>
      <c r="FT798" s="21"/>
      <c r="FU798" s="21"/>
      <c r="FV798" s="21"/>
      <c r="FW798" s="21"/>
      <c r="FX798" s="21"/>
      <c r="FY798" s="21"/>
      <c r="FZ798" s="21"/>
      <c r="GA798" s="21"/>
      <c r="GB798" s="21"/>
      <c r="GC798" s="21"/>
      <c r="GD798" s="21"/>
      <c r="GE798" s="21"/>
      <c r="GF798" s="21"/>
      <c r="GG798" s="21"/>
      <c r="GH798" s="21"/>
      <c r="GI798" s="21"/>
      <c r="GJ798" s="21"/>
      <c r="GK798" s="21"/>
      <c r="GL798" s="21"/>
      <c r="GM798" s="21"/>
      <c r="GN798" s="21"/>
      <c r="GO798" s="21"/>
      <c r="GP798" s="21"/>
      <c r="GQ798" s="21"/>
      <c r="GR798" s="21"/>
      <c r="GS798" s="21"/>
      <c r="GT798" s="21"/>
      <c r="GU798" s="21"/>
      <c r="GV798" s="21"/>
      <c r="GW798" s="21"/>
      <c r="GX798" s="21"/>
      <c r="GY798" s="21"/>
      <c r="GZ798" s="21"/>
      <c r="HA798" s="21"/>
      <c r="HB798" s="21"/>
      <c r="HC798" s="21"/>
      <c r="HD798" s="21"/>
      <c r="HE798" s="21"/>
      <c r="HF798" s="21"/>
      <c r="HG798" s="21"/>
      <c r="HH798" s="21"/>
      <c r="HI798" s="21"/>
      <c r="HJ798" s="21"/>
      <c r="HK798" s="21"/>
      <c r="HL798" s="21"/>
      <c r="HM798" s="21"/>
      <c r="HN798" s="21"/>
      <c r="HO798" s="21"/>
      <c r="HP798" s="21"/>
      <c r="HQ798" s="21"/>
      <c r="HR798" s="21"/>
      <c r="HS798" s="21"/>
      <c r="HT798" s="21"/>
      <c r="HU798" s="21"/>
    </row>
    <row r="799" s="21" customFormat="1" ht="24" spans="1:30">
      <c r="A799" s="45" t="s">
        <v>42</v>
      </c>
      <c r="B799" s="46" t="s">
        <v>516</v>
      </c>
      <c r="C799" s="45" t="s">
        <v>57</v>
      </c>
      <c r="D799" s="45" t="s">
        <v>248</v>
      </c>
      <c r="E799" s="45" t="s">
        <v>267</v>
      </c>
      <c r="F799" s="45">
        <v>1</v>
      </c>
      <c r="G799" s="45">
        <v>1</v>
      </c>
      <c r="H799" s="45">
        <v>71</v>
      </c>
      <c r="I799" s="45">
        <v>307</v>
      </c>
      <c r="J799" s="45">
        <v>2020</v>
      </c>
      <c r="K799" s="45">
        <v>2020</v>
      </c>
      <c r="L799" s="55">
        <f t="shared" si="106"/>
        <v>50</v>
      </c>
      <c r="M799" s="55">
        <v>0</v>
      </c>
      <c r="N799" s="55">
        <v>0</v>
      </c>
      <c r="O799" s="55">
        <v>50</v>
      </c>
      <c r="P799" s="55">
        <v>0</v>
      </c>
      <c r="Q799" s="45" t="s">
        <v>46</v>
      </c>
      <c r="R799" s="45">
        <v>531</v>
      </c>
      <c r="S799" s="45">
        <v>2292</v>
      </c>
      <c r="T799" s="45">
        <v>71</v>
      </c>
      <c r="U799" s="45">
        <v>307</v>
      </c>
      <c r="V799" s="45">
        <v>0</v>
      </c>
      <c r="W799" s="45">
        <v>0</v>
      </c>
      <c r="X799" s="45">
        <v>71</v>
      </c>
      <c r="Y799" s="45">
        <v>307</v>
      </c>
      <c r="Z799" s="45">
        <v>0</v>
      </c>
      <c r="AA799" s="45">
        <v>0</v>
      </c>
      <c r="AB799" s="45" t="s">
        <v>299</v>
      </c>
      <c r="AC799" s="92" t="s">
        <v>57</v>
      </c>
      <c r="AD799" s="74"/>
    </row>
    <row r="800" s="143" customFormat="1" ht="24" spans="1:30">
      <c r="A800" s="43" t="s">
        <v>517</v>
      </c>
      <c r="B800" s="44" t="s">
        <v>518</v>
      </c>
      <c r="C800" s="43" t="s">
        <v>36</v>
      </c>
      <c r="D800" s="43"/>
      <c r="E800" s="43"/>
      <c r="F800" s="43">
        <f t="shared" ref="F800:I800" si="107">SUM(F801:F891)</f>
        <v>92</v>
      </c>
      <c r="G800" s="43">
        <f t="shared" si="107"/>
        <v>91</v>
      </c>
      <c r="H800" s="43">
        <f t="shared" si="107"/>
        <v>7720</v>
      </c>
      <c r="I800" s="43">
        <f t="shared" si="107"/>
        <v>30502</v>
      </c>
      <c r="J800" s="43"/>
      <c r="K800" s="43"/>
      <c r="L800" s="52">
        <f>SUM(L801:L891)</f>
        <v>1018.7</v>
      </c>
      <c r="M800" s="52">
        <f>SUM(M801:M891)</f>
        <v>0</v>
      </c>
      <c r="N800" s="52">
        <f>SUM(N801:N891)</f>
        <v>0</v>
      </c>
      <c r="O800" s="52">
        <f>SUM(O801:O891)</f>
        <v>998.7</v>
      </c>
      <c r="P800" s="52">
        <f>SUM(P801:P891)</f>
        <v>20</v>
      </c>
      <c r="Q800" s="43"/>
      <c r="R800" s="43">
        <f t="shared" ref="R800:AA800" si="108">SUM(R801:R891)</f>
        <v>33284</v>
      </c>
      <c r="S800" s="43">
        <f t="shared" si="108"/>
        <v>143785</v>
      </c>
      <c r="T800" s="43">
        <f t="shared" si="108"/>
        <v>7720</v>
      </c>
      <c r="U800" s="43">
        <f t="shared" si="108"/>
        <v>30502</v>
      </c>
      <c r="V800" s="43">
        <f t="shared" si="108"/>
        <v>21</v>
      </c>
      <c r="W800" s="43">
        <f t="shared" si="108"/>
        <v>82</v>
      </c>
      <c r="X800" s="43">
        <f t="shared" si="108"/>
        <v>159</v>
      </c>
      <c r="Y800" s="43">
        <f t="shared" si="108"/>
        <v>670</v>
      </c>
      <c r="Z800" s="43">
        <f t="shared" si="108"/>
        <v>0</v>
      </c>
      <c r="AA800" s="43">
        <f t="shared" si="108"/>
        <v>0</v>
      </c>
      <c r="AB800" s="43"/>
      <c r="AC800" s="43"/>
      <c r="AD800" s="77"/>
    </row>
    <row r="801" s="131" customFormat="1" ht="36" spans="1:30">
      <c r="A801" s="45" t="s">
        <v>42</v>
      </c>
      <c r="B801" s="46" t="s">
        <v>519</v>
      </c>
      <c r="C801" s="45" t="s">
        <v>44</v>
      </c>
      <c r="D801" s="45" t="s">
        <v>45</v>
      </c>
      <c r="E801" s="45" t="s">
        <v>267</v>
      </c>
      <c r="F801" s="45">
        <v>1</v>
      </c>
      <c r="G801" s="45">
        <v>1</v>
      </c>
      <c r="H801" s="45">
        <v>18</v>
      </c>
      <c r="I801" s="45">
        <v>71</v>
      </c>
      <c r="J801" s="45">
        <v>2018</v>
      </c>
      <c r="K801" s="45">
        <v>2018</v>
      </c>
      <c r="L801" s="55">
        <v>10</v>
      </c>
      <c r="M801" s="55">
        <v>0</v>
      </c>
      <c r="N801" s="55">
        <v>0</v>
      </c>
      <c r="O801" s="55">
        <v>10</v>
      </c>
      <c r="P801" s="55">
        <v>0</v>
      </c>
      <c r="Q801" s="45" t="s">
        <v>46</v>
      </c>
      <c r="R801" s="45">
        <v>0</v>
      </c>
      <c r="S801" s="45">
        <v>0</v>
      </c>
      <c r="T801" s="45">
        <v>18</v>
      </c>
      <c r="U801" s="45">
        <v>71</v>
      </c>
      <c r="V801" s="73">
        <v>0</v>
      </c>
      <c r="W801" s="45">
        <v>0</v>
      </c>
      <c r="X801" s="45">
        <v>0</v>
      </c>
      <c r="Y801" s="45">
        <v>0</v>
      </c>
      <c r="Z801" s="45">
        <v>0</v>
      </c>
      <c r="AA801" s="45">
        <v>0</v>
      </c>
      <c r="AB801" s="45" t="s">
        <v>325</v>
      </c>
      <c r="AC801" s="45" t="s">
        <v>44</v>
      </c>
      <c r="AD801" s="45"/>
    </row>
    <row r="802" s="131" customFormat="1" ht="36" spans="1:30">
      <c r="A802" s="45" t="s">
        <v>42</v>
      </c>
      <c r="B802" s="46" t="s">
        <v>519</v>
      </c>
      <c r="C802" s="45" t="s">
        <v>49</v>
      </c>
      <c r="D802" s="45" t="s">
        <v>45</v>
      </c>
      <c r="E802" s="45" t="s">
        <v>267</v>
      </c>
      <c r="F802" s="45">
        <v>1</v>
      </c>
      <c r="G802" s="45">
        <v>1</v>
      </c>
      <c r="H802" s="45">
        <v>6</v>
      </c>
      <c r="I802" s="45">
        <v>14</v>
      </c>
      <c r="J802" s="45">
        <v>2018</v>
      </c>
      <c r="K802" s="45">
        <v>2018</v>
      </c>
      <c r="L802" s="55">
        <v>33</v>
      </c>
      <c r="M802" s="55">
        <v>0</v>
      </c>
      <c r="N802" s="55">
        <v>0</v>
      </c>
      <c r="O802" s="55">
        <v>33</v>
      </c>
      <c r="P802" s="55">
        <v>0</v>
      </c>
      <c r="Q802" s="45" t="s">
        <v>46</v>
      </c>
      <c r="R802" s="45">
        <v>6</v>
      </c>
      <c r="S802" s="45">
        <v>14</v>
      </c>
      <c r="T802" s="45">
        <v>6</v>
      </c>
      <c r="U802" s="45">
        <v>14</v>
      </c>
      <c r="V802" s="73">
        <v>0</v>
      </c>
      <c r="W802" s="45">
        <v>0</v>
      </c>
      <c r="X802" s="45">
        <v>0</v>
      </c>
      <c r="Y802" s="45">
        <v>0</v>
      </c>
      <c r="Z802" s="45">
        <v>0</v>
      </c>
      <c r="AA802" s="45">
        <v>0</v>
      </c>
      <c r="AB802" s="45" t="s">
        <v>325</v>
      </c>
      <c r="AC802" s="45" t="s">
        <v>49</v>
      </c>
      <c r="AD802" s="45"/>
    </row>
    <row r="803" s="131" customFormat="1" ht="36" spans="1:30">
      <c r="A803" s="45" t="s">
        <v>42</v>
      </c>
      <c r="B803" s="46" t="s">
        <v>519</v>
      </c>
      <c r="C803" s="45" t="s">
        <v>49</v>
      </c>
      <c r="D803" s="45" t="s">
        <v>45</v>
      </c>
      <c r="E803" s="45" t="s">
        <v>267</v>
      </c>
      <c r="F803" s="45">
        <v>1</v>
      </c>
      <c r="G803" s="45">
        <v>1</v>
      </c>
      <c r="H803" s="45">
        <v>14</v>
      </c>
      <c r="I803" s="45">
        <v>46</v>
      </c>
      <c r="J803" s="45">
        <v>2018</v>
      </c>
      <c r="K803" s="45">
        <v>2018</v>
      </c>
      <c r="L803" s="55">
        <v>40</v>
      </c>
      <c r="M803" s="55">
        <v>0</v>
      </c>
      <c r="N803" s="55">
        <v>0</v>
      </c>
      <c r="O803" s="55">
        <v>40</v>
      </c>
      <c r="P803" s="55">
        <v>0</v>
      </c>
      <c r="Q803" s="45" t="s">
        <v>46</v>
      </c>
      <c r="R803" s="45">
        <v>72</v>
      </c>
      <c r="S803" s="45">
        <v>297</v>
      </c>
      <c r="T803" s="45">
        <v>14</v>
      </c>
      <c r="U803" s="45">
        <v>46</v>
      </c>
      <c r="V803" s="73">
        <v>0</v>
      </c>
      <c r="W803" s="45">
        <v>0</v>
      </c>
      <c r="X803" s="45">
        <v>0</v>
      </c>
      <c r="Y803" s="45">
        <v>0</v>
      </c>
      <c r="Z803" s="45">
        <v>0</v>
      </c>
      <c r="AA803" s="45">
        <v>0</v>
      </c>
      <c r="AB803" s="45" t="s">
        <v>325</v>
      </c>
      <c r="AC803" s="45" t="s">
        <v>49</v>
      </c>
      <c r="AD803" s="45"/>
    </row>
    <row r="804" s="131" customFormat="1" ht="36" spans="1:30">
      <c r="A804" s="45" t="s">
        <v>42</v>
      </c>
      <c r="B804" s="46" t="s">
        <v>519</v>
      </c>
      <c r="C804" s="45" t="s">
        <v>50</v>
      </c>
      <c r="D804" s="45" t="s">
        <v>45</v>
      </c>
      <c r="E804" s="45" t="s">
        <v>267</v>
      </c>
      <c r="F804" s="45">
        <v>1</v>
      </c>
      <c r="G804" s="45">
        <v>1</v>
      </c>
      <c r="H804" s="45">
        <v>72</v>
      </c>
      <c r="I804" s="45">
        <v>279</v>
      </c>
      <c r="J804" s="45">
        <v>2018</v>
      </c>
      <c r="K804" s="45">
        <v>2018</v>
      </c>
      <c r="L804" s="55">
        <v>10</v>
      </c>
      <c r="M804" s="55">
        <v>0</v>
      </c>
      <c r="N804" s="55">
        <v>0</v>
      </c>
      <c r="O804" s="55">
        <v>10</v>
      </c>
      <c r="P804" s="55">
        <v>0</v>
      </c>
      <c r="Q804" s="45" t="s">
        <v>46</v>
      </c>
      <c r="R804" s="45">
        <v>276</v>
      </c>
      <c r="S804" s="45">
        <v>1197</v>
      </c>
      <c r="T804" s="45">
        <v>72</v>
      </c>
      <c r="U804" s="45">
        <v>279</v>
      </c>
      <c r="V804" s="73">
        <v>0</v>
      </c>
      <c r="W804" s="45">
        <v>0</v>
      </c>
      <c r="X804" s="45">
        <v>0</v>
      </c>
      <c r="Y804" s="45">
        <v>0</v>
      </c>
      <c r="Z804" s="45">
        <v>0</v>
      </c>
      <c r="AA804" s="45">
        <v>0</v>
      </c>
      <c r="AB804" s="45" t="s">
        <v>325</v>
      </c>
      <c r="AC804" s="45" t="s">
        <v>50</v>
      </c>
      <c r="AD804" s="45"/>
    </row>
    <row r="805" s="131" customFormat="1" ht="36" spans="1:30">
      <c r="A805" s="45" t="s">
        <v>42</v>
      </c>
      <c r="B805" s="46" t="s">
        <v>519</v>
      </c>
      <c r="C805" s="45" t="s">
        <v>51</v>
      </c>
      <c r="D805" s="45" t="s">
        <v>45</v>
      </c>
      <c r="E805" s="45" t="s">
        <v>267</v>
      </c>
      <c r="F805" s="45">
        <v>1</v>
      </c>
      <c r="G805" s="45">
        <v>1</v>
      </c>
      <c r="H805" s="45">
        <v>33</v>
      </c>
      <c r="I805" s="45">
        <v>130</v>
      </c>
      <c r="J805" s="45">
        <v>2018</v>
      </c>
      <c r="K805" s="45">
        <v>2018</v>
      </c>
      <c r="L805" s="55">
        <v>10</v>
      </c>
      <c r="M805" s="55">
        <v>0</v>
      </c>
      <c r="N805" s="55">
        <v>0</v>
      </c>
      <c r="O805" s="55">
        <v>10</v>
      </c>
      <c r="P805" s="55">
        <v>0</v>
      </c>
      <c r="Q805" s="45" t="s">
        <v>46</v>
      </c>
      <c r="R805" s="45">
        <v>0</v>
      </c>
      <c r="S805" s="45">
        <v>0</v>
      </c>
      <c r="T805" s="45">
        <v>33</v>
      </c>
      <c r="U805" s="45">
        <v>130</v>
      </c>
      <c r="V805" s="73">
        <v>0</v>
      </c>
      <c r="W805" s="45">
        <v>0</v>
      </c>
      <c r="X805" s="45">
        <v>0</v>
      </c>
      <c r="Y805" s="45">
        <v>0</v>
      </c>
      <c r="Z805" s="45">
        <v>0</v>
      </c>
      <c r="AA805" s="45">
        <v>0</v>
      </c>
      <c r="AB805" s="45" t="s">
        <v>325</v>
      </c>
      <c r="AC805" s="45" t="s">
        <v>51</v>
      </c>
      <c r="AD805" s="45"/>
    </row>
    <row r="806" s="131" customFormat="1" ht="36" spans="1:30">
      <c r="A806" s="45" t="s">
        <v>42</v>
      </c>
      <c r="B806" s="46" t="s">
        <v>519</v>
      </c>
      <c r="C806" s="45" t="s">
        <v>51</v>
      </c>
      <c r="D806" s="45" t="s">
        <v>45</v>
      </c>
      <c r="E806" s="45" t="s">
        <v>267</v>
      </c>
      <c r="F806" s="45">
        <v>1</v>
      </c>
      <c r="G806" s="45">
        <v>1</v>
      </c>
      <c r="H806" s="45">
        <v>46</v>
      </c>
      <c r="I806" s="45">
        <v>201</v>
      </c>
      <c r="J806" s="45">
        <v>2018</v>
      </c>
      <c r="K806" s="45">
        <v>2018</v>
      </c>
      <c r="L806" s="55">
        <v>10</v>
      </c>
      <c r="M806" s="55">
        <v>0</v>
      </c>
      <c r="N806" s="55">
        <v>0</v>
      </c>
      <c r="O806" s="55">
        <v>10</v>
      </c>
      <c r="P806" s="55">
        <v>0</v>
      </c>
      <c r="Q806" s="45" t="s">
        <v>46</v>
      </c>
      <c r="R806" s="45">
        <v>806</v>
      </c>
      <c r="S806" s="45">
        <v>3106</v>
      </c>
      <c r="T806" s="45">
        <v>46</v>
      </c>
      <c r="U806" s="45">
        <v>201</v>
      </c>
      <c r="V806" s="73">
        <v>0</v>
      </c>
      <c r="W806" s="45">
        <v>0</v>
      </c>
      <c r="X806" s="45">
        <v>0</v>
      </c>
      <c r="Y806" s="45">
        <v>0</v>
      </c>
      <c r="Z806" s="45">
        <v>0</v>
      </c>
      <c r="AA806" s="45">
        <v>0</v>
      </c>
      <c r="AB806" s="45" t="s">
        <v>325</v>
      </c>
      <c r="AC806" s="45" t="s">
        <v>51</v>
      </c>
      <c r="AD806" s="45"/>
    </row>
    <row r="807" s="131" customFormat="1" ht="36" spans="1:30">
      <c r="A807" s="45" t="s">
        <v>42</v>
      </c>
      <c r="B807" s="46" t="s">
        <v>519</v>
      </c>
      <c r="C807" s="45" t="s">
        <v>52</v>
      </c>
      <c r="D807" s="45" t="s">
        <v>45</v>
      </c>
      <c r="E807" s="45" t="s">
        <v>267</v>
      </c>
      <c r="F807" s="45">
        <v>2</v>
      </c>
      <c r="G807" s="45">
        <v>1</v>
      </c>
      <c r="H807" s="45">
        <v>38</v>
      </c>
      <c r="I807" s="45">
        <v>137</v>
      </c>
      <c r="J807" s="45">
        <v>2018</v>
      </c>
      <c r="K807" s="45">
        <v>2018</v>
      </c>
      <c r="L807" s="55">
        <v>20</v>
      </c>
      <c r="M807" s="55">
        <v>0</v>
      </c>
      <c r="N807" s="55">
        <v>0</v>
      </c>
      <c r="O807" s="55">
        <v>20</v>
      </c>
      <c r="P807" s="55">
        <v>0</v>
      </c>
      <c r="Q807" s="45" t="s">
        <v>46</v>
      </c>
      <c r="R807" s="45">
        <v>0</v>
      </c>
      <c r="S807" s="45">
        <v>0</v>
      </c>
      <c r="T807" s="45">
        <v>38</v>
      </c>
      <c r="U807" s="45">
        <v>137</v>
      </c>
      <c r="V807" s="73">
        <v>0</v>
      </c>
      <c r="W807" s="45">
        <v>0</v>
      </c>
      <c r="X807" s="45">
        <v>0</v>
      </c>
      <c r="Y807" s="45">
        <v>0</v>
      </c>
      <c r="Z807" s="45">
        <v>0</v>
      </c>
      <c r="AA807" s="45">
        <v>0</v>
      </c>
      <c r="AB807" s="45" t="s">
        <v>325</v>
      </c>
      <c r="AC807" s="45" t="s">
        <v>52</v>
      </c>
      <c r="AD807" s="45"/>
    </row>
    <row r="808" s="131" customFormat="1" ht="36" spans="1:30">
      <c r="A808" s="45" t="s">
        <v>42</v>
      </c>
      <c r="B808" s="46" t="s">
        <v>519</v>
      </c>
      <c r="C808" s="45" t="s">
        <v>53</v>
      </c>
      <c r="D808" s="45" t="s">
        <v>45</v>
      </c>
      <c r="E808" s="45" t="s">
        <v>267</v>
      </c>
      <c r="F808" s="45">
        <v>1</v>
      </c>
      <c r="G808" s="45">
        <v>1</v>
      </c>
      <c r="H808" s="45">
        <v>62</v>
      </c>
      <c r="I808" s="45">
        <v>210</v>
      </c>
      <c r="J808" s="45">
        <v>2018</v>
      </c>
      <c r="K808" s="45">
        <v>2018</v>
      </c>
      <c r="L808" s="55">
        <v>10</v>
      </c>
      <c r="M808" s="55">
        <v>0</v>
      </c>
      <c r="N808" s="55">
        <v>0</v>
      </c>
      <c r="O808" s="55">
        <v>10</v>
      </c>
      <c r="P808" s="55">
        <v>0</v>
      </c>
      <c r="Q808" s="45" t="s">
        <v>46</v>
      </c>
      <c r="R808" s="45">
        <v>1158</v>
      </c>
      <c r="S808" s="45">
        <v>4593</v>
      </c>
      <c r="T808" s="45">
        <v>62</v>
      </c>
      <c r="U808" s="45">
        <v>210</v>
      </c>
      <c r="V808" s="73">
        <v>0</v>
      </c>
      <c r="W808" s="45">
        <v>0</v>
      </c>
      <c r="X808" s="45">
        <v>0</v>
      </c>
      <c r="Y808" s="45">
        <v>0</v>
      </c>
      <c r="Z808" s="45">
        <v>0</v>
      </c>
      <c r="AA808" s="45">
        <v>0</v>
      </c>
      <c r="AB808" s="45" t="s">
        <v>325</v>
      </c>
      <c r="AC808" s="45" t="s">
        <v>53</v>
      </c>
      <c r="AD808" s="45"/>
    </row>
    <row r="809" s="131" customFormat="1" ht="36" spans="1:30">
      <c r="A809" s="45" t="s">
        <v>42</v>
      </c>
      <c r="B809" s="46" t="s">
        <v>519</v>
      </c>
      <c r="C809" s="45" t="s">
        <v>53</v>
      </c>
      <c r="D809" s="45" t="s">
        <v>45</v>
      </c>
      <c r="E809" s="45" t="s">
        <v>267</v>
      </c>
      <c r="F809" s="45">
        <v>1</v>
      </c>
      <c r="G809" s="45">
        <v>1</v>
      </c>
      <c r="H809" s="45">
        <v>89</v>
      </c>
      <c r="I809" s="45">
        <v>306</v>
      </c>
      <c r="J809" s="45">
        <v>2018</v>
      </c>
      <c r="K809" s="45">
        <v>2018</v>
      </c>
      <c r="L809" s="55">
        <v>10</v>
      </c>
      <c r="M809" s="55">
        <v>0</v>
      </c>
      <c r="N809" s="55">
        <v>0</v>
      </c>
      <c r="O809" s="55">
        <v>10</v>
      </c>
      <c r="P809" s="55">
        <v>0</v>
      </c>
      <c r="Q809" s="45" t="s">
        <v>46</v>
      </c>
      <c r="R809" s="45">
        <v>33</v>
      </c>
      <c r="S809" s="45">
        <v>103</v>
      </c>
      <c r="T809" s="45">
        <v>89</v>
      </c>
      <c r="U809" s="45">
        <v>306</v>
      </c>
      <c r="V809" s="73">
        <v>0</v>
      </c>
      <c r="W809" s="45">
        <v>0</v>
      </c>
      <c r="X809" s="45">
        <v>0</v>
      </c>
      <c r="Y809" s="45">
        <v>0</v>
      </c>
      <c r="Z809" s="45">
        <v>0</v>
      </c>
      <c r="AA809" s="45">
        <v>0</v>
      </c>
      <c r="AB809" s="45" t="s">
        <v>325</v>
      </c>
      <c r="AC809" s="45" t="s">
        <v>53</v>
      </c>
      <c r="AD809" s="45"/>
    </row>
    <row r="810" s="131" customFormat="1" ht="36" spans="1:30">
      <c r="A810" s="45" t="s">
        <v>42</v>
      </c>
      <c r="B810" s="46" t="s">
        <v>519</v>
      </c>
      <c r="C810" s="45" t="s">
        <v>54</v>
      </c>
      <c r="D810" s="45" t="s">
        <v>45</v>
      </c>
      <c r="E810" s="45" t="s">
        <v>267</v>
      </c>
      <c r="F810" s="45">
        <v>1</v>
      </c>
      <c r="G810" s="45">
        <v>1</v>
      </c>
      <c r="H810" s="45">
        <v>52</v>
      </c>
      <c r="I810" s="45">
        <v>162</v>
      </c>
      <c r="J810" s="45">
        <v>2018</v>
      </c>
      <c r="K810" s="45">
        <v>2018</v>
      </c>
      <c r="L810" s="55">
        <v>10</v>
      </c>
      <c r="M810" s="55">
        <v>0</v>
      </c>
      <c r="N810" s="55">
        <v>0</v>
      </c>
      <c r="O810" s="55">
        <v>10</v>
      </c>
      <c r="P810" s="55">
        <v>0</v>
      </c>
      <c r="Q810" s="45" t="s">
        <v>46</v>
      </c>
      <c r="R810" s="45">
        <v>1471</v>
      </c>
      <c r="S810" s="45">
        <v>6424</v>
      </c>
      <c r="T810" s="45">
        <v>52</v>
      </c>
      <c r="U810" s="45">
        <v>162</v>
      </c>
      <c r="V810" s="73">
        <v>0</v>
      </c>
      <c r="W810" s="45">
        <v>0</v>
      </c>
      <c r="X810" s="45">
        <v>0</v>
      </c>
      <c r="Y810" s="45">
        <v>0</v>
      </c>
      <c r="Z810" s="45">
        <v>0</v>
      </c>
      <c r="AA810" s="45">
        <v>0</v>
      </c>
      <c r="AB810" s="45" t="s">
        <v>325</v>
      </c>
      <c r="AC810" s="45" t="s">
        <v>54</v>
      </c>
      <c r="AD810" s="45"/>
    </row>
    <row r="811" s="131" customFormat="1" ht="36" spans="1:30">
      <c r="A811" s="45" t="s">
        <v>42</v>
      </c>
      <c r="B811" s="46" t="s">
        <v>519</v>
      </c>
      <c r="C811" s="45" t="s">
        <v>54</v>
      </c>
      <c r="D811" s="45" t="s">
        <v>45</v>
      </c>
      <c r="E811" s="45" t="s">
        <v>267</v>
      </c>
      <c r="F811" s="45">
        <v>1</v>
      </c>
      <c r="G811" s="45">
        <v>1</v>
      </c>
      <c r="H811" s="45">
        <v>189</v>
      </c>
      <c r="I811" s="45">
        <v>764</v>
      </c>
      <c r="J811" s="45">
        <v>2018</v>
      </c>
      <c r="K811" s="45">
        <v>2018</v>
      </c>
      <c r="L811" s="55">
        <v>10</v>
      </c>
      <c r="M811" s="55">
        <v>0</v>
      </c>
      <c r="N811" s="55">
        <v>0</v>
      </c>
      <c r="O811" s="55">
        <v>10</v>
      </c>
      <c r="P811" s="55">
        <v>0</v>
      </c>
      <c r="Q811" s="45" t="s">
        <v>46</v>
      </c>
      <c r="R811" s="45">
        <v>189</v>
      </c>
      <c r="S811" s="43">
        <v>764</v>
      </c>
      <c r="T811" s="45">
        <v>189</v>
      </c>
      <c r="U811" s="45">
        <v>764</v>
      </c>
      <c r="V811" s="73">
        <v>0</v>
      </c>
      <c r="W811" s="45">
        <v>0</v>
      </c>
      <c r="X811" s="45">
        <v>0</v>
      </c>
      <c r="Y811" s="45">
        <v>0</v>
      </c>
      <c r="Z811" s="45">
        <v>0</v>
      </c>
      <c r="AA811" s="45">
        <v>0</v>
      </c>
      <c r="AB811" s="45" t="s">
        <v>325</v>
      </c>
      <c r="AC811" s="45" t="s">
        <v>54</v>
      </c>
      <c r="AD811" s="45"/>
    </row>
    <row r="812" s="131" customFormat="1" ht="36" spans="1:30">
      <c r="A812" s="45" t="s">
        <v>42</v>
      </c>
      <c r="B812" s="46" t="s">
        <v>519</v>
      </c>
      <c r="C812" s="45" t="s">
        <v>54</v>
      </c>
      <c r="D812" s="45" t="s">
        <v>45</v>
      </c>
      <c r="E812" s="45" t="s">
        <v>267</v>
      </c>
      <c r="F812" s="45">
        <v>1</v>
      </c>
      <c r="G812" s="45">
        <v>1</v>
      </c>
      <c r="H812" s="45">
        <v>146</v>
      </c>
      <c r="I812" s="45">
        <v>560</v>
      </c>
      <c r="J812" s="45">
        <v>2018</v>
      </c>
      <c r="K812" s="45">
        <v>2018</v>
      </c>
      <c r="L812" s="55">
        <v>10</v>
      </c>
      <c r="M812" s="55">
        <v>0</v>
      </c>
      <c r="N812" s="55">
        <v>0</v>
      </c>
      <c r="O812" s="55">
        <v>10</v>
      </c>
      <c r="P812" s="55">
        <v>0</v>
      </c>
      <c r="Q812" s="45" t="s">
        <v>46</v>
      </c>
      <c r="R812" s="45">
        <v>146</v>
      </c>
      <c r="S812" s="43">
        <v>560</v>
      </c>
      <c r="T812" s="45">
        <v>146</v>
      </c>
      <c r="U812" s="45">
        <v>560</v>
      </c>
      <c r="V812" s="73">
        <v>0</v>
      </c>
      <c r="W812" s="45">
        <v>0</v>
      </c>
      <c r="X812" s="45">
        <v>0</v>
      </c>
      <c r="Y812" s="45">
        <v>0</v>
      </c>
      <c r="Z812" s="45">
        <v>0</v>
      </c>
      <c r="AA812" s="45">
        <v>0</v>
      </c>
      <c r="AB812" s="45" t="s">
        <v>325</v>
      </c>
      <c r="AC812" s="45" t="s">
        <v>54</v>
      </c>
      <c r="AD812" s="45"/>
    </row>
    <row r="813" s="131" customFormat="1" ht="36" spans="1:30">
      <c r="A813" s="45" t="s">
        <v>42</v>
      </c>
      <c r="B813" s="46" t="s">
        <v>519</v>
      </c>
      <c r="C813" s="45" t="s">
        <v>54</v>
      </c>
      <c r="D813" s="45" t="s">
        <v>45</v>
      </c>
      <c r="E813" s="45" t="s">
        <v>267</v>
      </c>
      <c r="F813" s="45">
        <v>1</v>
      </c>
      <c r="G813" s="45">
        <v>1</v>
      </c>
      <c r="H813" s="45">
        <v>300</v>
      </c>
      <c r="I813" s="45">
        <v>1106</v>
      </c>
      <c r="J813" s="45">
        <v>2018</v>
      </c>
      <c r="K813" s="45">
        <v>2018</v>
      </c>
      <c r="L813" s="55">
        <v>10</v>
      </c>
      <c r="M813" s="55">
        <v>0</v>
      </c>
      <c r="N813" s="55">
        <v>0</v>
      </c>
      <c r="O813" s="55">
        <v>10</v>
      </c>
      <c r="P813" s="55">
        <v>0</v>
      </c>
      <c r="Q813" s="45" t="s">
        <v>46</v>
      </c>
      <c r="R813" s="45">
        <v>300</v>
      </c>
      <c r="S813" s="43">
        <v>1106</v>
      </c>
      <c r="T813" s="45">
        <v>300</v>
      </c>
      <c r="U813" s="45">
        <v>1106</v>
      </c>
      <c r="V813" s="73">
        <v>0</v>
      </c>
      <c r="W813" s="45">
        <v>0</v>
      </c>
      <c r="X813" s="45">
        <v>0</v>
      </c>
      <c r="Y813" s="45">
        <v>0</v>
      </c>
      <c r="Z813" s="45">
        <v>0</v>
      </c>
      <c r="AA813" s="45">
        <v>0</v>
      </c>
      <c r="AB813" s="45" t="s">
        <v>325</v>
      </c>
      <c r="AC813" s="45" t="s">
        <v>54</v>
      </c>
      <c r="AD813" s="45"/>
    </row>
    <row r="814" s="131" customFormat="1" ht="36" spans="1:30">
      <c r="A814" s="45" t="s">
        <v>42</v>
      </c>
      <c r="B814" s="46" t="s">
        <v>519</v>
      </c>
      <c r="C814" s="45" t="s">
        <v>56</v>
      </c>
      <c r="D814" s="45" t="s">
        <v>45</v>
      </c>
      <c r="E814" s="45" t="s">
        <v>267</v>
      </c>
      <c r="F814" s="45">
        <v>1</v>
      </c>
      <c r="G814" s="45">
        <v>1</v>
      </c>
      <c r="H814" s="45">
        <v>6</v>
      </c>
      <c r="I814" s="45">
        <v>20</v>
      </c>
      <c r="J814" s="45">
        <v>2018</v>
      </c>
      <c r="K814" s="45">
        <v>2018</v>
      </c>
      <c r="L814" s="55">
        <v>10</v>
      </c>
      <c r="M814" s="55">
        <v>0</v>
      </c>
      <c r="N814" s="55">
        <v>0</v>
      </c>
      <c r="O814" s="55">
        <v>10</v>
      </c>
      <c r="P814" s="55">
        <v>0</v>
      </c>
      <c r="Q814" s="45" t="s">
        <v>46</v>
      </c>
      <c r="R814" s="45">
        <v>6</v>
      </c>
      <c r="S814" s="43">
        <v>20</v>
      </c>
      <c r="T814" s="45">
        <v>6</v>
      </c>
      <c r="U814" s="45">
        <v>20</v>
      </c>
      <c r="V814" s="73">
        <v>0</v>
      </c>
      <c r="W814" s="45">
        <v>0</v>
      </c>
      <c r="X814" s="45">
        <v>0</v>
      </c>
      <c r="Y814" s="45">
        <v>0</v>
      </c>
      <c r="Z814" s="45">
        <v>0</v>
      </c>
      <c r="AA814" s="45">
        <v>0</v>
      </c>
      <c r="AB814" s="45" t="s">
        <v>325</v>
      </c>
      <c r="AC814" s="45" t="s">
        <v>56</v>
      </c>
      <c r="AD814" s="45"/>
    </row>
    <row r="815" s="131" customFormat="1" ht="36" spans="1:30">
      <c r="A815" s="45" t="s">
        <v>42</v>
      </c>
      <c r="B815" s="46" t="s">
        <v>519</v>
      </c>
      <c r="C815" s="45" t="s">
        <v>56</v>
      </c>
      <c r="D815" s="45" t="s">
        <v>45</v>
      </c>
      <c r="E815" s="45" t="s">
        <v>267</v>
      </c>
      <c r="F815" s="45">
        <v>1</v>
      </c>
      <c r="G815" s="45">
        <v>1</v>
      </c>
      <c r="H815" s="45">
        <v>27</v>
      </c>
      <c r="I815" s="45">
        <v>83</v>
      </c>
      <c r="J815" s="45">
        <v>2018</v>
      </c>
      <c r="K815" s="45">
        <v>2018</v>
      </c>
      <c r="L815" s="55">
        <v>10</v>
      </c>
      <c r="M815" s="55">
        <v>0</v>
      </c>
      <c r="N815" s="55">
        <v>0</v>
      </c>
      <c r="O815" s="55">
        <v>10</v>
      </c>
      <c r="P815" s="55">
        <v>0</v>
      </c>
      <c r="Q815" s="45" t="s">
        <v>46</v>
      </c>
      <c r="R815" s="45">
        <v>27</v>
      </c>
      <c r="S815" s="43">
        <v>83</v>
      </c>
      <c r="T815" s="45">
        <v>27</v>
      </c>
      <c r="U815" s="45">
        <v>83</v>
      </c>
      <c r="V815" s="73">
        <v>0</v>
      </c>
      <c r="W815" s="45">
        <v>0</v>
      </c>
      <c r="X815" s="45">
        <v>0</v>
      </c>
      <c r="Y815" s="45">
        <v>0</v>
      </c>
      <c r="Z815" s="45">
        <v>0</v>
      </c>
      <c r="AA815" s="45">
        <v>0</v>
      </c>
      <c r="AB815" s="45" t="s">
        <v>325</v>
      </c>
      <c r="AC815" s="45" t="s">
        <v>56</v>
      </c>
      <c r="AD815" s="45"/>
    </row>
    <row r="816" s="131" customFormat="1" ht="36" spans="1:30">
      <c r="A816" s="45" t="s">
        <v>42</v>
      </c>
      <c r="B816" s="46" t="s">
        <v>519</v>
      </c>
      <c r="C816" s="45" t="s">
        <v>57</v>
      </c>
      <c r="D816" s="45" t="s">
        <v>45</v>
      </c>
      <c r="E816" s="45" t="s">
        <v>267</v>
      </c>
      <c r="F816" s="45">
        <v>1</v>
      </c>
      <c r="G816" s="45">
        <v>1</v>
      </c>
      <c r="H816" s="45">
        <v>72</v>
      </c>
      <c r="I816" s="45">
        <v>276</v>
      </c>
      <c r="J816" s="45">
        <v>2018</v>
      </c>
      <c r="K816" s="45">
        <v>2018</v>
      </c>
      <c r="L816" s="55">
        <v>10</v>
      </c>
      <c r="M816" s="55">
        <v>0</v>
      </c>
      <c r="N816" s="55">
        <v>0</v>
      </c>
      <c r="O816" s="55">
        <v>10</v>
      </c>
      <c r="P816" s="55">
        <v>0</v>
      </c>
      <c r="Q816" s="45" t="s">
        <v>46</v>
      </c>
      <c r="R816" s="45">
        <v>72</v>
      </c>
      <c r="S816" s="43">
        <v>276</v>
      </c>
      <c r="T816" s="45">
        <v>72</v>
      </c>
      <c r="U816" s="45">
        <v>276</v>
      </c>
      <c r="V816" s="73">
        <v>0</v>
      </c>
      <c r="W816" s="45">
        <v>0</v>
      </c>
      <c r="X816" s="45">
        <v>0</v>
      </c>
      <c r="Y816" s="45">
        <v>0</v>
      </c>
      <c r="Z816" s="45">
        <v>0</v>
      </c>
      <c r="AA816" s="45">
        <v>0</v>
      </c>
      <c r="AB816" s="45" t="s">
        <v>325</v>
      </c>
      <c r="AC816" s="45" t="s">
        <v>57</v>
      </c>
      <c r="AD816" s="45"/>
    </row>
    <row r="817" s="131" customFormat="1" ht="36" spans="1:30">
      <c r="A817" s="45" t="s">
        <v>42</v>
      </c>
      <c r="B817" s="46" t="s">
        <v>519</v>
      </c>
      <c r="C817" s="45" t="s">
        <v>58</v>
      </c>
      <c r="D817" s="45" t="s">
        <v>45</v>
      </c>
      <c r="E817" s="45" t="s">
        <v>267</v>
      </c>
      <c r="F817" s="45">
        <v>1</v>
      </c>
      <c r="G817" s="45">
        <v>1</v>
      </c>
      <c r="H817" s="45">
        <v>50</v>
      </c>
      <c r="I817" s="45">
        <v>211</v>
      </c>
      <c r="J817" s="45">
        <v>2018</v>
      </c>
      <c r="K817" s="45">
        <v>2018</v>
      </c>
      <c r="L817" s="55">
        <v>10</v>
      </c>
      <c r="M817" s="55">
        <v>0</v>
      </c>
      <c r="N817" s="55">
        <v>0</v>
      </c>
      <c r="O817" s="55">
        <v>10</v>
      </c>
      <c r="P817" s="55">
        <v>0</v>
      </c>
      <c r="Q817" s="45" t="s">
        <v>46</v>
      </c>
      <c r="R817" s="45">
        <v>50</v>
      </c>
      <c r="S817" s="43">
        <v>211</v>
      </c>
      <c r="T817" s="45">
        <v>50</v>
      </c>
      <c r="U817" s="45">
        <v>211</v>
      </c>
      <c r="V817" s="73">
        <v>0</v>
      </c>
      <c r="W817" s="45">
        <v>0</v>
      </c>
      <c r="X817" s="45">
        <v>0</v>
      </c>
      <c r="Y817" s="45">
        <v>0</v>
      </c>
      <c r="Z817" s="45">
        <v>0</v>
      </c>
      <c r="AA817" s="45">
        <v>0</v>
      </c>
      <c r="AB817" s="45" t="s">
        <v>325</v>
      </c>
      <c r="AC817" s="45" t="s">
        <v>58</v>
      </c>
      <c r="AD817" s="45"/>
    </row>
    <row r="818" s="131" customFormat="1" ht="36" spans="1:30">
      <c r="A818" s="45" t="s">
        <v>42</v>
      </c>
      <c r="B818" s="46" t="s">
        <v>519</v>
      </c>
      <c r="C818" s="45" t="s">
        <v>58</v>
      </c>
      <c r="D818" s="45" t="s">
        <v>45</v>
      </c>
      <c r="E818" s="45" t="s">
        <v>267</v>
      </c>
      <c r="F818" s="45">
        <v>1</v>
      </c>
      <c r="G818" s="45">
        <v>1</v>
      </c>
      <c r="H818" s="45">
        <v>187</v>
      </c>
      <c r="I818" s="45">
        <v>795</v>
      </c>
      <c r="J818" s="45">
        <v>2018</v>
      </c>
      <c r="K818" s="45">
        <v>2018</v>
      </c>
      <c r="L818" s="55">
        <v>10</v>
      </c>
      <c r="M818" s="55">
        <v>0</v>
      </c>
      <c r="N818" s="55">
        <v>0</v>
      </c>
      <c r="O818" s="55">
        <v>10</v>
      </c>
      <c r="P818" s="55">
        <v>0</v>
      </c>
      <c r="Q818" s="45" t="s">
        <v>46</v>
      </c>
      <c r="R818" s="45">
        <v>187</v>
      </c>
      <c r="S818" s="43">
        <v>795</v>
      </c>
      <c r="T818" s="45">
        <v>187</v>
      </c>
      <c r="U818" s="45">
        <v>795</v>
      </c>
      <c r="V818" s="73">
        <v>0</v>
      </c>
      <c r="W818" s="45">
        <v>0</v>
      </c>
      <c r="X818" s="45">
        <v>0</v>
      </c>
      <c r="Y818" s="45">
        <v>0</v>
      </c>
      <c r="Z818" s="45">
        <v>0</v>
      </c>
      <c r="AA818" s="45">
        <v>0</v>
      </c>
      <c r="AB818" s="45" t="s">
        <v>325</v>
      </c>
      <c r="AC818" s="45" t="s">
        <v>58</v>
      </c>
      <c r="AD818" s="45"/>
    </row>
    <row r="819" s="131" customFormat="1" ht="24" spans="1:30">
      <c r="A819" s="45" t="s">
        <v>42</v>
      </c>
      <c r="B819" s="46" t="s">
        <v>487</v>
      </c>
      <c r="C819" s="45" t="s">
        <v>44</v>
      </c>
      <c r="D819" s="45" t="s">
        <v>45</v>
      </c>
      <c r="E819" s="45" t="s">
        <v>267</v>
      </c>
      <c r="F819" s="45">
        <v>1</v>
      </c>
      <c r="G819" s="45">
        <v>1</v>
      </c>
      <c r="H819" s="45">
        <v>3</v>
      </c>
      <c r="I819" s="45">
        <v>14</v>
      </c>
      <c r="J819" s="45">
        <v>2019</v>
      </c>
      <c r="K819" s="45">
        <v>2019</v>
      </c>
      <c r="L819" s="55">
        <v>10</v>
      </c>
      <c r="M819" s="55">
        <v>0</v>
      </c>
      <c r="N819" s="55">
        <v>0</v>
      </c>
      <c r="O819" s="55">
        <v>10</v>
      </c>
      <c r="P819" s="55">
        <v>0</v>
      </c>
      <c r="Q819" s="45" t="s">
        <v>46</v>
      </c>
      <c r="R819" s="45">
        <v>40</v>
      </c>
      <c r="S819" s="45">
        <v>157</v>
      </c>
      <c r="T819" s="45">
        <v>3</v>
      </c>
      <c r="U819" s="45">
        <v>14</v>
      </c>
      <c r="V819" s="45">
        <v>3</v>
      </c>
      <c r="W819" s="45">
        <v>14</v>
      </c>
      <c r="X819" s="45">
        <v>0</v>
      </c>
      <c r="Y819" s="45">
        <v>0</v>
      </c>
      <c r="Z819" s="45">
        <v>0</v>
      </c>
      <c r="AA819" s="45">
        <v>0</v>
      </c>
      <c r="AB819" s="45" t="s">
        <v>299</v>
      </c>
      <c r="AC819" s="45" t="s">
        <v>237</v>
      </c>
      <c r="AD819" s="45"/>
    </row>
    <row r="820" s="131" customFormat="1" ht="24" spans="1:30">
      <c r="A820" s="45" t="s">
        <v>42</v>
      </c>
      <c r="B820" s="46" t="s">
        <v>487</v>
      </c>
      <c r="C820" s="45" t="s">
        <v>44</v>
      </c>
      <c r="D820" s="45" t="s">
        <v>45</v>
      </c>
      <c r="E820" s="45" t="s">
        <v>267</v>
      </c>
      <c r="F820" s="45">
        <v>1</v>
      </c>
      <c r="G820" s="45">
        <v>1</v>
      </c>
      <c r="H820" s="45">
        <v>18</v>
      </c>
      <c r="I820" s="45">
        <v>68</v>
      </c>
      <c r="J820" s="45">
        <v>2019</v>
      </c>
      <c r="K820" s="45">
        <v>2019</v>
      </c>
      <c r="L820" s="55">
        <v>8</v>
      </c>
      <c r="M820" s="55">
        <v>0</v>
      </c>
      <c r="N820" s="55">
        <v>0</v>
      </c>
      <c r="O820" s="55">
        <v>8</v>
      </c>
      <c r="P820" s="55">
        <v>0</v>
      </c>
      <c r="Q820" s="45" t="s">
        <v>46</v>
      </c>
      <c r="R820" s="45">
        <v>775</v>
      </c>
      <c r="S820" s="45">
        <v>3555</v>
      </c>
      <c r="T820" s="45">
        <v>18</v>
      </c>
      <c r="U820" s="45">
        <v>68</v>
      </c>
      <c r="V820" s="45">
        <v>18</v>
      </c>
      <c r="W820" s="45">
        <v>68</v>
      </c>
      <c r="X820" s="45">
        <v>0</v>
      </c>
      <c r="Y820" s="45">
        <v>0</v>
      </c>
      <c r="Z820" s="45">
        <v>0</v>
      </c>
      <c r="AA820" s="45">
        <v>0</v>
      </c>
      <c r="AB820" s="45" t="s">
        <v>299</v>
      </c>
      <c r="AC820" s="45" t="s">
        <v>237</v>
      </c>
      <c r="AD820" s="45"/>
    </row>
    <row r="821" s="131" customFormat="1" ht="24" spans="1:30">
      <c r="A821" s="45" t="s">
        <v>42</v>
      </c>
      <c r="B821" s="46" t="s">
        <v>520</v>
      </c>
      <c r="C821" s="45" t="s">
        <v>49</v>
      </c>
      <c r="D821" s="45" t="s">
        <v>45</v>
      </c>
      <c r="E821" s="45" t="s">
        <v>267</v>
      </c>
      <c r="F821" s="45">
        <v>1</v>
      </c>
      <c r="G821" s="45">
        <v>1</v>
      </c>
      <c r="H821" s="45">
        <v>69</v>
      </c>
      <c r="I821" s="45">
        <v>262</v>
      </c>
      <c r="J821" s="45">
        <v>2019</v>
      </c>
      <c r="K821" s="45">
        <v>2019</v>
      </c>
      <c r="L821" s="55">
        <v>10</v>
      </c>
      <c r="M821" s="55">
        <v>0</v>
      </c>
      <c r="N821" s="55">
        <v>0</v>
      </c>
      <c r="O821" s="55">
        <v>10</v>
      </c>
      <c r="P821" s="55">
        <v>0</v>
      </c>
      <c r="Q821" s="45" t="s">
        <v>46</v>
      </c>
      <c r="R821" s="45">
        <v>69</v>
      </c>
      <c r="S821" s="45">
        <v>262</v>
      </c>
      <c r="T821" s="45">
        <v>69</v>
      </c>
      <c r="U821" s="45">
        <v>262</v>
      </c>
      <c r="V821" s="45">
        <v>0</v>
      </c>
      <c r="W821" s="45">
        <v>0</v>
      </c>
      <c r="X821" s="45">
        <v>0</v>
      </c>
      <c r="Y821" s="45">
        <v>0</v>
      </c>
      <c r="Z821" s="45">
        <v>0</v>
      </c>
      <c r="AA821" s="45">
        <v>0</v>
      </c>
      <c r="AB821" s="45" t="s">
        <v>222</v>
      </c>
      <c r="AC821" s="45" t="s">
        <v>237</v>
      </c>
      <c r="AD821" s="45"/>
    </row>
    <row r="822" s="131" customFormat="1" ht="24" spans="1:30">
      <c r="A822" s="45" t="s">
        <v>42</v>
      </c>
      <c r="B822" s="46" t="s">
        <v>521</v>
      </c>
      <c r="C822" s="45" t="s">
        <v>49</v>
      </c>
      <c r="D822" s="45" t="s">
        <v>45</v>
      </c>
      <c r="E822" s="45" t="s">
        <v>267</v>
      </c>
      <c r="F822" s="45">
        <v>1</v>
      </c>
      <c r="G822" s="45">
        <v>1</v>
      </c>
      <c r="H822" s="45">
        <v>1</v>
      </c>
      <c r="I822" s="45">
        <v>3</v>
      </c>
      <c r="J822" s="45">
        <v>2019</v>
      </c>
      <c r="K822" s="45">
        <v>2019</v>
      </c>
      <c r="L822" s="55">
        <v>16</v>
      </c>
      <c r="M822" s="55">
        <v>0</v>
      </c>
      <c r="N822" s="55">
        <v>0</v>
      </c>
      <c r="O822" s="55">
        <v>16</v>
      </c>
      <c r="P822" s="55">
        <v>0</v>
      </c>
      <c r="Q822" s="45" t="s">
        <v>46</v>
      </c>
      <c r="R822" s="45">
        <v>1</v>
      </c>
      <c r="S822" s="45">
        <v>3</v>
      </c>
      <c r="T822" s="45">
        <v>1</v>
      </c>
      <c r="U822" s="45">
        <v>3</v>
      </c>
      <c r="V822" s="45">
        <v>0</v>
      </c>
      <c r="W822" s="45">
        <v>0</v>
      </c>
      <c r="X822" s="45">
        <v>0</v>
      </c>
      <c r="Y822" s="45">
        <v>0</v>
      </c>
      <c r="Z822" s="45">
        <v>0</v>
      </c>
      <c r="AA822" s="45">
        <v>0</v>
      </c>
      <c r="AB822" s="45" t="s">
        <v>222</v>
      </c>
      <c r="AC822" s="45" t="s">
        <v>237</v>
      </c>
      <c r="AD822" s="45"/>
    </row>
    <row r="823" s="131" customFormat="1" ht="24" spans="1:30">
      <c r="A823" s="45" t="s">
        <v>42</v>
      </c>
      <c r="B823" s="46" t="s">
        <v>522</v>
      </c>
      <c r="C823" s="45" t="s">
        <v>50</v>
      </c>
      <c r="D823" s="45" t="s">
        <v>45</v>
      </c>
      <c r="E823" s="45" t="s">
        <v>267</v>
      </c>
      <c r="F823" s="45">
        <v>1</v>
      </c>
      <c r="G823" s="45">
        <v>1</v>
      </c>
      <c r="H823" s="45">
        <v>108</v>
      </c>
      <c r="I823" s="45">
        <v>422</v>
      </c>
      <c r="J823" s="45">
        <v>2019</v>
      </c>
      <c r="K823" s="45">
        <v>2019</v>
      </c>
      <c r="L823" s="55">
        <v>10</v>
      </c>
      <c r="M823" s="55">
        <v>0</v>
      </c>
      <c r="N823" s="55">
        <v>0</v>
      </c>
      <c r="O823" s="55">
        <v>10</v>
      </c>
      <c r="P823" s="55">
        <v>0</v>
      </c>
      <c r="Q823" s="45" t="s">
        <v>46</v>
      </c>
      <c r="R823" s="45">
        <v>1308</v>
      </c>
      <c r="S823" s="45">
        <v>6025</v>
      </c>
      <c r="T823" s="45">
        <v>108</v>
      </c>
      <c r="U823" s="45">
        <v>422</v>
      </c>
      <c r="V823" s="45">
        <v>0</v>
      </c>
      <c r="W823" s="45">
        <v>0</v>
      </c>
      <c r="X823" s="45">
        <v>0</v>
      </c>
      <c r="Y823" s="45">
        <v>0</v>
      </c>
      <c r="Z823" s="45">
        <v>0</v>
      </c>
      <c r="AA823" s="45">
        <v>0</v>
      </c>
      <c r="AB823" s="45" t="s">
        <v>222</v>
      </c>
      <c r="AC823" s="45" t="s">
        <v>6</v>
      </c>
      <c r="AD823" s="45"/>
    </row>
    <row r="824" s="131" customFormat="1" ht="24" spans="1:30">
      <c r="A824" s="45" t="s">
        <v>42</v>
      </c>
      <c r="B824" s="46" t="s">
        <v>523</v>
      </c>
      <c r="C824" s="45" t="s">
        <v>51</v>
      </c>
      <c r="D824" s="45" t="s">
        <v>45</v>
      </c>
      <c r="E824" s="45" t="s">
        <v>267</v>
      </c>
      <c r="F824" s="45">
        <v>1</v>
      </c>
      <c r="G824" s="45">
        <v>1</v>
      </c>
      <c r="H824" s="45">
        <v>46</v>
      </c>
      <c r="I824" s="45">
        <v>201</v>
      </c>
      <c r="J824" s="45">
        <v>2019</v>
      </c>
      <c r="K824" s="45">
        <v>2019</v>
      </c>
      <c r="L824" s="55">
        <v>10</v>
      </c>
      <c r="M824" s="55">
        <v>0</v>
      </c>
      <c r="N824" s="55">
        <v>0</v>
      </c>
      <c r="O824" s="55">
        <v>10</v>
      </c>
      <c r="P824" s="55">
        <v>0</v>
      </c>
      <c r="Q824" s="45" t="s">
        <v>46</v>
      </c>
      <c r="R824" s="45">
        <v>201</v>
      </c>
      <c r="S824" s="45">
        <v>1029</v>
      </c>
      <c r="T824" s="45">
        <v>46</v>
      </c>
      <c r="U824" s="45">
        <v>201</v>
      </c>
      <c r="V824" s="45">
        <v>0</v>
      </c>
      <c r="W824" s="45">
        <v>0</v>
      </c>
      <c r="X824" s="45">
        <v>0</v>
      </c>
      <c r="Y824" s="45">
        <v>0</v>
      </c>
      <c r="Z824" s="45">
        <v>0</v>
      </c>
      <c r="AA824" s="45">
        <v>0</v>
      </c>
      <c r="AB824" s="45" t="s">
        <v>222</v>
      </c>
      <c r="AC824" s="45" t="s">
        <v>454</v>
      </c>
      <c r="AD824" s="45"/>
    </row>
    <row r="825" s="131" customFormat="1" ht="24" spans="1:30">
      <c r="A825" s="45" t="s">
        <v>42</v>
      </c>
      <c r="B825" s="46" t="s">
        <v>524</v>
      </c>
      <c r="C825" s="45" t="s">
        <v>51</v>
      </c>
      <c r="D825" s="45" t="s">
        <v>45</v>
      </c>
      <c r="E825" s="45" t="s">
        <v>267</v>
      </c>
      <c r="F825" s="45">
        <v>1</v>
      </c>
      <c r="G825" s="45">
        <v>1</v>
      </c>
      <c r="H825" s="45">
        <v>32</v>
      </c>
      <c r="I825" s="45">
        <v>133</v>
      </c>
      <c r="J825" s="45">
        <v>2019</v>
      </c>
      <c r="K825" s="45">
        <v>2019</v>
      </c>
      <c r="L825" s="55">
        <v>10</v>
      </c>
      <c r="M825" s="55">
        <v>0</v>
      </c>
      <c r="N825" s="55">
        <v>0</v>
      </c>
      <c r="O825" s="55">
        <v>10</v>
      </c>
      <c r="P825" s="55">
        <v>0</v>
      </c>
      <c r="Q825" s="45" t="s">
        <v>46</v>
      </c>
      <c r="R825" s="45">
        <v>1039</v>
      </c>
      <c r="S825" s="45">
        <v>4931</v>
      </c>
      <c r="T825" s="45">
        <v>32</v>
      </c>
      <c r="U825" s="45">
        <v>133</v>
      </c>
      <c r="V825" s="45">
        <v>0</v>
      </c>
      <c r="W825" s="45">
        <v>0</v>
      </c>
      <c r="X825" s="45">
        <v>0</v>
      </c>
      <c r="Y825" s="45">
        <v>0</v>
      </c>
      <c r="Z825" s="45">
        <v>0</v>
      </c>
      <c r="AA825" s="45">
        <v>0</v>
      </c>
      <c r="AB825" s="45" t="s">
        <v>222</v>
      </c>
      <c r="AC825" s="45" t="s">
        <v>454</v>
      </c>
      <c r="AD825" s="45"/>
    </row>
    <row r="826" s="131" customFormat="1" ht="24" spans="1:30">
      <c r="A826" s="45" t="s">
        <v>42</v>
      </c>
      <c r="B826" s="46" t="s">
        <v>525</v>
      </c>
      <c r="C826" s="45" t="s">
        <v>52</v>
      </c>
      <c r="D826" s="45" t="s">
        <v>45</v>
      </c>
      <c r="E826" s="45" t="s">
        <v>267</v>
      </c>
      <c r="F826" s="45">
        <v>1</v>
      </c>
      <c r="G826" s="45">
        <v>1</v>
      </c>
      <c r="H826" s="45">
        <v>10</v>
      </c>
      <c r="I826" s="45">
        <v>30</v>
      </c>
      <c r="J826" s="45">
        <v>2019</v>
      </c>
      <c r="K826" s="45">
        <v>2019</v>
      </c>
      <c r="L826" s="55">
        <v>10</v>
      </c>
      <c r="M826" s="55">
        <v>0</v>
      </c>
      <c r="N826" s="55">
        <v>0</v>
      </c>
      <c r="O826" s="55">
        <v>10</v>
      </c>
      <c r="P826" s="55">
        <v>0</v>
      </c>
      <c r="Q826" s="45" t="s">
        <v>46</v>
      </c>
      <c r="R826" s="45">
        <v>10</v>
      </c>
      <c r="S826" s="45">
        <v>30</v>
      </c>
      <c r="T826" s="45">
        <v>10</v>
      </c>
      <c r="U826" s="45">
        <v>30</v>
      </c>
      <c r="V826" s="45">
        <v>0</v>
      </c>
      <c r="W826" s="45">
        <v>0</v>
      </c>
      <c r="X826" s="45">
        <v>0</v>
      </c>
      <c r="Y826" s="45">
        <v>0</v>
      </c>
      <c r="Z826" s="45">
        <v>0</v>
      </c>
      <c r="AA826" s="45">
        <v>0</v>
      </c>
      <c r="AB826" s="45" t="s">
        <v>222</v>
      </c>
      <c r="AC826" s="45" t="s">
        <v>454</v>
      </c>
      <c r="AD826" s="45"/>
    </row>
    <row r="827" s="131" customFormat="1" ht="24" spans="1:30">
      <c r="A827" s="45" t="s">
        <v>42</v>
      </c>
      <c r="B827" s="46" t="s">
        <v>526</v>
      </c>
      <c r="C827" s="45" t="s">
        <v>52</v>
      </c>
      <c r="D827" s="45" t="s">
        <v>45</v>
      </c>
      <c r="E827" s="45" t="s">
        <v>267</v>
      </c>
      <c r="F827" s="45">
        <v>1</v>
      </c>
      <c r="G827" s="45">
        <v>1</v>
      </c>
      <c r="H827" s="45">
        <v>185</v>
      </c>
      <c r="I827" s="45">
        <v>709</v>
      </c>
      <c r="J827" s="45">
        <v>2019</v>
      </c>
      <c r="K827" s="45">
        <v>2019</v>
      </c>
      <c r="L827" s="55">
        <v>10</v>
      </c>
      <c r="M827" s="55">
        <v>0</v>
      </c>
      <c r="N827" s="55">
        <v>0</v>
      </c>
      <c r="O827" s="55">
        <v>10</v>
      </c>
      <c r="P827" s="55">
        <v>0</v>
      </c>
      <c r="Q827" s="45" t="s">
        <v>46</v>
      </c>
      <c r="R827" s="45">
        <v>185</v>
      </c>
      <c r="S827" s="45">
        <v>709</v>
      </c>
      <c r="T827" s="45">
        <v>185</v>
      </c>
      <c r="U827" s="45">
        <v>709</v>
      </c>
      <c r="V827" s="45">
        <v>0</v>
      </c>
      <c r="W827" s="45">
        <v>0</v>
      </c>
      <c r="X827" s="45">
        <v>0</v>
      </c>
      <c r="Y827" s="45">
        <v>0</v>
      </c>
      <c r="Z827" s="45">
        <v>0</v>
      </c>
      <c r="AA827" s="45">
        <v>0</v>
      </c>
      <c r="AB827" s="45" t="s">
        <v>222</v>
      </c>
      <c r="AC827" s="45" t="s">
        <v>454</v>
      </c>
      <c r="AD827" s="45"/>
    </row>
    <row r="828" s="131" customFormat="1" ht="24" spans="1:30">
      <c r="A828" s="45" t="s">
        <v>42</v>
      </c>
      <c r="B828" s="46" t="s">
        <v>527</v>
      </c>
      <c r="C828" s="45" t="s">
        <v>52</v>
      </c>
      <c r="D828" s="45" t="s">
        <v>45</v>
      </c>
      <c r="E828" s="45" t="s">
        <v>267</v>
      </c>
      <c r="F828" s="45">
        <v>1</v>
      </c>
      <c r="G828" s="45">
        <v>1</v>
      </c>
      <c r="H828" s="45">
        <v>12</v>
      </c>
      <c r="I828" s="45">
        <v>39</v>
      </c>
      <c r="J828" s="45">
        <v>2019</v>
      </c>
      <c r="K828" s="45">
        <v>2019</v>
      </c>
      <c r="L828" s="55">
        <v>14</v>
      </c>
      <c r="M828" s="55">
        <v>0</v>
      </c>
      <c r="N828" s="55">
        <v>0</v>
      </c>
      <c r="O828" s="55">
        <v>14</v>
      </c>
      <c r="P828" s="55">
        <v>0</v>
      </c>
      <c r="Q828" s="45" t="s">
        <v>46</v>
      </c>
      <c r="R828" s="45">
        <v>12</v>
      </c>
      <c r="S828" s="45">
        <v>39</v>
      </c>
      <c r="T828" s="45">
        <v>12</v>
      </c>
      <c r="U828" s="45">
        <v>39</v>
      </c>
      <c r="V828" s="45">
        <v>0</v>
      </c>
      <c r="W828" s="45">
        <v>0</v>
      </c>
      <c r="X828" s="45">
        <v>0</v>
      </c>
      <c r="Y828" s="45">
        <v>0</v>
      </c>
      <c r="Z828" s="45">
        <v>0</v>
      </c>
      <c r="AA828" s="45">
        <v>0</v>
      </c>
      <c r="AB828" s="45" t="s">
        <v>222</v>
      </c>
      <c r="AC828" s="45" t="s">
        <v>454</v>
      </c>
      <c r="AD828" s="45"/>
    </row>
    <row r="829" s="131" customFormat="1" ht="24" spans="1:30">
      <c r="A829" s="45" t="s">
        <v>42</v>
      </c>
      <c r="B829" s="46" t="s">
        <v>528</v>
      </c>
      <c r="C829" s="45" t="s">
        <v>52</v>
      </c>
      <c r="D829" s="45" t="s">
        <v>45</v>
      </c>
      <c r="E829" s="45" t="s">
        <v>267</v>
      </c>
      <c r="F829" s="45">
        <v>1</v>
      </c>
      <c r="G829" s="45">
        <v>1</v>
      </c>
      <c r="H829" s="45">
        <v>6</v>
      </c>
      <c r="I829" s="45">
        <v>12</v>
      </c>
      <c r="J829" s="45">
        <v>2019</v>
      </c>
      <c r="K829" s="45">
        <v>2019</v>
      </c>
      <c r="L829" s="55">
        <v>10</v>
      </c>
      <c r="M829" s="55">
        <v>0</v>
      </c>
      <c r="N829" s="55">
        <v>0</v>
      </c>
      <c r="O829" s="55">
        <v>10</v>
      </c>
      <c r="P829" s="55">
        <v>0</v>
      </c>
      <c r="Q829" s="45" t="s">
        <v>46</v>
      </c>
      <c r="R829" s="45">
        <v>6</v>
      </c>
      <c r="S829" s="45">
        <v>12</v>
      </c>
      <c r="T829" s="45">
        <v>6</v>
      </c>
      <c r="U829" s="45">
        <v>12</v>
      </c>
      <c r="V829" s="45">
        <v>0</v>
      </c>
      <c r="W829" s="45">
        <v>0</v>
      </c>
      <c r="X829" s="45">
        <v>0</v>
      </c>
      <c r="Y829" s="45">
        <v>0</v>
      </c>
      <c r="Z829" s="45">
        <v>0</v>
      </c>
      <c r="AA829" s="45">
        <v>0</v>
      </c>
      <c r="AB829" s="45" t="s">
        <v>222</v>
      </c>
      <c r="AC829" s="45" t="s">
        <v>454</v>
      </c>
      <c r="AD829" s="45"/>
    </row>
    <row r="830" s="131" customFormat="1" ht="36" spans="1:30">
      <c r="A830" s="45" t="s">
        <v>42</v>
      </c>
      <c r="B830" s="46" t="s">
        <v>529</v>
      </c>
      <c r="C830" s="45" t="s">
        <v>53</v>
      </c>
      <c r="D830" s="45" t="s">
        <v>45</v>
      </c>
      <c r="E830" s="45" t="s">
        <v>267</v>
      </c>
      <c r="F830" s="45">
        <v>1</v>
      </c>
      <c r="G830" s="45">
        <v>1</v>
      </c>
      <c r="H830" s="45">
        <v>62</v>
      </c>
      <c r="I830" s="45">
        <v>216</v>
      </c>
      <c r="J830" s="45">
        <v>2019</v>
      </c>
      <c r="K830" s="45">
        <v>2019</v>
      </c>
      <c r="L830" s="55">
        <v>10</v>
      </c>
      <c r="M830" s="55">
        <v>0</v>
      </c>
      <c r="N830" s="55">
        <v>0</v>
      </c>
      <c r="O830" s="55">
        <v>10</v>
      </c>
      <c r="P830" s="55">
        <v>0</v>
      </c>
      <c r="Q830" s="45" t="s">
        <v>46</v>
      </c>
      <c r="R830" s="45">
        <v>417</v>
      </c>
      <c r="S830" s="45">
        <v>1682</v>
      </c>
      <c r="T830" s="45">
        <v>62</v>
      </c>
      <c r="U830" s="45">
        <v>216</v>
      </c>
      <c r="V830" s="45">
        <v>0</v>
      </c>
      <c r="W830" s="45">
        <v>0</v>
      </c>
      <c r="X830" s="45">
        <v>0</v>
      </c>
      <c r="Y830" s="45">
        <v>0</v>
      </c>
      <c r="Z830" s="45">
        <v>0</v>
      </c>
      <c r="AA830" s="45">
        <v>0</v>
      </c>
      <c r="AB830" s="45" t="s">
        <v>325</v>
      </c>
      <c r="AC830" s="45" t="s">
        <v>53</v>
      </c>
      <c r="AD830" s="45"/>
    </row>
    <row r="831" s="131" customFormat="1" ht="36" spans="1:30">
      <c r="A831" s="45" t="s">
        <v>42</v>
      </c>
      <c r="B831" s="46" t="s">
        <v>530</v>
      </c>
      <c r="C831" s="45" t="s">
        <v>53</v>
      </c>
      <c r="D831" s="45" t="s">
        <v>45</v>
      </c>
      <c r="E831" s="45" t="s">
        <v>267</v>
      </c>
      <c r="F831" s="45">
        <v>1</v>
      </c>
      <c r="G831" s="45">
        <v>1</v>
      </c>
      <c r="H831" s="45">
        <v>15</v>
      </c>
      <c r="I831" s="45">
        <v>42</v>
      </c>
      <c r="J831" s="45">
        <v>2019</v>
      </c>
      <c r="K831" s="45">
        <v>2019</v>
      </c>
      <c r="L831" s="55">
        <v>10</v>
      </c>
      <c r="M831" s="55">
        <v>0</v>
      </c>
      <c r="N831" s="55">
        <v>0</v>
      </c>
      <c r="O831" s="55">
        <v>10</v>
      </c>
      <c r="P831" s="55">
        <v>0</v>
      </c>
      <c r="Q831" s="45" t="s">
        <v>46</v>
      </c>
      <c r="R831" s="45">
        <v>56</v>
      </c>
      <c r="S831" s="45">
        <v>172</v>
      </c>
      <c r="T831" s="45">
        <v>15</v>
      </c>
      <c r="U831" s="45">
        <v>42</v>
      </c>
      <c r="V831" s="45">
        <v>0</v>
      </c>
      <c r="W831" s="45">
        <v>0</v>
      </c>
      <c r="X831" s="45">
        <v>0</v>
      </c>
      <c r="Y831" s="45">
        <v>0</v>
      </c>
      <c r="Z831" s="45">
        <v>0</v>
      </c>
      <c r="AA831" s="45">
        <v>0</v>
      </c>
      <c r="AB831" s="45" t="s">
        <v>325</v>
      </c>
      <c r="AC831" s="45" t="s">
        <v>53</v>
      </c>
      <c r="AD831" s="45"/>
    </row>
    <row r="832" s="131" customFormat="1" ht="36" spans="1:30">
      <c r="A832" s="45" t="s">
        <v>42</v>
      </c>
      <c r="B832" s="46" t="s">
        <v>531</v>
      </c>
      <c r="C832" s="45" t="s">
        <v>54</v>
      </c>
      <c r="D832" s="45" t="s">
        <v>45</v>
      </c>
      <c r="E832" s="45" t="s">
        <v>267</v>
      </c>
      <c r="F832" s="45">
        <v>1</v>
      </c>
      <c r="G832" s="45">
        <v>1</v>
      </c>
      <c r="H832" s="45">
        <v>7</v>
      </c>
      <c r="I832" s="45">
        <v>27</v>
      </c>
      <c r="J832" s="45">
        <v>2019</v>
      </c>
      <c r="K832" s="45">
        <v>2019</v>
      </c>
      <c r="L832" s="55">
        <v>10</v>
      </c>
      <c r="M832" s="55">
        <v>0</v>
      </c>
      <c r="N832" s="55">
        <v>0</v>
      </c>
      <c r="O832" s="55">
        <v>10</v>
      </c>
      <c r="P832" s="55">
        <v>0</v>
      </c>
      <c r="Q832" s="45" t="s">
        <v>46</v>
      </c>
      <c r="R832" s="45">
        <v>21</v>
      </c>
      <c r="S832" s="45">
        <v>75</v>
      </c>
      <c r="T832" s="45">
        <v>7</v>
      </c>
      <c r="U832" s="45">
        <v>27</v>
      </c>
      <c r="V832" s="45">
        <v>0</v>
      </c>
      <c r="W832" s="45">
        <v>0</v>
      </c>
      <c r="X832" s="45">
        <v>0</v>
      </c>
      <c r="Y832" s="45">
        <v>0</v>
      </c>
      <c r="Z832" s="45">
        <v>0</v>
      </c>
      <c r="AA832" s="45">
        <v>0</v>
      </c>
      <c r="AB832" s="45" t="s">
        <v>325</v>
      </c>
      <c r="AC832" s="45" t="s">
        <v>54</v>
      </c>
      <c r="AD832" s="45"/>
    </row>
    <row r="833" s="131" customFormat="1" ht="36" spans="1:30">
      <c r="A833" s="45" t="s">
        <v>42</v>
      </c>
      <c r="B833" s="46" t="s">
        <v>532</v>
      </c>
      <c r="C833" s="45" t="s">
        <v>54</v>
      </c>
      <c r="D833" s="45" t="s">
        <v>45</v>
      </c>
      <c r="E833" s="45" t="s">
        <v>267</v>
      </c>
      <c r="F833" s="45">
        <v>1</v>
      </c>
      <c r="G833" s="45">
        <v>1</v>
      </c>
      <c r="H833" s="45">
        <v>49</v>
      </c>
      <c r="I833" s="45">
        <v>162</v>
      </c>
      <c r="J833" s="45">
        <v>2019</v>
      </c>
      <c r="K833" s="45">
        <v>2019</v>
      </c>
      <c r="L833" s="55">
        <v>10</v>
      </c>
      <c r="M833" s="55">
        <v>0</v>
      </c>
      <c r="N833" s="55">
        <v>0</v>
      </c>
      <c r="O833" s="55">
        <v>10</v>
      </c>
      <c r="P833" s="55">
        <v>0</v>
      </c>
      <c r="Q833" s="45" t="s">
        <v>46</v>
      </c>
      <c r="R833" s="45">
        <v>545</v>
      </c>
      <c r="S833" s="45">
        <v>2400</v>
      </c>
      <c r="T833" s="45">
        <v>49</v>
      </c>
      <c r="U833" s="45">
        <v>162</v>
      </c>
      <c r="V833" s="45">
        <v>0</v>
      </c>
      <c r="W833" s="45">
        <v>0</v>
      </c>
      <c r="X833" s="45">
        <v>0</v>
      </c>
      <c r="Y833" s="45">
        <v>0</v>
      </c>
      <c r="Z833" s="45">
        <v>0</v>
      </c>
      <c r="AA833" s="45">
        <v>0</v>
      </c>
      <c r="AB833" s="45" t="s">
        <v>325</v>
      </c>
      <c r="AC833" s="45" t="s">
        <v>54</v>
      </c>
      <c r="AD833" s="45"/>
    </row>
    <row r="834" s="131" customFormat="1" ht="36" spans="1:30">
      <c r="A834" s="45" t="s">
        <v>42</v>
      </c>
      <c r="B834" s="46" t="s">
        <v>533</v>
      </c>
      <c r="C834" s="45" t="s">
        <v>54</v>
      </c>
      <c r="D834" s="45" t="s">
        <v>45</v>
      </c>
      <c r="E834" s="45" t="s">
        <v>267</v>
      </c>
      <c r="F834" s="45">
        <v>1</v>
      </c>
      <c r="G834" s="45">
        <v>1</v>
      </c>
      <c r="H834" s="45">
        <v>249</v>
      </c>
      <c r="I834" s="45">
        <v>926</v>
      </c>
      <c r="J834" s="45">
        <v>2019</v>
      </c>
      <c r="K834" s="45">
        <v>2019</v>
      </c>
      <c r="L834" s="55">
        <v>10</v>
      </c>
      <c r="M834" s="55">
        <v>0</v>
      </c>
      <c r="N834" s="55">
        <v>0</v>
      </c>
      <c r="O834" s="55">
        <v>10</v>
      </c>
      <c r="P834" s="55">
        <v>0</v>
      </c>
      <c r="Q834" s="45" t="s">
        <v>46</v>
      </c>
      <c r="R834" s="45">
        <v>937</v>
      </c>
      <c r="S834" s="45">
        <v>4142</v>
      </c>
      <c r="T834" s="45">
        <v>249</v>
      </c>
      <c r="U834" s="45">
        <v>926</v>
      </c>
      <c r="V834" s="45">
        <v>0</v>
      </c>
      <c r="W834" s="45">
        <v>0</v>
      </c>
      <c r="X834" s="45">
        <v>0</v>
      </c>
      <c r="Y834" s="45">
        <v>0</v>
      </c>
      <c r="Z834" s="45">
        <v>0</v>
      </c>
      <c r="AA834" s="45">
        <v>0</v>
      </c>
      <c r="AB834" s="45" t="s">
        <v>325</v>
      </c>
      <c r="AC834" s="45" t="s">
        <v>54</v>
      </c>
      <c r="AD834" s="45"/>
    </row>
    <row r="835" s="131" customFormat="1" ht="36" spans="1:30">
      <c r="A835" s="45" t="s">
        <v>42</v>
      </c>
      <c r="B835" s="46" t="s">
        <v>534</v>
      </c>
      <c r="C835" s="45" t="s">
        <v>54</v>
      </c>
      <c r="D835" s="45" t="s">
        <v>45</v>
      </c>
      <c r="E835" s="45" t="s">
        <v>267</v>
      </c>
      <c r="F835" s="45">
        <v>1</v>
      </c>
      <c r="G835" s="45">
        <v>1</v>
      </c>
      <c r="H835" s="45">
        <v>47</v>
      </c>
      <c r="I835" s="45">
        <v>192</v>
      </c>
      <c r="J835" s="45">
        <v>2019</v>
      </c>
      <c r="K835" s="45">
        <v>2019</v>
      </c>
      <c r="L835" s="55">
        <v>10</v>
      </c>
      <c r="M835" s="55">
        <v>0</v>
      </c>
      <c r="N835" s="55">
        <v>0</v>
      </c>
      <c r="O835" s="55">
        <v>10</v>
      </c>
      <c r="P835" s="55">
        <v>0</v>
      </c>
      <c r="Q835" s="45" t="s">
        <v>46</v>
      </c>
      <c r="R835" s="45">
        <v>139</v>
      </c>
      <c r="S835" s="45">
        <v>638</v>
      </c>
      <c r="T835" s="45">
        <v>47</v>
      </c>
      <c r="U835" s="45">
        <v>192</v>
      </c>
      <c r="V835" s="45">
        <v>0</v>
      </c>
      <c r="W835" s="45">
        <v>0</v>
      </c>
      <c r="X835" s="45">
        <v>0</v>
      </c>
      <c r="Y835" s="45">
        <v>0</v>
      </c>
      <c r="Z835" s="45">
        <v>0</v>
      </c>
      <c r="AA835" s="45">
        <v>0</v>
      </c>
      <c r="AB835" s="45" t="s">
        <v>325</v>
      </c>
      <c r="AC835" s="45" t="s">
        <v>54</v>
      </c>
      <c r="AD835" s="45"/>
    </row>
    <row r="836" s="131" customFormat="1" ht="36" spans="1:30">
      <c r="A836" s="45" t="s">
        <v>42</v>
      </c>
      <c r="B836" s="46" t="s">
        <v>535</v>
      </c>
      <c r="C836" s="45" t="s">
        <v>55</v>
      </c>
      <c r="D836" s="45" t="s">
        <v>536</v>
      </c>
      <c r="E836" s="45" t="s">
        <v>267</v>
      </c>
      <c r="F836" s="45">
        <v>1</v>
      </c>
      <c r="G836" s="45">
        <v>1</v>
      </c>
      <c r="H836" s="45">
        <v>80</v>
      </c>
      <c r="I836" s="45">
        <v>312</v>
      </c>
      <c r="J836" s="45">
        <v>2019</v>
      </c>
      <c r="K836" s="45">
        <v>2019</v>
      </c>
      <c r="L836" s="55">
        <v>10</v>
      </c>
      <c r="M836" s="55">
        <v>0</v>
      </c>
      <c r="N836" s="55">
        <v>0</v>
      </c>
      <c r="O836" s="55">
        <v>10</v>
      </c>
      <c r="P836" s="55">
        <v>0</v>
      </c>
      <c r="Q836" s="45" t="s">
        <v>46</v>
      </c>
      <c r="R836" s="45">
        <v>485</v>
      </c>
      <c r="S836" s="45">
        <v>2005</v>
      </c>
      <c r="T836" s="45">
        <v>80</v>
      </c>
      <c r="U836" s="45">
        <v>312</v>
      </c>
      <c r="V836" s="45">
        <v>0</v>
      </c>
      <c r="W836" s="45">
        <v>0</v>
      </c>
      <c r="X836" s="45">
        <v>0</v>
      </c>
      <c r="Y836" s="45">
        <v>0</v>
      </c>
      <c r="Z836" s="45">
        <v>0</v>
      </c>
      <c r="AA836" s="45">
        <v>0</v>
      </c>
      <c r="AB836" s="45" t="s">
        <v>325</v>
      </c>
      <c r="AC836" s="45" t="s">
        <v>55</v>
      </c>
      <c r="AD836" s="45"/>
    </row>
    <row r="837" s="131" customFormat="1" ht="36" spans="1:30">
      <c r="A837" s="45" t="s">
        <v>42</v>
      </c>
      <c r="B837" s="46" t="s">
        <v>537</v>
      </c>
      <c r="C837" s="45" t="s">
        <v>55</v>
      </c>
      <c r="D837" s="45" t="s">
        <v>45</v>
      </c>
      <c r="E837" s="45" t="s">
        <v>267</v>
      </c>
      <c r="F837" s="45">
        <v>1</v>
      </c>
      <c r="G837" s="45">
        <v>1</v>
      </c>
      <c r="H837" s="45">
        <v>70</v>
      </c>
      <c r="I837" s="45">
        <v>285</v>
      </c>
      <c r="J837" s="45">
        <v>2019</v>
      </c>
      <c r="K837" s="45">
        <v>2019</v>
      </c>
      <c r="L837" s="55">
        <v>10</v>
      </c>
      <c r="M837" s="55">
        <v>0</v>
      </c>
      <c r="N837" s="55">
        <v>0</v>
      </c>
      <c r="O837" s="55">
        <v>10</v>
      </c>
      <c r="P837" s="55">
        <v>0</v>
      </c>
      <c r="Q837" s="45" t="s">
        <v>46</v>
      </c>
      <c r="R837" s="45">
        <v>319</v>
      </c>
      <c r="S837" s="45">
        <v>1226</v>
      </c>
      <c r="T837" s="45">
        <v>70</v>
      </c>
      <c r="U837" s="45">
        <v>285</v>
      </c>
      <c r="V837" s="45">
        <v>0</v>
      </c>
      <c r="W837" s="45">
        <v>0</v>
      </c>
      <c r="X837" s="45">
        <v>0</v>
      </c>
      <c r="Y837" s="45">
        <v>0</v>
      </c>
      <c r="Z837" s="45">
        <v>0</v>
      </c>
      <c r="AA837" s="45">
        <v>0</v>
      </c>
      <c r="AB837" s="45" t="s">
        <v>325</v>
      </c>
      <c r="AC837" s="45" t="s">
        <v>55</v>
      </c>
      <c r="AD837" s="45"/>
    </row>
    <row r="838" s="131" customFormat="1" ht="24" spans="1:30">
      <c r="A838" s="45" t="s">
        <v>42</v>
      </c>
      <c r="B838" s="46" t="s">
        <v>538</v>
      </c>
      <c r="C838" s="45" t="s">
        <v>55</v>
      </c>
      <c r="D838" s="45" t="s">
        <v>536</v>
      </c>
      <c r="E838" s="45" t="s">
        <v>267</v>
      </c>
      <c r="F838" s="45">
        <v>1</v>
      </c>
      <c r="G838" s="45">
        <v>1</v>
      </c>
      <c r="H838" s="45">
        <v>49</v>
      </c>
      <c r="I838" s="45">
        <v>170</v>
      </c>
      <c r="J838" s="45">
        <v>2019</v>
      </c>
      <c r="K838" s="45">
        <v>2019</v>
      </c>
      <c r="L838" s="55">
        <v>10</v>
      </c>
      <c r="M838" s="55">
        <v>0</v>
      </c>
      <c r="N838" s="55">
        <v>0</v>
      </c>
      <c r="O838" s="55">
        <v>10</v>
      </c>
      <c r="P838" s="55">
        <v>0</v>
      </c>
      <c r="Q838" s="45" t="s">
        <v>46</v>
      </c>
      <c r="R838" s="45">
        <v>354</v>
      </c>
      <c r="S838" s="45">
        <v>1362</v>
      </c>
      <c r="T838" s="45">
        <v>49</v>
      </c>
      <c r="U838" s="45">
        <v>170</v>
      </c>
      <c r="V838" s="45">
        <v>0</v>
      </c>
      <c r="W838" s="45">
        <v>0</v>
      </c>
      <c r="X838" s="45">
        <v>0</v>
      </c>
      <c r="Y838" s="45">
        <v>0</v>
      </c>
      <c r="Z838" s="45">
        <v>0</v>
      </c>
      <c r="AA838" s="45">
        <v>0</v>
      </c>
      <c r="AB838" s="45" t="s">
        <v>299</v>
      </c>
      <c r="AC838" s="45" t="s">
        <v>55</v>
      </c>
      <c r="AD838" s="45"/>
    </row>
    <row r="839" s="131" customFormat="1" ht="24" spans="1:30">
      <c r="A839" s="45" t="s">
        <v>42</v>
      </c>
      <c r="B839" s="46" t="s">
        <v>539</v>
      </c>
      <c r="C839" s="45" t="s">
        <v>56</v>
      </c>
      <c r="D839" s="45" t="s">
        <v>45</v>
      </c>
      <c r="E839" s="45" t="s">
        <v>267</v>
      </c>
      <c r="F839" s="45">
        <v>1</v>
      </c>
      <c r="G839" s="45">
        <v>1</v>
      </c>
      <c r="H839" s="45">
        <v>27</v>
      </c>
      <c r="I839" s="45">
        <v>89</v>
      </c>
      <c r="J839" s="45">
        <v>2019</v>
      </c>
      <c r="K839" s="45">
        <v>2019</v>
      </c>
      <c r="L839" s="55">
        <v>10</v>
      </c>
      <c r="M839" s="55">
        <v>0</v>
      </c>
      <c r="N839" s="55">
        <v>0</v>
      </c>
      <c r="O839" s="55">
        <v>10</v>
      </c>
      <c r="P839" s="55">
        <v>0</v>
      </c>
      <c r="Q839" s="45" t="s">
        <v>46</v>
      </c>
      <c r="R839" s="45">
        <v>27</v>
      </c>
      <c r="S839" s="45">
        <v>89</v>
      </c>
      <c r="T839" s="45">
        <v>27</v>
      </c>
      <c r="U839" s="45">
        <v>89</v>
      </c>
      <c r="V839" s="45">
        <v>0</v>
      </c>
      <c r="W839" s="45">
        <v>0</v>
      </c>
      <c r="X839" s="45">
        <v>0</v>
      </c>
      <c r="Y839" s="45">
        <v>0</v>
      </c>
      <c r="Z839" s="45">
        <v>0</v>
      </c>
      <c r="AA839" s="45">
        <v>0</v>
      </c>
      <c r="AB839" s="45" t="s">
        <v>299</v>
      </c>
      <c r="AC839" s="45" t="s">
        <v>56</v>
      </c>
      <c r="AD839" s="45"/>
    </row>
    <row r="840" s="131" customFormat="1" ht="24" spans="1:30">
      <c r="A840" s="45" t="s">
        <v>42</v>
      </c>
      <c r="B840" s="46" t="s">
        <v>540</v>
      </c>
      <c r="C840" s="45" t="s">
        <v>56</v>
      </c>
      <c r="D840" s="45" t="s">
        <v>45</v>
      </c>
      <c r="E840" s="45" t="s">
        <v>267</v>
      </c>
      <c r="F840" s="45">
        <v>1</v>
      </c>
      <c r="G840" s="45">
        <v>1</v>
      </c>
      <c r="H840" s="45">
        <v>0</v>
      </c>
      <c r="I840" s="45">
        <v>0</v>
      </c>
      <c r="J840" s="45">
        <v>2019</v>
      </c>
      <c r="K840" s="45">
        <v>2019</v>
      </c>
      <c r="L840" s="55">
        <v>10</v>
      </c>
      <c r="M840" s="55">
        <v>0</v>
      </c>
      <c r="N840" s="55">
        <v>0</v>
      </c>
      <c r="O840" s="55">
        <v>10</v>
      </c>
      <c r="P840" s="55">
        <v>0</v>
      </c>
      <c r="Q840" s="45" t="s">
        <v>46</v>
      </c>
      <c r="R840" s="45">
        <v>0</v>
      </c>
      <c r="S840" s="45">
        <v>0</v>
      </c>
      <c r="T840" s="45">
        <v>0</v>
      </c>
      <c r="U840" s="45">
        <v>0</v>
      </c>
      <c r="V840" s="45">
        <v>0</v>
      </c>
      <c r="W840" s="45">
        <v>0</v>
      </c>
      <c r="X840" s="45">
        <v>0</v>
      </c>
      <c r="Y840" s="45">
        <v>0</v>
      </c>
      <c r="Z840" s="45">
        <v>0</v>
      </c>
      <c r="AA840" s="45">
        <v>0</v>
      </c>
      <c r="AB840" s="45" t="s">
        <v>299</v>
      </c>
      <c r="AC840" s="45" t="s">
        <v>56</v>
      </c>
      <c r="AD840" s="45"/>
    </row>
    <row r="841" s="131" customFormat="1" ht="24" spans="1:30">
      <c r="A841" s="45" t="s">
        <v>42</v>
      </c>
      <c r="B841" s="46" t="s">
        <v>541</v>
      </c>
      <c r="C841" s="45" t="s">
        <v>58</v>
      </c>
      <c r="D841" s="45" t="s">
        <v>45</v>
      </c>
      <c r="E841" s="45" t="s">
        <v>267</v>
      </c>
      <c r="F841" s="45">
        <v>1</v>
      </c>
      <c r="G841" s="45">
        <v>1</v>
      </c>
      <c r="H841" s="45">
        <v>50</v>
      </c>
      <c r="I841" s="45">
        <v>215</v>
      </c>
      <c r="J841" s="45">
        <v>2019</v>
      </c>
      <c r="K841" s="45">
        <v>2019</v>
      </c>
      <c r="L841" s="55">
        <v>10</v>
      </c>
      <c r="M841" s="55">
        <v>0</v>
      </c>
      <c r="N841" s="55">
        <v>0</v>
      </c>
      <c r="O841" s="55">
        <v>10</v>
      </c>
      <c r="P841" s="55">
        <v>0</v>
      </c>
      <c r="Q841" s="45" t="s">
        <v>46</v>
      </c>
      <c r="R841" s="45">
        <v>492</v>
      </c>
      <c r="S841" s="45">
        <v>2297</v>
      </c>
      <c r="T841" s="45">
        <v>50</v>
      </c>
      <c r="U841" s="45">
        <v>215</v>
      </c>
      <c r="V841" s="45">
        <v>0</v>
      </c>
      <c r="W841" s="45">
        <v>0</v>
      </c>
      <c r="X841" s="45">
        <v>0</v>
      </c>
      <c r="Y841" s="45">
        <v>0</v>
      </c>
      <c r="Z841" s="45">
        <v>0</v>
      </c>
      <c r="AA841" s="45">
        <v>0</v>
      </c>
      <c r="AB841" s="45" t="s">
        <v>515</v>
      </c>
      <c r="AC841" s="45" t="s">
        <v>454</v>
      </c>
      <c r="AD841" s="45"/>
    </row>
    <row r="842" s="131" customFormat="1" ht="24" spans="1:30">
      <c r="A842" s="45" t="s">
        <v>42</v>
      </c>
      <c r="B842" s="46" t="s">
        <v>542</v>
      </c>
      <c r="C842" s="45" t="s">
        <v>58</v>
      </c>
      <c r="D842" s="45" t="s">
        <v>45</v>
      </c>
      <c r="E842" s="45" t="s">
        <v>267</v>
      </c>
      <c r="F842" s="45">
        <v>1</v>
      </c>
      <c r="G842" s="45">
        <v>1</v>
      </c>
      <c r="H842" s="45">
        <v>182</v>
      </c>
      <c r="I842" s="45">
        <v>815</v>
      </c>
      <c r="J842" s="45">
        <v>2019</v>
      </c>
      <c r="K842" s="45">
        <v>2019</v>
      </c>
      <c r="L842" s="55">
        <v>10</v>
      </c>
      <c r="M842" s="55">
        <v>0</v>
      </c>
      <c r="N842" s="55">
        <v>0</v>
      </c>
      <c r="O842" s="55">
        <v>10</v>
      </c>
      <c r="P842" s="55">
        <v>0</v>
      </c>
      <c r="Q842" s="45" t="s">
        <v>46</v>
      </c>
      <c r="R842" s="45">
        <v>979</v>
      </c>
      <c r="S842" s="45">
        <v>4127</v>
      </c>
      <c r="T842" s="45">
        <v>182</v>
      </c>
      <c r="U842" s="45">
        <v>815</v>
      </c>
      <c r="V842" s="45">
        <v>0</v>
      </c>
      <c r="W842" s="45">
        <v>0</v>
      </c>
      <c r="X842" s="45">
        <v>0</v>
      </c>
      <c r="Y842" s="45">
        <v>0</v>
      </c>
      <c r="Z842" s="45">
        <v>0</v>
      </c>
      <c r="AA842" s="45">
        <v>0</v>
      </c>
      <c r="AB842" s="45" t="s">
        <v>515</v>
      </c>
      <c r="AC842" s="45" t="s">
        <v>454</v>
      </c>
      <c r="AD842" s="45"/>
    </row>
    <row r="843" s="131" customFormat="1" ht="24" spans="1:30">
      <c r="A843" s="45" t="s">
        <v>42</v>
      </c>
      <c r="B843" s="46" t="s">
        <v>543</v>
      </c>
      <c r="C843" s="45" t="s">
        <v>58</v>
      </c>
      <c r="D843" s="45" t="s">
        <v>45</v>
      </c>
      <c r="E843" s="45" t="s">
        <v>267</v>
      </c>
      <c r="F843" s="45">
        <v>1</v>
      </c>
      <c r="G843" s="45">
        <v>1</v>
      </c>
      <c r="H843" s="45">
        <v>182</v>
      </c>
      <c r="I843" s="45">
        <v>815</v>
      </c>
      <c r="J843" s="45">
        <v>2019</v>
      </c>
      <c r="K843" s="45">
        <v>2019</v>
      </c>
      <c r="L843" s="55">
        <v>48</v>
      </c>
      <c r="M843" s="55">
        <v>0</v>
      </c>
      <c r="N843" s="55">
        <v>0</v>
      </c>
      <c r="O843" s="55">
        <v>28</v>
      </c>
      <c r="P843" s="55">
        <v>20</v>
      </c>
      <c r="Q843" s="45" t="s">
        <v>46</v>
      </c>
      <c r="R843" s="45">
        <v>979</v>
      </c>
      <c r="S843" s="45">
        <v>4127</v>
      </c>
      <c r="T843" s="45">
        <v>182</v>
      </c>
      <c r="U843" s="45">
        <v>815</v>
      </c>
      <c r="V843" s="45">
        <v>0</v>
      </c>
      <c r="W843" s="45">
        <v>0</v>
      </c>
      <c r="X843" s="45">
        <v>0</v>
      </c>
      <c r="Y843" s="45">
        <v>0</v>
      </c>
      <c r="Z843" s="45">
        <v>0</v>
      </c>
      <c r="AA843" s="45">
        <v>0</v>
      </c>
      <c r="AB843" s="45" t="s">
        <v>515</v>
      </c>
      <c r="AC843" s="45" t="s">
        <v>454</v>
      </c>
      <c r="AD843" s="45"/>
    </row>
    <row r="844" s="131" customFormat="1" ht="24" spans="1:30">
      <c r="A844" s="45" t="s">
        <v>42</v>
      </c>
      <c r="B844" s="46" t="s">
        <v>544</v>
      </c>
      <c r="C844" s="45" t="s">
        <v>58</v>
      </c>
      <c r="D844" s="45" t="s">
        <v>45</v>
      </c>
      <c r="E844" s="45" t="s">
        <v>267</v>
      </c>
      <c r="F844" s="45">
        <v>1</v>
      </c>
      <c r="G844" s="45">
        <v>1</v>
      </c>
      <c r="H844" s="45">
        <v>50</v>
      </c>
      <c r="I844" s="45">
        <v>215</v>
      </c>
      <c r="J844" s="45">
        <v>2019</v>
      </c>
      <c r="K844" s="45">
        <v>2019</v>
      </c>
      <c r="L844" s="55">
        <v>8</v>
      </c>
      <c r="M844" s="55">
        <v>0</v>
      </c>
      <c r="N844" s="55">
        <v>0</v>
      </c>
      <c r="O844" s="55">
        <v>8</v>
      </c>
      <c r="P844" s="55">
        <v>0</v>
      </c>
      <c r="Q844" s="45" t="s">
        <v>46</v>
      </c>
      <c r="R844" s="45">
        <v>492</v>
      </c>
      <c r="S844" s="45">
        <v>2297</v>
      </c>
      <c r="T844" s="45">
        <v>50</v>
      </c>
      <c r="U844" s="45">
        <v>215</v>
      </c>
      <c r="V844" s="45">
        <v>0</v>
      </c>
      <c r="W844" s="45">
        <v>0</v>
      </c>
      <c r="X844" s="45">
        <v>0</v>
      </c>
      <c r="Y844" s="45">
        <v>0</v>
      </c>
      <c r="Z844" s="45">
        <v>0</v>
      </c>
      <c r="AA844" s="45">
        <v>0</v>
      </c>
      <c r="AB844" s="45" t="s">
        <v>515</v>
      </c>
      <c r="AC844" s="45" t="s">
        <v>454</v>
      </c>
      <c r="AD844" s="45"/>
    </row>
    <row r="845" s="131" customFormat="1" ht="24" spans="1:30">
      <c r="A845" s="45" t="s">
        <v>42</v>
      </c>
      <c r="B845" s="46" t="s">
        <v>545</v>
      </c>
      <c r="C845" s="45" t="s">
        <v>57</v>
      </c>
      <c r="D845" s="45" t="s">
        <v>248</v>
      </c>
      <c r="E845" s="45" t="s">
        <v>267</v>
      </c>
      <c r="F845" s="45">
        <v>1</v>
      </c>
      <c r="G845" s="45">
        <v>1</v>
      </c>
      <c r="H845" s="45">
        <v>71</v>
      </c>
      <c r="I845" s="45">
        <v>307</v>
      </c>
      <c r="J845" s="45">
        <v>2019</v>
      </c>
      <c r="K845" s="45">
        <v>2019</v>
      </c>
      <c r="L845" s="55">
        <v>10</v>
      </c>
      <c r="M845" s="55">
        <v>0</v>
      </c>
      <c r="N845" s="55">
        <v>0</v>
      </c>
      <c r="O845" s="55">
        <v>10</v>
      </c>
      <c r="P845" s="55">
        <v>0</v>
      </c>
      <c r="Q845" s="45" t="s">
        <v>46</v>
      </c>
      <c r="R845" s="45">
        <v>531</v>
      </c>
      <c r="S845" s="45">
        <v>2292</v>
      </c>
      <c r="T845" s="45">
        <v>71</v>
      </c>
      <c r="U845" s="45">
        <v>307</v>
      </c>
      <c r="V845" s="45">
        <v>0</v>
      </c>
      <c r="W845" s="45">
        <v>0</v>
      </c>
      <c r="X845" s="45">
        <v>71</v>
      </c>
      <c r="Y845" s="45">
        <v>307</v>
      </c>
      <c r="Z845" s="45">
        <v>0</v>
      </c>
      <c r="AA845" s="45">
        <v>0</v>
      </c>
      <c r="AB845" s="45" t="s">
        <v>299</v>
      </c>
      <c r="AC845" s="45" t="s">
        <v>454</v>
      </c>
      <c r="AD845" s="45"/>
    </row>
    <row r="846" s="12" customFormat="1" ht="24" spans="1:229">
      <c r="A846" s="45" t="s">
        <v>42</v>
      </c>
      <c r="B846" s="46" t="s">
        <v>546</v>
      </c>
      <c r="C846" s="45" t="s">
        <v>56</v>
      </c>
      <c r="D846" s="45" t="s">
        <v>248</v>
      </c>
      <c r="E846" s="45" t="s">
        <v>267</v>
      </c>
      <c r="F846" s="45">
        <v>1</v>
      </c>
      <c r="G846" s="45">
        <v>1</v>
      </c>
      <c r="H846" s="45">
        <v>10</v>
      </c>
      <c r="I846" s="45">
        <v>28</v>
      </c>
      <c r="J846" s="45">
        <v>2019</v>
      </c>
      <c r="K846" s="45">
        <v>2019</v>
      </c>
      <c r="L846" s="55">
        <v>20</v>
      </c>
      <c r="M846" s="55">
        <v>0</v>
      </c>
      <c r="N846" s="55">
        <v>0</v>
      </c>
      <c r="O846" s="55">
        <v>20</v>
      </c>
      <c r="P846" s="55">
        <v>0</v>
      </c>
      <c r="Q846" s="45" t="s">
        <v>46</v>
      </c>
      <c r="R846" s="45">
        <v>246</v>
      </c>
      <c r="S846" s="45">
        <v>1344</v>
      </c>
      <c r="T846" s="45">
        <v>10</v>
      </c>
      <c r="U846" s="45">
        <v>28</v>
      </c>
      <c r="V846" s="45">
        <v>0</v>
      </c>
      <c r="W846" s="45">
        <v>0</v>
      </c>
      <c r="X846" s="45">
        <v>0</v>
      </c>
      <c r="Y846" s="45">
        <v>0</v>
      </c>
      <c r="Z846" s="45">
        <v>0</v>
      </c>
      <c r="AA846" s="45">
        <v>0</v>
      </c>
      <c r="AB846" s="45" t="s">
        <v>299</v>
      </c>
      <c r="AC846" s="46" t="s">
        <v>56</v>
      </c>
      <c r="AD846" s="69"/>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c r="BU846" s="6"/>
      <c r="BV846" s="6"/>
      <c r="BW846" s="6"/>
      <c r="BX846" s="6"/>
      <c r="BY846" s="6"/>
      <c r="BZ846" s="6"/>
      <c r="CA846" s="6"/>
      <c r="CB846" s="6"/>
      <c r="CC846" s="6"/>
      <c r="CD846" s="6"/>
      <c r="CE846" s="6"/>
      <c r="CF846" s="6"/>
      <c r="CG846" s="6"/>
      <c r="CH846" s="6"/>
      <c r="CI846" s="6"/>
      <c r="CJ846" s="6"/>
      <c r="CK846" s="6"/>
      <c r="CL846" s="6"/>
      <c r="CM846" s="6"/>
      <c r="CN846" s="6"/>
      <c r="CO846" s="6"/>
      <c r="CP846" s="6"/>
      <c r="CQ846" s="6"/>
      <c r="CR846" s="6"/>
      <c r="CS846" s="6"/>
      <c r="CT846" s="6"/>
      <c r="CU846" s="6"/>
      <c r="CV846" s="6"/>
      <c r="CW846" s="6"/>
      <c r="CX846" s="6"/>
      <c r="CY846" s="6"/>
      <c r="CZ846" s="6"/>
      <c r="DA846" s="6"/>
      <c r="DB846" s="6"/>
      <c r="DC846" s="6"/>
      <c r="DD846" s="6"/>
      <c r="DE846" s="6"/>
      <c r="DF846" s="6"/>
      <c r="DG846" s="6"/>
      <c r="DH846" s="6"/>
      <c r="DI846" s="6"/>
      <c r="DJ846" s="6"/>
      <c r="DK846" s="6"/>
      <c r="DL846" s="6"/>
      <c r="DM846" s="6"/>
      <c r="DN846" s="6"/>
      <c r="DO846" s="6"/>
      <c r="DP846" s="6"/>
      <c r="DQ846" s="6"/>
      <c r="DR846" s="6"/>
      <c r="DS846" s="6"/>
      <c r="DT846" s="6"/>
      <c r="DU846" s="6"/>
      <c r="DV846" s="6"/>
      <c r="DW846" s="6"/>
      <c r="DX846" s="6"/>
      <c r="DY846" s="6"/>
      <c r="DZ846" s="6"/>
      <c r="EA846" s="6"/>
      <c r="EB846" s="6"/>
      <c r="EC846" s="6"/>
      <c r="ED846" s="6"/>
      <c r="EE846" s="6"/>
      <c r="EF846" s="6"/>
      <c r="EG846" s="6"/>
      <c r="EH846" s="6"/>
      <c r="EI846" s="6"/>
      <c r="EJ846" s="6"/>
      <c r="EK846" s="6"/>
      <c r="EL846" s="6"/>
      <c r="EM846" s="6"/>
      <c r="EN846" s="6"/>
      <c r="EO846" s="6"/>
      <c r="EP846" s="6"/>
      <c r="EQ846" s="6"/>
      <c r="ER846" s="6"/>
      <c r="ES846" s="6"/>
      <c r="ET846" s="6"/>
      <c r="EU846" s="6"/>
      <c r="EV846" s="6"/>
      <c r="EW846" s="6"/>
      <c r="EX846" s="6"/>
      <c r="EY846" s="6"/>
      <c r="EZ846" s="6"/>
      <c r="FA846" s="6"/>
      <c r="FB846" s="6"/>
      <c r="FC846" s="6"/>
      <c r="FD846" s="6"/>
      <c r="FE846" s="6"/>
      <c r="FF846" s="6"/>
      <c r="FG846" s="6"/>
      <c r="FH846" s="6"/>
      <c r="FI846" s="6"/>
      <c r="FJ846" s="6"/>
      <c r="FK846" s="6"/>
      <c r="FL846" s="6"/>
      <c r="FM846" s="6"/>
      <c r="FN846" s="6"/>
      <c r="FO846" s="6"/>
      <c r="FP846" s="6"/>
      <c r="FQ846" s="6"/>
      <c r="FR846" s="6"/>
      <c r="FS846" s="6"/>
      <c r="FT846" s="6"/>
      <c r="FU846" s="6"/>
      <c r="FV846" s="6"/>
      <c r="FW846" s="6"/>
      <c r="FX846" s="6"/>
      <c r="FY846" s="6"/>
      <c r="FZ846" s="6"/>
      <c r="GA846" s="6"/>
      <c r="GB846" s="6"/>
      <c r="GC846" s="6"/>
      <c r="GD846" s="6"/>
      <c r="GE846" s="6"/>
      <c r="GF846" s="6"/>
      <c r="GG846" s="6"/>
      <c r="GH846" s="6"/>
      <c r="GI846" s="6"/>
      <c r="GJ846" s="6"/>
      <c r="GK846" s="6"/>
      <c r="GL846" s="6"/>
      <c r="GM846" s="6"/>
      <c r="GN846" s="6"/>
      <c r="GO846" s="6"/>
      <c r="GP846" s="6"/>
      <c r="GQ846" s="6"/>
      <c r="GR846" s="6"/>
      <c r="GS846" s="6"/>
      <c r="GT846" s="6"/>
      <c r="GU846" s="6"/>
      <c r="GV846" s="6"/>
      <c r="GW846" s="6"/>
      <c r="GX846" s="6"/>
      <c r="GY846" s="6"/>
      <c r="GZ846" s="6"/>
      <c r="HA846" s="6"/>
      <c r="HB846" s="6"/>
      <c r="HC846" s="6"/>
      <c r="HD846" s="6"/>
      <c r="HE846" s="6"/>
      <c r="HF846" s="6"/>
      <c r="HG846" s="6"/>
      <c r="HH846" s="6"/>
      <c r="HI846" s="6"/>
      <c r="HJ846" s="6"/>
      <c r="HK846" s="6"/>
      <c r="HL846" s="6"/>
      <c r="HM846" s="6"/>
      <c r="HN846" s="6"/>
      <c r="HO846" s="6"/>
      <c r="HP846" s="6"/>
      <c r="HQ846" s="6"/>
      <c r="HR846" s="6"/>
      <c r="HS846" s="6"/>
      <c r="HT846" s="6"/>
      <c r="HU846" s="6"/>
    </row>
    <row r="847" s="12" customFormat="1" ht="24" spans="1:229">
      <c r="A847" s="45" t="s">
        <v>42</v>
      </c>
      <c r="B847" s="46" t="s">
        <v>547</v>
      </c>
      <c r="C847" s="45" t="s">
        <v>54</v>
      </c>
      <c r="D847" s="45" t="s">
        <v>45</v>
      </c>
      <c r="E847" s="45" t="s">
        <v>267</v>
      </c>
      <c r="F847" s="45">
        <v>1</v>
      </c>
      <c r="G847" s="45">
        <v>1</v>
      </c>
      <c r="H847" s="45">
        <v>189</v>
      </c>
      <c r="I847" s="45">
        <v>770</v>
      </c>
      <c r="J847" s="45">
        <v>2019</v>
      </c>
      <c r="K847" s="45">
        <v>2019</v>
      </c>
      <c r="L847" s="55">
        <v>2</v>
      </c>
      <c r="M847" s="55">
        <v>0</v>
      </c>
      <c r="N847" s="55">
        <v>0</v>
      </c>
      <c r="O847" s="55">
        <v>2</v>
      </c>
      <c r="P847" s="55">
        <v>0</v>
      </c>
      <c r="Q847" s="45" t="s">
        <v>46</v>
      </c>
      <c r="R847" s="45">
        <v>189</v>
      </c>
      <c r="S847" s="45">
        <v>770</v>
      </c>
      <c r="T847" s="45">
        <v>189</v>
      </c>
      <c r="U847" s="45">
        <v>770</v>
      </c>
      <c r="V847" s="45">
        <v>0</v>
      </c>
      <c r="W847" s="45">
        <v>0</v>
      </c>
      <c r="X847" s="45">
        <v>0</v>
      </c>
      <c r="Y847" s="45">
        <v>0</v>
      </c>
      <c r="Z847" s="45">
        <v>0</v>
      </c>
      <c r="AA847" s="45">
        <v>0</v>
      </c>
      <c r="AB847" s="45" t="s">
        <v>299</v>
      </c>
      <c r="AC847" s="46" t="s">
        <v>54</v>
      </c>
      <c r="AD847" s="69"/>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c r="BU847" s="6"/>
      <c r="BV847" s="6"/>
      <c r="BW847" s="6"/>
      <c r="BX847" s="6"/>
      <c r="BY847" s="6"/>
      <c r="BZ847" s="6"/>
      <c r="CA847" s="6"/>
      <c r="CB847" s="6"/>
      <c r="CC847" s="6"/>
      <c r="CD847" s="6"/>
      <c r="CE847" s="6"/>
      <c r="CF847" s="6"/>
      <c r="CG847" s="6"/>
      <c r="CH847" s="6"/>
      <c r="CI847" s="6"/>
      <c r="CJ847" s="6"/>
      <c r="CK847" s="6"/>
      <c r="CL847" s="6"/>
      <c r="CM847" s="6"/>
      <c r="CN847" s="6"/>
      <c r="CO847" s="6"/>
      <c r="CP847" s="6"/>
      <c r="CQ847" s="6"/>
      <c r="CR847" s="6"/>
      <c r="CS847" s="6"/>
      <c r="CT847" s="6"/>
      <c r="CU847" s="6"/>
      <c r="CV847" s="6"/>
      <c r="CW847" s="6"/>
      <c r="CX847" s="6"/>
      <c r="CY847" s="6"/>
      <c r="CZ847" s="6"/>
      <c r="DA847" s="6"/>
      <c r="DB847" s="6"/>
      <c r="DC847" s="6"/>
      <c r="DD847" s="6"/>
      <c r="DE847" s="6"/>
      <c r="DF847" s="6"/>
      <c r="DG847" s="6"/>
      <c r="DH847" s="6"/>
      <c r="DI847" s="6"/>
      <c r="DJ847" s="6"/>
      <c r="DK847" s="6"/>
      <c r="DL847" s="6"/>
      <c r="DM847" s="6"/>
      <c r="DN847" s="6"/>
      <c r="DO847" s="6"/>
      <c r="DP847" s="6"/>
      <c r="DQ847" s="6"/>
      <c r="DR847" s="6"/>
      <c r="DS847" s="6"/>
      <c r="DT847" s="6"/>
      <c r="DU847" s="6"/>
      <c r="DV847" s="6"/>
      <c r="DW847" s="6"/>
      <c r="DX847" s="6"/>
      <c r="DY847" s="6"/>
      <c r="DZ847" s="6"/>
      <c r="EA847" s="6"/>
      <c r="EB847" s="6"/>
      <c r="EC847" s="6"/>
      <c r="ED847" s="6"/>
      <c r="EE847" s="6"/>
      <c r="EF847" s="6"/>
      <c r="EG847" s="6"/>
      <c r="EH847" s="6"/>
      <c r="EI847" s="6"/>
      <c r="EJ847" s="6"/>
      <c r="EK847" s="6"/>
      <c r="EL847" s="6"/>
      <c r="EM847" s="6"/>
      <c r="EN847" s="6"/>
      <c r="EO847" s="6"/>
      <c r="EP847" s="6"/>
      <c r="EQ847" s="6"/>
      <c r="ER847" s="6"/>
      <c r="ES847" s="6"/>
      <c r="ET847" s="6"/>
      <c r="EU847" s="6"/>
      <c r="EV847" s="6"/>
      <c r="EW847" s="6"/>
      <c r="EX847" s="6"/>
      <c r="EY847" s="6"/>
      <c r="EZ847" s="6"/>
      <c r="FA847" s="6"/>
      <c r="FB847" s="6"/>
      <c r="FC847" s="6"/>
      <c r="FD847" s="6"/>
      <c r="FE847" s="6"/>
      <c r="FF847" s="6"/>
      <c r="FG847" s="6"/>
      <c r="FH847" s="6"/>
      <c r="FI847" s="6"/>
      <c r="FJ847" s="6"/>
      <c r="FK847" s="6"/>
      <c r="FL847" s="6"/>
      <c r="FM847" s="6"/>
      <c r="FN847" s="6"/>
      <c r="FO847" s="6"/>
      <c r="FP847" s="6"/>
      <c r="FQ847" s="6"/>
      <c r="FR847" s="6"/>
      <c r="FS847" s="6"/>
      <c r="FT847" s="6"/>
      <c r="FU847" s="6"/>
      <c r="FV847" s="6"/>
      <c r="FW847" s="6"/>
      <c r="FX847" s="6"/>
      <c r="FY847" s="6"/>
      <c r="FZ847" s="6"/>
      <c r="GA847" s="6"/>
      <c r="GB847" s="6"/>
      <c r="GC847" s="6"/>
      <c r="GD847" s="6"/>
      <c r="GE847" s="6"/>
      <c r="GF847" s="6"/>
      <c r="GG847" s="6"/>
      <c r="GH847" s="6"/>
      <c r="GI847" s="6"/>
      <c r="GJ847" s="6"/>
      <c r="GK847" s="6"/>
      <c r="GL847" s="6"/>
      <c r="GM847" s="6"/>
      <c r="GN847" s="6"/>
      <c r="GO847" s="6"/>
      <c r="GP847" s="6"/>
      <c r="GQ847" s="6"/>
      <c r="GR847" s="6"/>
      <c r="GS847" s="6"/>
      <c r="GT847" s="6"/>
      <c r="GU847" s="6"/>
      <c r="GV847" s="6"/>
      <c r="GW847" s="6"/>
      <c r="GX847" s="6"/>
      <c r="GY847" s="6"/>
      <c r="GZ847" s="6"/>
      <c r="HA847" s="6"/>
      <c r="HB847" s="6"/>
      <c r="HC847" s="6"/>
      <c r="HD847" s="6"/>
      <c r="HE847" s="6"/>
      <c r="HF847" s="6"/>
      <c r="HG847" s="6"/>
      <c r="HH847" s="6"/>
      <c r="HI847" s="6"/>
      <c r="HJ847" s="6"/>
      <c r="HK847" s="6"/>
      <c r="HL847" s="6"/>
      <c r="HM847" s="6"/>
      <c r="HN847" s="6"/>
      <c r="HO847" s="6"/>
      <c r="HP847" s="6"/>
      <c r="HQ847" s="6"/>
      <c r="HR847" s="6"/>
      <c r="HS847" s="6"/>
      <c r="HT847" s="6"/>
      <c r="HU847" s="6"/>
    </row>
    <row r="848" s="12" customFormat="1" ht="24" spans="1:229">
      <c r="A848" s="45" t="s">
        <v>42</v>
      </c>
      <c r="B848" s="46" t="s">
        <v>548</v>
      </c>
      <c r="C848" s="45" t="s">
        <v>54</v>
      </c>
      <c r="D848" s="45" t="s">
        <v>45</v>
      </c>
      <c r="E848" s="45" t="s">
        <v>267</v>
      </c>
      <c r="F848" s="45">
        <v>1</v>
      </c>
      <c r="G848" s="45">
        <v>1</v>
      </c>
      <c r="H848" s="45">
        <v>130</v>
      </c>
      <c r="I848" s="45">
        <v>492</v>
      </c>
      <c r="J848" s="45">
        <v>2019</v>
      </c>
      <c r="K848" s="45">
        <v>2019</v>
      </c>
      <c r="L848" s="55">
        <v>2</v>
      </c>
      <c r="M848" s="55">
        <v>0</v>
      </c>
      <c r="N848" s="55">
        <v>0</v>
      </c>
      <c r="O848" s="55">
        <v>2</v>
      </c>
      <c r="P848" s="55">
        <v>0</v>
      </c>
      <c r="Q848" s="45" t="s">
        <v>46</v>
      </c>
      <c r="R848" s="45">
        <v>130</v>
      </c>
      <c r="S848" s="45">
        <v>492</v>
      </c>
      <c r="T848" s="45">
        <v>130</v>
      </c>
      <c r="U848" s="45">
        <v>492</v>
      </c>
      <c r="V848" s="45">
        <v>0</v>
      </c>
      <c r="W848" s="45">
        <v>0</v>
      </c>
      <c r="X848" s="45">
        <v>0</v>
      </c>
      <c r="Y848" s="45">
        <v>0</v>
      </c>
      <c r="Z848" s="45">
        <v>0</v>
      </c>
      <c r="AA848" s="45">
        <v>0</v>
      </c>
      <c r="AB848" s="45" t="s">
        <v>299</v>
      </c>
      <c r="AC848" s="46" t="s">
        <v>54</v>
      </c>
      <c r="AD848" s="69"/>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c r="BT848" s="6"/>
      <c r="BU848" s="6"/>
      <c r="BV848" s="6"/>
      <c r="BW848" s="6"/>
      <c r="BX848" s="6"/>
      <c r="BY848" s="6"/>
      <c r="BZ848" s="6"/>
      <c r="CA848" s="6"/>
      <c r="CB848" s="6"/>
      <c r="CC848" s="6"/>
      <c r="CD848" s="6"/>
      <c r="CE848" s="6"/>
      <c r="CF848" s="6"/>
      <c r="CG848" s="6"/>
      <c r="CH848" s="6"/>
      <c r="CI848" s="6"/>
      <c r="CJ848" s="6"/>
      <c r="CK848" s="6"/>
      <c r="CL848" s="6"/>
      <c r="CM848" s="6"/>
      <c r="CN848" s="6"/>
      <c r="CO848" s="6"/>
      <c r="CP848" s="6"/>
      <c r="CQ848" s="6"/>
      <c r="CR848" s="6"/>
      <c r="CS848" s="6"/>
      <c r="CT848" s="6"/>
      <c r="CU848" s="6"/>
      <c r="CV848" s="6"/>
      <c r="CW848" s="6"/>
      <c r="CX848" s="6"/>
      <c r="CY848" s="6"/>
      <c r="CZ848" s="6"/>
      <c r="DA848" s="6"/>
      <c r="DB848" s="6"/>
      <c r="DC848" s="6"/>
      <c r="DD848" s="6"/>
      <c r="DE848" s="6"/>
      <c r="DF848" s="6"/>
      <c r="DG848" s="6"/>
      <c r="DH848" s="6"/>
      <c r="DI848" s="6"/>
      <c r="DJ848" s="6"/>
      <c r="DK848" s="6"/>
      <c r="DL848" s="6"/>
      <c r="DM848" s="6"/>
      <c r="DN848" s="6"/>
      <c r="DO848" s="6"/>
      <c r="DP848" s="6"/>
      <c r="DQ848" s="6"/>
      <c r="DR848" s="6"/>
      <c r="DS848" s="6"/>
      <c r="DT848" s="6"/>
      <c r="DU848" s="6"/>
      <c r="DV848" s="6"/>
      <c r="DW848" s="6"/>
      <c r="DX848" s="6"/>
      <c r="DY848" s="6"/>
      <c r="DZ848" s="6"/>
      <c r="EA848" s="6"/>
      <c r="EB848" s="6"/>
      <c r="EC848" s="6"/>
      <c r="ED848" s="6"/>
      <c r="EE848" s="6"/>
      <c r="EF848" s="6"/>
      <c r="EG848" s="6"/>
      <c r="EH848" s="6"/>
      <c r="EI848" s="6"/>
      <c r="EJ848" s="6"/>
      <c r="EK848" s="6"/>
      <c r="EL848" s="6"/>
      <c r="EM848" s="6"/>
      <c r="EN848" s="6"/>
      <c r="EO848" s="6"/>
      <c r="EP848" s="6"/>
      <c r="EQ848" s="6"/>
      <c r="ER848" s="6"/>
      <c r="ES848" s="6"/>
      <c r="ET848" s="6"/>
      <c r="EU848" s="6"/>
      <c r="EV848" s="6"/>
      <c r="EW848" s="6"/>
      <c r="EX848" s="6"/>
      <c r="EY848" s="6"/>
      <c r="EZ848" s="6"/>
      <c r="FA848" s="6"/>
      <c r="FB848" s="6"/>
      <c r="FC848" s="6"/>
      <c r="FD848" s="6"/>
      <c r="FE848" s="6"/>
      <c r="FF848" s="6"/>
      <c r="FG848" s="6"/>
      <c r="FH848" s="6"/>
      <c r="FI848" s="6"/>
      <c r="FJ848" s="6"/>
      <c r="FK848" s="6"/>
      <c r="FL848" s="6"/>
      <c r="FM848" s="6"/>
      <c r="FN848" s="6"/>
      <c r="FO848" s="6"/>
      <c r="FP848" s="6"/>
      <c r="FQ848" s="6"/>
      <c r="FR848" s="6"/>
      <c r="FS848" s="6"/>
      <c r="FT848" s="6"/>
      <c r="FU848" s="6"/>
      <c r="FV848" s="6"/>
      <c r="FW848" s="6"/>
      <c r="FX848" s="6"/>
      <c r="FY848" s="6"/>
      <c r="FZ848" s="6"/>
      <c r="GA848" s="6"/>
      <c r="GB848" s="6"/>
      <c r="GC848" s="6"/>
      <c r="GD848" s="6"/>
      <c r="GE848" s="6"/>
      <c r="GF848" s="6"/>
      <c r="GG848" s="6"/>
      <c r="GH848" s="6"/>
      <c r="GI848" s="6"/>
      <c r="GJ848" s="6"/>
      <c r="GK848" s="6"/>
      <c r="GL848" s="6"/>
      <c r="GM848" s="6"/>
      <c r="GN848" s="6"/>
      <c r="GO848" s="6"/>
      <c r="GP848" s="6"/>
      <c r="GQ848" s="6"/>
      <c r="GR848" s="6"/>
      <c r="GS848" s="6"/>
      <c r="GT848" s="6"/>
      <c r="GU848" s="6"/>
      <c r="GV848" s="6"/>
      <c r="GW848" s="6"/>
      <c r="GX848" s="6"/>
      <c r="GY848" s="6"/>
      <c r="GZ848" s="6"/>
      <c r="HA848" s="6"/>
      <c r="HB848" s="6"/>
      <c r="HC848" s="6"/>
      <c r="HD848" s="6"/>
      <c r="HE848" s="6"/>
      <c r="HF848" s="6"/>
      <c r="HG848" s="6"/>
      <c r="HH848" s="6"/>
      <c r="HI848" s="6"/>
      <c r="HJ848" s="6"/>
      <c r="HK848" s="6"/>
      <c r="HL848" s="6"/>
      <c r="HM848" s="6"/>
      <c r="HN848" s="6"/>
      <c r="HO848" s="6"/>
      <c r="HP848" s="6"/>
      <c r="HQ848" s="6"/>
      <c r="HR848" s="6"/>
      <c r="HS848" s="6"/>
      <c r="HT848" s="6"/>
      <c r="HU848" s="6"/>
    </row>
    <row r="849" s="12" customFormat="1" ht="24" spans="1:229">
      <c r="A849" s="45" t="s">
        <v>42</v>
      </c>
      <c r="B849" s="46" t="s">
        <v>549</v>
      </c>
      <c r="C849" s="45" t="s">
        <v>54</v>
      </c>
      <c r="D849" s="45" t="s">
        <v>45</v>
      </c>
      <c r="E849" s="45" t="s">
        <v>267</v>
      </c>
      <c r="F849" s="45">
        <v>1</v>
      </c>
      <c r="G849" s="45">
        <v>1</v>
      </c>
      <c r="H849" s="45">
        <v>300</v>
      </c>
      <c r="I849" s="45">
        <v>1169</v>
      </c>
      <c r="J849" s="45">
        <v>2019</v>
      </c>
      <c r="K849" s="45">
        <v>2019</v>
      </c>
      <c r="L849" s="55">
        <v>2</v>
      </c>
      <c r="M849" s="55">
        <v>0</v>
      </c>
      <c r="N849" s="55">
        <v>0</v>
      </c>
      <c r="O849" s="55">
        <v>2</v>
      </c>
      <c r="P849" s="55">
        <v>0</v>
      </c>
      <c r="Q849" s="45" t="s">
        <v>46</v>
      </c>
      <c r="R849" s="45">
        <v>300</v>
      </c>
      <c r="S849" s="45">
        <v>1169</v>
      </c>
      <c r="T849" s="45">
        <v>300</v>
      </c>
      <c r="U849" s="45">
        <v>1169</v>
      </c>
      <c r="V849" s="45">
        <v>0</v>
      </c>
      <c r="W849" s="45">
        <v>0</v>
      </c>
      <c r="X849" s="45">
        <v>0</v>
      </c>
      <c r="Y849" s="45">
        <v>0</v>
      </c>
      <c r="Z849" s="45">
        <v>0</v>
      </c>
      <c r="AA849" s="45">
        <v>0</v>
      </c>
      <c r="AB849" s="45" t="s">
        <v>299</v>
      </c>
      <c r="AC849" s="46" t="s">
        <v>54</v>
      </c>
      <c r="AD849" s="69"/>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c r="BT849" s="6"/>
      <c r="BU849" s="6"/>
      <c r="BV849" s="6"/>
      <c r="BW849" s="6"/>
      <c r="BX849" s="6"/>
      <c r="BY849" s="6"/>
      <c r="BZ849" s="6"/>
      <c r="CA849" s="6"/>
      <c r="CB849" s="6"/>
      <c r="CC849" s="6"/>
      <c r="CD849" s="6"/>
      <c r="CE849" s="6"/>
      <c r="CF849" s="6"/>
      <c r="CG849" s="6"/>
      <c r="CH849" s="6"/>
      <c r="CI849" s="6"/>
      <c r="CJ849" s="6"/>
      <c r="CK849" s="6"/>
      <c r="CL849" s="6"/>
      <c r="CM849" s="6"/>
      <c r="CN849" s="6"/>
      <c r="CO849" s="6"/>
      <c r="CP849" s="6"/>
      <c r="CQ849" s="6"/>
      <c r="CR849" s="6"/>
      <c r="CS849" s="6"/>
      <c r="CT849" s="6"/>
      <c r="CU849" s="6"/>
      <c r="CV849" s="6"/>
      <c r="CW849" s="6"/>
      <c r="CX849" s="6"/>
      <c r="CY849" s="6"/>
      <c r="CZ849" s="6"/>
      <c r="DA849" s="6"/>
      <c r="DB849" s="6"/>
      <c r="DC849" s="6"/>
      <c r="DD849" s="6"/>
      <c r="DE849" s="6"/>
      <c r="DF849" s="6"/>
      <c r="DG849" s="6"/>
      <c r="DH849" s="6"/>
      <c r="DI849" s="6"/>
      <c r="DJ849" s="6"/>
      <c r="DK849" s="6"/>
      <c r="DL849" s="6"/>
      <c r="DM849" s="6"/>
      <c r="DN849" s="6"/>
      <c r="DO849" s="6"/>
      <c r="DP849" s="6"/>
      <c r="DQ849" s="6"/>
      <c r="DR849" s="6"/>
      <c r="DS849" s="6"/>
      <c r="DT849" s="6"/>
      <c r="DU849" s="6"/>
      <c r="DV849" s="6"/>
      <c r="DW849" s="6"/>
      <c r="DX849" s="6"/>
      <c r="DY849" s="6"/>
      <c r="DZ849" s="6"/>
      <c r="EA849" s="6"/>
      <c r="EB849" s="6"/>
      <c r="EC849" s="6"/>
      <c r="ED849" s="6"/>
      <c r="EE849" s="6"/>
      <c r="EF849" s="6"/>
      <c r="EG849" s="6"/>
      <c r="EH849" s="6"/>
      <c r="EI849" s="6"/>
      <c r="EJ849" s="6"/>
      <c r="EK849" s="6"/>
      <c r="EL849" s="6"/>
      <c r="EM849" s="6"/>
      <c r="EN849" s="6"/>
      <c r="EO849" s="6"/>
      <c r="EP849" s="6"/>
      <c r="EQ849" s="6"/>
      <c r="ER849" s="6"/>
      <c r="ES849" s="6"/>
      <c r="ET849" s="6"/>
      <c r="EU849" s="6"/>
      <c r="EV849" s="6"/>
      <c r="EW849" s="6"/>
      <c r="EX849" s="6"/>
      <c r="EY849" s="6"/>
      <c r="EZ849" s="6"/>
      <c r="FA849" s="6"/>
      <c r="FB849" s="6"/>
      <c r="FC849" s="6"/>
      <c r="FD849" s="6"/>
      <c r="FE849" s="6"/>
      <c r="FF849" s="6"/>
      <c r="FG849" s="6"/>
      <c r="FH849" s="6"/>
      <c r="FI849" s="6"/>
      <c r="FJ849" s="6"/>
      <c r="FK849" s="6"/>
      <c r="FL849" s="6"/>
      <c r="FM849" s="6"/>
      <c r="FN849" s="6"/>
      <c r="FO849" s="6"/>
      <c r="FP849" s="6"/>
      <c r="FQ849" s="6"/>
      <c r="FR849" s="6"/>
      <c r="FS849" s="6"/>
      <c r="FT849" s="6"/>
      <c r="FU849" s="6"/>
      <c r="FV849" s="6"/>
      <c r="FW849" s="6"/>
      <c r="FX849" s="6"/>
      <c r="FY849" s="6"/>
      <c r="FZ849" s="6"/>
      <c r="GA849" s="6"/>
      <c r="GB849" s="6"/>
      <c r="GC849" s="6"/>
      <c r="GD849" s="6"/>
      <c r="GE849" s="6"/>
      <c r="GF849" s="6"/>
      <c r="GG849" s="6"/>
      <c r="GH849" s="6"/>
      <c r="GI849" s="6"/>
      <c r="GJ849" s="6"/>
      <c r="GK849" s="6"/>
      <c r="GL849" s="6"/>
      <c r="GM849" s="6"/>
      <c r="GN849" s="6"/>
      <c r="GO849" s="6"/>
      <c r="GP849" s="6"/>
      <c r="GQ849" s="6"/>
      <c r="GR849" s="6"/>
      <c r="GS849" s="6"/>
      <c r="GT849" s="6"/>
      <c r="GU849" s="6"/>
      <c r="GV849" s="6"/>
      <c r="GW849" s="6"/>
      <c r="GX849" s="6"/>
      <c r="GY849" s="6"/>
      <c r="GZ849" s="6"/>
      <c r="HA849" s="6"/>
      <c r="HB849" s="6"/>
      <c r="HC849" s="6"/>
      <c r="HD849" s="6"/>
      <c r="HE849" s="6"/>
      <c r="HF849" s="6"/>
      <c r="HG849" s="6"/>
      <c r="HH849" s="6"/>
      <c r="HI849" s="6"/>
      <c r="HJ849" s="6"/>
      <c r="HK849" s="6"/>
      <c r="HL849" s="6"/>
      <c r="HM849" s="6"/>
      <c r="HN849" s="6"/>
      <c r="HO849" s="6"/>
      <c r="HP849" s="6"/>
      <c r="HQ849" s="6"/>
      <c r="HR849" s="6"/>
      <c r="HS849" s="6"/>
      <c r="HT849" s="6"/>
      <c r="HU849" s="6"/>
    </row>
    <row r="850" s="12" customFormat="1" ht="24" spans="1:229">
      <c r="A850" s="45" t="s">
        <v>42</v>
      </c>
      <c r="B850" s="46" t="s">
        <v>550</v>
      </c>
      <c r="C850" s="45" t="s">
        <v>54</v>
      </c>
      <c r="D850" s="45" t="s">
        <v>45</v>
      </c>
      <c r="E850" s="45" t="s">
        <v>267</v>
      </c>
      <c r="F850" s="45">
        <v>1</v>
      </c>
      <c r="G850" s="45">
        <v>1</v>
      </c>
      <c r="H850" s="45">
        <v>52</v>
      </c>
      <c r="I850" s="45">
        <v>166</v>
      </c>
      <c r="J850" s="45">
        <v>2019</v>
      </c>
      <c r="K850" s="45">
        <v>2019</v>
      </c>
      <c r="L850" s="55">
        <v>2</v>
      </c>
      <c r="M850" s="55">
        <v>0</v>
      </c>
      <c r="N850" s="55">
        <v>0</v>
      </c>
      <c r="O850" s="55">
        <v>2</v>
      </c>
      <c r="P850" s="55">
        <v>0</v>
      </c>
      <c r="Q850" s="45" t="s">
        <v>46</v>
      </c>
      <c r="R850" s="45">
        <v>52</v>
      </c>
      <c r="S850" s="45">
        <v>166</v>
      </c>
      <c r="T850" s="45">
        <v>52</v>
      </c>
      <c r="U850" s="45">
        <v>166</v>
      </c>
      <c r="V850" s="45">
        <v>0</v>
      </c>
      <c r="W850" s="45">
        <v>0</v>
      </c>
      <c r="X850" s="45">
        <v>0</v>
      </c>
      <c r="Y850" s="45">
        <v>0</v>
      </c>
      <c r="Z850" s="45">
        <v>0</v>
      </c>
      <c r="AA850" s="45">
        <v>0</v>
      </c>
      <c r="AB850" s="45" t="s">
        <v>299</v>
      </c>
      <c r="AC850" s="46" t="s">
        <v>54</v>
      </c>
      <c r="AD850" s="69"/>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c r="BT850" s="6"/>
      <c r="BU850" s="6"/>
      <c r="BV850" s="6"/>
      <c r="BW850" s="6"/>
      <c r="BX850" s="6"/>
      <c r="BY850" s="6"/>
      <c r="BZ850" s="6"/>
      <c r="CA850" s="6"/>
      <c r="CB850" s="6"/>
      <c r="CC850" s="6"/>
      <c r="CD850" s="6"/>
      <c r="CE850" s="6"/>
      <c r="CF850" s="6"/>
      <c r="CG850" s="6"/>
      <c r="CH850" s="6"/>
      <c r="CI850" s="6"/>
      <c r="CJ850" s="6"/>
      <c r="CK850" s="6"/>
      <c r="CL850" s="6"/>
      <c r="CM850" s="6"/>
      <c r="CN850" s="6"/>
      <c r="CO850" s="6"/>
      <c r="CP850" s="6"/>
      <c r="CQ850" s="6"/>
      <c r="CR850" s="6"/>
      <c r="CS850" s="6"/>
      <c r="CT850" s="6"/>
      <c r="CU850" s="6"/>
      <c r="CV850" s="6"/>
      <c r="CW850" s="6"/>
      <c r="CX850" s="6"/>
      <c r="CY850" s="6"/>
      <c r="CZ850" s="6"/>
      <c r="DA850" s="6"/>
      <c r="DB850" s="6"/>
      <c r="DC850" s="6"/>
      <c r="DD850" s="6"/>
      <c r="DE850" s="6"/>
      <c r="DF850" s="6"/>
      <c r="DG850" s="6"/>
      <c r="DH850" s="6"/>
      <c r="DI850" s="6"/>
      <c r="DJ850" s="6"/>
      <c r="DK850" s="6"/>
      <c r="DL850" s="6"/>
      <c r="DM850" s="6"/>
      <c r="DN850" s="6"/>
      <c r="DO850" s="6"/>
      <c r="DP850" s="6"/>
      <c r="DQ850" s="6"/>
      <c r="DR850" s="6"/>
      <c r="DS850" s="6"/>
      <c r="DT850" s="6"/>
      <c r="DU850" s="6"/>
      <c r="DV850" s="6"/>
      <c r="DW850" s="6"/>
      <c r="DX850" s="6"/>
      <c r="DY850" s="6"/>
      <c r="DZ850" s="6"/>
      <c r="EA850" s="6"/>
      <c r="EB850" s="6"/>
      <c r="EC850" s="6"/>
      <c r="ED850" s="6"/>
      <c r="EE850" s="6"/>
      <c r="EF850" s="6"/>
      <c r="EG850" s="6"/>
      <c r="EH850" s="6"/>
      <c r="EI850" s="6"/>
      <c r="EJ850" s="6"/>
      <c r="EK850" s="6"/>
      <c r="EL850" s="6"/>
      <c r="EM850" s="6"/>
      <c r="EN850" s="6"/>
      <c r="EO850" s="6"/>
      <c r="EP850" s="6"/>
      <c r="EQ850" s="6"/>
      <c r="ER850" s="6"/>
      <c r="ES850" s="6"/>
      <c r="ET850" s="6"/>
      <c r="EU850" s="6"/>
      <c r="EV850" s="6"/>
      <c r="EW850" s="6"/>
      <c r="EX850" s="6"/>
      <c r="EY850" s="6"/>
      <c r="EZ850" s="6"/>
      <c r="FA850" s="6"/>
      <c r="FB850" s="6"/>
      <c r="FC850" s="6"/>
      <c r="FD850" s="6"/>
      <c r="FE850" s="6"/>
      <c r="FF850" s="6"/>
      <c r="FG850" s="6"/>
      <c r="FH850" s="6"/>
      <c r="FI850" s="6"/>
      <c r="FJ850" s="6"/>
      <c r="FK850" s="6"/>
      <c r="FL850" s="6"/>
      <c r="FM850" s="6"/>
      <c r="FN850" s="6"/>
      <c r="FO850" s="6"/>
      <c r="FP850" s="6"/>
      <c r="FQ850" s="6"/>
      <c r="FR850" s="6"/>
      <c r="FS850" s="6"/>
      <c r="FT850" s="6"/>
      <c r="FU850" s="6"/>
      <c r="FV850" s="6"/>
      <c r="FW850" s="6"/>
      <c r="FX850" s="6"/>
      <c r="FY850" s="6"/>
      <c r="FZ850" s="6"/>
      <c r="GA850" s="6"/>
      <c r="GB850" s="6"/>
      <c r="GC850" s="6"/>
      <c r="GD850" s="6"/>
      <c r="GE850" s="6"/>
      <c r="GF850" s="6"/>
      <c r="GG850" s="6"/>
      <c r="GH850" s="6"/>
      <c r="GI850" s="6"/>
      <c r="GJ850" s="6"/>
      <c r="GK850" s="6"/>
      <c r="GL850" s="6"/>
      <c r="GM850" s="6"/>
      <c r="GN850" s="6"/>
      <c r="GO850" s="6"/>
      <c r="GP850" s="6"/>
      <c r="GQ850" s="6"/>
      <c r="GR850" s="6"/>
      <c r="GS850" s="6"/>
      <c r="GT850" s="6"/>
      <c r="GU850" s="6"/>
      <c r="GV850" s="6"/>
      <c r="GW850" s="6"/>
      <c r="GX850" s="6"/>
      <c r="GY850" s="6"/>
      <c r="GZ850" s="6"/>
      <c r="HA850" s="6"/>
      <c r="HB850" s="6"/>
      <c r="HC850" s="6"/>
      <c r="HD850" s="6"/>
      <c r="HE850" s="6"/>
      <c r="HF850" s="6"/>
      <c r="HG850" s="6"/>
      <c r="HH850" s="6"/>
      <c r="HI850" s="6"/>
      <c r="HJ850" s="6"/>
      <c r="HK850" s="6"/>
      <c r="HL850" s="6"/>
      <c r="HM850" s="6"/>
      <c r="HN850" s="6"/>
      <c r="HO850" s="6"/>
      <c r="HP850" s="6"/>
      <c r="HQ850" s="6"/>
      <c r="HR850" s="6"/>
      <c r="HS850" s="6"/>
      <c r="HT850" s="6"/>
      <c r="HU850" s="6"/>
    </row>
    <row r="851" s="12" customFormat="1" ht="24" spans="1:229">
      <c r="A851" s="45" t="s">
        <v>42</v>
      </c>
      <c r="B851" s="46" t="s">
        <v>551</v>
      </c>
      <c r="C851" s="45" t="s">
        <v>53</v>
      </c>
      <c r="D851" s="45" t="s">
        <v>45</v>
      </c>
      <c r="E851" s="45" t="s">
        <v>267</v>
      </c>
      <c r="F851" s="45">
        <v>1</v>
      </c>
      <c r="G851" s="45">
        <v>1</v>
      </c>
      <c r="H851" s="45">
        <v>62</v>
      </c>
      <c r="I851" s="45">
        <v>210</v>
      </c>
      <c r="J851" s="45">
        <v>2019</v>
      </c>
      <c r="K851" s="45">
        <v>2020</v>
      </c>
      <c r="L851" s="55">
        <v>16</v>
      </c>
      <c r="M851" s="55">
        <v>0</v>
      </c>
      <c r="N851" s="55">
        <v>0</v>
      </c>
      <c r="O851" s="55">
        <v>16</v>
      </c>
      <c r="P851" s="55">
        <v>0</v>
      </c>
      <c r="Q851" s="45" t="s">
        <v>46</v>
      </c>
      <c r="R851" s="45">
        <v>406</v>
      </c>
      <c r="S851" s="45">
        <v>1686</v>
      </c>
      <c r="T851" s="45">
        <v>62</v>
      </c>
      <c r="U851" s="45">
        <v>210</v>
      </c>
      <c r="V851" s="45">
        <v>0</v>
      </c>
      <c r="W851" s="45">
        <v>0</v>
      </c>
      <c r="X851" s="45">
        <v>0</v>
      </c>
      <c r="Y851" s="45">
        <v>0</v>
      </c>
      <c r="Z851" s="45">
        <v>0</v>
      </c>
      <c r="AA851" s="45">
        <v>0</v>
      </c>
      <c r="AB851" s="45" t="s">
        <v>299</v>
      </c>
      <c r="AC851" s="46" t="s">
        <v>53</v>
      </c>
      <c r="AD851" s="69"/>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c r="BT851" s="6"/>
      <c r="BU851" s="6"/>
      <c r="BV851" s="6"/>
      <c r="BW851" s="6"/>
      <c r="BX851" s="6"/>
      <c r="BY851" s="6"/>
      <c r="BZ851" s="6"/>
      <c r="CA851" s="6"/>
      <c r="CB851" s="6"/>
      <c r="CC851" s="6"/>
      <c r="CD851" s="6"/>
      <c r="CE851" s="6"/>
      <c r="CF851" s="6"/>
      <c r="CG851" s="6"/>
      <c r="CH851" s="6"/>
      <c r="CI851" s="6"/>
      <c r="CJ851" s="6"/>
      <c r="CK851" s="6"/>
      <c r="CL851" s="6"/>
      <c r="CM851" s="6"/>
      <c r="CN851" s="6"/>
      <c r="CO851" s="6"/>
      <c r="CP851" s="6"/>
      <c r="CQ851" s="6"/>
      <c r="CR851" s="6"/>
      <c r="CS851" s="6"/>
      <c r="CT851" s="6"/>
      <c r="CU851" s="6"/>
      <c r="CV851" s="6"/>
      <c r="CW851" s="6"/>
      <c r="CX851" s="6"/>
      <c r="CY851" s="6"/>
      <c r="CZ851" s="6"/>
      <c r="DA851" s="6"/>
      <c r="DB851" s="6"/>
      <c r="DC851" s="6"/>
      <c r="DD851" s="6"/>
      <c r="DE851" s="6"/>
      <c r="DF851" s="6"/>
      <c r="DG851" s="6"/>
      <c r="DH851" s="6"/>
      <c r="DI851" s="6"/>
      <c r="DJ851" s="6"/>
      <c r="DK851" s="6"/>
      <c r="DL851" s="6"/>
      <c r="DM851" s="6"/>
      <c r="DN851" s="6"/>
      <c r="DO851" s="6"/>
      <c r="DP851" s="6"/>
      <c r="DQ851" s="6"/>
      <c r="DR851" s="6"/>
      <c r="DS851" s="6"/>
      <c r="DT851" s="6"/>
      <c r="DU851" s="6"/>
      <c r="DV851" s="6"/>
      <c r="DW851" s="6"/>
      <c r="DX851" s="6"/>
      <c r="DY851" s="6"/>
      <c r="DZ851" s="6"/>
      <c r="EA851" s="6"/>
      <c r="EB851" s="6"/>
      <c r="EC851" s="6"/>
      <c r="ED851" s="6"/>
      <c r="EE851" s="6"/>
      <c r="EF851" s="6"/>
      <c r="EG851" s="6"/>
      <c r="EH851" s="6"/>
      <c r="EI851" s="6"/>
      <c r="EJ851" s="6"/>
      <c r="EK851" s="6"/>
      <c r="EL851" s="6"/>
      <c r="EM851" s="6"/>
      <c r="EN851" s="6"/>
      <c r="EO851" s="6"/>
      <c r="EP851" s="6"/>
      <c r="EQ851" s="6"/>
      <c r="ER851" s="6"/>
      <c r="ES851" s="6"/>
      <c r="ET851" s="6"/>
      <c r="EU851" s="6"/>
      <c r="EV851" s="6"/>
      <c r="EW851" s="6"/>
      <c r="EX851" s="6"/>
      <c r="EY851" s="6"/>
      <c r="EZ851" s="6"/>
      <c r="FA851" s="6"/>
      <c r="FB851" s="6"/>
      <c r="FC851" s="6"/>
      <c r="FD851" s="6"/>
      <c r="FE851" s="6"/>
      <c r="FF851" s="6"/>
      <c r="FG851" s="6"/>
      <c r="FH851" s="6"/>
      <c r="FI851" s="6"/>
      <c r="FJ851" s="6"/>
      <c r="FK851" s="6"/>
      <c r="FL851" s="6"/>
      <c r="FM851" s="6"/>
      <c r="FN851" s="6"/>
      <c r="FO851" s="6"/>
      <c r="FP851" s="6"/>
      <c r="FQ851" s="6"/>
      <c r="FR851" s="6"/>
      <c r="FS851" s="6"/>
      <c r="FT851" s="6"/>
      <c r="FU851" s="6"/>
      <c r="FV851" s="6"/>
      <c r="FW851" s="6"/>
      <c r="FX851" s="6"/>
      <c r="FY851" s="6"/>
      <c r="FZ851" s="6"/>
      <c r="GA851" s="6"/>
      <c r="GB851" s="6"/>
      <c r="GC851" s="6"/>
      <c r="GD851" s="6"/>
      <c r="GE851" s="6"/>
      <c r="GF851" s="6"/>
      <c r="GG851" s="6"/>
      <c r="GH851" s="6"/>
      <c r="GI851" s="6"/>
      <c r="GJ851" s="6"/>
      <c r="GK851" s="6"/>
      <c r="GL851" s="6"/>
      <c r="GM851" s="6"/>
      <c r="GN851" s="6"/>
      <c r="GO851" s="6"/>
      <c r="GP851" s="6"/>
      <c r="GQ851" s="6"/>
      <c r="GR851" s="6"/>
      <c r="GS851" s="6"/>
      <c r="GT851" s="6"/>
      <c r="GU851" s="6"/>
      <c r="GV851" s="6"/>
      <c r="GW851" s="6"/>
      <c r="GX851" s="6"/>
      <c r="GY851" s="6"/>
      <c r="GZ851" s="6"/>
      <c r="HA851" s="6"/>
      <c r="HB851" s="6"/>
      <c r="HC851" s="6"/>
      <c r="HD851" s="6"/>
      <c r="HE851" s="6"/>
      <c r="HF851" s="6"/>
      <c r="HG851" s="6"/>
      <c r="HH851" s="6"/>
      <c r="HI851" s="6"/>
      <c r="HJ851" s="6"/>
      <c r="HK851" s="6"/>
      <c r="HL851" s="6"/>
      <c r="HM851" s="6"/>
      <c r="HN851" s="6"/>
      <c r="HO851" s="6"/>
      <c r="HP851" s="6"/>
      <c r="HQ851" s="6"/>
      <c r="HR851" s="6"/>
      <c r="HS851" s="6"/>
      <c r="HT851" s="6"/>
      <c r="HU851" s="6"/>
    </row>
    <row r="852" s="12" customFormat="1" ht="24" spans="1:229">
      <c r="A852" s="45" t="s">
        <v>42</v>
      </c>
      <c r="B852" s="46" t="s">
        <v>552</v>
      </c>
      <c r="C852" s="45" t="s">
        <v>53</v>
      </c>
      <c r="D852" s="45" t="s">
        <v>45</v>
      </c>
      <c r="E852" s="45" t="s">
        <v>267</v>
      </c>
      <c r="F852" s="45">
        <v>1</v>
      </c>
      <c r="G852" s="45">
        <v>1</v>
      </c>
      <c r="H852" s="45">
        <v>88</v>
      </c>
      <c r="I852" s="45">
        <v>302</v>
      </c>
      <c r="J852" s="45">
        <v>2019</v>
      </c>
      <c r="K852" s="45">
        <v>2020</v>
      </c>
      <c r="L852" s="55">
        <v>4</v>
      </c>
      <c r="M852" s="55">
        <v>0</v>
      </c>
      <c r="N852" s="55">
        <v>0</v>
      </c>
      <c r="O852" s="55">
        <v>4</v>
      </c>
      <c r="P852" s="55">
        <v>0</v>
      </c>
      <c r="Q852" s="45" t="s">
        <v>46</v>
      </c>
      <c r="R852" s="45">
        <v>389</v>
      </c>
      <c r="S852" s="45">
        <v>1457</v>
      </c>
      <c r="T852" s="45">
        <v>88</v>
      </c>
      <c r="U852" s="45">
        <v>302</v>
      </c>
      <c r="V852" s="45">
        <v>0</v>
      </c>
      <c r="W852" s="45">
        <v>0</v>
      </c>
      <c r="X852" s="45">
        <v>0</v>
      </c>
      <c r="Y852" s="45">
        <v>0</v>
      </c>
      <c r="Z852" s="45">
        <v>0</v>
      </c>
      <c r="AA852" s="45">
        <v>0</v>
      </c>
      <c r="AB852" s="45" t="s">
        <v>299</v>
      </c>
      <c r="AC852" s="46" t="s">
        <v>53</v>
      </c>
      <c r="AD852" s="69"/>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c r="BT852" s="6"/>
      <c r="BU852" s="6"/>
      <c r="BV852" s="6"/>
      <c r="BW852" s="6"/>
      <c r="BX852" s="6"/>
      <c r="BY852" s="6"/>
      <c r="BZ852" s="6"/>
      <c r="CA852" s="6"/>
      <c r="CB852" s="6"/>
      <c r="CC852" s="6"/>
      <c r="CD852" s="6"/>
      <c r="CE852" s="6"/>
      <c r="CF852" s="6"/>
      <c r="CG852" s="6"/>
      <c r="CH852" s="6"/>
      <c r="CI852" s="6"/>
      <c r="CJ852" s="6"/>
      <c r="CK852" s="6"/>
      <c r="CL852" s="6"/>
      <c r="CM852" s="6"/>
      <c r="CN852" s="6"/>
      <c r="CO852" s="6"/>
      <c r="CP852" s="6"/>
      <c r="CQ852" s="6"/>
      <c r="CR852" s="6"/>
      <c r="CS852" s="6"/>
      <c r="CT852" s="6"/>
      <c r="CU852" s="6"/>
      <c r="CV852" s="6"/>
      <c r="CW852" s="6"/>
      <c r="CX852" s="6"/>
      <c r="CY852" s="6"/>
      <c r="CZ852" s="6"/>
      <c r="DA852" s="6"/>
      <c r="DB852" s="6"/>
      <c r="DC852" s="6"/>
      <c r="DD852" s="6"/>
      <c r="DE852" s="6"/>
      <c r="DF852" s="6"/>
      <c r="DG852" s="6"/>
      <c r="DH852" s="6"/>
      <c r="DI852" s="6"/>
      <c r="DJ852" s="6"/>
      <c r="DK852" s="6"/>
      <c r="DL852" s="6"/>
      <c r="DM852" s="6"/>
      <c r="DN852" s="6"/>
      <c r="DO852" s="6"/>
      <c r="DP852" s="6"/>
      <c r="DQ852" s="6"/>
      <c r="DR852" s="6"/>
      <c r="DS852" s="6"/>
      <c r="DT852" s="6"/>
      <c r="DU852" s="6"/>
      <c r="DV852" s="6"/>
      <c r="DW852" s="6"/>
      <c r="DX852" s="6"/>
      <c r="DY852" s="6"/>
      <c r="DZ852" s="6"/>
      <c r="EA852" s="6"/>
      <c r="EB852" s="6"/>
      <c r="EC852" s="6"/>
      <c r="ED852" s="6"/>
      <c r="EE852" s="6"/>
      <c r="EF852" s="6"/>
      <c r="EG852" s="6"/>
      <c r="EH852" s="6"/>
      <c r="EI852" s="6"/>
      <c r="EJ852" s="6"/>
      <c r="EK852" s="6"/>
      <c r="EL852" s="6"/>
      <c r="EM852" s="6"/>
      <c r="EN852" s="6"/>
      <c r="EO852" s="6"/>
      <c r="EP852" s="6"/>
      <c r="EQ852" s="6"/>
      <c r="ER852" s="6"/>
      <c r="ES852" s="6"/>
      <c r="ET852" s="6"/>
      <c r="EU852" s="6"/>
      <c r="EV852" s="6"/>
      <c r="EW852" s="6"/>
      <c r="EX852" s="6"/>
      <c r="EY852" s="6"/>
      <c r="EZ852" s="6"/>
      <c r="FA852" s="6"/>
      <c r="FB852" s="6"/>
      <c r="FC852" s="6"/>
      <c r="FD852" s="6"/>
      <c r="FE852" s="6"/>
      <c r="FF852" s="6"/>
      <c r="FG852" s="6"/>
      <c r="FH852" s="6"/>
      <c r="FI852" s="6"/>
      <c r="FJ852" s="6"/>
      <c r="FK852" s="6"/>
      <c r="FL852" s="6"/>
      <c r="FM852" s="6"/>
      <c r="FN852" s="6"/>
      <c r="FO852" s="6"/>
      <c r="FP852" s="6"/>
      <c r="FQ852" s="6"/>
      <c r="FR852" s="6"/>
      <c r="FS852" s="6"/>
      <c r="FT852" s="6"/>
      <c r="FU852" s="6"/>
      <c r="FV852" s="6"/>
      <c r="FW852" s="6"/>
      <c r="FX852" s="6"/>
      <c r="FY852" s="6"/>
      <c r="FZ852" s="6"/>
      <c r="GA852" s="6"/>
      <c r="GB852" s="6"/>
      <c r="GC852" s="6"/>
      <c r="GD852" s="6"/>
      <c r="GE852" s="6"/>
      <c r="GF852" s="6"/>
      <c r="GG852" s="6"/>
      <c r="GH852" s="6"/>
      <c r="GI852" s="6"/>
      <c r="GJ852" s="6"/>
      <c r="GK852" s="6"/>
      <c r="GL852" s="6"/>
      <c r="GM852" s="6"/>
      <c r="GN852" s="6"/>
      <c r="GO852" s="6"/>
      <c r="GP852" s="6"/>
      <c r="GQ852" s="6"/>
      <c r="GR852" s="6"/>
      <c r="GS852" s="6"/>
      <c r="GT852" s="6"/>
      <c r="GU852" s="6"/>
      <c r="GV852" s="6"/>
      <c r="GW852" s="6"/>
      <c r="GX852" s="6"/>
      <c r="GY852" s="6"/>
      <c r="GZ852" s="6"/>
      <c r="HA852" s="6"/>
      <c r="HB852" s="6"/>
      <c r="HC852" s="6"/>
      <c r="HD852" s="6"/>
      <c r="HE852" s="6"/>
      <c r="HF852" s="6"/>
      <c r="HG852" s="6"/>
      <c r="HH852" s="6"/>
      <c r="HI852" s="6"/>
      <c r="HJ852" s="6"/>
      <c r="HK852" s="6"/>
      <c r="HL852" s="6"/>
      <c r="HM852" s="6"/>
      <c r="HN852" s="6"/>
      <c r="HO852" s="6"/>
      <c r="HP852" s="6"/>
      <c r="HQ852" s="6"/>
      <c r="HR852" s="6"/>
      <c r="HS852" s="6"/>
      <c r="HT852" s="6"/>
      <c r="HU852" s="6"/>
    </row>
    <row r="853" s="12" customFormat="1" ht="24" spans="1:229">
      <c r="A853" s="45" t="s">
        <v>42</v>
      </c>
      <c r="B853" s="46" t="s">
        <v>553</v>
      </c>
      <c r="C853" s="45" t="s">
        <v>53</v>
      </c>
      <c r="D853" s="45" t="s">
        <v>45</v>
      </c>
      <c r="E853" s="45" t="s">
        <v>267</v>
      </c>
      <c r="F853" s="45">
        <v>1</v>
      </c>
      <c r="G853" s="45">
        <v>1</v>
      </c>
      <c r="H853" s="45">
        <v>42</v>
      </c>
      <c r="I853" s="45">
        <v>157</v>
      </c>
      <c r="J853" s="45">
        <v>2019</v>
      </c>
      <c r="K853" s="45">
        <v>2019</v>
      </c>
      <c r="L853" s="55">
        <v>30</v>
      </c>
      <c r="M853" s="55">
        <v>0</v>
      </c>
      <c r="N853" s="55">
        <v>0</v>
      </c>
      <c r="O853" s="55">
        <v>30</v>
      </c>
      <c r="P853" s="55">
        <v>0</v>
      </c>
      <c r="Q853" s="45" t="s">
        <v>46</v>
      </c>
      <c r="R853" s="45">
        <v>1532</v>
      </c>
      <c r="S853" s="45">
        <v>6625</v>
      </c>
      <c r="T853" s="45">
        <v>42</v>
      </c>
      <c r="U853" s="45">
        <v>157</v>
      </c>
      <c r="V853" s="45">
        <v>0</v>
      </c>
      <c r="W853" s="45">
        <v>0</v>
      </c>
      <c r="X853" s="45">
        <v>0</v>
      </c>
      <c r="Y853" s="45">
        <v>0</v>
      </c>
      <c r="Z853" s="45">
        <v>0</v>
      </c>
      <c r="AA853" s="45">
        <v>0</v>
      </c>
      <c r="AB853" s="45" t="s">
        <v>299</v>
      </c>
      <c r="AC853" s="46" t="s">
        <v>53</v>
      </c>
      <c r="AD853" s="69"/>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c r="BT853" s="6"/>
      <c r="BU853" s="6"/>
      <c r="BV853" s="6"/>
      <c r="BW853" s="6"/>
      <c r="BX853" s="6"/>
      <c r="BY853" s="6"/>
      <c r="BZ853" s="6"/>
      <c r="CA853" s="6"/>
      <c r="CB853" s="6"/>
      <c r="CC853" s="6"/>
      <c r="CD853" s="6"/>
      <c r="CE853" s="6"/>
      <c r="CF853" s="6"/>
      <c r="CG853" s="6"/>
      <c r="CH853" s="6"/>
      <c r="CI853" s="6"/>
      <c r="CJ853" s="6"/>
      <c r="CK853" s="6"/>
      <c r="CL853" s="6"/>
      <c r="CM853" s="6"/>
      <c r="CN853" s="6"/>
      <c r="CO853" s="6"/>
      <c r="CP853" s="6"/>
      <c r="CQ853" s="6"/>
      <c r="CR853" s="6"/>
      <c r="CS853" s="6"/>
      <c r="CT853" s="6"/>
      <c r="CU853" s="6"/>
      <c r="CV853" s="6"/>
      <c r="CW853" s="6"/>
      <c r="CX853" s="6"/>
      <c r="CY853" s="6"/>
      <c r="CZ853" s="6"/>
      <c r="DA853" s="6"/>
      <c r="DB853" s="6"/>
      <c r="DC853" s="6"/>
      <c r="DD853" s="6"/>
      <c r="DE853" s="6"/>
      <c r="DF853" s="6"/>
      <c r="DG853" s="6"/>
      <c r="DH853" s="6"/>
      <c r="DI853" s="6"/>
      <c r="DJ853" s="6"/>
      <c r="DK853" s="6"/>
      <c r="DL853" s="6"/>
      <c r="DM853" s="6"/>
      <c r="DN853" s="6"/>
      <c r="DO853" s="6"/>
      <c r="DP853" s="6"/>
      <c r="DQ853" s="6"/>
      <c r="DR853" s="6"/>
      <c r="DS853" s="6"/>
      <c r="DT853" s="6"/>
      <c r="DU853" s="6"/>
      <c r="DV853" s="6"/>
      <c r="DW853" s="6"/>
      <c r="DX853" s="6"/>
      <c r="DY853" s="6"/>
      <c r="DZ853" s="6"/>
      <c r="EA853" s="6"/>
      <c r="EB853" s="6"/>
      <c r="EC853" s="6"/>
      <c r="ED853" s="6"/>
      <c r="EE853" s="6"/>
      <c r="EF853" s="6"/>
      <c r="EG853" s="6"/>
      <c r="EH853" s="6"/>
      <c r="EI853" s="6"/>
      <c r="EJ853" s="6"/>
      <c r="EK853" s="6"/>
      <c r="EL853" s="6"/>
      <c r="EM853" s="6"/>
      <c r="EN853" s="6"/>
      <c r="EO853" s="6"/>
      <c r="EP853" s="6"/>
      <c r="EQ853" s="6"/>
      <c r="ER853" s="6"/>
      <c r="ES853" s="6"/>
      <c r="ET853" s="6"/>
      <c r="EU853" s="6"/>
      <c r="EV853" s="6"/>
      <c r="EW853" s="6"/>
      <c r="EX853" s="6"/>
      <c r="EY853" s="6"/>
      <c r="EZ853" s="6"/>
      <c r="FA853" s="6"/>
      <c r="FB853" s="6"/>
      <c r="FC853" s="6"/>
      <c r="FD853" s="6"/>
      <c r="FE853" s="6"/>
      <c r="FF853" s="6"/>
      <c r="FG853" s="6"/>
      <c r="FH853" s="6"/>
      <c r="FI853" s="6"/>
      <c r="FJ853" s="6"/>
      <c r="FK853" s="6"/>
      <c r="FL853" s="6"/>
      <c r="FM853" s="6"/>
      <c r="FN853" s="6"/>
      <c r="FO853" s="6"/>
      <c r="FP853" s="6"/>
      <c r="FQ853" s="6"/>
      <c r="FR853" s="6"/>
      <c r="FS853" s="6"/>
      <c r="FT853" s="6"/>
      <c r="FU853" s="6"/>
      <c r="FV853" s="6"/>
      <c r="FW853" s="6"/>
      <c r="FX853" s="6"/>
      <c r="FY853" s="6"/>
      <c r="FZ853" s="6"/>
      <c r="GA853" s="6"/>
      <c r="GB853" s="6"/>
      <c r="GC853" s="6"/>
      <c r="GD853" s="6"/>
      <c r="GE853" s="6"/>
      <c r="GF853" s="6"/>
      <c r="GG853" s="6"/>
      <c r="GH853" s="6"/>
      <c r="GI853" s="6"/>
      <c r="GJ853" s="6"/>
      <c r="GK853" s="6"/>
      <c r="GL853" s="6"/>
      <c r="GM853" s="6"/>
      <c r="GN853" s="6"/>
      <c r="GO853" s="6"/>
      <c r="GP853" s="6"/>
      <c r="GQ853" s="6"/>
      <c r="GR853" s="6"/>
      <c r="GS853" s="6"/>
      <c r="GT853" s="6"/>
      <c r="GU853" s="6"/>
      <c r="GV853" s="6"/>
      <c r="GW853" s="6"/>
      <c r="GX853" s="6"/>
      <c r="GY853" s="6"/>
      <c r="GZ853" s="6"/>
      <c r="HA853" s="6"/>
      <c r="HB853" s="6"/>
      <c r="HC853" s="6"/>
      <c r="HD853" s="6"/>
      <c r="HE853" s="6"/>
      <c r="HF853" s="6"/>
      <c r="HG853" s="6"/>
      <c r="HH853" s="6"/>
      <c r="HI853" s="6"/>
      <c r="HJ853" s="6"/>
      <c r="HK853" s="6"/>
      <c r="HL853" s="6"/>
      <c r="HM853" s="6"/>
      <c r="HN853" s="6"/>
      <c r="HO853" s="6"/>
      <c r="HP853" s="6"/>
      <c r="HQ853" s="6"/>
      <c r="HR853" s="6"/>
      <c r="HS853" s="6"/>
      <c r="HT853" s="6"/>
      <c r="HU853" s="6"/>
    </row>
    <row r="854" s="12" customFormat="1" ht="24" spans="1:229">
      <c r="A854" s="45" t="s">
        <v>42</v>
      </c>
      <c r="B854" s="46" t="s">
        <v>554</v>
      </c>
      <c r="C854" s="45" t="s">
        <v>51</v>
      </c>
      <c r="D854" s="45" t="s">
        <v>45</v>
      </c>
      <c r="E854" s="45" t="s">
        <v>267</v>
      </c>
      <c r="F854" s="45">
        <v>1</v>
      </c>
      <c r="G854" s="45">
        <v>1</v>
      </c>
      <c r="H854" s="45">
        <v>32</v>
      </c>
      <c r="I854" s="45">
        <v>133</v>
      </c>
      <c r="J854" s="45">
        <v>2019</v>
      </c>
      <c r="K854" s="45">
        <v>2019</v>
      </c>
      <c r="L854" s="55">
        <v>4</v>
      </c>
      <c r="M854" s="55">
        <v>0</v>
      </c>
      <c r="N854" s="55">
        <v>0</v>
      </c>
      <c r="O854" s="55">
        <v>4</v>
      </c>
      <c r="P854" s="55">
        <v>0</v>
      </c>
      <c r="Q854" s="45" t="s">
        <v>46</v>
      </c>
      <c r="R854" s="45">
        <v>1039</v>
      </c>
      <c r="S854" s="45">
        <v>4931</v>
      </c>
      <c r="T854" s="45">
        <v>32</v>
      </c>
      <c r="U854" s="45">
        <v>133</v>
      </c>
      <c r="V854" s="45">
        <v>0</v>
      </c>
      <c r="W854" s="45">
        <v>0</v>
      </c>
      <c r="X854" s="45">
        <v>0</v>
      </c>
      <c r="Y854" s="45">
        <v>0</v>
      </c>
      <c r="Z854" s="45">
        <v>0</v>
      </c>
      <c r="AA854" s="45">
        <v>0</v>
      </c>
      <c r="AB854" s="45" t="s">
        <v>299</v>
      </c>
      <c r="AC854" s="46" t="s">
        <v>51</v>
      </c>
      <c r="AD854" s="69"/>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c r="BT854" s="6"/>
      <c r="BU854" s="6"/>
      <c r="BV854" s="6"/>
      <c r="BW854" s="6"/>
      <c r="BX854" s="6"/>
      <c r="BY854" s="6"/>
      <c r="BZ854" s="6"/>
      <c r="CA854" s="6"/>
      <c r="CB854" s="6"/>
      <c r="CC854" s="6"/>
      <c r="CD854" s="6"/>
      <c r="CE854" s="6"/>
      <c r="CF854" s="6"/>
      <c r="CG854" s="6"/>
      <c r="CH854" s="6"/>
      <c r="CI854" s="6"/>
      <c r="CJ854" s="6"/>
      <c r="CK854" s="6"/>
      <c r="CL854" s="6"/>
      <c r="CM854" s="6"/>
      <c r="CN854" s="6"/>
      <c r="CO854" s="6"/>
      <c r="CP854" s="6"/>
      <c r="CQ854" s="6"/>
      <c r="CR854" s="6"/>
      <c r="CS854" s="6"/>
      <c r="CT854" s="6"/>
      <c r="CU854" s="6"/>
      <c r="CV854" s="6"/>
      <c r="CW854" s="6"/>
      <c r="CX854" s="6"/>
      <c r="CY854" s="6"/>
      <c r="CZ854" s="6"/>
      <c r="DA854" s="6"/>
      <c r="DB854" s="6"/>
      <c r="DC854" s="6"/>
      <c r="DD854" s="6"/>
      <c r="DE854" s="6"/>
      <c r="DF854" s="6"/>
      <c r="DG854" s="6"/>
      <c r="DH854" s="6"/>
      <c r="DI854" s="6"/>
      <c r="DJ854" s="6"/>
      <c r="DK854" s="6"/>
      <c r="DL854" s="6"/>
      <c r="DM854" s="6"/>
      <c r="DN854" s="6"/>
      <c r="DO854" s="6"/>
      <c r="DP854" s="6"/>
      <c r="DQ854" s="6"/>
      <c r="DR854" s="6"/>
      <c r="DS854" s="6"/>
      <c r="DT854" s="6"/>
      <c r="DU854" s="6"/>
      <c r="DV854" s="6"/>
      <c r="DW854" s="6"/>
      <c r="DX854" s="6"/>
      <c r="DY854" s="6"/>
      <c r="DZ854" s="6"/>
      <c r="EA854" s="6"/>
      <c r="EB854" s="6"/>
      <c r="EC854" s="6"/>
      <c r="ED854" s="6"/>
      <c r="EE854" s="6"/>
      <c r="EF854" s="6"/>
      <c r="EG854" s="6"/>
      <c r="EH854" s="6"/>
      <c r="EI854" s="6"/>
      <c r="EJ854" s="6"/>
      <c r="EK854" s="6"/>
      <c r="EL854" s="6"/>
      <c r="EM854" s="6"/>
      <c r="EN854" s="6"/>
      <c r="EO854" s="6"/>
      <c r="EP854" s="6"/>
      <c r="EQ854" s="6"/>
      <c r="ER854" s="6"/>
      <c r="ES854" s="6"/>
      <c r="ET854" s="6"/>
      <c r="EU854" s="6"/>
      <c r="EV854" s="6"/>
      <c r="EW854" s="6"/>
      <c r="EX854" s="6"/>
      <c r="EY854" s="6"/>
      <c r="EZ854" s="6"/>
      <c r="FA854" s="6"/>
      <c r="FB854" s="6"/>
      <c r="FC854" s="6"/>
      <c r="FD854" s="6"/>
      <c r="FE854" s="6"/>
      <c r="FF854" s="6"/>
      <c r="FG854" s="6"/>
      <c r="FH854" s="6"/>
      <c r="FI854" s="6"/>
      <c r="FJ854" s="6"/>
      <c r="FK854" s="6"/>
      <c r="FL854" s="6"/>
      <c r="FM854" s="6"/>
      <c r="FN854" s="6"/>
      <c r="FO854" s="6"/>
      <c r="FP854" s="6"/>
      <c r="FQ854" s="6"/>
      <c r="FR854" s="6"/>
      <c r="FS854" s="6"/>
      <c r="FT854" s="6"/>
      <c r="FU854" s="6"/>
      <c r="FV854" s="6"/>
      <c r="FW854" s="6"/>
      <c r="FX854" s="6"/>
      <c r="FY854" s="6"/>
      <c r="FZ854" s="6"/>
      <c r="GA854" s="6"/>
      <c r="GB854" s="6"/>
      <c r="GC854" s="6"/>
      <c r="GD854" s="6"/>
      <c r="GE854" s="6"/>
      <c r="GF854" s="6"/>
      <c r="GG854" s="6"/>
      <c r="GH854" s="6"/>
      <c r="GI854" s="6"/>
      <c r="GJ854" s="6"/>
      <c r="GK854" s="6"/>
      <c r="GL854" s="6"/>
      <c r="GM854" s="6"/>
      <c r="GN854" s="6"/>
      <c r="GO854" s="6"/>
      <c r="GP854" s="6"/>
      <c r="GQ854" s="6"/>
      <c r="GR854" s="6"/>
      <c r="GS854" s="6"/>
      <c r="GT854" s="6"/>
      <c r="GU854" s="6"/>
      <c r="GV854" s="6"/>
      <c r="GW854" s="6"/>
      <c r="GX854" s="6"/>
      <c r="GY854" s="6"/>
      <c r="GZ854" s="6"/>
      <c r="HA854" s="6"/>
      <c r="HB854" s="6"/>
      <c r="HC854" s="6"/>
      <c r="HD854" s="6"/>
      <c r="HE854" s="6"/>
      <c r="HF854" s="6"/>
      <c r="HG854" s="6"/>
      <c r="HH854" s="6"/>
      <c r="HI854" s="6"/>
      <c r="HJ854" s="6"/>
      <c r="HK854" s="6"/>
      <c r="HL854" s="6"/>
      <c r="HM854" s="6"/>
      <c r="HN854" s="6"/>
      <c r="HO854" s="6"/>
      <c r="HP854" s="6"/>
      <c r="HQ854" s="6"/>
      <c r="HR854" s="6"/>
      <c r="HS854" s="6"/>
      <c r="HT854" s="6"/>
      <c r="HU854" s="6"/>
    </row>
    <row r="855" s="12" customFormat="1" ht="24" spans="1:229">
      <c r="A855" s="45" t="s">
        <v>42</v>
      </c>
      <c r="B855" s="46" t="s">
        <v>555</v>
      </c>
      <c r="C855" s="45" t="s">
        <v>51</v>
      </c>
      <c r="D855" s="45" t="s">
        <v>45</v>
      </c>
      <c r="E855" s="45" t="s">
        <v>267</v>
      </c>
      <c r="F855" s="45">
        <v>1</v>
      </c>
      <c r="G855" s="45">
        <v>1</v>
      </c>
      <c r="H855" s="45">
        <v>46</v>
      </c>
      <c r="I855" s="45">
        <v>201</v>
      </c>
      <c r="J855" s="45">
        <v>2019</v>
      </c>
      <c r="K855" s="45">
        <v>2019</v>
      </c>
      <c r="L855" s="55">
        <v>6</v>
      </c>
      <c r="M855" s="55">
        <v>0</v>
      </c>
      <c r="N855" s="55">
        <v>0</v>
      </c>
      <c r="O855" s="55">
        <v>6</v>
      </c>
      <c r="P855" s="55">
        <v>0</v>
      </c>
      <c r="Q855" s="45" t="s">
        <v>46</v>
      </c>
      <c r="R855" s="45">
        <v>201</v>
      </c>
      <c r="S855" s="45">
        <v>1029</v>
      </c>
      <c r="T855" s="45">
        <v>46</v>
      </c>
      <c r="U855" s="45">
        <v>201</v>
      </c>
      <c r="V855" s="45">
        <v>0</v>
      </c>
      <c r="W855" s="45">
        <v>0</v>
      </c>
      <c r="X855" s="45">
        <v>0</v>
      </c>
      <c r="Y855" s="45">
        <v>0</v>
      </c>
      <c r="Z855" s="45">
        <v>0</v>
      </c>
      <c r="AA855" s="45">
        <v>0</v>
      </c>
      <c r="AB855" s="45" t="s">
        <v>299</v>
      </c>
      <c r="AC855" s="46" t="s">
        <v>51</v>
      </c>
      <c r="AD855" s="69"/>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c r="BT855" s="6"/>
      <c r="BU855" s="6"/>
      <c r="BV855" s="6"/>
      <c r="BW855" s="6"/>
      <c r="BX855" s="6"/>
      <c r="BY855" s="6"/>
      <c r="BZ855" s="6"/>
      <c r="CA855" s="6"/>
      <c r="CB855" s="6"/>
      <c r="CC855" s="6"/>
      <c r="CD855" s="6"/>
      <c r="CE855" s="6"/>
      <c r="CF855" s="6"/>
      <c r="CG855" s="6"/>
      <c r="CH855" s="6"/>
      <c r="CI855" s="6"/>
      <c r="CJ855" s="6"/>
      <c r="CK855" s="6"/>
      <c r="CL855" s="6"/>
      <c r="CM855" s="6"/>
      <c r="CN855" s="6"/>
      <c r="CO855" s="6"/>
      <c r="CP855" s="6"/>
      <c r="CQ855" s="6"/>
      <c r="CR855" s="6"/>
      <c r="CS855" s="6"/>
      <c r="CT855" s="6"/>
      <c r="CU855" s="6"/>
      <c r="CV855" s="6"/>
      <c r="CW855" s="6"/>
      <c r="CX855" s="6"/>
      <c r="CY855" s="6"/>
      <c r="CZ855" s="6"/>
      <c r="DA855" s="6"/>
      <c r="DB855" s="6"/>
      <c r="DC855" s="6"/>
      <c r="DD855" s="6"/>
      <c r="DE855" s="6"/>
      <c r="DF855" s="6"/>
      <c r="DG855" s="6"/>
      <c r="DH855" s="6"/>
      <c r="DI855" s="6"/>
      <c r="DJ855" s="6"/>
      <c r="DK855" s="6"/>
      <c r="DL855" s="6"/>
      <c r="DM855" s="6"/>
      <c r="DN855" s="6"/>
      <c r="DO855" s="6"/>
      <c r="DP855" s="6"/>
      <c r="DQ855" s="6"/>
      <c r="DR855" s="6"/>
      <c r="DS855" s="6"/>
      <c r="DT855" s="6"/>
      <c r="DU855" s="6"/>
      <c r="DV855" s="6"/>
      <c r="DW855" s="6"/>
      <c r="DX855" s="6"/>
      <c r="DY855" s="6"/>
      <c r="DZ855" s="6"/>
      <c r="EA855" s="6"/>
      <c r="EB855" s="6"/>
      <c r="EC855" s="6"/>
      <c r="ED855" s="6"/>
      <c r="EE855" s="6"/>
      <c r="EF855" s="6"/>
      <c r="EG855" s="6"/>
      <c r="EH855" s="6"/>
      <c r="EI855" s="6"/>
      <c r="EJ855" s="6"/>
      <c r="EK855" s="6"/>
      <c r="EL855" s="6"/>
      <c r="EM855" s="6"/>
      <c r="EN855" s="6"/>
      <c r="EO855" s="6"/>
      <c r="EP855" s="6"/>
      <c r="EQ855" s="6"/>
      <c r="ER855" s="6"/>
      <c r="ES855" s="6"/>
      <c r="ET855" s="6"/>
      <c r="EU855" s="6"/>
      <c r="EV855" s="6"/>
      <c r="EW855" s="6"/>
      <c r="EX855" s="6"/>
      <c r="EY855" s="6"/>
      <c r="EZ855" s="6"/>
      <c r="FA855" s="6"/>
      <c r="FB855" s="6"/>
      <c r="FC855" s="6"/>
      <c r="FD855" s="6"/>
      <c r="FE855" s="6"/>
      <c r="FF855" s="6"/>
      <c r="FG855" s="6"/>
      <c r="FH855" s="6"/>
      <c r="FI855" s="6"/>
      <c r="FJ855" s="6"/>
      <c r="FK855" s="6"/>
      <c r="FL855" s="6"/>
      <c r="FM855" s="6"/>
      <c r="FN855" s="6"/>
      <c r="FO855" s="6"/>
      <c r="FP855" s="6"/>
      <c r="FQ855" s="6"/>
      <c r="FR855" s="6"/>
      <c r="FS855" s="6"/>
      <c r="FT855" s="6"/>
      <c r="FU855" s="6"/>
      <c r="FV855" s="6"/>
      <c r="FW855" s="6"/>
      <c r="FX855" s="6"/>
      <c r="FY855" s="6"/>
      <c r="FZ855" s="6"/>
      <c r="GA855" s="6"/>
      <c r="GB855" s="6"/>
      <c r="GC855" s="6"/>
      <c r="GD855" s="6"/>
      <c r="GE855" s="6"/>
      <c r="GF855" s="6"/>
      <c r="GG855" s="6"/>
      <c r="GH855" s="6"/>
      <c r="GI855" s="6"/>
      <c r="GJ855" s="6"/>
      <c r="GK855" s="6"/>
      <c r="GL855" s="6"/>
      <c r="GM855" s="6"/>
      <c r="GN855" s="6"/>
      <c r="GO855" s="6"/>
      <c r="GP855" s="6"/>
      <c r="GQ855" s="6"/>
      <c r="GR855" s="6"/>
      <c r="GS855" s="6"/>
      <c r="GT855" s="6"/>
      <c r="GU855" s="6"/>
      <c r="GV855" s="6"/>
      <c r="GW855" s="6"/>
      <c r="GX855" s="6"/>
      <c r="GY855" s="6"/>
      <c r="GZ855" s="6"/>
      <c r="HA855" s="6"/>
      <c r="HB855" s="6"/>
      <c r="HC855" s="6"/>
      <c r="HD855" s="6"/>
      <c r="HE855" s="6"/>
      <c r="HF855" s="6"/>
      <c r="HG855" s="6"/>
      <c r="HH855" s="6"/>
      <c r="HI855" s="6"/>
      <c r="HJ855" s="6"/>
      <c r="HK855" s="6"/>
      <c r="HL855" s="6"/>
      <c r="HM855" s="6"/>
      <c r="HN855" s="6"/>
      <c r="HO855" s="6"/>
      <c r="HP855" s="6"/>
      <c r="HQ855" s="6"/>
      <c r="HR855" s="6"/>
      <c r="HS855" s="6"/>
      <c r="HT855" s="6"/>
      <c r="HU855" s="6"/>
    </row>
    <row r="856" s="131" customFormat="1" ht="24" spans="1:30">
      <c r="A856" s="45" t="s">
        <v>42</v>
      </c>
      <c r="B856" s="46" t="s">
        <v>487</v>
      </c>
      <c r="C856" s="45" t="s">
        <v>44</v>
      </c>
      <c r="D856" s="45" t="s">
        <v>45</v>
      </c>
      <c r="E856" s="45" t="s">
        <v>267</v>
      </c>
      <c r="F856" s="45">
        <v>1</v>
      </c>
      <c r="G856" s="45">
        <v>1</v>
      </c>
      <c r="H856" s="45">
        <v>2</v>
      </c>
      <c r="I856" s="45">
        <v>8</v>
      </c>
      <c r="J856" s="45">
        <v>2020</v>
      </c>
      <c r="K856" s="45">
        <v>2020</v>
      </c>
      <c r="L856" s="55">
        <v>10</v>
      </c>
      <c r="M856" s="55">
        <v>0</v>
      </c>
      <c r="N856" s="55">
        <v>0</v>
      </c>
      <c r="O856" s="55">
        <v>10</v>
      </c>
      <c r="P856" s="55">
        <v>0</v>
      </c>
      <c r="Q856" s="45" t="s">
        <v>46</v>
      </c>
      <c r="R856" s="45">
        <v>53</v>
      </c>
      <c r="S856" s="45">
        <v>220</v>
      </c>
      <c r="T856" s="45">
        <v>2</v>
      </c>
      <c r="U856" s="45">
        <v>8</v>
      </c>
      <c r="V856" s="45">
        <v>0</v>
      </c>
      <c r="W856" s="45">
        <v>0</v>
      </c>
      <c r="X856" s="45">
        <v>0</v>
      </c>
      <c r="Y856" s="45">
        <v>0</v>
      </c>
      <c r="Z856" s="45">
        <v>0</v>
      </c>
      <c r="AA856" s="45">
        <v>0</v>
      </c>
      <c r="AB856" s="45" t="s">
        <v>222</v>
      </c>
      <c r="AC856" s="45" t="s">
        <v>237</v>
      </c>
      <c r="AD856" s="45"/>
    </row>
    <row r="857" s="131" customFormat="1" ht="24" spans="1:30">
      <c r="A857" s="45" t="s">
        <v>42</v>
      </c>
      <c r="B857" s="46" t="s">
        <v>556</v>
      </c>
      <c r="C857" s="45" t="s">
        <v>44</v>
      </c>
      <c r="D857" s="45" t="s">
        <v>45</v>
      </c>
      <c r="E857" s="45" t="s">
        <v>267</v>
      </c>
      <c r="F857" s="45">
        <v>1</v>
      </c>
      <c r="G857" s="45">
        <v>1</v>
      </c>
      <c r="H857" s="45">
        <v>24</v>
      </c>
      <c r="I857" s="45">
        <v>86</v>
      </c>
      <c r="J857" s="45">
        <v>2020</v>
      </c>
      <c r="K857" s="45">
        <v>2020</v>
      </c>
      <c r="L857" s="55">
        <v>10</v>
      </c>
      <c r="M857" s="55">
        <v>0</v>
      </c>
      <c r="N857" s="55">
        <v>0</v>
      </c>
      <c r="O857" s="55">
        <v>10</v>
      </c>
      <c r="P857" s="55">
        <v>0</v>
      </c>
      <c r="Q857" s="45" t="s">
        <v>46</v>
      </c>
      <c r="R857" s="45">
        <v>83</v>
      </c>
      <c r="S857" s="45">
        <v>369</v>
      </c>
      <c r="T857" s="45">
        <v>24</v>
      </c>
      <c r="U857" s="45">
        <v>86</v>
      </c>
      <c r="V857" s="45">
        <v>0</v>
      </c>
      <c r="W857" s="45">
        <v>0</v>
      </c>
      <c r="X857" s="45">
        <v>0</v>
      </c>
      <c r="Y857" s="45">
        <v>0</v>
      </c>
      <c r="Z857" s="45">
        <v>0</v>
      </c>
      <c r="AA857" s="45">
        <v>0</v>
      </c>
      <c r="AB857" s="45" t="s">
        <v>299</v>
      </c>
      <c r="AC857" s="92" t="s">
        <v>49</v>
      </c>
      <c r="AD857" s="45"/>
    </row>
    <row r="858" s="131" customFormat="1" ht="24" spans="1:30">
      <c r="A858" s="45" t="s">
        <v>42</v>
      </c>
      <c r="B858" s="46" t="s">
        <v>557</v>
      </c>
      <c r="C858" s="45" t="s">
        <v>50</v>
      </c>
      <c r="D858" s="45" t="s">
        <v>45</v>
      </c>
      <c r="E858" s="45" t="s">
        <v>267</v>
      </c>
      <c r="F858" s="45">
        <v>1</v>
      </c>
      <c r="G858" s="45">
        <v>1</v>
      </c>
      <c r="H858" s="45">
        <v>16</v>
      </c>
      <c r="I858" s="45">
        <v>54</v>
      </c>
      <c r="J858" s="45">
        <v>2020</v>
      </c>
      <c r="K858" s="45">
        <v>2020</v>
      </c>
      <c r="L858" s="55">
        <v>10</v>
      </c>
      <c r="M858" s="55">
        <v>0</v>
      </c>
      <c r="N858" s="55">
        <v>0</v>
      </c>
      <c r="O858" s="55">
        <v>10</v>
      </c>
      <c r="P858" s="55">
        <v>0</v>
      </c>
      <c r="Q858" s="45" t="s">
        <v>46</v>
      </c>
      <c r="R858" s="45">
        <v>25</v>
      </c>
      <c r="S858" s="45">
        <v>102</v>
      </c>
      <c r="T858" s="45">
        <v>16</v>
      </c>
      <c r="U858" s="45">
        <v>54</v>
      </c>
      <c r="V858" s="45">
        <v>0</v>
      </c>
      <c r="W858" s="45">
        <v>0</v>
      </c>
      <c r="X858" s="45">
        <v>16</v>
      </c>
      <c r="Y858" s="45">
        <v>54</v>
      </c>
      <c r="Z858" s="45">
        <v>0</v>
      </c>
      <c r="AA858" s="45">
        <v>0</v>
      </c>
      <c r="AB858" s="45" t="s">
        <v>222</v>
      </c>
      <c r="AC858" s="45" t="s">
        <v>50</v>
      </c>
      <c r="AD858" s="45"/>
    </row>
    <row r="859" s="131" customFormat="1" ht="24" spans="1:30">
      <c r="A859" s="45" t="s">
        <v>42</v>
      </c>
      <c r="B859" s="46" t="s">
        <v>558</v>
      </c>
      <c r="C859" s="45" t="s">
        <v>50</v>
      </c>
      <c r="D859" s="45" t="s">
        <v>45</v>
      </c>
      <c r="E859" s="45" t="s">
        <v>267</v>
      </c>
      <c r="F859" s="45">
        <v>1</v>
      </c>
      <c r="G859" s="45">
        <v>1</v>
      </c>
      <c r="H859" s="45">
        <v>108</v>
      </c>
      <c r="I859" s="45">
        <v>403</v>
      </c>
      <c r="J859" s="45">
        <v>2020</v>
      </c>
      <c r="K859" s="45">
        <v>2020</v>
      </c>
      <c r="L859" s="55">
        <v>8</v>
      </c>
      <c r="M859" s="55">
        <v>0</v>
      </c>
      <c r="N859" s="55">
        <v>0</v>
      </c>
      <c r="O859" s="55">
        <v>8</v>
      </c>
      <c r="P859" s="55">
        <v>0</v>
      </c>
      <c r="Q859" s="45" t="s">
        <v>46</v>
      </c>
      <c r="R859" s="45">
        <v>1308</v>
      </c>
      <c r="S859" s="45">
        <v>6025</v>
      </c>
      <c r="T859" s="45">
        <v>108</v>
      </c>
      <c r="U859" s="45">
        <v>403</v>
      </c>
      <c r="V859" s="45">
        <v>0</v>
      </c>
      <c r="W859" s="45">
        <v>0</v>
      </c>
      <c r="X859" s="45">
        <v>0</v>
      </c>
      <c r="Y859" s="45">
        <v>0</v>
      </c>
      <c r="Z859" s="45">
        <v>0</v>
      </c>
      <c r="AA859" s="45">
        <v>0</v>
      </c>
      <c r="AB859" s="45" t="s">
        <v>222</v>
      </c>
      <c r="AC859" s="45" t="s">
        <v>50</v>
      </c>
      <c r="AD859" s="45"/>
    </row>
    <row r="860" s="131" customFormat="1" ht="24" spans="1:30">
      <c r="A860" s="45" t="s">
        <v>42</v>
      </c>
      <c r="B860" s="46" t="s">
        <v>559</v>
      </c>
      <c r="C860" s="45" t="s">
        <v>50</v>
      </c>
      <c r="D860" s="45" t="s">
        <v>45</v>
      </c>
      <c r="E860" s="45" t="s">
        <v>267</v>
      </c>
      <c r="F860" s="45">
        <v>1</v>
      </c>
      <c r="G860" s="45">
        <v>1</v>
      </c>
      <c r="H860" s="45">
        <v>85</v>
      </c>
      <c r="I860" s="45">
        <v>321</v>
      </c>
      <c r="J860" s="45">
        <v>2020</v>
      </c>
      <c r="K860" s="45">
        <v>2020</v>
      </c>
      <c r="L860" s="55">
        <v>10</v>
      </c>
      <c r="M860" s="55">
        <v>0</v>
      </c>
      <c r="N860" s="55">
        <v>0</v>
      </c>
      <c r="O860" s="55">
        <v>10</v>
      </c>
      <c r="P860" s="55">
        <v>0</v>
      </c>
      <c r="Q860" s="45" t="s">
        <v>46</v>
      </c>
      <c r="R860" s="45">
        <v>481</v>
      </c>
      <c r="S860" s="45">
        <v>2285</v>
      </c>
      <c r="T860" s="45">
        <v>85</v>
      </c>
      <c r="U860" s="45">
        <v>321</v>
      </c>
      <c r="V860" s="45">
        <v>0</v>
      </c>
      <c r="W860" s="45">
        <v>0</v>
      </c>
      <c r="X860" s="45">
        <v>0</v>
      </c>
      <c r="Y860" s="45">
        <v>0</v>
      </c>
      <c r="Z860" s="45">
        <v>0</v>
      </c>
      <c r="AA860" s="45">
        <v>0</v>
      </c>
      <c r="AB860" s="45" t="s">
        <v>222</v>
      </c>
      <c r="AC860" s="45" t="s">
        <v>50</v>
      </c>
      <c r="AD860" s="45"/>
    </row>
    <row r="861" s="131" customFormat="1" ht="24" spans="1:30">
      <c r="A861" s="45" t="s">
        <v>42</v>
      </c>
      <c r="B861" s="46" t="s">
        <v>560</v>
      </c>
      <c r="C861" s="45" t="s">
        <v>51</v>
      </c>
      <c r="D861" s="45" t="s">
        <v>45</v>
      </c>
      <c r="E861" s="45" t="s">
        <v>267</v>
      </c>
      <c r="F861" s="45">
        <v>1</v>
      </c>
      <c r="G861" s="45">
        <v>1</v>
      </c>
      <c r="H861" s="45">
        <v>0</v>
      </c>
      <c r="I861" s="45">
        <v>0</v>
      </c>
      <c r="J861" s="45">
        <v>2020</v>
      </c>
      <c r="K861" s="45">
        <v>2020</v>
      </c>
      <c r="L861" s="55">
        <v>10</v>
      </c>
      <c r="M861" s="55">
        <v>0</v>
      </c>
      <c r="N861" s="55">
        <v>0</v>
      </c>
      <c r="O861" s="55">
        <v>10</v>
      </c>
      <c r="P861" s="55">
        <v>0</v>
      </c>
      <c r="Q861" s="45" t="s">
        <v>46</v>
      </c>
      <c r="R861" s="45">
        <v>47</v>
      </c>
      <c r="S861" s="45">
        <v>239</v>
      </c>
      <c r="T861" s="45">
        <v>0</v>
      </c>
      <c r="U861" s="45">
        <v>0</v>
      </c>
      <c r="V861" s="45">
        <v>0</v>
      </c>
      <c r="W861" s="45">
        <v>0</v>
      </c>
      <c r="X861" s="45">
        <v>0</v>
      </c>
      <c r="Y861" s="45">
        <v>0</v>
      </c>
      <c r="Z861" s="45">
        <v>0</v>
      </c>
      <c r="AA861" s="45">
        <v>0</v>
      </c>
      <c r="AB861" s="45" t="s">
        <v>222</v>
      </c>
      <c r="AC861" s="45" t="s">
        <v>237</v>
      </c>
      <c r="AD861" s="45"/>
    </row>
    <row r="862" s="131" customFormat="1" ht="24" spans="1:30">
      <c r="A862" s="45" t="s">
        <v>42</v>
      </c>
      <c r="B862" s="46" t="s">
        <v>561</v>
      </c>
      <c r="C862" s="45" t="s">
        <v>51</v>
      </c>
      <c r="D862" s="45" t="s">
        <v>45</v>
      </c>
      <c r="E862" s="45" t="s">
        <v>267</v>
      </c>
      <c r="F862" s="45">
        <v>1</v>
      </c>
      <c r="G862" s="45">
        <v>1</v>
      </c>
      <c r="H862" s="45">
        <v>0</v>
      </c>
      <c r="I862" s="45">
        <v>0</v>
      </c>
      <c r="J862" s="45">
        <v>2020</v>
      </c>
      <c r="K862" s="45">
        <v>2020</v>
      </c>
      <c r="L862" s="55">
        <v>10</v>
      </c>
      <c r="M862" s="55">
        <v>0</v>
      </c>
      <c r="N862" s="55">
        <v>0</v>
      </c>
      <c r="O862" s="55">
        <v>10</v>
      </c>
      <c r="P862" s="55">
        <v>0</v>
      </c>
      <c r="Q862" s="45" t="s">
        <v>46</v>
      </c>
      <c r="R862" s="45">
        <v>86</v>
      </c>
      <c r="S862" s="45">
        <v>395</v>
      </c>
      <c r="T862" s="45">
        <v>0</v>
      </c>
      <c r="U862" s="45">
        <v>0</v>
      </c>
      <c r="V862" s="45">
        <v>0</v>
      </c>
      <c r="W862" s="45">
        <v>0</v>
      </c>
      <c r="X862" s="45">
        <v>0</v>
      </c>
      <c r="Y862" s="45">
        <v>0</v>
      </c>
      <c r="Z862" s="45">
        <v>0</v>
      </c>
      <c r="AA862" s="45">
        <v>0</v>
      </c>
      <c r="AB862" s="45" t="s">
        <v>222</v>
      </c>
      <c r="AC862" s="45" t="s">
        <v>237</v>
      </c>
      <c r="AD862" s="45"/>
    </row>
    <row r="863" s="131" customFormat="1" ht="24" spans="1:30">
      <c r="A863" s="45" t="s">
        <v>42</v>
      </c>
      <c r="B863" s="46" t="s">
        <v>562</v>
      </c>
      <c r="C863" s="45" t="s">
        <v>52</v>
      </c>
      <c r="D863" s="45" t="s">
        <v>45</v>
      </c>
      <c r="E863" s="45" t="s">
        <v>267</v>
      </c>
      <c r="F863" s="45">
        <v>1</v>
      </c>
      <c r="G863" s="45">
        <v>1</v>
      </c>
      <c r="H863" s="45">
        <v>2</v>
      </c>
      <c r="I863" s="45">
        <v>5</v>
      </c>
      <c r="J863" s="45">
        <v>2020</v>
      </c>
      <c r="K863" s="45">
        <v>2020</v>
      </c>
      <c r="L863" s="55">
        <v>10</v>
      </c>
      <c r="M863" s="55">
        <v>0</v>
      </c>
      <c r="N863" s="55">
        <v>0</v>
      </c>
      <c r="O863" s="55">
        <v>10</v>
      </c>
      <c r="P863" s="55">
        <v>0</v>
      </c>
      <c r="Q863" s="45" t="s">
        <v>46</v>
      </c>
      <c r="R863" s="45">
        <v>80</v>
      </c>
      <c r="S863" s="45">
        <v>319</v>
      </c>
      <c r="T863" s="45">
        <v>2</v>
      </c>
      <c r="U863" s="45">
        <v>5</v>
      </c>
      <c r="V863" s="45">
        <v>0</v>
      </c>
      <c r="W863" s="45">
        <v>0</v>
      </c>
      <c r="X863" s="45">
        <v>0</v>
      </c>
      <c r="Y863" s="45">
        <v>0</v>
      </c>
      <c r="Z863" s="45">
        <v>0</v>
      </c>
      <c r="AA863" s="45">
        <v>0</v>
      </c>
      <c r="AB863" s="45" t="s">
        <v>222</v>
      </c>
      <c r="AC863" s="45" t="s">
        <v>237</v>
      </c>
      <c r="AD863" s="45"/>
    </row>
    <row r="864" s="131" customFormat="1" ht="24" spans="1:30">
      <c r="A864" s="45" t="s">
        <v>42</v>
      </c>
      <c r="B864" s="46" t="s">
        <v>563</v>
      </c>
      <c r="C864" s="45" t="s">
        <v>52</v>
      </c>
      <c r="D864" s="45" t="s">
        <v>45</v>
      </c>
      <c r="E864" s="45" t="s">
        <v>267</v>
      </c>
      <c r="F864" s="45">
        <v>1</v>
      </c>
      <c r="G864" s="45">
        <v>1</v>
      </c>
      <c r="H864" s="45">
        <v>2</v>
      </c>
      <c r="I864" s="45">
        <v>5</v>
      </c>
      <c r="J864" s="45">
        <v>2020</v>
      </c>
      <c r="K864" s="45">
        <v>2020</v>
      </c>
      <c r="L864" s="55">
        <v>10</v>
      </c>
      <c r="M864" s="55">
        <v>0</v>
      </c>
      <c r="N864" s="55">
        <v>0</v>
      </c>
      <c r="O864" s="55">
        <v>10</v>
      </c>
      <c r="P864" s="55">
        <v>0</v>
      </c>
      <c r="Q864" s="45" t="s">
        <v>46</v>
      </c>
      <c r="R864" s="45">
        <v>73</v>
      </c>
      <c r="S864" s="45">
        <v>373</v>
      </c>
      <c r="T864" s="45">
        <v>2</v>
      </c>
      <c r="U864" s="45">
        <v>5</v>
      </c>
      <c r="V864" s="45">
        <v>0</v>
      </c>
      <c r="W864" s="45">
        <v>0</v>
      </c>
      <c r="X864" s="45">
        <v>0</v>
      </c>
      <c r="Y864" s="45">
        <v>0</v>
      </c>
      <c r="Z864" s="45">
        <v>0</v>
      </c>
      <c r="AA864" s="45">
        <v>0</v>
      </c>
      <c r="AB864" s="45" t="s">
        <v>222</v>
      </c>
      <c r="AC864" s="45" t="s">
        <v>237</v>
      </c>
      <c r="AD864" s="45"/>
    </row>
    <row r="865" s="131" customFormat="1" ht="36" spans="1:30">
      <c r="A865" s="45" t="s">
        <v>42</v>
      </c>
      <c r="B865" s="46" t="s">
        <v>564</v>
      </c>
      <c r="C865" s="45" t="s">
        <v>53</v>
      </c>
      <c r="D865" s="45" t="s">
        <v>45</v>
      </c>
      <c r="E865" s="45" t="s">
        <v>267</v>
      </c>
      <c r="F865" s="45">
        <v>1</v>
      </c>
      <c r="G865" s="45">
        <v>1</v>
      </c>
      <c r="H865" s="45">
        <v>281</v>
      </c>
      <c r="I865" s="45">
        <v>953</v>
      </c>
      <c r="J865" s="45">
        <v>2020</v>
      </c>
      <c r="K865" s="45">
        <v>2020</v>
      </c>
      <c r="L865" s="55">
        <v>10</v>
      </c>
      <c r="M865" s="55">
        <v>0</v>
      </c>
      <c r="N865" s="55">
        <v>0</v>
      </c>
      <c r="O865" s="55">
        <v>10</v>
      </c>
      <c r="P865" s="55">
        <v>0</v>
      </c>
      <c r="Q865" s="45" t="s">
        <v>46</v>
      </c>
      <c r="R865" s="45">
        <v>546</v>
      </c>
      <c r="S865" s="45">
        <v>2123</v>
      </c>
      <c r="T865" s="45">
        <v>281</v>
      </c>
      <c r="U865" s="45">
        <v>953</v>
      </c>
      <c r="V865" s="45">
        <v>0</v>
      </c>
      <c r="W865" s="45">
        <v>0</v>
      </c>
      <c r="X865" s="45">
        <v>0</v>
      </c>
      <c r="Y865" s="45">
        <v>0</v>
      </c>
      <c r="Z865" s="45">
        <v>0</v>
      </c>
      <c r="AA865" s="45">
        <v>0</v>
      </c>
      <c r="AB865" s="45" t="s">
        <v>325</v>
      </c>
      <c r="AC865" s="45" t="s">
        <v>53</v>
      </c>
      <c r="AD865" s="45"/>
    </row>
    <row r="866" s="131" customFormat="1" ht="36" spans="1:30">
      <c r="A866" s="45" t="s">
        <v>42</v>
      </c>
      <c r="B866" s="46" t="s">
        <v>565</v>
      </c>
      <c r="C866" s="45" t="s">
        <v>53</v>
      </c>
      <c r="D866" s="45" t="s">
        <v>45</v>
      </c>
      <c r="E866" s="45" t="s">
        <v>267</v>
      </c>
      <c r="F866" s="45">
        <v>1</v>
      </c>
      <c r="G866" s="45">
        <v>1</v>
      </c>
      <c r="H866" s="45">
        <v>74</v>
      </c>
      <c r="I866" s="45">
        <v>336</v>
      </c>
      <c r="J866" s="45">
        <v>2020</v>
      </c>
      <c r="K866" s="45">
        <v>2020</v>
      </c>
      <c r="L866" s="55">
        <v>10</v>
      </c>
      <c r="M866" s="55">
        <v>0</v>
      </c>
      <c r="N866" s="55">
        <v>0</v>
      </c>
      <c r="O866" s="55">
        <v>10</v>
      </c>
      <c r="P866" s="55">
        <v>0</v>
      </c>
      <c r="Q866" s="45" t="s">
        <v>46</v>
      </c>
      <c r="R866" s="45">
        <v>147</v>
      </c>
      <c r="S866" s="45">
        <v>680</v>
      </c>
      <c r="T866" s="45">
        <v>74</v>
      </c>
      <c r="U866" s="45">
        <v>336</v>
      </c>
      <c r="V866" s="45">
        <v>0</v>
      </c>
      <c r="W866" s="45">
        <v>0</v>
      </c>
      <c r="X866" s="45">
        <v>0</v>
      </c>
      <c r="Y866" s="45">
        <v>0</v>
      </c>
      <c r="Z866" s="45">
        <v>0</v>
      </c>
      <c r="AA866" s="45">
        <v>0</v>
      </c>
      <c r="AB866" s="45" t="s">
        <v>325</v>
      </c>
      <c r="AC866" s="45" t="s">
        <v>53</v>
      </c>
      <c r="AD866" s="45"/>
    </row>
    <row r="867" s="131" customFormat="1" ht="36" spans="1:30">
      <c r="A867" s="45" t="s">
        <v>42</v>
      </c>
      <c r="B867" s="46" t="s">
        <v>566</v>
      </c>
      <c r="C867" s="45" t="s">
        <v>53</v>
      </c>
      <c r="D867" s="45" t="s">
        <v>45</v>
      </c>
      <c r="E867" s="45" t="s">
        <v>267</v>
      </c>
      <c r="F867" s="45">
        <v>1</v>
      </c>
      <c r="G867" s="45">
        <v>1</v>
      </c>
      <c r="H867" s="45">
        <v>109</v>
      </c>
      <c r="I867" s="45">
        <v>423</v>
      </c>
      <c r="J867" s="45">
        <v>2020</v>
      </c>
      <c r="K867" s="45">
        <v>2020</v>
      </c>
      <c r="L867" s="55">
        <v>10</v>
      </c>
      <c r="M867" s="55">
        <v>0</v>
      </c>
      <c r="N867" s="55">
        <v>0</v>
      </c>
      <c r="O867" s="55">
        <v>10</v>
      </c>
      <c r="P867" s="55">
        <v>0</v>
      </c>
      <c r="Q867" s="45" t="s">
        <v>46</v>
      </c>
      <c r="R867" s="45">
        <v>123</v>
      </c>
      <c r="S867" s="45">
        <v>515</v>
      </c>
      <c r="T867" s="45">
        <v>109</v>
      </c>
      <c r="U867" s="45">
        <v>423</v>
      </c>
      <c r="V867" s="45">
        <v>0</v>
      </c>
      <c r="W867" s="45">
        <v>0</v>
      </c>
      <c r="X867" s="45">
        <v>0</v>
      </c>
      <c r="Y867" s="45">
        <v>0</v>
      </c>
      <c r="Z867" s="45">
        <v>0</v>
      </c>
      <c r="AA867" s="45">
        <v>0</v>
      </c>
      <c r="AB867" s="45" t="s">
        <v>325</v>
      </c>
      <c r="AC867" s="45" t="s">
        <v>53</v>
      </c>
      <c r="AD867" s="45"/>
    </row>
    <row r="868" s="131" customFormat="1" ht="36" spans="1:30">
      <c r="A868" s="45" t="s">
        <v>42</v>
      </c>
      <c r="B868" s="46" t="s">
        <v>567</v>
      </c>
      <c r="C868" s="45" t="s">
        <v>53</v>
      </c>
      <c r="D868" s="45" t="s">
        <v>45</v>
      </c>
      <c r="E868" s="45" t="s">
        <v>267</v>
      </c>
      <c r="F868" s="45">
        <v>1</v>
      </c>
      <c r="G868" s="45">
        <v>1</v>
      </c>
      <c r="H868" s="45">
        <v>9</v>
      </c>
      <c r="I868" s="45">
        <v>36</v>
      </c>
      <c r="J868" s="45">
        <v>2020</v>
      </c>
      <c r="K868" s="45">
        <v>2020</v>
      </c>
      <c r="L868" s="55">
        <v>10</v>
      </c>
      <c r="M868" s="55">
        <v>0</v>
      </c>
      <c r="N868" s="55">
        <v>0</v>
      </c>
      <c r="O868" s="55">
        <v>10</v>
      </c>
      <c r="P868" s="55">
        <v>0</v>
      </c>
      <c r="Q868" s="45" t="s">
        <v>46</v>
      </c>
      <c r="R868" s="45">
        <v>45</v>
      </c>
      <c r="S868" s="45">
        <v>170</v>
      </c>
      <c r="T868" s="45">
        <v>9</v>
      </c>
      <c r="U868" s="45">
        <v>36</v>
      </c>
      <c r="V868" s="45">
        <v>0</v>
      </c>
      <c r="W868" s="45">
        <v>0</v>
      </c>
      <c r="X868" s="45">
        <v>0</v>
      </c>
      <c r="Y868" s="45">
        <v>0</v>
      </c>
      <c r="Z868" s="45">
        <v>0</v>
      </c>
      <c r="AA868" s="45">
        <v>0</v>
      </c>
      <c r="AB868" s="45" t="s">
        <v>325</v>
      </c>
      <c r="AC868" s="45" t="s">
        <v>53</v>
      </c>
      <c r="AD868" s="45"/>
    </row>
    <row r="869" s="131" customFormat="1" ht="36" spans="1:30">
      <c r="A869" s="45" t="s">
        <v>42</v>
      </c>
      <c r="B869" s="46" t="s">
        <v>568</v>
      </c>
      <c r="C869" s="45" t="s">
        <v>53</v>
      </c>
      <c r="D869" s="45" t="s">
        <v>45</v>
      </c>
      <c r="E869" s="45" t="s">
        <v>267</v>
      </c>
      <c r="F869" s="45">
        <v>1</v>
      </c>
      <c r="G869" s="45">
        <v>1</v>
      </c>
      <c r="H869" s="45">
        <v>62</v>
      </c>
      <c r="I869" s="45">
        <v>210</v>
      </c>
      <c r="J869" s="45">
        <v>2020</v>
      </c>
      <c r="K869" s="45">
        <v>2020</v>
      </c>
      <c r="L869" s="55">
        <v>10</v>
      </c>
      <c r="M869" s="55">
        <v>0</v>
      </c>
      <c r="N869" s="55">
        <v>0</v>
      </c>
      <c r="O869" s="55">
        <v>10</v>
      </c>
      <c r="P869" s="55">
        <v>0</v>
      </c>
      <c r="Q869" s="45" t="s">
        <v>46</v>
      </c>
      <c r="R869" s="45">
        <v>406</v>
      </c>
      <c r="S869" s="45">
        <v>1686</v>
      </c>
      <c r="T869" s="45">
        <v>62</v>
      </c>
      <c r="U869" s="45">
        <v>210</v>
      </c>
      <c r="V869" s="45">
        <v>0</v>
      </c>
      <c r="W869" s="45">
        <v>0</v>
      </c>
      <c r="X869" s="45">
        <v>0</v>
      </c>
      <c r="Y869" s="45">
        <v>0</v>
      </c>
      <c r="Z869" s="45">
        <v>0</v>
      </c>
      <c r="AA869" s="45">
        <v>0</v>
      </c>
      <c r="AB869" s="45" t="s">
        <v>325</v>
      </c>
      <c r="AC869" s="45" t="s">
        <v>53</v>
      </c>
      <c r="AD869" s="45"/>
    </row>
    <row r="870" s="131" customFormat="1" ht="24" spans="1:30">
      <c r="A870" s="45" t="s">
        <v>42</v>
      </c>
      <c r="B870" s="46" t="s">
        <v>569</v>
      </c>
      <c r="C870" s="45" t="s">
        <v>55</v>
      </c>
      <c r="D870" s="45" t="s">
        <v>45</v>
      </c>
      <c r="E870" s="45" t="s">
        <v>267</v>
      </c>
      <c r="F870" s="45">
        <v>1</v>
      </c>
      <c r="G870" s="45">
        <v>1</v>
      </c>
      <c r="H870" s="45">
        <v>341</v>
      </c>
      <c r="I870" s="45">
        <v>1364</v>
      </c>
      <c r="J870" s="45">
        <v>2020</v>
      </c>
      <c r="K870" s="45">
        <v>2020</v>
      </c>
      <c r="L870" s="55">
        <v>10.1</v>
      </c>
      <c r="M870" s="55">
        <v>0</v>
      </c>
      <c r="N870" s="55">
        <v>0</v>
      </c>
      <c r="O870" s="55">
        <v>10.1</v>
      </c>
      <c r="P870" s="55">
        <v>0</v>
      </c>
      <c r="Q870" s="45" t="s">
        <v>46</v>
      </c>
      <c r="R870" s="45">
        <v>743</v>
      </c>
      <c r="S870" s="45">
        <v>3320</v>
      </c>
      <c r="T870" s="45">
        <v>341</v>
      </c>
      <c r="U870" s="45">
        <v>1364</v>
      </c>
      <c r="V870" s="45">
        <v>0</v>
      </c>
      <c r="W870" s="45">
        <v>0</v>
      </c>
      <c r="X870" s="45">
        <v>0</v>
      </c>
      <c r="Y870" s="45">
        <v>0</v>
      </c>
      <c r="Z870" s="45">
        <v>0</v>
      </c>
      <c r="AA870" s="45">
        <v>0</v>
      </c>
      <c r="AB870" s="45" t="s">
        <v>222</v>
      </c>
      <c r="AC870" s="45" t="s">
        <v>237</v>
      </c>
      <c r="AD870" s="45"/>
    </row>
    <row r="871" s="131" customFormat="1" ht="24" spans="1:30">
      <c r="A871" s="45" t="s">
        <v>42</v>
      </c>
      <c r="B871" s="46" t="s">
        <v>570</v>
      </c>
      <c r="C871" s="45" t="s">
        <v>55</v>
      </c>
      <c r="D871" s="45" t="s">
        <v>45</v>
      </c>
      <c r="E871" s="45" t="s">
        <v>267</v>
      </c>
      <c r="F871" s="45">
        <v>1</v>
      </c>
      <c r="G871" s="45">
        <v>1</v>
      </c>
      <c r="H871" s="45">
        <v>238</v>
      </c>
      <c r="I871" s="45">
        <v>956</v>
      </c>
      <c r="J871" s="45">
        <v>2020</v>
      </c>
      <c r="K871" s="45">
        <v>2020</v>
      </c>
      <c r="L871" s="55">
        <v>13.6</v>
      </c>
      <c r="M871" s="55">
        <v>0</v>
      </c>
      <c r="N871" s="55">
        <v>0</v>
      </c>
      <c r="O871" s="55">
        <v>13.6</v>
      </c>
      <c r="P871" s="55">
        <v>0</v>
      </c>
      <c r="Q871" s="45" t="s">
        <v>46</v>
      </c>
      <c r="R871" s="45">
        <v>482</v>
      </c>
      <c r="S871" s="45">
        <v>2092</v>
      </c>
      <c r="T871" s="45">
        <v>238</v>
      </c>
      <c r="U871" s="45">
        <v>956</v>
      </c>
      <c r="V871" s="45">
        <v>0</v>
      </c>
      <c r="W871" s="45">
        <v>0</v>
      </c>
      <c r="X871" s="45">
        <v>0</v>
      </c>
      <c r="Y871" s="45">
        <v>0</v>
      </c>
      <c r="Z871" s="45">
        <v>0</v>
      </c>
      <c r="AA871" s="45">
        <v>0</v>
      </c>
      <c r="AB871" s="45" t="s">
        <v>222</v>
      </c>
      <c r="AC871" s="45" t="s">
        <v>237</v>
      </c>
      <c r="AD871" s="45"/>
    </row>
    <row r="872" s="131" customFormat="1" ht="24" spans="1:30">
      <c r="A872" s="45" t="s">
        <v>42</v>
      </c>
      <c r="B872" s="46" t="s">
        <v>571</v>
      </c>
      <c r="C872" s="45" t="s">
        <v>55</v>
      </c>
      <c r="D872" s="45" t="s">
        <v>45</v>
      </c>
      <c r="E872" s="45" t="s">
        <v>267</v>
      </c>
      <c r="F872" s="45">
        <v>1</v>
      </c>
      <c r="G872" s="45">
        <v>1</v>
      </c>
      <c r="H872" s="45">
        <v>196</v>
      </c>
      <c r="I872" s="45">
        <v>837</v>
      </c>
      <c r="J872" s="45">
        <v>2020</v>
      </c>
      <c r="K872" s="45">
        <v>2020</v>
      </c>
      <c r="L872" s="55">
        <v>10</v>
      </c>
      <c r="M872" s="55">
        <v>0</v>
      </c>
      <c r="N872" s="55">
        <v>0</v>
      </c>
      <c r="O872" s="55">
        <v>10</v>
      </c>
      <c r="P872" s="55">
        <v>0</v>
      </c>
      <c r="Q872" s="45" t="s">
        <v>46</v>
      </c>
      <c r="R872" s="45">
        <v>453</v>
      </c>
      <c r="S872" s="45">
        <v>1922</v>
      </c>
      <c r="T872" s="45">
        <v>196</v>
      </c>
      <c r="U872" s="45">
        <v>837</v>
      </c>
      <c r="V872" s="45">
        <v>0</v>
      </c>
      <c r="W872" s="45">
        <v>0</v>
      </c>
      <c r="X872" s="45">
        <v>0</v>
      </c>
      <c r="Y872" s="45">
        <v>0</v>
      </c>
      <c r="Z872" s="45">
        <v>0</v>
      </c>
      <c r="AA872" s="45">
        <v>0</v>
      </c>
      <c r="AB872" s="45" t="s">
        <v>222</v>
      </c>
      <c r="AC872" s="45" t="s">
        <v>237</v>
      </c>
      <c r="AD872" s="45"/>
    </row>
    <row r="873" s="131" customFormat="1" ht="24" spans="1:30">
      <c r="A873" s="45" t="s">
        <v>42</v>
      </c>
      <c r="B873" s="46" t="s">
        <v>572</v>
      </c>
      <c r="C873" s="45" t="s">
        <v>55</v>
      </c>
      <c r="D873" s="45" t="s">
        <v>45</v>
      </c>
      <c r="E873" s="45" t="s">
        <v>267</v>
      </c>
      <c r="F873" s="45">
        <v>1</v>
      </c>
      <c r="G873" s="45">
        <v>1</v>
      </c>
      <c r="H873" s="45">
        <v>216</v>
      </c>
      <c r="I873" s="45">
        <v>912</v>
      </c>
      <c r="J873" s="45">
        <v>2020</v>
      </c>
      <c r="K873" s="45">
        <v>2020</v>
      </c>
      <c r="L873" s="55">
        <v>10</v>
      </c>
      <c r="M873" s="55">
        <v>0</v>
      </c>
      <c r="N873" s="55">
        <v>0</v>
      </c>
      <c r="O873" s="55">
        <v>10</v>
      </c>
      <c r="P873" s="55">
        <v>0</v>
      </c>
      <c r="Q873" s="45" t="s">
        <v>46</v>
      </c>
      <c r="R873" s="45">
        <v>499</v>
      </c>
      <c r="S873" s="45">
        <v>2332</v>
      </c>
      <c r="T873" s="45">
        <v>216</v>
      </c>
      <c r="U873" s="45">
        <v>912</v>
      </c>
      <c r="V873" s="45">
        <v>0</v>
      </c>
      <c r="W873" s="45">
        <v>0</v>
      </c>
      <c r="X873" s="45">
        <v>0</v>
      </c>
      <c r="Y873" s="45">
        <v>0</v>
      </c>
      <c r="Z873" s="45">
        <v>0</v>
      </c>
      <c r="AA873" s="45">
        <v>0</v>
      </c>
      <c r="AB873" s="45" t="s">
        <v>222</v>
      </c>
      <c r="AC873" s="45" t="s">
        <v>237</v>
      </c>
      <c r="AD873" s="45"/>
    </row>
    <row r="874" s="131" customFormat="1" ht="24" spans="1:30">
      <c r="A874" s="45" t="s">
        <v>42</v>
      </c>
      <c r="B874" s="46" t="s">
        <v>573</v>
      </c>
      <c r="C874" s="45" t="s">
        <v>55</v>
      </c>
      <c r="D874" s="45" t="s">
        <v>45</v>
      </c>
      <c r="E874" s="45" t="s">
        <v>267</v>
      </c>
      <c r="F874" s="45">
        <v>1</v>
      </c>
      <c r="G874" s="45">
        <v>1</v>
      </c>
      <c r="H874" s="45">
        <v>80</v>
      </c>
      <c r="I874" s="45">
        <v>312</v>
      </c>
      <c r="J874" s="45">
        <v>2020</v>
      </c>
      <c r="K874" s="45">
        <v>2020</v>
      </c>
      <c r="L874" s="55">
        <v>10</v>
      </c>
      <c r="M874" s="55">
        <v>0</v>
      </c>
      <c r="N874" s="55">
        <v>0</v>
      </c>
      <c r="O874" s="55">
        <v>10</v>
      </c>
      <c r="P874" s="55">
        <v>0</v>
      </c>
      <c r="Q874" s="45" t="s">
        <v>46</v>
      </c>
      <c r="R874" s="45">
        <v>487</v>
      </c>
      <c r="S874" s="45">
        <v>2200</v>
      </c>
      <c r="T874" s="45">
        <v>80</v>
      </c>
      <c r="U874" s="45">
        <v>312</v>
      </c>
      <c r="V874" s="45">
        <v>0</v>
      </c>
      <c r="W874" s="45">
        <v>0</v>
      </c>
      <c r="X874" s="45">
        <v>0</v>
      </c>
      <c r="Y874" s="45">
        <v>0</v>
      </c>
      <c r="Z874" s="45">
        <v>0</v>
      </c>
      <c r="AA874" s="45">
        <v>0</v>
      </c>
      <c r="AB874" s="45" t="s">
        <v>222</v>
      </c>
      <c r="AC874" s="45" t="s">
        <v>237</v>
      </c>
      <c r="AD874" s="45"/>
    </row>
    <row r="875" s="131" customFormat="1" ht="24" spans="1:30">
      <c r="A875" s="45" t="s">
        <v>42</v>
      </c>
      <c r="B875" s="46" t="s">
        <v>574</v>
      </c>
      <c r="C875" s="45" t="s">
        <v>55</v>
      </c>
      <c r="D875" s="45" t="s">
        <v>45</v>
      </c>
      <c r="E875" s="45" t="s">
        <v>267</v>
      </c>
      <c r="F875" s="45">
        <v>1</v>
      </c>
      <c r="G875" s="45">
        <v>1</v>
      </c>
      <c r="H875" s="45">
        <v>70</v>
      </c>
      <c r="I875" s="45">
        <v>285</v>
      </c>
      <c r="J875" s="45">
        <v>2020</v>
      </c>
      <c r="K875" s="45">
        <v>2020</v>
      </c>
      <c r="L875" s="55">
        <v>10</v>
      </c>
      <c r="M875" s="55">
        <v>0</v>
      </c>
      <c r="N875" s="55">
        <v>0</v>
      </c>
      <c r="O875" s="55">
        <v>10</v>
      </c>
      <c r="P875" s="55">
        <v>0</v>
      </c>
      <c r="Q875" s="45" t="s">
        <v>46</v>
      </c>
      <c r="R875" s="45" t="s">
        <v>575</v>
      </c>
      <c r="S875" s="45" t="s">
        <v>576</v>
      </c>
      <c r="T875" s="45">
        <v>70</v>
      </c>
      <c r="U875" s="45">
        <v>285</v>
      </c>
      <c r="V875" s="45">
        <v>0</v>
      </c>
      <c r="W875" s="45">
        <v>0</v>
      </c>
      <c r="X875" s="45">
        <v>0</v>
      </c>
      <c r="Y875" s="45">
        <v>0</v>
      </c>
      <c r="Z875" s="45">
        <v>0</v>
      </c>
      <c r="AA875" s="45">
        <v>0</v>
      </c>
      <c r="AB875" s="45" t="s">
        <v>222</v>
      </c>
      <c r="AC875" s="45" t="s">
        <v>237</v>
      </c>
      <c r="AD875" s="45"/>
    </row>
    <row r="876" s="131" customFormat="1" ht="24" spans="1:30">
      <c r="A876" s="45" t="s">
        <v>42</v>
      </c>
      <c r="B876" s="46" t="s">
        <v>577</v>
      </c>
      <c r="C876" s="45" t="s">
        <v>55</v>
      </c>
      <c r="D876" s="45" t="s">
        <v>45</v>
      </c>
      <c r="E876" s="45" t="s">
        <v>267</v>
      </c>
      <c r="F876" s="45">
        <v>1</v>
      </c>
      <c r="G876" s="45">
        <v>1</v>
      </c>
      <c r="H876" s="45">
        <v>49</v>
      </c>
      <c r="I876" s="45">
        <v>170</v>
      </c>
      <c r="J876" s="45">
        <v>2020</v>
      </c>
      <c r="K876" s="45">
        <v>2020</v>
      </c>
      <c r="L876" s="55">
        <v>10</v>
      </c>
      <c r="M876" s="55">
        <v>0</v>
      </c>
      <c r="N876" s="55">
        <v>0</v>
      </c>
      <c r="O876" s="55">
        <v>10</v>
      </c>
      <c r="P876" s="55">
        <v>0</v>
      </c>
      <c r="Q876" s="45" t="s">
        <v>46</v>
      </c>
      <c r="R876" s="45">
        <v>128</v>
      </c>
      <c r="S876" s="45">
        <v>316</v>
      </c>
      <c r="T876" s="45">
        <v>49</v>
      </c>
      <c r="U876" s="45">
        <v>170</v>
      </c>
      <c r="V876" s="45">
        <v>0</v>
      </c>
      <c r="W876" s="45">
        <v>0</v>
      </c>
      <c r="X876" s="45">
        <v>0</v>
      </c>
      <c r="Y876" s="45">
        <v>0</v>
      </c>
      <c r="Z876" s="45">
        <v>0</v>
      </c>
      <c r="AA876" s="45">
        <v>0</v>
      </c>
      <c r="AB876" s="45" t="s">
        <v>222</v>
      </c>
      <c r="AC876" s="45" t="s">
        <v>237</v>
      </c>
      <c r="AD876" s="45"/>
    </row>
    <row r="877" s="131" customFormat="1" ht="24" spans="1:30">
      <c r="A877" s="45" t="s">
        <v>42</v>
      </c>
      <c r="B877" s="46" t="s">
        <v>578</v>
      </c>
      <c r="C877" s="45" t="s">
        <v>55</v>
      </c>
      <c r="D877" s="45" t="s">
        <v>45</v>
      </c>
      <c r="E877" s="45" t="s">
        <v>267</v>
      </c>
      <c r="F877" s="45">
        <v>1</v>
      </c>
      <c r="G877" s="45">
        <v>1</v>
      </c>
      <c r="H877" s="45">
        <v>80</v>
      </c>
      <c r="I877" s="45">
        <v>312</v>
      </c>
      <c r="J877" s="45">
        <v>2020</v>
      </c>
      <c r="K877" s="45">
        <v>2020</v>
      </c>
      <c r="L877" s="55">
        <v>4</v>
      </c>
      <c r="M877" s="55">
        <v>0</v>
      </c>
      <c r="N877" s="55">
        <v>0</v>
      </c>
      <c r="O877" s="55">
        <v>4</v>
      </c>
      <c r="P877" s="55">
        <v>0</v>
      </c>
      <c r="Q877" s="45" t="s">
        <v>46</v>
      </c>
      <c r="R877" s="45">
        <v>487</v>
      </c>
      <c r="S877" s="45">
        <v>2200</v>
      </c>
      <c r="T877" s="45">
        <v>80</v>
      </c>
      <c r="U877" s="45">
        <v>312</v>
      </c>
      <c r="V877" s="45">
        <v>0</v>
      </c>
      <c r="W877" s="45">
        <v>0</v>
      </c>
      <c r="X877" s="45">
        <v>0</v>
      </c>
      <c r="Y877" s="45">
        <v>0</v>
      </c>
      <c r="Z877" s="45">
        <v>0</v>
      </c>
      <c r="AA877" s="45">
        <v>0</v>
      </c>
      <c r="AB877" s="45" t="s">
        <v>222</v>
      </c>
      <c r="AC877" s="45" t="s">
        <v>237</v>
      </c>
      <c r="AD877" s="45"/>
    </row>
    <row r="878" s="131" customFormat="1" ht="24" spans="1:30">
      <c r="A878" s="45" t="s">
        <v>42</v>
      </c>
      <c r="B878" s="46" t="s">
        <v>579</v>
      </c>
      <c r="C878" s="45" t="s">
        <v>56</v>
      </c>
      <c r="D878" s="45" t="s">
        <v>45</v>
      </c>
      <c r="E878" s="45" t="s">
        <v>267</v>
      </c>
      <c r="F878" s="45">
        <v>1</v>
      </c>
      <c r="G878" s="45">
        <v>1</v>
      </c>
      <c r="H878" s="45">
        <v>0</v>
      </c>
      <c r="I878" s="45">
        <v>0</v>
      </c>
      <c r="J878" s="45">
        <v>2020</v>
      </c>
      <c r="K878" s="45">
        <v>2020</v>
      </c>
      <c r="L878" s="55">
        <v>10</v>
      </c>
      <c r="M878" s="55">
        <v>0</v>
      </c>
      <c r="N878" s="55">
        <v>0</v>
      </c>
      <c r="O878" s="55">
        <v>10</v>
      </c>
      <c r="P878" s="55">
        <v>0</v>
      </c>
      <c r="Q878" s="45" t="s">
        <v>46</v>
      </c>
      <c r="R878" s="45">
        <v>45</v>
      </c>
      <c r="S878" s="45">
        <v>187</v>
      </c>
      <c r="T878" s="45">
        <v>0</v>
      </c>
      <c r="U878" s="45">
        <v>0</v>
      </c>
      <c r="V878" s="45">
        <v>0</v>
      </c>
      <c r="W878" s="45">
        <v>0</v>
      </c>
      <c r="X878" s="45">
        <v>0</v>
      </c>
      <c r="Y878" s="45">
        <v>0</v>
      </c>
      <c r="Z878" s="45">
        <v>0</v>
      </c>
      <c r="AA878" s="45">
        <v>0</v>
      </c>
      <c r="AB878" s="45" t="s">
        <v>299</v>
      </c>
      <c r="AC878" s="45" t="s">
        <v>237</v>
      </c>
      <c r="AD878" s="45"/>
    </row>
    <row r="879" s="131" customFormat="1" ht="24" spans="1:30">
      <c r="A879" s="45" t="s">
        <v>42</v>
      </c>
      <c r="B879" s="46" t="s">
        <v>580</v>
      </c>
      <c r="C879" s="45" t="s">
        <v>56</v>
      </c>
      <c r="D879" s="45" t="s">
        <v>45</v>
      </c>
      <c r="E879" s="45" t="s">
        <v>267</v>
      </c>
      <c r="F879" s="45">
        <v>1</v>
      </c>
      <c r="G879" s="45">
        <v>1</v>
      </c>
      <c r="H879" s="45">
        <v>4</v>
      </c>
      <c r="I879" s="45">
        <v>10</v>
      </c>
      <c r="J879" s="45">
        <v>2020</v>
      </c>
      <c r="K879" s="45">
        <v>2020</v>
      </c>
      <c r="L879" s="55">
        <v>10</v>
      </c>
      <c r="M879" s="55">
        <v>0</v>
      </c>
      <c r="N879" s="55">
        <v>0</v>
      </c>
      <c r="O879" s="55">
        <v>10</v>
      </c>
      <c r="P879" s="55">
        <v>0</v>
      </c>
      <c r="Q879" s="45" t="s">
        <v>46</v>
      </c>
      <c r="R879" s="45">
        <v>83</v>
      </c>
      <c r="S879" s="45">
        <v>496</v>
      </c>
      <c r="T879" s="45">
        <v>4</v>
      </c>
      <c r="U879" s="45">
        <v>10</v>
      </c>
      <c r="V879" s="45">
        <v>0</v>
      </c>
      <c r="W879" s="45">
        <v>0</v>
      </c>
      <c r="X879" s="45">
        <v>0</v>
      </c>
      <c r="Y879" s="45">
        <v>0</v>
      </c>
      <c r="Z879" s="45">
        <v>0</v>
      </c>
      <c r="AA879" s="45">
        <v>0</v>
      </c>
      <c r="AB879" s="45" t="s">
        <v>299</v>
      </c>
      <c r="AC879" s="45" t="s">
        <v>237</v>
      </c>
      <c r="AD879" s="45"/>
    </row>
    <row r="880" s="131" customFormat="1" ht="24" spans="1:30">
      <c r="A880" s="45" t="s">
        <v>42</v>
      </c>
      <c r="B880" s="46" t="s">
        <v>581</v>
      </c>
      <c r="C880" s="45" t="s">
        <v>58</v>
      </c>
      <c r="D880" s="45" t="s">
        <v>45</v>
      </c>
      <c r="E880" s="45" t="s">
        <v>267</v>
      </c>
      <c r="F880" s="45">
        <v>1</v>
      </c>
      <c r="G880" s="45">
        <v>1</v>
      </c>
      <c r="H880" s="45">
        <v>182</v>
      </c>
      <c r="I880" s="45">
        <v>815</v>
      </c>
      <c r="J880" s="45">
        <v>2020</v>
      </c>
      <c r="K880" s="45">
        <v>2020</v>
      </c>
      <c r="L880" s="55">
        <v>10</v>
      </c>
      <c r="M880" s="55">
        <v>0</v>
      </c>
      <c r="N880" s="55">
        <v>0</v>
      </c>
      <c r="O880" s="55">
        <v>10</v>
      </c>
      <c r="P880" s="55">
        <v>0</v>
      </c>
      <c r="Q880" s="45" t="s">
        <v>46</v>
      </c>
      <c r="R880" s="45">
        <v>979</v>
      </c>
      <c r="S880" s="45">
        <v>4127</v>
      </c>
      <c r="T880" s="45">
        <v>182</v>
      </c>
      <c r="U880" s="45">
        <v>815</v>
      </c>
      <c r="V880" s="45">
        <v>0</v>
      </c>
      <c r="W880" s="45">
        <v>0</v>
      </c>
      <c r="X880" s="45">
        <v>0</v>
      </c>
      <c r="Y880" s="45">
        <v>0</v>
      </c>
      <c r="Z880" s="45">
        <v>0</v>
      </c>
      <c r="AA880" s="45">
        <v>0</v>
      </c>
      <c r="AB880" s="45" t="s">
        <v>515</v>
      </c>
      <c r="AC880" s="45" t="s">
        <v>237</v>
      </c>
      <c r="AD880" s="45"/>
    </row>
    <row r="881" s="131" customFormat="1" ht="24" spans="1:30">
      <c r="A881" s="45" t="s">
        <v>42</v>
      </c>
      <c r="B881" s="46" t="s">
        <v>582</v>
      </c>
      <c r="C881" s="45" t="s">
        <v>58</v>
      </c>
      <c r="D881" s="45" t="s">
        <v>45</v>
      </c>
      <c r="E881" s="45" t="s">
        <v>267</v>
      </c>
      <c r="F881" s="45">
        <v>1</v>
      </c>
      <c r="G881" s="45">
        <v>1</v>
      </c>
      <c r="H881" s="45">
        <v>50</v>
      </c>
      <c r="I881" s="45">
        <v>215</v>
      </c>
      <c r="J881" s="45">
        <v>2020</v>
      </c>
      <c r="K881" s="45">
        <v>2020</v>
      </c>
      <c r="L881" s="55">
        <v>10</v>
      </c>
      <c r="M881" s="55">
        <v>0</v>
      </c>
      <c r="N881" s="55">
        <v>0</v>
      </c>
      <c r="O881" s="55">
        <v>10</v>
      </c>
      <c r="P881" s="55">
        <v>0</v>
      </c>
      <c r="Q881" s="45" t="s">
        <v>46</v>
      </c>
      <c r="R881" s="45">
        <v>492</v>
      </c>
      <c r="S881" s="45">
        <v>2297</v>
      </c>
      <c r="T881" s="45">
        <v>50</v>
      </c>
      <c r="U881" s="45">
        <v>215</v>
      </c>
      <c r="V881" s="45">
        <v>0</v>
      </c>
      <c r="W881" s="45">
        <v>0</v>
      </c>
      <c r="X881" s="45">
        <v>0</v>
      </c>
      <c r="Y881" s="45">
        <v>0</v>
      </c>
      <c r="Z881" s="45">
        <v>0</v>
      </c>
      <c r="AA881" s="45">
        <v>0</v>
      </c>
      <c r="AB881" s="45" t="s">
        <v>515</v>
      </c>
      <c r="AC881" s="45" t="s">
        <v>237</v>
      </c>
      <c r="AD881" s="45"/>
    </row>
    <row r="882" s="131" customFormat="1" ht="24" spans="1:30">
      <c r="A882" s="45" t="s">
        <v>42</v>
      </c>
      <c r="B882" s="46" t="s">
        <v>583</v>
      </c>
      <c r="C882" s="45" t="s">
        <v>58</v>
      </c>
      <c r="D882" s="45" t="s">
        <v>45</v>
      </c>
      <c r="E882" s="45" t="s">
        <v>267</v>
      </c>
      <c r="F882" s="45">
        <v>1</v>
      </c>
      <c r="G882" s="45">
        <v>1</v>
      </c>
      <c r="H882" s="45">
        <v>171</v>
      </c>
      <c r="I882" s="45">
        <v>746</v>
      </c>
      <c r="J882" s="45">
        <v>2020</v>
      </c>
      <c r="K882" s="45">
        <v>2020</v>
      </c>
      <c r="L882" s="55">
        <v>10</v>
      </c>
      <c r="M882" s="55">
        <v>0</v>
      </c>
      <c r="N882" s="55">
        <v>0</v>
      </c>
      <c r="O882" s="55">
        <v>10</v>
      </c>
      <c r="P882" s="55">
        <v>0</v>
      </c>
      <c r="Q882" s="45" t="s">
        <v>46</v>
      </c>
      <c r="R882" s="45">
        <v>884</v>
      </c>
      <c r="S882" s="45">
        <v>3373</v>
      </c>
      <c r="T882" s="45">
        <v>171</v>
      </c>
      <c r="U882" s="45">
        <v>746</v>
      </c>
      <c r="V882" s="45">
        <v>0</v>
      </c>
      <c r="W882" s="45">
        <v>0</v>
      </c>
      <c r="X882" s="45">
        <v>0</v>
      </c>
      <c r="Y882" s="45">
        <v>0</v>
      </c>
      <c r="Z882" s="45">
        <v>0</v>
      </c>
      <c r="AA882" s="45">
        <v>0</v>
      </c>
      <c r="AB882" s="45" t="s">
        <v>515</v>
      </c>
      <c r="AC882" s="45" t="s">
        <v>237</v>
      </c>
      <c r="AD882" s="45"/>
    </row>
    <row r="883" s="131" customFormat="1" ht="24" spans="1:30">
      <c r="A883" s="45" t="s">
        <v>42</v>
      </c>
      <c r="B883" s="46" t="s">
        <v>584</v>
      </c>
      <c r="C883" s="45" t="s">
        <v>58</v>
      </c>
      <c r="D883" s="45" t="s">
        <v>45</v>
      </c>
      <c r="E883" s="45" t="s">
        <v>267</v>
      </c>
      <c r="F883" s="45">
        <v>1</v>
      </c>
      <c r="G883" s="45">
        <v>1</v>
      </c>
      <c r="H883" s="45">
        <v>231</v>
      </c>
      <c r="I883" s="45">
        <v>1018</v>
      </c>
      <c r="J883" s="45">
        <v>2020</v>
      </c>
      <c r="K883" s="45">
        <v>2020</v>
      </c>
      <c r="L883" s="55">
        <v>10</v>
      </c>
      <c r="M883" s="55">
        <v>0</v>
      </c>
      <c r="N883" s="55">
        <v>0</v>
      </c>
      <c r="O883" s="55">
        <v>10</v>
      </c>
      <c r="P883" s="55">
        <v>0</v>
      </c>
      <c r="Q883" s="45" t="s">
        <v>46</v>
      </c>
      <c r="R883" s="45">
        <v>388</v>
      </c>
      <c r="S883" s="45">
        <v>1647</v>
      </c>
      <c r="T883" s="45">
        <v>231</v>
      </c>
      <c r="U883" s="45">
        <v>1018</v>
      </c>
      <c r="V883" s="45">
        <v>0</v>
      </c>
      <c r="W883" s="45">
        <v>0</v>
      </c>
      <c r="X883" s="45">
        <v>0</v>
      </c>
      <c r="Y883" s="45">
        <v>0</v>
      </c>
      <c r="Z883" s="45">
        <v>0</v>
      </c>
      <c r="AA883" s="45">
        <v>0</v>
      </c>
      <c r="AB883" s="45" t="s">
        <v>515</v>
      </c>
      <c r="AC883" s="45" t="s">
        <v>237</v>
      </c>
      <c r="AD883" s="45"/>
    </row>
    <row r="884" s="131" customFormat="1" ht="24" spans="1:30">
      <c r="A884" s="45" t="s">
        <v>42</v>
      </c>
      <c r="B884" s="46" t="s">
        <v>585</v>
      </c>
      <c r="C884" s="45" t="s">
        <v>58</v>
      </c>
      <c r="D884" s="45" t="s">
        <v>45</v>
      </c>
      <c r="E884" s="45" t="s">
        <v>267</v>
      </c>
      <c r="F884" s="45">
        <v>1</v>
      </c>
      <c r="G884" s="45">
        <v>1</v>
      </c>
      <c r="H884" s="45">
        <v>308</v>
      </c>
      <c r="I884" s="45">
        <v>1329</v>
      </c>
      <c r="J884" s="45">
        <v>2020</v>
      </c>
      <c r="K884" s="45">
        <v>2020</v>
      </c>
      <c r="L884" s="55">
        <v>10</v>
      </c>
      <c r="M884" s="55">
        <v>0</v>
      </c>
      <c r="N884" s="55">
        <v>0</v>
      </c>
      <c r="O884" s="55">
        <v>10</v>
      </c>
      <c r="P884" s="55">
        <v>0</v>
      </c>
      <c r="Q884" s="45" t="s">
        <v>46</v>
      </c>
      <c r="R884" s="45">
        <v>647</v>
      </c>
      <c r="S884" s="45">
        <v>2753</v>
      </c>
      <c r="T884" s="45">
        <v>308</v>
      </c>
      <c r="U884" s="45">
        <v>1329</v>
      </c>
      <c r="V884" s="45">
        <v>0</v>
      </c>
      <c r="W884" s="45">
        <v>0</v>
      </c>
      <c r="X884" s="45">
        <v>0</v>
      </c>
      <c r="Y884" s="45">
        <v>0</v>
      </c>
      <c r="Z884" s="45">
        <v>0</v>
      </c>
      <c r="AA884" s="45">
        <v>0</v>
      </c>
      <c r="AB884" s="45" t="s">
        <v>515</v>
      </c>
      <c r="AC884" s="45" t="s">
        <v>237</v>
      </c>
      <c r="AD884" s="45"/>
    </row>
    <row r="885" s="131" customFormat="1" ht="24" spans="1:30">
      <c r="A885" s="45" t="s">
        <v>42</v>
      </c>
      <c r="B885" s="46" t="s">
        <v>586</v>
      </c>
      <c r="C885" s="45" t="s">
        <v>58</v>
      </c>
      <c r="D885" s="45" t="s">
        <v>45</v>
      </c>
      <c r="E885" s="45" t="s">
        <v>267</v>
      </c>
      <c r="F885" s="45">
        <v>1</v>
      </c>
      <c r="G885" s="45">
        <v>1</v>
      </c>
      <c r="H885" s="45">
        <v>71</v>
      </c>
      <c r="I885" s="45">
        <v>264</v>
      </c>
      <c r="J885" s="45">
        <v>2020</v>
      </c>
      <c r="K885" s="45">
        <v>2020</v>
      </c>
      <c r="L885" s="55">
        <v>10</v>
      </c>
      <c r="M885" s="55">
        <v>0</v>
      </c>
      <c r="N885" s="55">
        <v>0</v>
      </c>
      <c r="O885" s="55">
        <v>10</v>
      </c>
      <c r="P885" s="55">
        <v>0</v>
      </c>
      <c r="Q885" s="45" t="s">
        <v>46</v>
      </c>
      <c r="R885" s="45">
        <v>849</v>
      </c>
      <c r="S885" s="45">
        <v>3452</v>
      </c>
      <c r="T885" s="45">
        <v>71</v>
      </c>
      <c r="U885" s="45">
        <v>264</v>
      </c>
      <c r="V885" s="45">
        <v>0</v>
      </c>
      <c r="W885" s="45">
        <v>0</v>
      </c>
      <c r="X885" s="45">
        <v>0</v>
      </c>
      <c r="Y885" s="45">
        <v>0</v>
      </c>
      <c r="Z885" s="45">
        <v>0</v>
      </c>
      <c r="AA885" s="45">
        <v>0</v>
      </c>
      <c r="AB885" s="45" t="s">
        <v>515</v>
      </c>
      <c r="AC885" s="45" t="s">
        <v>237</v>
      </c>
      <c r="AD885" s="45"/>
    </row>
    <row r="886" s="131" customFormat="1" ht="24" spans="1:30">
      <c r="A886" s="45" t="s">
        <v>42</v>
      </c>
      <c r="B886" s="46" t="s">
        <v>587</v>
      </c>
      <c r="C886" s="45" t="s">
        <v>57</v>
      </c>
      <c r="D886" s="45" t="s">
        <v>248</v>
      </c>
      <c r="E886" s="45" t="s">
        <v>267</v>
      </c>
      <c r="F886" s="45">
        <v>1</v>
      </c>
      <c r="G886" s="45">
        <v>1</v>
      </c>
      <c r="H886" s="45">
        <v>71</v>
      </c>
      <c r="I886" s="45">
        <v>307</v>
      </c>
      <c r="J886" s="45">
        <v>2020</v>
      </c>
      <c r="K886" s="45">
        <v>2020</v>
      </c>
      <c r="L886" s="55">
        <v>10</v>
      </c>
      <c r="M886" s="55">
        <v>0</v>
      </c>
      <c r="N886" s="55">
        <v>0</v>
      </c>
      <c r="O886" s="55">
        <v>10</v>
      </c>
      <c r="P886" s="55">
        <v>0</v>
      </c>
      <c r="Q886" s="45" t="s">
        <v>46</v>
      </c>
      <c r="R886" s="45">
        <v>531</v>
      </c>
      <c r="S886" s="45">
        <v>2292</v>
      </c>
      <c r="T886" s="45">
        <v>71</v>
      </c>
      <c r="U886" s="45">
        <v>307</v>
      </c>
      <c r="V886" s="45">
        <v>0</v>
      </c>
      <c r="W886" s="45">
        <v>0</v>
      </c>
      <c r="X886" s="45">
        <v>71</v>
      </c>
      <c r="Y886" s="45">
        <v>307</v>
      </c>
      <c r="Z886" s="45">
        <v>0</v>
      </c>
      <c r="AA886" s="45">
        <v>0</v>
      </c>
      <c r="AB886" s="45" t="s">
        <v>299</v>
      </c>
      <c r="AC886" s="45" t="s">
        <v>237</v>
      </c>
      <c r="AD886" s="45"/>
    </row>
    <row r="887" s="131" customFormat="1" ht="24" spans="1:30">
      <c r="A887" s="45" t="s">
        <v>42</v>
      </c>
      <c r="B887" s="46" t="s">
        <v>588</v>
      </c>
      <c r="C887" s="45" t="s">
        <v>57</v>
      </c>
      <c r="D887" s="45" t="s">
        <v>45</v>
      </c>
      <c r="E887" s="45" t="s">
        <v>267</v>
      </c>
      <c r="F887" s="45">
        <v>1</v>
      </c>
      <c r="G887" s="45">
        <v>1</v>
      </c>
      <c r="H887" s="45">
        <v>1</v>
      </c>
      <c r="I887" s="45">
        <v>2</v>
      </c>
      <c r="J887" s="45">
        <v>2020</v>
      </c>
      <c r="K887" s="45">
        <v>2020</v>
      </c>
      <c r="L887" s="55">
        <v>28</v>
      </c>
      <c r="M887" s="55">
        <v>0</v>
      </c>
      <c r="N887" s="55">
        <v>0</v>
      </c>
      <c r="O887" s="55">
        <v>28</v>
      </c>
      <c r="P887" s="55">
        <v>0</v>
      </c>
      <c r="Q887" s="45" t="s">
        <v>46</v>
      </c>
      <c r="R887" s="45">
        <v>84</v>
      </c>
      <c r="S887" s="45">
        <v>407</v>
      </c>
      <c r="T887" s="45">
        <v>1</v>
      </c>
      <c r="U887" s="45">
        <v>2</v>
      </c>
      <c r="V887" s="45">
        <v>0</v>
      </c>
      <c r="W887" s="45">
        <v>0</v>
      </c>
      <c r="X887" s="45">
        <v>1</v>
      </c>
      <c r="Y887" s="45">
        <v>2</v>
      </c>
      <c r="Z887" s="45">
        <v>0</v>
      </c>
      <c r="AA887" s="45">
        <v>0</v>
      </c>
      <c r="AB887" s="45" t="s">
        <v>299</v>
      </c>
      <c r="AC887" s="45" t="s">
        <v>237</v>
      </c>
      <c r="AD887" s="45"/>
    </row>
    <row r="888" s="12" customFormat="1" ht="24" spans="1:229">
      <c r="A888" s="45" t="s">
        <v>42</v>
      </c>
      <c r="B888" s="46" t="s">
        <v>589</v>
      </c>
      <c r="C888" s="45" t="s">
        <v>54</v>
      </c>
      <c r="D888" s="45" t="s">
        <v>45</v>
      </c>
      <c r="E888" s="45" t="s">
        <v>267</v>
      </c>
      <c r="F888" s="45">
        <v>1</v>
      </c>
      <c r="G888" s="45">
        <v>1</v>
      </c>
      <c r="H888" s="118">
        <v>300</v>
      </c>
      <c r="I888" s="118">
        <v>1162</v>
      </c>
      <c r="J888" s="45" t="s">
        <v>590</v>
      </c>
      <c r="K888" s="45" t="s">
        <v>590</v>
      </c>
      <c r="L888" s="55">
        <v>10</v>
      </c>
      <c r="M888" s="55">
        <v>0</v>
      </c>
      <c r="N888" s="55">
        <v>0</v>
      </c>
      <c r="O888" s="55">
        <v>10</v>
      </c>
      <c r="P888" s="55">
        <v>0</v>
      </c>
      <c r="Q888" s="45" t="s">
        <v>46</v>
      </c>
      <c r="R888" s="45">
        <v>906</v>
      </c>
      <c r="S888" s="45">
        <v>3976</v>
      </c>
      <c r="T888" s="45">
        <v>300</v>
      </c>
      <c r="U888" s="45">
        <v>1162</v>
      </c>
      <c r="V888" s="45">
        <v>0</v>
      </c>
      <c r="W888" s="45">
        <v>0</v>
      </c>
      <c r="X888" s="45">
        <v>0</v>
      </c>
      <c r="Y888" s="45">
        <v>0</v>
      </c>
      <c r="Z888" s="45">
        <v>0</v>
      </c>
      <c r="AA888" s="45">
        <v>0</v>
      </c>
      <c r="AB888" s="45" t="s">
        <v>299</v>
      </c>
      <c r="AC888" s="46" t="s">
        <v>54</v>
      </c>
      <c r="AD888" s="4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c r="BT888" s="6"/>
      <c r="BU888" s="6"/>
      <c r="BV888" s="6"/>
      <c r="BW888" s="6"/>
      <c r="BX888" s="6"/>
      <c r="BY888" s="6"/>
      <c r="BZ888" s="6"/>
      <c r="CA888" s="6"/>
      <c r="CB888" s="6"/>
      <c r="CC888" s="6"/>
      <c r="CD888" s="6"/>
      <c r="CE888" s="6"/>
      <c r="CF888" s="6"/>
      <c r="CG888" s="6"/>
      <c r="CH888" s="6"/>
      <c r="CI888" s="6"/>
      <c r="CJ888" s="6"/>
      <c r="CK888" s="6"/>
      <c r="CL888" s="6"/>
      <c r="CM888" s="6"/>
      <c r="CN888" s="6"/>
      <c r="CO888" s="6"/>
      <c r="CP888" s="6"/>
      <c r="CQ888" s="6"/>
      <c r="CR888" s="6"/>
      <c r="CS888" s="6"/>
      <c r="CT888" s="6"/>
      <c r="CU888" s="6"/>
      <c r="CV888" s="6"/>
      <c r="CW888" s="6"/>
      <c r="CX888" s="6"/>
      <c r="CY888" s="6"/>
      <c r="CZ888" s="6"/>
      <c r="DA888" s="6"/>
      <c r="DB888" s="6"/>
      <c r="DC888" s="6"/>
      <c r="DD888" s="6"/>
      <c r="DE888" s="6"/>
      <c r="DF888" s="6"/>
      <c r="DG888" s="6"/>
      <c r="DH888" s="6"/>
      <c r="DI888" s="6"/>
      <c r="DJ888" s="6"/>
      <c r="DK888" s="6"/>
      <c r="DL888" s="6"/>
      <c r="DM888" s="6"/>
      <c r="DN888" s="6"/>
      <c r="DO888" s="6"/>
      <c r="DP888" s="6"/>
      <c r="DQ888" s="6"/>
      <c r="DR888" s="6"/>
      <c r="DS888" s="6"/>
      <c r="DT888" s="6"/>
      <c r="DU888" s="6"/>
      <c r="DV888" s="6"/>
      <c r="DW888" s="6"/>
      <c r="DX888" s="6"/>
      <c r="DY888" s="6"/>
      <c r="DZ888" s="6"/>
      <c r="EA888" s="6"/>
      <c r="EB888" s="6"/>
      <c r="EC888" s="6"/>
      <c r="ED888" s="6"/>
      <c r="EE888" s="6"/>
      <c r="EF888" s="6"/>
      <c r="EG888" s="6"/>
      <c r="EH888" s="6"/>
      <c r="EI888" s="6"/>
      <c r="EJ888" s="6"/>
      <c r="EK888" s="6"/>
      <c r="EL888" s="6"/>
      <c r="EM888" s="6"/>
      <c r="EN888" s="6"/>
      <c r="EO888" s="6"/>
      <c r="EP888" s="6"/>
      <c r="EQ888" s="6"/>
      <c r="ER888" s="6"/>
      <c r="ES888" s="6"/>
      <c r="ET888" s="6"/>
      <c r="EU888" s="6"/>
      <c r="EV888" s="6"/>
      <c r="EW888" s="6"/>
      <c r="EX888" s="6"/>
      <c r="EY888" s="6"/>
      <c r="EZ888" s="6"/>
      <c r="FA888" s="6"/>
      <c r="FB888" s="6"/>
      <c r="FC888" s="6"/>
      <c r="FD888" s="6"/>
      <c r="FE888" s="6"/>
      <c r="FF888" s="6"/>
      <c r="FG888" s="6"/>
      <c r="FH888" s="6"/>
      <c r="FI888" s="6"/>
      <c r="FJ888" s="6"/>
      <c r="FK888" s="6"/>
      <c r="FL888" s="6"/>
      <c r="FM888" s="6"/>
      <c r="FN888" s="6"/>
      <c r="FO888" s="6"/>
      <c r="FP888" s="6"/>
      <c r="FQ888" s="6"/>
      <c r="FR888" s="6"/>
      <c r="FS888" s="6"/>
      <c r="FT888" s="6"/>
      <c r="FU888" s="6"/>
      <c r="FV888" s="6"/>
      <c r="FW888" s="6"/>
      <c r="FX888" s="6"/>
      <c r="FY888" s="6"/>
      <c r="FZ888" s="6"/>
      <c r="GA888" s="6"/>
      <c r="GB888" s="6"/>
      <c r="GC888" s="6"/>
      <c r="GD888" s="6"/>
      <c r="GE888" s="6"/>
      <c r="GF888" s="6"/>
      <c r="GG888" s="6"/>
      <c r="GH888" s="6"/>
      <c r="GI888" s="6"/>
      <c r="GJ888" s="6"/>
      <c r="GK888" s="6"/>
      <c r="GL888" s="6"/>
      <c r="GM888" s="6"/>
      <c r="GN888" s="6"/>
      <c r="GO888" s="6"/>
      <c r="GP888" s="6"/>
      <c r="GQ888" s="6"/>
      <c r="GR888" s="6"/>
      <c r="GS888" s="6"/>
      <c r="GT888" s="6"/>
      <c r="GU888" s="6"/>
      <c r="GV888" s="6"/>
      <c r="GW888" s="6"/>
      <c r="GX888" s="6"/>
      <c r="GY888" s="6"/>
      <c r="GZ888" s="6"/>
      <c r="HA888" s="6"/>
      <c r="HB888" s="6"/>
      <c r="HC888" s="6"/>
      <c r="HD888" s="6"/>
      <c r="HE888" s="6"/>
      <c r="HF888" s="6"/>
      <c r="HG888" s="6"/>
      <c r="HH888" s="6"/>
      <c r="HI888" s="6"/>
      <c r="HJ888" s="6"/>
      <c r="HK888" s="6"/>
      <c r="HL888" s="6"/>
      <c r="HM888" s="6"/>
      <c r="HN888" s="6"/>
      <c r="HO888" s="6"/>
      <c r="HP888" s="6"/>
      <c r="HQ888" s="6"/>
      <c r="HR888" s="6"/>
      <c r="HS888" s="6"/>
      <c r="HT888" s="6"/>
      <c r="HU888" s="6"/>
    </row>
    <row r="889" s="12" customFormat="1" ht="24" spans="1:229">
      <c r="A889" s="45" t="s">
        <v>42</v>
      </c>
      <c r="B889" s="46" t="s">
        <v>591</v>
      </c>
      <c r="C889" s="45" t="s">
        <v>54</v>
      </c>
      <c r="D889" s="45" t="s">
        <v>45</v>
      </c>
      <c r="E889" s="45" t="s">
        <v>267</v>
      </c>
      <c r="F889" s="45">
        <v>1</v>
      </c>
      <c r="G889" s="45">
        <v>1</v>
      </c>
      <c r="H889" s="119">
        <v>189</v>
      </c>
      <c r="I889" s="119">
        <v>770</v>
      </c>
      <c r="J889" s="45" t="s">
        <v>590</v>
      </c>
      <c r="K889" s="45" t="s">
        <v>590</v>
      </c>
      <c r="L889" s="55">
        <v>10</v>
      </c>
      <c r="M889" s="55">
        <v>0</v>
      </c>
      <c r="N889" s="55">
        <v>0</v>
      </c>
      <c r="O889" s="55">
        <v>10</v>
      </c>
      <c r="P889" s="55">
        <v>0</v>
      </c>
      <c r="Q889" s="45" t="s">
        <v>46</v>
      </c>
      <c r="R889" s="45">
        <v>381</v>
      </c>
      <c r="S889" s="45">
        <v>1619</v>
      </c>
      <c r="T889" s="45">
        <v>189</v>
      </c>
      <c r="U889" s="45">
        <v>770</v>
      </c>
      <c r="V889" s="45">
        <v>0</v>
      </c>
      <c r="W889" s="45">
        <v>0</v>
      </c>
      <c r="X889" s="45">
        <v>0</v>
      </c>
      <c r="Y889" s="45">
        <v>0</v>
      </c>
      <c r="Z889" s="45">
        <v>0</v>
      </c>
      <c r="AA889" s="45">
        <v>0</v>
      </c>
      <c r="AB889" s="45" t="s">
        <v>299</v>
      </c>
      <c r="AC889" s="46" t="s">
        <v>54</v>
      </c>
      <c r="AD889" s="4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c r="BT889" s="6"/>
      <c r="BU889" s="6"/>
      <c r="BV889" s="6"/>
      <c r="BW889" s="6"/>
      <c r="BX889" s="6"/>
      <c r="BY889" s="6"/>
      <c r="BZ889" s="6"/>
      <c r="CA889" s="6"/>
      <c r="CB889" s="6"/>
      <c r="CC889" s="6"/>
      <c r="CD889" s="6"/>
      <c r="CE889" s="6"/>
      <c r="CF889" s="6"/>
      <c r="CG889" s="6"/>
      <c r="CH889" s="6"/>
      <c r="CI889" s="6"/>
      <c r="CJ889" s="6"/>
      <c r="CK889" s="6"/>
      <c r="CL889" s="6"/>
      <c r="CM889" s="6"/>
      <c r="CN889" s="6"/>
      <c r="CO889" s="6"/>
      <c r="CP889" s="6"/>
      <c r="CQ889" s="6"/>
      <c r="CR889" s="6"/>
      <c r="CS889" s="6"/>
      <c r="CT889" s="6"/>
      <c r="CU889" s="6"/>
      <c r="CV889" s="6"/>
      <c r="CW889" s="6"/>
      <c r="CX889" s="6"/>
      <c r="CY889" s="6"/>
      <c r="CZ889" s="6"/>
      <c r="DA889" s="6"/>
      <c r="DB889" s="6"/>
      <c r="DC889" s="6"/>
      <c r="DD889" s="6"/>
      <c r="DE889" s="6"/>
      <c r="DF889" s="6"/>
      <c r="DG889" s="6"/>
      <c r="DH889" s="6"/>
      <c r="DI889" s="6"/>
      <c r="DJ889" s="6"/>
      <c r="DK889" s="6"/>
      <c r="DL889" s="6"/>
      <c r="DM889" s="6"/>
      <c r="DN889" s="6"/>
      <c r="DO889" s="6"/>
      <c r="DP889" s="6"/>
      <c r="DQ889" s="6"/>
      <c r="DR889" s="6"/>
      <c r="DS889" s="6"/>
      <c r="DT889" s="6"/>
      <c r="DU889" s="6"/>
      <c r="DV889" s="6"/>
      <c r="DW889" s="6"/>
      <c r="DX889" s="6"/>
      <c r="DY889" s="6"/>
      <c r="DZ889" s="6"/>
      <c r="EA889" s="6"/>
      <c r="EB889" s="6"/>
      <c r="EC889" s="6"/>
      <c r="ED889" s="6"/>
      <c r="EE889" s="6"/>
      <c r="EF889" s="6"/>
      <c r="EG889" s="6"/>
      <c r="EH889" s="6"/>
      <c r="EI889" s="6"/>
      <c r="EJ889" s="6"/>
      <c r="EK889" s="6"/>
      <c r="EL889" s="6"/>
      <c r="EM889" s="6"/>
      <c r="EN889" s="6"/>
      <c r="EO889" s="6"/>
      <c r="EP889" s="6"/>
      <c r="EQ889" s="6"/>
      <c r="ER889" s="6"/>
      <c r="ES889" s="6"/>
      <c r="ET889" s="6"/>
      <c r="EU889" s="6"/>
      <c r="EV889" s="6"/>
      <c r="EW889" s="6"/>
      <c r="EX889" s="6"/>
      <c r="EY889" s="6"/>
      <c r="EZ889" s="6"/>
      <c r="FA889" s="6"/>
      <c r="FB889" s="6"/>
      <c r="FC889" s="6"/>
      <c r="FD889" s="6"/>
      <c r="FE889" s="6"/>
      <c r="FF889" s="6"/>
      <c r="FG889" s="6"/>
      <c r="FH889" s="6"/>
      <c r="FI889" s="6"/>
      <c r="FJ889" s="6"/>
      <c r="FK889" s="6"/>
      <c r="FL889" s="6"/>
      <c r="FM889" s="6"/>
      <c r="FN889" s="6"/>
      <c r="FO889" s="6"/>
      <c r="FP889" s="6"/>
      <c r="FQ889" s="6"/>
      <c r="FR889" s="6"/>
      <c r="FS889" s="6"/>
      <c r="FT889" s="6"/>
      <c r="FU889" s="6"/>
      <c r="FV889" s="6"/>
      <c r="FW889" s="6"/>
      <c r="FX889" s="6"/>
      <c r="FY889" s="6"/>
      <c r="FZ889" s="6"/>
      <c r="GA889" s="6"/>
      <c r="GB889" s="6"/>
      <c r="GC889" s="6"/>
      <c r="GD889" s="6"/>
      <c r="GE889" s="6"/>
      <c r="GF889" s="6"/>
      <c r="GG889" s="6"/>
      <c r="GH889" s="6"/>
      <c r="GI889" s="6"/>
      <c r="GJ889" s="6"/>
      <c r="GK889" s="6"/>
      <c r="GL889" s="6"/>
      <c r="GM889" s="6"/>
      <c r="GN889" s="6"/>
      <c r="GO889" s="6"/>
      <c r="GP889" s="6"/>
      <c r="GQ889" s="6"/>
      <c r="GR889" s="6"/>
      <c r="GS889" s="6"/>
      <c r="GT889" s="6"/>
      <c r="GU889" s="6"/>
      <c r="GV889" s="6"/>
      <c r="GW889" s="6"/>
      <c r="GX889" s="6"/>
      <c r="GY889" s="6"/>
      <c r="GZ889" s="6"/>
      <c r="HA889" s="6"/>
      <c r="HB889" s="6"/>
      <c r="HC889" s="6"/>
      <c r="HD889" s="6"/>
      <c r="HE889" s="6"/>
      <c r="HF889" s="6"/>
      <c r="HG889" s="6"/>
      <c r="HH889" s="6"/>
      <c r="HI889" s="6"/>
      <c r="HJ889" s="6"/>
      <c r="HK889" s="6"/>
      <c r="HL889" s="6"/>
      <c r="HM889" s="6"/>
      <c r="HN889" s="6"/>
      <c r="HO889" s="6"/>
      <c r="HP889" s="6"/>
      <c r="HQ889" s="6"/>
      <c r="HR889" s="6"/>
      <c r="HS889" s="6"/>
      <c r="HT889" s="6"/>
      <c r="HU889" s="6"/>
    </row>
    <row r="890" s="12" customFormat="1" ht="24" spans="1:229">
      <c r="A890" s="45" t="s">
        <v>42</v>
      </c>
      <c r="B890" s="46" t="s">
        <v>592</v>
      </c>
      <c r="C890" s="45" t="s">
        <v>54</v>
      </c>
      <c r="D890" s="45" t="s">
        <v>45</v>
      </c>
      <c r="E890" s="45" t="s">
        <v>267</v>
      </c>
      <c r="F890" s="45">
        <v>1</v>
      </c>
      <c r="G890" s="45">
        <v>1</v>
      </c>
      <c r="H890" s="119">
        <v>8</v>
      </c>
      <c r="I890" s="119">
        <v>30</v>
      </c>
      <c r="J890" s="45" t="s">
        <v>590</v>
      </c>
      <c r="K890" s="45" t="s">
        <v>590</v>
      </c>
      <c r="L890" s="55">
        <v>10</v>
      </c>
      <c r="M890" s="55">
        <v>0</v>
      </c>
      <c r="N890" s="55">
        <v>0</v>
      </c>
      <c r="O890" s="55">
        <v>10</v>
      </c>
      <c r="P890" s="55">
        <v>0</v>
      </c>
      <c r="Q890" s="45" t="s">
        <v>46</v>
      </c>
      <c r="R890" s="45">
        <v>11</v>
      </c>
      <c r="S890" s="45">
        <v>38</v>
      </c>
      <c r="T890" s="45">
        <v>8</v>
      </c>
      <c r="U890" s="45">
        <v>30</v>
      </c>
      <c r="V890" s="45">
        <v>0</v>
      </c>
      <c r="W890" s="45">
        <v>0</v>
      </c>
      <c r="X890" s="45">
        <v>0</v>
      </c>
      <c r="Y890" s="45">
        <v>0</v>
      </c>
      <c r="Z890" s="45">
        <v>0</v>
      </c>
      <c r="AA890" s="45">
        <v>0</v>
      </c>
      <c r="AB890" s="45" t="s">
        <v>299</v>
      </c>
      <c r="AC890" s="46" t="s">
        <v>54</v>
      </c>
      <c r="AD890" s="4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c r="BT890" s="6"/>
      <c r="BU890" s="6"/>
      <c r="BV890" s="6"/>
      <c r="BW890" s="6"/>
      <c r="BX890" s="6"/>
      <c r="BY890" s="6"/>
      <c r="BZ890" s="6"/>
      <c r="CA890" s="6"/>
      <c r="CB890" s="6"/>
      <c r="CC890" s="6"/>
      <c r="CD890" s="6"/>
      <c r="CE890" s="6"/>
      <c r="CF890" s="6"/>
      <c r="CG890" s="6"/>
      <c r="CH890" s="6"/>
      <c r="CI890" s="6"/>
      <c r="CJ890" s="6"/>
      <c r="CK890" s="6"/>
      <c r="CL890" s="6"/>
      <c r="CM890" s="6"/>
      <c r="CN890" s="6"/>
      <c r="CO890" s="6"/>
      <c r="CP890" s="6"/>
      <c r="CQ890" s="6"/>
      <c r="CR890" s="6"/>
      <c r="CS890" s="6"/>
      <c r="CT890" s="6"/>
      <c r="CU890" s="6"/>
      <c r="CV890" s="6"/>
      <c r="CW890" s="6"/>
      <c r="CX890" s="6"/>
      <c r="CY890" s="6"/>
      <c r="CZ890" s="6"/>
      <c r="DA890" s="6"/>
      <c r="DB890" s="6"/>
      <c r="DC890" s="6"/>
      <c r="DD890" s="6"/>
      <c r="DE890" s="6"/>
      <c r="DF890" s="6"/>
      <c r="DG890" s="6"/>
      <c r="DH890" s="6"/>
      <c r="DI890" s="6"/>
      <c r="DJ890" s="6"/>
      <c r="DK890" s="6"/>
      <c r="DL890" s="6"/>
      <c r="DM890" s="6"/>
      <c r="DN890" s="6"/>
      <c r="DO890" s="6"/>
      <c r="DP890" s="6"/>
      <c r="DQ890" s="6"/>
      <c r="DR890" s="6"/>
      <c r="DS890" s="6"/>
      <c r="DT890" s="6"/>
      <c r="DU890" s="6"/>
      <c r="DV890" s="6"/>
      <c r="DW890" s="6"/>
      <c r="DX890" s="6"/>
      <c r="DY890" s="6"/>
      <c r="DZ890" s="6"/>
      <c r="EA890" s="6"/>
      <c r="EB890" s="6"/>
      <c r="EC890" s="6"/>
      <c r="ED890" s="6"/>
      <c r="EE890" s="6"/>
      <c r="EF890" s="6"/>
      <c r="EG890" s="6"/>
      <c r="EH890" s="6"/>
      <c r="EI890" s="6"/>
      <c r="EJ890" s="6"/>
      <c r="EK890" s="6"/>
      <c r="EL890" s="6"/>
      <c r="EM890" s="6"/>
      <c r="EN890" s="6"/>
      <c r="EO890" s="6"/>
      <c r="EP890" s="6"/>
      <c r="EQ890" s="6"/>
      <c r="ER890" s="6"/>
      <c r="ES890" s="6"/>
      <c r="ET890" s="6"/>
      <c r="EU890" s="6"/>
      <c r="EV890" s="6"/>
      <c r="EW890" s="6"/>
      <c r="EX890" s="6"/>
      <c r="EY890" s="6"/>
      <c r="EZ890" s="6"/>
      <c r="FA890" s="6"/>
      <c r="FB890" s="6"/>
      <c r="FC890" s="6"/>
      <c r="FD890" s="6"/>
      <c r="FE890" s="6"/>
      <c r="FF890" s="6"/>
      <c r="FG890" s="6"/>
      <c r="FH890" s="6"/>
      <c r="FI890" s="6"/>
      <c r="FJ890" s="6"/>
      <c r="FK890" s="6"/>
      <c r="FL890" s="6"/>
      <c r="FM890" s="6"/>
      <c r="FN890" s="6"/>
      <c r="FO890" s="6"/>
      <c r="FP890" s="6"/>
      <c r="FQ890" s="6"/>
      <c r="FR890" s="6"/>
      <c r="FS890" s="6"/>
      <c r="FT890" s="6"/>
      <c r="FU890" s="6"/>
      <c r="FV890" s="6"/>
      <c r="FW890" s="6"/>
      <c r="FX890" s="6"/>
      <c r="FY890" s="6"/>
      <c r="FZ890" s="6"/>
      <c r="GA890" s="6"/>
      <c r="GB890" s="6"/>
      <c r="GC890" s="6"/>
      <c r="GD890" s="6"/>
      <c r="GE890" s="6"/>
      <c r="GF890" s="6"/>
      <c r="GG890" s="6"/>
      <c r="GH890" s="6"/>
      <c r="GI890" s="6"/>
      <c r="GJ890" s="6"/>
      <c r="GK890" s="6"/>
      <c r="GL890" s="6"/>
      <c r="GM890" s="6"/>
      <c r="GN890" s="6"/>
      <c r="GO890" s="6"/>
      <c r="GP890" s="6"/>
      <c r="GQ890" s="6"/>
      <c r="GR890" s="6"/>
      <c r="GS890" s="6"/>
      <c r="GT890" s="6"/>
      <c r="GU890" s="6"/>
      <c r="GV890" s="6"/>
      <c r="GW890" s="6"/>
      <c r="GX890" s="6"/>
      <c r="GY890" s="6"/>
      <c r="GZ890" s="6"/>
      <c r="HA890" s="6"/>
      <c r="HB890" s="6"/>
      <c r="HC890" s="6"/>
      <c r="HD890" s="6"/>
      <c r="HE890" s="6"/>
      <c r="HF890" s="6"/>
      <c r="HG890" s="6"/>
      <c r="HH890" s="6"/>
      <c r="HI890" s="6"/>
      <c r="HJ890" s="6"/>
      <c r="HK890" s="6"/>
      <c r="HL890" s="6"/>
      <c r="HM890" s="6"/>
      <c r="HN890" s="6"/>
      <c r="HO890" s="6"/>
      <c r="HP890" s="6"/>
      <c r="HQ890" s="6"/>
      <c r="HR890" s="6"/>
      <c r="HS890" s="6"/>
      <c r="HT890" s="6"/>
      <c r="HU890" s="6"/>
    </row>
    <row r="891" s="12" customFormat="1" ht="24" spans="1:229">
      <c r="A891" s="45" t="s">
        <v>42</v>
      </c>
      <c r="B891" s="46" t="s">
        <v>593</v>
      </c>
      <c r="C891" s="45" t="s">
        <v>54</v>
      </c>
      <c r="D891" s="45" t="s">
        <v>45</v>
      </c>
      <c r="E891" s="45" t="s">
        <v>267</v>
      </c>
      <c r="F891" s="45">
        <v>1</v>
      </c>
      <c r="G891" s="45">
        <v>1</v>
      </c>
      <c r="H891" s="118">
        <v>52</v>
      </c>
      <c r="I891" s="118">
        <v>166</v>
      </c>
      <c r="J891" s="45" t="s">
        <v>590</v>
      </c>
      <c r="K891" s="45" t="s">
        <v>590</v>
      </c>
      <c r="L891" s="55">
        <v>10</v>
      </c>
      <c r="M891" s="55">
        <v>0</v>
      </c>
      <c r="N891" s="55">
        <v>0</v>
      </c>
      <c r="O891" s="55">
        <v>10</v>
      </c>
      <c r="P891" s="55">
        <v>0</v>
      </c>
      <c r="Q891" s="45" t="s">
        <v>46</v>
      </c>
      <c r="R891" s="45">
        <v>520</v>
      </c>
      <c r="S891" s="45">
        <v>2337</v>
      </c>
      <c r="T891" s="45">
        <v>52</v>
      </c>
      <c r="U891" s="45">
        <v>166</v>
      </c>
      <c r="V891" s="45">
        <v>0</v>
      </c>
      <c r="W891" s="45">
        <v>0</v>
      </c>
      <c r="X891" s="45">
        <v>0</v>
      </c>
      <c r="Y891" s="45">
        <v>0</v>
      </c>
      <c r="Z891" s="45">
        <v>0</v>
      </c>
      <c r="AA891" s="45">
        <v>0</v>
      </c>
      <c r="AB891" s="45" t="s">
        <v>299</v>
      </c>
      <c r="AC891" s="46" t="s">
        <v>54</v>
      </c>
      <c r="AD891" s="4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c r="BT891" s="6"/>
      <c r="BU891" s="6"/>
      <c r="BV891" s="6"/>
      <c r="BW891" s="6"/>
      <c r="BX891" s="6"/>
      <c r="BY891" s="6"/>
      <c r="BZ891" s="6"/>
      <c r="CA891" s="6"/>
      <c r="CB891" s="6"/>
      <c r="CC891" s="6"/>
      <c r="CD891" s="6"/>
      <c r="CE891" s="6"/>
      <c r="CF891" s="6"/>
      <c r="CG891" s="6"/>
      <c r="CH891" s="6"/>
      <c r="CI891" s="6"/>
      <c r="CJ891" s="6"/>
      <c r="CK891" s="6"/>
      <c r="CL891" s="6"/>
      <c r="CM891" s="6"/>
      <c r="CN891" s="6"/>
      <c r="CO891" s="6"/>
      <c r="CP891" s="6"/>
      <c r="CQ891" s="6"/>
      <c r="CR891" s="6"/>
      <c r="CS891" s="6"/>
      <c r="CT891" s="6"/>
      <c r="CU891" s="6"/>
      <c r="CV891" s="6"/>
      <c r="CW891" s="6"/>
      <c r="CX891" s="6"/>
      <c r="CY891" s="6"/>
      <c r="CZ891" s="6"/>
      <c r="DA891" s="6"/>
      <c r="DB891" s="6"/>
      <c r="DC891" s="6"/>
      <c r="DD891" s="6"/>
      <c r="DE891" s="6"/>
      <c r="DF891" s="6"/>
      <c r="DG891" s="6"/>
      <c r="DH891" s="6"/>
      <c r="DI891" s="6"/>
      <c r="DJ891" s="6"/>
      <c r="DK891" s="6"/>
      <c r="DL891" s="6"/>
      <c r="DM891" s="6"/>
      <c r="DN891" s="6"/>
      <c r="DO891" s="6"/>
      <c r="DP891" s="6"/>
      <c r="DQ891" s="6"/>
      <c r="DR891" s="6"/>
      <c r="DS891" s="6"/>
      <c r="DT891" s="6"/>
      <c r="DU891" s="6"/>
      <c r="DV891" s="6"/>
      <c r="DW891" s="6"/>
      <c r="DX891" s="6"/>
      <c r="DY891" s="6"/>
      <c r="DZ891" s="6"/>
      <c r="EA891" s="6"/>
      <c r="EB891" s="6"/>
      <c r="EC891" s="6"/>
      <c r="ED891" s="6"/>
      <c r="EE891" s="6"/>
      <c r="EF891" s="6"/>
      <c r="EG891" s="6"/>
      <c r="EH891" s="6"/>
      <c r="EI891" s="6"/>
      <c r="EJ891" s="6"/>
      <c r="EK891" s="6"/>
      <c r="EL891" s="6"/>
      <c r="EM891" s="6"/>
      <c r="EN891" s="6"/>
      <c r="EO891" s="6"/>
      <c r="EP891" s="6"/>
      <c r="EQ891" s="6"/>
      <c r="ER891" s="6"/>
      <c r="ES891" s="6"/>
      <c r="ET891" s="6"/>
      <c r="EU891" s="6"/>
      <c r="EV891" s="6"/>
      <c r="EW891" s="6"/>
      <c r="EX891" s="6"/>
      <c r="EY891" s="6"/>
      <c r="EZ891" s="6"/>
      <c r="FA891" s="6"/>
      <c r="FB891" s="6"/>
      <c r="FC891" s="6"/>
      <c r="FD891" s="6"/>
      <c r="FE891" s="6"/>
      <c r="FF891" s="6"/>
      <c r="FG891" s="6"/>
      <c r="FH891" s="6"/>
      <c r="FI891" s="6"/>
      <c r="FJ891" s="6"/>
      <c r="FK891" s="6"/>
      <c r="FL891" s="6"/>
      <c r="FM891" s="6"/>
      <c r="FN891" s="6"/>
      <c r="FO891" s="6"/>
      <c r="FP891" s="6"/>
      <c r="FQ891" s="6"/>
      <c r="FR891" s="6"/>
      <c r="FS891" s="6"/>
      <c r="FT891" s="6"/>
      <c r="FU891" s="6"/>
      <c r="FV891" s="6"/>
      <c r="FW891" s="6"/>
      <c r="FX891" s="6"/>
      <c r="FY891" s="6"/>
      <c r="FZ891" s="6"/>
      <c r="GA891" s="6"/>
      <c r="GB891" s="6"/>
      <c r="GC891" s="6"/>
      <c r="GD891" s="6"/>
      <c r="GE891" s="6"/>
      <c r="GF891" s="6"/>
      <c r="GG891" s="6"/>
      <c r="GH891" s="6"/>
      <c r="GI891" s="6"/>
      <c r="GJ891" s="6"/>
      <c r="GK891" s="6"/>
      <c r="GL891" s="6"/>
      <c r="GM891" s="6"/>
      <c r="GN891" s="6"/>
      <c r="GO891" s="6"/>
      <c r="GP891" s="6"/>
      <c r="GQ891" s="6"/>
      <c r="GR891" s="6"/>
      <c r="GS891" s="6"/>
      <c r="GT891" s="6"/>
      <c r="GU891" s="6"/>
      <c r="GV891" s="6"/>
      <c r="GW891" s="6"/>
      <c r="GX891" s="6"/>
      <c r="GY891" s="6"/>
      <c r="GZ891" s="6"/>
      <c r="HA891" s="6"/>
      <c r="HB891" s="6"/>
      <c r="HC891" s="6"/>
      <c r="HD891" s="6"/>
      <c r="HE891" s="6"/>
      <c r="HF891" s="6"/>
      <c r="HG891" s="6"/>
      <c r="HH891" s="6"/>
      <c r="HI891" s="6"/>
      <c r="HJ891" s="6"/>
      <c r="HK891" s="6"/>
      <c r="HL891" s="6"/>
      <c r="HM891" s="6"/>
      <c r="HN891" s="6"/>
      <c r="HO891" s="6"/>
      <c r="HP891" s="6"/>
      <c r="HQ891" s="6"/>
      <c r="HR891" s="6"/>
      <c r="HS891" s="6"/>
      <c r="HT891" s="6"/>
      <c r="HU891" s="6"/>
    </row>
    <row r="892" s="143" customFormat="1" ht="24" spans="1:30">
      <c r="A892" s="43" t="s">
        <v>594</v>
      </c>
      <c r="B892" s="44" t="s">
        <v>595</v>
      </c>
      <c r="C892" s="43" t="s">
        <v>36</v>
      </c>
      <c r="D892" s="43"/>
      <c r="E892" s="43"/>
      <c r="F892" s="43">
        <f t="shared" ref="F892:H892" si="109">SUM(F893:F931)</f>
        <v>39</v>
      </c>
      <c r="G892" s="43">
        <f t="shared" si="109"/>
        <v>39</v>
      </c>
      <c r="H892" s="43">
        <f t="shared" si="109"/>
        <v>4834</v>
      </c>
      <c r="I892" s="43">
        <f>SUM(I893:I928)</f>
        <v>18589</v>
      </c>
      <c r="J892" s="43"/>
      <c r="K892" s="43"/>
      <c r="L892" s="52">
        <f>SUM(L893:L931)</f>
        <v>6426.08</v>
      </c>
      <c r="M892" s="52">
        <f t="shared" ref="M892:AA892" si="110">SUM(M893:M931)</f>
        <v>0</v>
      </c>
      <c r="N892" s="52">
        <f t="shared" si="110"/>
        <v>0</v>
      </c>
      <c r="O892" s="52">
        <f t="shared" si="110"/>
        <v>6426.08</v>
      </c>
      <c r="P892" s="52">
        <f t="shared" si="110"/>
        <v>0</v>
      </c>
      <c r="Q892" s="43"/>
      <c r="R892" s="43">
        <f t="shared" si="110"/>
        <v>20815</v>
      </c>
      <c r="S892" s="43">
        <f t="shared" si="110"/>
        <v>88716</v>
      </c>
      <c r="T892" s="43">
        <f t="shared" si="110"/>
        <v>4834</v>
      </c>
      <c r="U892" s="43">
        <f t="shared" si="110"/>
        <v>19414</v>
      </c>
      <c r="V892" s="43">
        <f t="shared" si="110"/>
        <v>182</v>
      </c>
      <c r="W892" s="43">
        <f t="shared" si="110"/>
        <v>815</v>
      </c>
      <c r="X892" s="43">
        <f t="shared" si="110"/>
        <v>71</v>
      </c>
      <c r="Y892" s="43">
        <f t="shared" si="110"/>
        <v>307</v>
      </c>
      <c r="Z892" s="43">
        <f t="shared" si="110"/>
        <v>0</v>
      </c>
      <c r="AA892" s="43">
        <f t="shared" si="110"/>
        <v>0</v>
      </c>
      <c r="AB892" s="43"/>
      <c r="AC892" s="43"/>
      <c r="AD892" s="77"/>
    </row>
    <row r="893" s="131" customFormat="1" ht="36" spans="1:225">
      <c r="A893" s="45" t="s">
        <v>42</v>
      </c>
      <c r="B893" s="46" t="s">
        <v>596</v>
      </c>
      <c r="C893" s="45" t="s">
        <v>50</v>
      </c>
      <c r="D893" s="45" t="s">
        <v>45</v>
      </c>
      <c r="E893" s="45" t="s">
        <v>267</v>
      </c>
      <c r="F893" s="45">
        <v>1</v>
      </c>
      <c r="G893" s="45">
        <v>1</v>
      </c>
      <c r="H893" s="45">
        <v>72</v>
      </c>
      <c r="I893" s="45">
        <v>279</v>
      </c>
      <c r="J893" s="45">
        <v>2018</v>
      </c>
      <c r="K893" s="45">
        <v>2018</v>
      </c>
      <c r="L893" s="55">
        <v>800</v>
      </c>
      <c r="M893" s="55">
        <v>0</v>
      </c>
      <c r="N893" s="55">
        <v>0</v>
      </c>
      <c r="O893" s="55">
        <v>800</v>
      </c>
      <c r="P893" s="55">
        <v>0</v>
      </c>
      <c r="Q893" s="45" t="s">
        <v>46</v>
      </c>
      <c r="R893" s="45">
        <v>72</v>
      </c>
      <c r="S893" s="45">
        <v>279</v>
      </c>
      <c r="T893" s="45">
        <v>72</v>
      </c>
      <c r="U893" s="45">
        <v>279</v>
      </c>
      <c r="V893" s="74">
        <v>0</v>
      </c>
      <c r="W893" s="74">
        <v>0</v>
      </c>
      <c r="X893" s="74">
        <v>0</v>
      </c>
      <c r="Y893" s="74">
        <v>0</v>
      </c>
      <c r="Z893" s="74">
        <v>0</v>
      </c>
      <c r="AA893" s="74">
        <v>0</v>
      </c>
      <c r="AB893" s="45" t="s">
        <v>325</v>
      </c>
      <c r="AC893" s="74" t="s">
        <v>50</v>
      </c>
      <c r="AD893" s="74"/>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c r="DW893" s="21"/>
      <c r="DX893" s="21"/>
      <c r="DY893" s="21"/>
      <c r="DZ893" s="21"/>
      <c r="EA893" s="21"/>
      <c r="EB893" s="21"/>
      <c r="EC893" s="21"/>
      <c r="ED893" s="21"/>
      <c r="EE893" s="21"/>
      <c r="EF893" s="21"/>
      <c r="EG893" s="21"/>
      <c r="EH893" s="21"/>
      <c r="EI893" s="21"/>
      <c r="EJ893" s="21"/>
      <c r="EK893" s="21"/>
      <c r="EL893" s="21"/>
      <c r="EM893" s="21"/>
      <c r="EN893" s="21"/>
      <c r="EO893" s="21"/>
      <c r="EP893" s="21"/>
      <c r="EQ893" s="21"/>
      <c r="ER893" s="21"/>
      <c r="ES893" s="21"/>
      <c r="ET893" s="21"/>
      <c r="EU893" s="21"/>
      <c r="EV893" s="21"/>
      <c r="EW893" s="21"/>
      <c r="EX893" s="21"/>
      <c r="EY893" s="21"/>
      <c r="EZ893" s="21"/>
      <c r="FA893" s="21"/>
      <c r="FB893" s="21"/>
      <c r="FC893" s="21"/>
      <c r="FD893" s="21"/>
      <c r="FE893" s="21"/>
      <c r="FF893" s="21"/>
      <c r="FG893" s="21"/>
      <c r="FH893" s="21"/>
      <c r="FI893" s="21"/>
      <c r="FJ893" s="21"/>
      <c r="FK893" s="21"/>
      <c r="FL893" s="21"/>
      <c r="FM893" s="21"/>
      <c r="FN893" s="21"/>
      <c r="FO893" s="21"/>
      <c r="FP893" s="21"/>
      <c r="FQ893" s="21"/>
      <c r="FR893" s="21"/>
      <c r="FS893" s="21"/>
      <c r="FT893" s="21"/>
      <c r="FU893" s="21"/>
      <c r="FV893" s="21"/>
      <c r="FW893" s="21"/>
      <c r="FX893" s="21"/>
      <c r="FY893" s="21"/>
      <c r="FZ893" s="21"/>
      <c r="GA893" s="21"/>
      <c r="GB893" s="21"/>
      <c r="GC893" s="21"/>
      <c r="GD893" s="21"/>
      <c r="GE893" s="21"/>
      <c r="GF893" s="21"/>
      <c r="GG893" s="21"/>
      <c r="GH893" s="21"/>
      <c r="GI893" s="21"/>
      <c r="GJ893" s="21"/>
      <c r="GK893" s="21"/>
      <c r="GL893" s="21"/>
      <c r="GM893" s="21"/>
      <c r="GN893" s="21"/>
      <c r="GO893" s="21"/>
      <c r="GP893" s="21"/>
      <c r="GQ893" s="21"/>
      <c r="GR893" s="21"/>
      <c r="GS893" s="21"/>
      <c r="GT893" s="21"/>
      <c r="GU893" s="21"/>
      <c r="GV893" s="21"/>
      <c r="GW893" s="21"/>
      <c r="GX893" s="21"/>
      <c r="GY893" s="21"/>
      <c r="GZ893" s="21"/>
      <c r="HA893" s="21"/>
      <c r="HB893" s="21"/>
      <c r="HC893" s="21"/>
      <c r="HD893" s="21"/>
      <c r="HE893" s="21"/>
      <c r="HF893" s="21"/>
      <c r="HG893" s="21"/>
      <c r="HH893" s="21"/>
      <c r="HI893" s="21"/>
      <c r="HJ893" s="21"/>
      <c r="HK893" s="21"/>
      <c r="HL893" s="21"/>
      <c r="HM893" s="21"/>
      <c r="HN893" s="21"/>
      <c r="HO893" s="21"/>
      <c r="HP893" s="21"/>
      <c r="HQ893" s="21"/>
    </row>
    <row r="894" s="22" customFormat="1" ht="36" spans="1:225">
      <c r="A894" s="45" t="s">
        <v>42</v>
      </c>
      <c r="B894" s="46" t="s">
        <v>596</v>
      </c>
      <c r="C894" s="45" t="s">
        <v>52</v>
      </c>
      <c r="D894" s="45" t="s">
        <v>45</v>
      </c>
      <c r="E894" s="45" t="s">
        <v>267</v>
      </c>
      <c r="F894" s="45">
        <v>1</v>
      </c>
      <c r="G894" s="45">
        <v>1</v>
      </c>
      <c r="H894" s="45">
        <v>102</v>
      </c>
      <c r="I894" s="45">
        <v>373</v>
      </c>
      <c r="J894" s="45">
        <v>2018</v>
      </c>
      <c r="K894" s="45">
        <v>2018</v>
      </c>
      <c r="L894" s="55">
        <v>300</v>
      </c>
      <c r="M894" s="55">
        <v>0</v>
      </c>
      <c r="N894" s="55">
        <v>0</v>
      </c>
      <c r="O894" s="55">
        <v>300</v>
      </c>
      <c r="P894" s="55">
        <v>0</v>
      </c>
      <c r="Q894" s="45" t="s">
        <v>46</v>
      </c>
      <c r="R894" s="45">
        <v>102</v>
      </c>
      <c r="S894" s="45">
        <v>373</v>
      </c>
      <c r="T894" s="45">
        <v>102</v>
      </c>
      <c r="U894" s="45">
        <v>373</v>
      </c>
      <c r="V894" s="73">
        <v>0</v>
      </c>
      <c r="W894" s="45">
        <v>0</v>
      </c>
      <c r="X894" s="45">
        <v>0</v>
      </c>
      <c r="Y894" s="45">
        <v>0</v>
      </c>
      <c r="Z894" s="45">
        <v>0</v>
      </c>
      <c r="AA894" s="45">
        <v>0</v>
      </c>
      <c r="AB894" s="45" t="s">
        <v>325</v>
      </c>
      <c r="AC894" s="45" t="s">
        <v>52</v>
      </c>
      <c r="AD894" s="45"/>
      <c r="AE894" s="131"/>
      <c r="AF894" s="131"/>
      <c r="AG894" s="131"/>
      <c r="AH894" s="131"/>
      <c r="AI894" s="131"/>
      <c r="AJ894" s="131"/>
      <c r="AK894" s="131"/>
      <c r="AL894" s="131"/>
      <c r="AM894" s="131"/>
      <c r="AN894" s="131"/>
      <c r="AO894" s="131"/>
      <c r="AP894" s="131"/>
      <c r="AQ894" s="131"/>
      <c r="AR894" s="131"/>
      <c r="AS894" s="131"/>
      <c r="AT894" s="131"/>
      <c r="AU894" s="131"/>
      <c r="AV894" s="131"/>
      <c r="AW894" s="131"/>
      <c r="AX894" s="131"/>
      <c r="AY894" s="131"/>
      <c r="AZ894" s="131"/>
      <c r="BA894" s="131"/>
      <c r="BB894" s="131"/>
      <c r="BC894" s="131"/>
      <c r="BD894" s="131"/>
      <c r="BE894" s="131"/>
      <c r="BF894" s="131"/>
      <c r="BG894" s="131"/>
      <c r="BH894" s="131"/>
      <c r="BI894" s="131"/>
      <c r="BJ894" s="131"/>
      <c r="BK894" s="131"/>
      <c r="BL894" s="131"/>
      <c r="BM894" s="131"/>
      <c r="BN894" s="131"/>
      <c r="BO894" s="131"/>
      <c r="BP894" s="131"/>
      <c r="BQ894" s="131"/>
      <c r="BR894" s="131"/>
      <c r="BS894" s="131"/>
      <c r="BT894" s="131"/>
      <c r="BU894" s="131"/>
      <c r="BV894" s="131"/>
      <c r="BW894" s="131"/>
      <c r="BX894" s="131"/>
      <c r="BY894" s="131"/>
      <c r="BZ894" s="131"/>
      <c r="CA894" s="131"/>
      <c r="CB894" s="131"/>
      <c r="CC894" s="131"/>
      <c r="CD894" s="131"/>
      <c r="CE894" s="131"/>
      <c r="CF894" s="131"/>
      <c r="CG894" s="131"/>
      <c r="CH894" s="131"/>
      <c r="CI894" s="131"/>
      <c r="CJ894" s="131"/>
      <c r="CK894" s="131"/>
      <c r="CL894" s="131"/>
      <c r="CM894" s="131"/>
      <c r="CN894" s="131"/>
      <c r="CO894" s="131"/>
      <c r="CP894" s="131"/>
      <c r="CQ894" s="131"/>
      <c r="CR894" s="131"/>
      <c r="CS894" s="131"/>
      <c r="CT894" s="131"/>
      <c r="CU894" s="131"/>
      <c r="CV894" s="131"/>
      <c r="CW894" s="131"/>
      <c r="CX894" s="131"/>
      <c r="CY894" s="131"/>
      <c r="CZ894" s="131"/>
      <c r="DA894" s="131"/>
      <c r="DB894" s="131"/>
      <c r="DC894" s="131"/>
      <c r="DD894" s="131"/>
      <c r="DE894" s="131"/>
      <c r="DF894" s="131"/>
      <c r="DG894" s="131"/>
      <c r="DH894" s="131"/>
      <c r="DI894" s="131"/>
      <c r="DJ894" s="131"/>
      <c r="DK894" s="131"/>
      <c r="DL894" s="131"/>
      <c r="DM894" s="131"/>
      <c r="DN894" s="131"/>
      <c r="DO894" s="131"/>
      <c r="DP894" s="131"/>
      <c r="DQ894" s="131"/>
      <c r="DR894" s="131"/>
      <c r="DS894" s="131"/>
      <c r="DT894" s="131"/>
      <c r="DU894" s="131"/>
      <c r="DV894" s="131"/>
      <c r="DW894" s="131"/>
      <c r="DX894" s="131"/>
      <c r="DY894" s="131"/>
      <c r="DZ894" s="131"/>
      <c r="EA894" s="131"/>
      <c r="EB894" s="131"/>
      <c r="EC894" s="131"/>
      <c r="ED894" s="131"/>
      <c r="EE894" s="131"/>
      <c r="EF894" s="131"/>
      <c r="EG894" s="131"/>
      <c r="EH894" s="131"/>
      <c r="EI894" s="131"/>
      <c r="EJ894" s="131"/>
      <c r="EK894" s="131"/>
      <c r="EL894" s="131"/>
      <c r="EM894" s="131"/>
      <c r="EN894" s="131"/>
      <c r="EO894" s="131"/>
      <c r="EP894" s="131"/>
      <c r="EQ894" s="131"/>
      <c r="ER894" s="131"/>
      <c r="ES894" s="131"/>
      <c r="ET894" s="131"/>
      <c r="EU894" s="131"/>
      <c r="EV894" s="131"/>
      <c r="EW894" s="131"/>
      <c r="EX894" s="131"/>
      <c r="EY894" s="131"/>
      <c r="EZ894" s="131"/>
      <c r="FA894" s="131"/>
      <c r="FB894" s="131"/>
      <c r="FC894" s="131"/>
      <c r="FD894" s="131"/>
      <c r="FE894" s="131"/>
      <c r="FF894" s="131"/>
      <c r="FG894" s="131"/>
      <c r="FH894" s="131"/>
      <c r="FI894" s="131"/>
      <c r="FJ894" s="131"/>
      <c r="FK894" s="131"/>
      <c r="FL894" s="131"/>
      <c r="FM894" s="131"/>
      <c r="FN894" s="131"/>
      <c r="FO894" s="131"/>
      <c r="FP894" s="131"/>
      <c r="FQ894" s="131"/>
      <c r="FR894" s="131"/>
      <c r="FS894" s="131"/>
      <c r="FT894" s="131"/>
      <c r="FU894" s="131"/>
      <c r="FV894" s="131"/>
      <c r="FW894" s="131"/>
      <c r="FX894" s="131"/>
      <c r="FY894" s="131"/>
      <c r="FZ894" s="131"/>
      <c r="GA894" s="131"/>
      <c r="GB894" s="131"/>
      <c r="GC894" s="131"/>
      <c r="GD894" s="131"/>
      <c r="GE894" s="131"/>
      <c r="GF894" s="131"/>
      <c r="GG894" s="131"/>
      <c r="GH894" s="131"/>
      <c r="GI894" s="131"/>
      <c r="GJ894" s="131"/>
      <c r="GK894" s="131"/>
      <c r="GL894" s="131"/>
      <c r="GM894" s="131"/>
      <c r="GN894" s="131"/>
      <c r="GO894" s="131"/>
      <c r="GP894" s="131"/>
      <c r="GQ894" s="131"/>
      <c r="GR894" s="131"/>
      <c r="GS894" s="131"/>
      <c r="GT894" s="131"/>
      <c r="GU894" s="131"/>
      <c r="GV894" s="131"/>
      <c r="GW894" s="131"/>
      <c r="GX894" s="131"/>
      <c r="GY894" s="131"/>
      <c r="GZ894" s="131"/>
      <c r="HA894" s="131"/>
      <c r="HB894" s="131"/>
      <c r="HC894" s="131"/>
      <c r="HD894" s="131"/>
      <c r="HE894" s="131"/>
      <c r="HF894" s="131"/>
      <c r="HG894" s="131"/>
      <c r="HH894" s="131"/>
      <c r="HI894" s="131"/>
      <c r="HJ894" s="131"/>
      <c r="HK894" s="131"/>
      <c r="HL894" s="131"/>
      <c r="HM894" s="131"/>
      <c r="HN894" s="131"/>
      <c r="HO894" s="131"/>
      <c r="HP894" s="131"/>
      <c r="HQ894" s="131"/>
    </row>
    <row r="895" s="22" customFormat="1" ht="36" spans="1:225">
      <c r="A895" s="45" t="s">
        <v>42</v>
      </c>
      <c r="B895" s="46" t="s">
        <v>596</v>
      </c>
      <c r="C895" s="45" t="s">
        <v>53</v>
      </c>
      <c r="D895" s="45" t="s">
        <v>45</v>
      </c>
      <c r="E895" s="45" t="s">
        <v>267</v>
      </c>
      <c r="F895" s="45">
        <v>1</v>
      </c>
      <c r="G895" s="45">
        <v>1</v>
      </c>
      <c r="H895" s="45">
        <v>281</v>
      </c>
      <c r="I895" s="45">
        <v>953</v>
      </c>
      <c r="J895" s="45">
        <v>2018</v>
      </c>
      <c r="K895" s="45">
        <v>2018</v>
      </c>
      <c r="L895" s="55">
        <v>510</v>
      </c>
      <c r="M895" s="55">
        <v>0</v>
      </c>
      <c r="N895" s="55">
        <v>0</v>
      </c>
      <c r="O895" s="55">
        <v>510</v>
      </c>
      <c r="P895" s="55">
        <v>0</v>
      </c>
      <c r="Q895" s="45" t="s">
        <v>46</v>
      </c>
      <c r="R895" s="45">
        <v>281</v>
      </c>
      <c r="S895" s="45">
        <v>953</v>
      </c>
      <c r="T895" s="45">
        <v>281</v>
      </c>
      <c r="U895" s="45">
        <v>953</v>
      </c>
      <c r="V895" s="73">
        <v>0</v>
      </c>
      <c r="W895" s="45">
        <v>0</v>
      </c>
      <c r="X895" s="45">
        <v>0</v>
      </c>
      <c r="Y895" s="45">
        <v>0</v>
      </c>
      <c r="Z895" s="45">
        <v>0</v>
      </c>
      <c r="AA895" s="45">
        <v>0</v>
      </c>
      <c r="AB895" s="45" t="s">
        <v>325</v>
      </c>
      <c r="AC895" s="45" t="s">
        <v>53</v>
      </c>
      <c r="AD895" s="45"/>
      <c r="AE895" s="131"/>
      <c r="AF895" s="131"/>
      <c r="AG895" s="131"/>
      <c r="AH895" s="131"/>
      <c r="AI895" s="131"/>
      <c r="AJ895" s="131"/>
      <c r="AK895" s="131"/>
      <c r="AL895" s="131"/>
      <c r="AM895" s="131"/>
      <c r="AN895" s="131"/>
      <c r="AO895" s="131"/>
      <c r="AP895" s="131"/>
      <c r="AQ895" s="131"/>
      <c r="AR895" s="131"/>
      <c r="AS895" s="131"/>
      <c r="AT895" s="131"/>
      <c r="AU895" s="131"/>
      <c r="AV895" s="131"/>
      <c r="AW895" s="131"/>
      <c r="AX895" s="131"/>
      <c r="AY895" s="131"/>
      <c r="AZ895" s="131"/>
      <c r="BA895" s="131"/>
      <c r="BB895" s="131"/>
      <c r="BC895" s="131"/>
      <c r="BD895" s="131"/>
      <c r="BE895" s="131"/>
      <c r="BF895" s="131"/>
      <c r="BG895" s="131"/>
      <c r="BH895" s="131"/>
      <c r="BI895" s="131"/>
      <c r="BJ895" s="131"/>
      <c r="BK895" s="131"/>
      <c r="BL895" s="131"/>
      <c r="BM895" s="131"/>
      <c r="BN895" s="131"/>
      <c r="BO895" s="131"/>
      <c r="BP895" s="131"/>
      <c r="BQ895" s="131"/>
      <c r="BR895" s="131"/>
      <c r="BS895" s="131"/>
      <c r="BT895" s="131"/>
      <c r="BU895" s="131"/>
      <c r="BV895" s="131"/>
      <c r="BW895" s="131"/>
      <c r="BX895" s="131"/>
      <c r="BY895" s="131"/>
      <c r="BZ895" s="131"/>
      <c r="CA895" s="131"/>
      <c r="CB895" s="131"/>
      <c r="CC895" s="131"/>
      <c r="CD895" s="131"/>
      <c r="CE895" s="131"/>
      <c r="CF895" s="131"/>
      <c r="CG895" s="131"/>
      <c r="CH895" s="131"/>
      <c r="CI895" s="131"/>
      <c r="CJ895" s="131"/>
      <c r="CK895" s="131"/>
      <c r="CL895" s="131"/>
      <c r="CM895" s="131"/>
      <c r="CN895" s="131"/>
      <c r="CO895" s="131"/>
      <c r="CP895" s="131"/>
      <c r="CQ895" s="131"/>
      <c r="CR895" s="131"/>
      <c r="CS895" s="131"/>
      <c r="CT895" s="131"/>
      <c r="CU895" s="131"/>
      <c r="CV895" s="131"/>
      <c r="CW895" s="131"/>
      <c r="CX895" s="131"/>
      <c r="CY895" s="131"/>
      <c r="CZ895" s="131"/>
      <c r="DA895" s="131"/>
      <c r="DB895" s="131"/>
      <c r="DC895" s="131"/>
      <c r="DD895" s="131"/>
      <c r="DE895" s="131"/>
      <c r="DF895" s="131"/>
      <c r="DG895" s="131"/>
      <c r="DH895" s="131"/>
      <c r="DI895" s="131"/>
      <c r="DJ895" s="131"/>
      <c r="DK895" s="131"/>
      <c r="DL895" s="131"/>
      <c r="DM895" s="131"/>
      <c r="DN895" s="131"/>
      <c r="DO895" s="131"/>
      <c r="DP895" s="131"/>
      <c r="DQ895" s="131"/>
      <c r="DR895" s="131"/>
      <c r="DS895" s="131"/>
      <c r="DT895" s="131"/>
      <c r="DU895" s="131"/>
      <c r="DV895" s="131"/>
      <c r="DW895" s="131"/>
      <c r="DX895" s="131"/>
      <c r="DY895" s="131"/>
      <c r="DZ895" s="131"/>
      <c r="EA895" s="131"/>
      <c r="EB895" s="131"/>
      <c r="EC895" s="131"/>
      <c r="ED895" s="131"/>
      <c r="EE895" s="131"/>
      <c r="EF895" s="131"/>
      <c r="EG895" s="131"/>
      <c r="EH895" s="131"/>
      <c r="EI895" s="131"/>
      <c r="EJ895" s="131"/>
      <c r="EK895" s="131"/>
      <c r="EL895" s="131"/>
      <c r="EM895" s="131"/>
      <c r="EN895" s="131"/>
      <c r="EO895" s="131"/>
      <c r="EP895" s="131"/>
      <c r="EQ895" s="131"/>
      <c r="ER895" s="131"/>
      <c r="ES895" s="131"/>
      <c r="ET895" s="131"/>
      <c r="EU895" s="131"/>
      <c r="EV895" s="131"/>
      <c r="EW895" s="131"/>
      <c r="EX895" s="131"/>
      <c r="EY895" s="131"/>
      <c r="EZ895" s="131"/>
      <c r="FA895" s="131"/>
      <c r="FB895" s="131"/>
      <c r="FC895" s="131"/>
      <c r="FD895" s="131"/>
      <c r="FE895" s="131"/>
      <c r="FF895" s="131"/>
      <c r="FG895" s="131"/>
      <c r="FH895" s="131"/>
      <c r="FI895" s="131"/>
      <c r="FJ895" s="131"/>
      <c r="FK895" s="131"/>
      <c r="FL895" s="131"/>
      <c r="FM895" s="131"/>
      <c r="FN895" s="131"/>
      <c r="FO895" s="131"/>
      <c r="FP895" s="131"/>
      <c r="FQ895" s="131"/>
      <c r="FR895" s="131"/>
      <c r="FS895" s="131"/>
      <c r="FT895" s="131"/>
      <c r="FU895" s="131"/>
      <c r="FV895" s="131"/>
      <c r="FW895" s="131"/>
      <c r="FX895" s="131"/>
      <c r="FY895" s="131"/>
      <c r="FZ895" s="131"/>
      <c r="GA895" s="131"/>
      <c r="GB895" s="131"/>
      <c r="GC895" s="131"/>
      <c r="GD895" s="131"/>
      <c r="GE895" s="131"/>
      <c r="GF895" s="131"/>
      <c r="GG895" s="131"/>
      <c r="GH895" s="131"/>
      <c r="GI895" s="131"/>
      <c r="GJ895" s="131"/>
      <c r="GK895" s="131"/>
      <c r="GL895" s="131"/>
      <c r="GM895" s="131"/>
      <c r="GN895" s="131"/>
      <c r="GO895" s="131"/>
      <c r="GP895" s="131"/>
      <c r="GQ895" s="131"/>
      <c r="GR895" s="131"/>
      <c r="GS895" s="131"/>
      <c r="GT895" s="131"/>
      <c r="GU895" s="131"/>
      <c r="GV895" s="131"/>
      <c r="GW895" s="131"/>
      <c r="GX895" s="131"/>
      <c r="GY895" s="131"/>
      <c r="GZ895" s="131"/>
      <c r="HA895" s="131"/>
      <c r="HB895" s="131"/>
      <c r="HC895" s="131"/>
      <c r="HD895" s="131"/>
      <c r="HE895" s="131"/>
      <c r="HF895" s="131"/>
      <c r="HG895" s="131"/>
      <c r="HH895" s="131"/>
      <c r="HI895" s="131"/>
      <c r="HJ895" s="131"/>
      <c r="HK895" s="131"/>
      <c r="HL895" s="131"/>
      <c r="HM895" s="131"/>
      <c r="HN895" s="131"/>
      <c r="HO895" s="131"/>
      <c r="HP895" s="131"/>
      <c r="HQ895" s="131"/>
    </row>
    <row r="896" s="22" customFormat="1" ht="36" spans="1:225">
      <c r="A896" s="45" t="s">
        <v>42</v>
      </c>
      <c r="B896" s="46" t="s">
        <v>596</v>
      </c>
      <c r="C896" s="45" t="s">
        <v>55</v>
      </c>
      <c r="D896" s="45" t="s">
        <v>45</v>
      </c>
      <c r="E896" s="45" t="s">
        <v>267</v>
      </c>
      <c r="F896" s="45">
        <v>1</v>
      </c>
      <c r="G896" s="45">
        <v>1</v>
      </c>
      <c r="H896" s="45">
        <v>258</v>
      </c>
      <c r="I896" s="45">
        <v>1985</v>
      </c>
      <c r="J896" s="45">
        <v>2018</v>
      </c>
      <c r="K896" s="45">
        <v>2018</v>
      </c>
      <c r="L896" s="55">
        <v>500</v>
      </c>
      <c r="M896" s="55">
        <v>0</v>
      </c>
      <c r="N896" s="55">
        <v>0</v>
      </c>
      <c r="O896" s="55">
        <v>500</v>
      </c>
      <c r="P896" s="55">
        <v>0</v>
      </c>
      <c r="Q896" s="45" t="s">
        <v>46</v>
      </c>
      <c r="R896" s="45">
        <v>258</v>
      </c>
      <c r="S896" s="45">
        <v>1985</v>
      </c>
      <c r="T896" s="45">
        <v>258</v>
      </c>
      <c r="U896" s="45">
        <v>1985</v>
      </c>
      <c r="V896" s="73">
        <v>0</v>
      </c>
      <c r="W896" s="45">
        <v>0</v>
      </c>
      <c r="X896" s="45">
        <v>0</v>
      </c>
      <c r="Y896" s="45">
        <v>0</v>
      </c>
      <c r="Z896" s="45">
        <v>0</v>
      </c>
      <c r="AA896" s="45">
        <v>0</v>
      </c>
      <c r="AB896" s="45" t="s">
        <v>325</v>
      </c>
      <c r="AC896" s="45" t="s">
        <v>55</v>
      </c>
      <c r="AD896" s="45"/>
      <c r="AE896" s="131"/>
      <c r="AF896" s="131"/>
      <c r="AG896" s="131"/>
      <c r="AH896" s="131"/>
      <c r="AI896" s="131"/>
      <c r="AJ896" s="131"/>
      <c r="AK896" s="131"/>
      <c r="AL896" s="131"/>
      <c r="AM896" s="131"/>
      <c r="AN896" s="131"/>
      <c r="AO896" s="131"/>
      <c r="AP896" s="131"/>
      <c r="AQ896" s="131"/>
      <c r="AR896" s="131"/>
      <c r="AS896" s="131"/>
      <c r="AT896" s="131"/>
      <c r="AU896" s="131"/>
      <c r="AV896" s="131"/>
      <c r="AW896" s="131"/>
      <c r="AX896" s="131"/>
      <c r="AY896" s="131"/>
      <c r="AZ896" s="131"/>
      <c r="BA896" s="131"/>
      <c r="BB896" s="131"/>
      <c r="BC896" s="131"/>
      <c r="BD896" s="131"/>
      <c r="BE896" s="131"/>
      <c r="BF896" s="131"/>
      <c r="BG896" s="131"/>
      <c r="BH896" s="131"/>
      <c r="BI896" s="131"/>
      <c r="BJ896" s="131"/>
      <c r="BK896" s="131"/>
      <c r="BL896" s="131"/>
      <c r="BM896" s="131"/>
      <c r="BN896" s="131"/>
      <c r="BO896" s="131"/>
      <c r="BP896" s="131"/>
      <c r="BQ896" s="131"/>
      <c r="BR896" s="131"/>
      <c r="BS896" s="131"/>
      <c r="BT896" s="131"/>
      <c r="BU896" s="131"/>
      <c r="BV896" s="131"/>
      <c r="BW896" s="131"/>
      <c r="BX896" s="131"/>
      <c r="BY896" s="131"/>
      <c r="BZ896" s="131"/>
      <c r="CA896" s="131"/>
      <c r="CB896" s="131"/>
      <c r="CC896" s="131"/>
      <c r="CD896" s="131"/>
      <c r="CE896" s="131"/>
      <c r="CF896" s="131"/>
      <c r="CG896" s="131"/>
      <c r="CH896" s="131"/>
      <c r="CI896" s="131"/>
      <c r="CJ896" s="131"/>
      <c r="CK896" s="131"/>
      <c r="CL896" s="131"/>
      <c r="CM896" s="131"/>
      <c r="CN896" s="131"/>
      <c r="CO896" s="131"/>
      <c r="CP896" s="131"/>
      <c r="CQ896" s="131"/>
      <c r="CR896" s="131"/>
      <c r="CS896" s="131"/>
      <c r="CT896" s="131"/>
      <c r="CU896" s="131"/>
      <c r="CV896" s="131"/>
      <c r="CW896" s="131"/>
      <c r="CX896" s="131"/>
      <c r="CY896" s="131"/>
      <c r="CZ896" s="131"/>
      <c r="DA896" s="131"/>
      <c r="DB896" s="131"/>
      <c r="DC896" s="131"/>
      <c r="DD896" s="131"/>
      <c r="DE896" s="131"/>
      <c r="DF896" s="131"/>
      <c r="DG896" s="131"/>
      <c r="DH896" s="131"/>
      <c r="DI896" s="131"/>
      <c r="DJ896" s="131"/>
      <c r="DK896" s="131"/>
      <c r="DL896" s="131"/>
      <c r="DM896" s="131"/>
      <c r="DN896" s="131"/>
      <c r="DO896" s="131"/>
      <c r="DP896" s="131"/>
      <c r="DQ896" s="131"/>
      <c r="DR896" s="131"/>
      <c r="DS896" s="131"/>
      <c r="DT896" s="131"/>
      <c r="DU896" s="131"/>
      <c r="DV896" s="131"/>
      <c r="DW896" s="131"/>
      <c r="DX896" s="131"/>
      <c r="DY896" s="131"/>
      <c r="DZ896" s="131"/>
      <c r="EA896" s="131"/>
      <c r="EB896" s="131"/>
      <c r="EC896" s="131"/>
      <c r="ED896" s="131"/>
      <c r="EE896" s="131"/>
      <c r="EF896" s="131"/>
      <c r="EG896" s="131"/>
      <c r="EH896" s="131"/>
      <c r="EI896" s="131"/>
      <c r="EJ896" s="131"/>
      <c r="EK896" s="131"/>
      <c r="EL896" s="131"/>
      <c r="EM896" s="131"/>
      <c r="EN896" s="131"/>
      <c r="EO896" s="131"/>
      <c r="EP896" s="131"/>
      <c r="EQ896" s="131"/>
      <c r="ER896" s="131"/>
      <c r="ES896" s="131"/>
      <c r="ET896" s="131"/>
      <c r="EU896" s="131"/>
      <c r="EV896" s="131"/>
      <c r="EW896" s="131"/>
      <c r="EX896" s="131"/>
      <c r="EY896" s="131"/>
      <c r="EZ896" s="131"/>
      <c r="FA896" s="131"/>
      <c r="FB896" s="131"/>
      <c r="FC896" s="131"/>
      <c r="FD896" s="131"/>
      <c r="FE896" s="131"/>
      <c r="FF896" s="131"/>
      <c r="FG896" s="131"/>
      <c r="FH896" s="131"/>
      <c r="FI896" s="131"/>
      <c r="FJ896" s="131"/>
      <c r="FK896" s="131"/>
      <c r="FL896" s="131"/>
      <c r="FM896" s="131"/>
      <c r="FN896" s="131"/>
      <c r="FO896" s="131"/>
      <c r="FP896" s="131"/>
      <c r="FQ896" s="131"/>
      <c r="FR896" s="131"/>
      <c r="FS896" s="131"/>
      <c r="FT896" s="131"/>
      <c r="FU896" s="131"/>
      <c r="FV896" s="131"/>
      <c r="FW896" s="131"/>
      <c r="FX896" s="131"/>
      <c r="FY896" s="131"/>
      <c r="FZ896" s="131"/>
      <c r="GA896" s="131"/>
      <c r="GB896" s="131"/>
      <c r="GC896" s="131"/>
      <c r="GD896" s="131"/>
      <c r="GE896" s="131"/>
      <c r="GF896" s="131"/>
      <c r="GG896" s="131"/>
      <c r="GH896" s="131"/>
      <c r="GI896" s="131"/>
      <c r="GJ896" s="131"/>
      <c r="GK896" s="131"/>
      <c r="GL896" s="131"/>
      <c r="GM896" s="131"/>
      <c r="GN896" s="131"/>
      <c r="GO896" s="131"/>
      <c r="GP896" s="131"/>
      <c r="GQ896" s="131"/>
      <c r="GR896" s="131"/>
      <c r="GS896" s="131"/>
      <c r="GT896" s="131"/>
      <c r="GU896" s="131"/>
      <c r="GV896" s="131"/>
      <c r="GW896" s="131"/>
      <c r="GX896" s="131"/>
      <c r="GY896" s="131"/>
      <c r="GZ896" s="131"/>
      <c r="HA896" s="131"/>
      <c r="HB896" s="131"/>
      <c r="HC896" s="131"/>
      <c r="HD896" s="131"/>
      <c r="HE896" s="131"/>
      <c r="HF896" s="131"/>
      <c r="HG896" s="131"/>
      <c r="HH896" s="131"/>
      <c r="HI896" s="131"/>
      <c r="HJ896" s="131"/>
      <c r="HK896" s="131"/>
      <c r="HL896" s="131"/>
      <c r="HM896" s="131"/>
      <c r="HN896" s="131"/>
      <c r="HO896" s="131"/>
      <c r="HP896" s="131"/>
      <c r="HQ896" s="131"/>
    </row>
    <row r="897" s="22" customFormat="1" ht="36" spans="1:225">
      <c r="A897" s="45" t="s">
        <v>42</v>
      </c>
      <c r="B897" s="46" t="s">
        <v>596</v>
      </c>
      <c r="C897" s="45" t="s">
        <v>56</v>
      </c>
      <c r="D897" s="45" t="s">
        <v>45</v>
      </c>
      <c r="E897" s="45" t="s">
        <v>267</v>
      </c>
      <c r="F897" s="45">
        <v>1</v>
      </c>
      <c r="G897" s="45">
        <v>1</v>
      </c>
      <c r="H897" s="45">
        <v>15</v>
      </c>
      <c r="I897" s="45">
        <v>54</v>
      </c>
      <c r="J897" s="45">
        <v>2018</v>
      </c>
      <c r="K897" s="45">
        <v>2018</v>
      </c>
      <c r="L897" s="55">
        <v>22</v>
      </c>
      <c r="M897" s="55">
        <v>0</v>
      </c>
      <c r="N897" s="55">
        <v>0</v>
      </c>
      <c r="O897" s="55">
        <v>22</v>
      </c>
      <c r="P897" s="55">
        <v>0</v>
      </c>
      <c r="Q897" s="45" t="s">
        <v>46</v>
      </c>
      <c r="R897" s="45">
        <v>15</v>
      </c>
      <c r="S897" s="45">
        <v>54</v>
      </c>
      <c r="T897" s="45">
        <v>15</v>
      </c>
      <c r="U897" s="45">
        <v>54</v>
      </c>
      <c r="V897" s="73">
        <v>0</v>
      </c>
      <c r="W897" s="45">
        <v>0</v>
      </c>
      <c r="X897" s="45">
        <v>0</v>
      </c>
      <c r="Y897" s="45">
        <v>0</v>
      </c>
      <c r="Z897" s="45">
        <v>0</v>
      </c>
      <c r="AA897" s="45">
        <v>0</v>
      </c>
      <c r="AB897" s="45" t="s">
        <v>325</v>
      </c>
      <c r="AC897" s="45" t="s">
        <v>56</v>
      </c>
      <c r="AD897" s="45"/>
      <c r="AE897" s="131"/>
      <c r="AF897" s="131"/>
      <c r="AG897" s="131"/>
      <c r="AH897" s="131"/>
      <c r="AI897" s="131"/>
      <c r="AJ897" s="131"/>
      <c r="AK897" s="131"/>
      <c r="AL897" s="131"/>
      <c r="AM897" s="131"/>
      <c r="AN897" s="131"/>
      <c r="AO897" s="131"/>
      <c r="AP897" s="131"/>
      <c r="AQ897" s="131"/>
      <c r="AR897" s="131"/>
      <c r="AS897" s="131"/>
      <c r="AT897" s="131"/>
      <c r="AU897" s="131"/>
      <c r="AV897" s="131"/>
      <c r="AW897" s="131"/>
      <c r="AX897" s="131"/>
      <c r="AY897" s="131"/>
      <c r="AZ897" s="131"/>
      <c r="BA897" s="131"/>
      <c r="BB897" s="131"/>
      <c r="BC897" s="131"/>
      <c r="BD897" s="131"/>
      <c r="BE897" s="131"/>
      <c r="BF897" s="131"/>
      <c r="BG897" s="131"/>
      <c r="BH897" s="131"/>
      <c r="BI897" s="131"/>
      <c r="BJ897" s="131"/>
      <c r="BK897" s="131"/>
      <c r="BL897" s="131"/>
      <c r="BM897" s="131"/>
      <c r="BN897" s="131"/>
      <c r="BO897" s="131"/>
      <c r="BP897" s="131"/>
      <c r="BQ897" s="131"/>
      <c r="BR897" s="131"/>
      <c r="BS897" s="131"/>
      <c r="BT897" s="131"/>
      <c r="BU897" s="131"/>
      <c r="BV897" s="131"/>
      <c r="BW897" s="131"/>
      <c r="BX897" s="131"/>
      <c r="BY897" s="131"/>
      <c r="BZ897" s="131"/>
      <c r="CA897" s="131"/>
      <c r="CB897" s="131"/>
      <c r="CC897" s="131"/>
      <c r="CD897" s="131"/>
      <c r="CE897" s="131"/>
      <c r="CF897" s="131"/>
      <c r="CG897" s="131"/>
      <c r="CH897" s="131"/>
      <c r="CI897" s="131"/>
      <c r="CJ897" s="131"/>
      <c r="CK897" s="131"/>
      <c r="CL897" s="131"/>
      <c r="CM897" s="131"/>
      <c r="CN897" s="131"/>
      <c r="CO897" s="131"/>
      <c r="CP897" s="131"/>
      <c r="CQ897" s="131"/>
      <c r="CR897" s="131"/>
      <c r="CS897" s="131"/>
      <c r="CT897" s="131"/>
      <c r="CU897" s="131"/>
      <c r="CV897" s="131"/>
      <c r="CW897" s="131"/>
      <c r="CX897" s="131"/>
      <c r="CY897" s="131"/>
      <c r="CZ897" s="131"/>
      <c r="DA897" s="131"/>
      <c r="DB897" s="131"/>
      <c r="DC897" s="131"/>
      <c r="DD897" s="131"/>
      <c r="DE897" s="131"/>
      <c r="DF897" s="131"/>
      <c r="DG897" s="131"/>
      <c r="DH897" s="131"/>
      <c r="DI897" s="131"/>
      <c r="DJ897" s="131"/>
      <c r="DK897" s="131"/>
      <c r="DL897" s="131"/>
      <c r="DM897" s="131"/>
      <c r="DN897" s="131"/>
      <c r="DO897" s="131"/>
      <c r="DP897" s="131"/>
      <c r="DQ897" s="131"/>
      <c r="DR897" s="131"/>
      <c r="DS897" s="131"/>
      <c r="DT897" s="131"/>
      <c r="DU897" s="131"/>
      <c r="DV897" s="131"/>
      <c r="DW897" s="131"/>
      <c r="DX897" s="131"/>
      <c r="DY897" s="131"/>
      <c r="DZ897" s="131"/>
      <c r="EA897" s="131"/>
      <c r="EB897" s="131"/>
      <c r="EC897" s="131"/>
      <c r="ED897" s="131"/>
      <c r="EE897" s="131"/>
      <c r="EF897" s="131"/>
      <c r="EG897" s="131"/>
      <c r="EH897" s="131"/>
      <c r="EI897" s="131"/>
      <c r="EJ897" s="131"/>
      <c r="EK897" s="131"/>
      <c r="EL897" s="131"/>
      <c r="EM897" s="131"/>
      <c r="EN897" s="131"/>
      <c r="EO897" s="131"/>
      <c r="EP897" s="131"/>
      <c r="EQ897" s="131"/>
      <c r="ER897" s="131"/>
      <c r="ES897" s="131"/>
      <c r="ET897" s="131"/>
      <c r="EU897" s="131"/>
      <c r="EV897" s="131"/>
      <c r="EW897" s="131"/>
      <c r="EX897" s="131"/>
      <c r="EY897" s="131"/>
      <c r="EZ897" s="131"/>
      <c r="FA897" s="131"/>
      <c r="FB897" s="131"/>
      <c r="FC897" s="131"/>
      <c r="FD897" s="131"/>
      <c r="FE897" s="131"/>
      <c r="FF897" s="131"/>
      <c r="FG897" s="131"/>
      <c r="FH897" s="131"/>
      <c r="FI897" s="131"/>
      <c r="FJ897" s="131"/>
      <c r="FK897" s="131"/>
      <c r="FL897" s="131"/>
      <c r="FM897" s="131"/>
      <c r="FN897" s="131"/>
      <c r="FO897" s="131"/>
      <c r="FP897" s="131"/>
      <c r="FQ897" s="131"/>
      <c r="FR897" s="131"/>
      <c r="FS897" s="131"/>
      <c r="FT897" s="131"/>
      <c r="FU897" s="131"/>
      <c r="FV897" s="131"/>
      <c r="FW897" s="131"/>
      <c r="FX897" s="131"/>
      <c r="FY897" s="131"/>
      <c r="FZ897" s="131"/>
      <c r="GA897" s="131"/>
      <c r="GB897" s="131"/>
      <c r="GC897" s="131"/>
      <c r="GD897" s="131"/>
      <c r="GE897" s="131"/>
      <c r="GF897" s="131"/>
      <c r="GG897" s="131"/>
      <c r="GH897" s="131"/>
      <c r="GI897" s="131"/>
      <c r="GJ897" s="131"/>
      <c r="GK897" s="131"/>
      <c r="GL897" s="131"/>
      <c r="GM897" s="131"/>
      <c r="GN897" s="131"/>
      <c r="GO897" s="131"/>
      <c r="GP897" s="131"/>
      <c r="GQ897" s="131"/>
      <c r="GR897" s="131"/>
      <c r="GS897" s="131"/>
      <c r="GT897" s="131"/>
      <c r="GU897" s="131"/>
      <c r="GV897" s="131"/>
      <c r="GW897" s="131"/>
      <c r="GX897" s="131"/>
      <c r="GY897" s="131"/>
      <c r="GZ897" s="131"/>
      <c r="HA897" s="131"/>
      <c r="HB897" s="131"/>
      <c r="HC897" s="131"/>
      <c r="HD897" s="131"/>
      <c r="HE897" s="131"/>
      <c r="HF897" s="131"/>
      <c r="HG897" s="131"/>
      <c r="HH897" s="131"/>
      <c r="HI897" s="131"/>
      <c r="HJ897" s="131"/>
      <c r="HK897" s="131"/>
      <c r="HL897" s="131"/>
      <c r="HM897" s="131"/>
      <c r="HN897" s="131"/>
      <c r="HO897" s="131"/>
      <c r="HP897" s="131"/>
      <c r="HQ897" s="131"/>
    </row>
    <row r="898" s="22" customFormat="1" ht="36" spans="1:225">
      <c r="A898" s="45" t="s">
        <v>42</v>
      </c>
      <c r="B898" s="46" t="s">
        <v>596</v>
      </c>
      <c r="C898" s="45" t="s">
        <v>58</v>
      </c>
      <c r="D898" s="45" t="s">
        <v>62</v>
      </c>
      <c r="E898" s="45" t="s">
        <v>267</v>
      </c>
      <c r="F898" s="45">
        <v>1</v>
      </c>
      <c r="G898" s="45">
        <v>1</v>
      </c>
      <c r="H898" s="45">
        <v>41</v>
      </c>
      <c r="I898" s="45">
        <v>171</v>
      </c>
      <c r="J898" s="45">
        <v>2018</v>
      </c>
      <c r="K898" s="45">
        <v>2018</v>
      </c>
      <c r="L898" s="55">
        <v>300</v>
      </c>
      <c r="M898" s="55">
        <v>0</v>
      </c>
      <c r="N898" s="55">
        <v>0</v>
      </c>
      <c r="O898" s="55">
        <v>300</v>
      </c>
      <c r="P898" s="55">
        <v>0</v>
      </c>
      <c r="Q898" s="45" t="s">
        <v>46</v>
      </c>
      <c r="R898" s="45">
        <v>564</v>
      </c>
      <c r="S898" s="45">
        <v>2013</v>
      </c>
      <c r="T898" s="45">
        <v>41</v>
      </c>
      <c r="U898" s="45">
        <v>171</v>
      </c>
      <c r="V898" s="73">
        <v>0</v>
      </c>
      <c r="W898" s="45">
        <v>0</v>
      </c>
      <c r="X898" s="45">
        <v>0</v>
      </c>
      <c r="Y898" s="45">
        <v>0</v>
      </c>
      <c r="Z898" s="45">
        <v>0</v>
      </c>
      <c r="AA898" s="45">
        <v>0</v>
      </c>
      <c r="AB898" s="45" t="s">
        <v>325</v>
      </c>
      <c r="AC898" s="45" t="s">
        <v>58</v>
      </c>
      <c r="AD898" s="45"/>
      <c r="AE898" s="131"/>
      <c r="AF898" s="131"/>
      <c r="AG898" s="131"/>
      <c r="AH898" s="131"/>
      <c r="AI898" s="131"/>
      <c r="AJ898" s="131"/>
      <c r="AK898" s="131"/>
      <c r="AL898" s="131"/>
      <c r="AM898" s="131"/>
      <c r="AN898" s="131"/>
      <c r="AO898" s="131"/>
      <c r="AP898" s="131"/>
      <c r="AQ898" s="131"/>
      <c r="AR898" s="131"/>
      <c r="AS898" s="131"/>
      <c r="AT898" s="131"/>
      <c r="AU898" s="131"/>
      <c r="AV898" s="131"/>
      <c r="AW898" s="131"/>
      <c r="AX898" s="131"/>
      <c r="AY898" s="131"/>
      <c r="AZ898" s="131"/>
      <c r="BA898" s="131"/>
      <c r="BB898" s="131"/>
      <c r="BC898" s="131"/>
      <c r="BD898" s="131"/>
      <c r="BE898" s="131"/>
      <c r="BF898" s="131"/>
      <c r="BG898" s="131"/>
      <c r="BH898" s="131"/>
      <c r="BI898" s="131"/>
      <c r="BJ898" s="131"/>
      <c r="BK898" s="131"/>
      <c r="BL898" s="131"/>
      <c r="BM898" s="131"/>
      <c r="BN898" s="131"/>
      <c r="BO898" s="131"/>
      <c r="BP898" s="131"/>
      <c r="BQ898" s="131"/>
      <c r="BR898" s="131"/>
      <c r="BS898" s="131"/>
      <c r="BT898" s="131"/>
      <c r="BU898" s="131"/>
      <c r="BV898" s="131"/>
      <c r="BW898" s="131"/>
      <c r="BX898" s="131"/>
      <c r="BY898" s="131"/>
      <c r="BZ898" s="131"/>
      <c r="CA898" s="131"/>
      <c r="CB898" s="131"/>
      <c r="CC898" s="131"/>
      <c r="CD898" s="131"/>
      <c r="CE898" s="131"/>
      <c r="CF898" s="131"/>
      <c r="CG898" s="131"/>
      <c r="CH898" s="131"/>
      <c r="CI898" s="131"/>
      <c r="CJ898" s="131"/>
      <c r="CK898" s="131"/>
      <c r="CL898" s="131"/>
      <c r="CM898" s="131"/>
      <c r="CN898" s="131"/>
      <c r="CO898" s="131"/>
      <c r="CP898" s="131"/>
      <c r="CQ898" s="131"/>
      <c r="CR898" s="131"/>
      <c r="CS898" s="131"/>
      <c r="CT898" s="131"/>
      <c r="CU898" s="131"/>
      <c r="CV898" s="131"/>
      <c r="CW898" s="131"/>
      <c r="CX898" s="131"/>
      <c r="CY898" s="131"/>
      <c r="CZ898" s="131"/>
      <c r="DA898" s="131"/>
      <c r="DB898" s="131"/>
      <c r="DC898" s="131"/>
      <c r="DD898" s="131"/>
      <c r="DE898" s="131"/>
      <c r="DF898" s="131"/>
      <c r="DG898" s="131"/>
      <c r="DH898" s="131"/>
      <c r="DI898" s="131"/>
      <c r="DJ898" s="131"/>
      <c r="DK898" s="131"/>
      <c r="DL898" s="131"/>
      <c r="DM898" s="131"/>
      <c r="DN898" s="131"/>
      <c r="DO898" s="131"/>
      <c r="DP898" s="131"/>
      <c r="DQ898" s="131"/>
      <c r="DR898" s="131"/>
      <c r="DS898" s="131"/>
      <c r="DT898" s="131"/>
      <c r="DU898" s="131"/>
      <c r="DV898" s="131"/>
      <c r="DW898" s="131"/>
      <c r="DX898" s="131"/>
      <c r="DY898" s="131"/>
      <c r="DZ898" s="131"/>
      <c r="EA898" s="131"/>
      <c r="EB898" s="131"/>
      <c r="EC898" s="131"/>
      <c r="ED898" s="131"/>
      <c r="EE898" s="131"/>
      <c r="EF898" s="131"/>
      <c r="EG898" s="131"/>
      <c r="EH898" s="131"/>
      <c r="EI898" s="131"/>
      <c r="EJ898" s="131"/>
      <c r="EK898" s="131"/>
      <c r="EL898" s="131"/>
      <c r="EM898" s="131"/>
      <c r="EN898" s="131"/>
      <c r="EO898" s="131"/>
      <c r="EP898" s="131"/>
      <c r="EQ898" s="131"/>
      <c r="ER898" s="131"/>
      <c r="ES898" s="131"/>
      <c r="ET898" s="131"/>
      <c r="EU898" s="131"/>
      <c r="EV898" s="131"/>
      <c r="EW898" s="131"/>
      <c r="EX898" s="131"/>
      <c r="EY898" s="131"/>
      <c r="EZ898" s="131"/>
      <c r="FA898" s="131"/>
      <c r="FB898" s="131"/>
      <c r="FC898" s="131"/>
      <c r="FD898" s="131"/>
      <c r="FE898" s="131"/>
      <c r="FF898" s="131"/>
      <c r="FG898" s="131"/>
      <c r="FH898" s="131"/>
      <c r="FI898" s="131"/>
      <c r="FJ898" s="131"/>
      <c r="FK898" s="131"/>
      <c r="FL898" s="131"/>
      <c r="FM898" s="131"/>
      <c r="FN898" s="131"/>
      <c r="FO898" s="131"/>
      <c r="FP898" s="131"/>
      <c r="FQ898" s="131"/>
      <c r="FR898" s="131"/>
      <c r="FS898" s="131"/>
      <c r="FT898" s="131"/>
      <c r="FU898" s="131"/>
      <c r="FV898" s="131"/>
      <c r="FW898" s="131"/>
      <c r="FX898" s="131"/>
      <c r="FY898" s="131"/>
      <c r="FZ898" s="131"/>
      <c r="GA898" s="131"/>
      <c r="GB898" s="131"/>
      <c r="GC898" s="131"/>
      <c r="GD898" s="131"/>
      <c r="GE898" s="131"/>
      <c r="GF898" s="131"/>
      <c r="GG898" s="131"/>
      <c r="GH898" s="131"/>
      <c r="GI898" s="131"/>
      <c r="GJ898" s="131"/>
      <c r="GK898" s="131"/>
      <c r="GL898" s="131"/>
      <c r="GM898" s="131"/>
      <c r="GN898" s="131"/>
      <c r="GO898" s="131"/>
      <c r="GP898" s="131"/>
      <c r="GQ898" s="131"/>
      <c r="GR898" s="131"/>
      <c r="GS898" s="131"/>
      <c r="GT898" s="131"/>
      <c r="GU898" s="131"/>
      <c r="GV898" s="131"/>
      <c r="GW898" s="131"/>
      <c r="GX898" s="131"/>
      <c r="GY898" s="131"/>
      <c r="GZ898" s="131"/>
      <c r="HA898" s="131"/>
      <c r="HB898" s="131"/>
      <c r="HC898" s="131"/>
      <c r="HD898" s="131"/>
      <c r="HE898" s="131"/>
      <c r="HF898" s="131"/>
      <c r="HG898" s="131"/>
      <c r="HH898" s="131"/>
      <c r="HI898" s="131"/>
      <c r="HJ898" s="131"/>
      <c r="HK898" s="131"/>
      <c r="HL898" s="131"/>
      <c r="HM898" s="131"/>
      <c r="HN898" s="131"/>
      <c r="HO898" s="131"/>
      <c r="HP898" s="131"/>
      <c r="HQ898" s="131"/>
    </row>
    <row r="899" s="22" customFormat="1" ht="24" spans="1:229">
      <c r="A899" s="45" t="s">
        <v>42</v>
      </c>
      <c r="B899" s="46" t="s">
        <v>597</v>
      </c>
      <c r="C899" s="45" t="s">
        <v>49</v>
      </c>
      <c r="D899" s="45" t="s">
        <v>45</v>
      </c>
      <c r="E899" s="45" t="s">
        <v>267</v>
      </c>
      <c r="F899" s="45">
        <v>1</v>
      </c>
      <c r="G899" s="45">
        <v>1</v>
      </c>
      <c r="H899" s="45">
        <v>3</v>
      </c>
      <c r="I899" s="45">
        <v>12</v>
      </c>
      <c r="J899" s="45">
        <v>2019</v>
      </c>
      <c r="K899" s="45">
        <v>2019</v>
      </c>
      <c r="L899" s="55">
        <v>30</v>
      </c>
      <c r="M899" s="55">
        <v>0</v>
      </c>
      <c r="N899" s="55">
        <v>0</v>
      </c>
      <c r="O899" s="55">
        <v>30</v>
      </c>
      <c r="P899" s="55">
        <v>0</v>
      </c>
      <c r="Q899" s="45" t="s">
        <v>46</v>
      </c>
      <c r="R899" s="45">
        <v>3</v>
      </c>
      <c r="S899" s="45">
        <v>12</v>
      </c>
      <c r="T899" s="45">
        <v>3</v>
      </c>
      <c r="U899" s="45">
        <v>12</v>
      </c>
      <c r="V899" s="45">
        <v>0</v>
      </c>
      <c r="W899" s="45">
        <v>0</v>
      </c>
      <c r="X899" s="45">
        <v>0</v>
      </c>
      <c r="Y899" s="45">
        <v>0</v>
      </c>
      <c r="Z899" s="45">
        <v>0</v>
      </c>
      <c r="AA899" s="45">
        <v>0</v>
      </c>
      <c r="AB899" s="45" t="s">
        <v>222</v>
      </c>
      <c r="AC899" s="45" t="s">
        <v>237</v>
      </c>
      <c r="AD899" s="45"/>
      <c r="AE899" s="131"/>
      <c r="AF899" s="131"/>
      <c r="AG899" s="131"/>
      <c r="AH899" s="131"/>
      <c r="AI899" s="131"/>
      <c r="AJ899" s="131"/>
      <c r="AK899" s="131"/>
      <c r="AL899" s="131"/>
      <c r="AM899" s="131"/>
      <c r="AN899" s="131"/>
      <c r="AO899" s="131"/>
      <c r="AP899" s="131"/>
      <c r="AQ899" s="131"/>
      <c r="AR899" s="131"/>
      <c r="AS899" s="131"/>
      <c r="AT899" s="131"/>
      <c r="AU899" s="131"/>
      <c r="AV899" s="131"/>
      <c r="AW899" s="131"/>
      <c r="AX899" s="131"/>
      <c r="AY899" s="131"/>
      <c r="AZ899" s="131"/>
      <c r="BA899" s="131"/>
      <c r="BB899" s="131"/>
      <c r="BC899" s="131"/>
      <c r="BD899" s="131"/>
      <c r="BE899" s="131"/>
      <c r="BF899" s="131"/>
      <c r="BG899" s="131"/>
      <c r="BH899" s="131"/>
      <c r="BI899" s="131"/>
      <c r="BJ899" s="131"/>
      <c r="BK899" s="131"/>
      <c r="BL899" s="131"/>
      <c r="BM899" s="131"/>
      <c r="BN899" s="131"/>
      <c r="BO899" s="131"/>
      <c r="BP899" s="131"/>
      <c r="BQ899" s="131"/>
      <c r="BR899" s="131"/>
      <c r="BS899" s="131"/>
      <c r="BT899" s="131"/>
      <c r="BU899" s="131"/>
      <c r="BV899" s="131"/>
      <c r="BW899" s="131"/>
      <c r="BX899" s="131"/>
      <c r="BY899" s="131"/>
      <c r="BZ899" s="131"/>
      <c r="CA899" s="131"/>
      <c r="CB899" s="131"/>
      <c r="CC899" s="131"/>
      <c r="CD899" s="131"/>
      <c r="CE899" s="131"/>
      <c r="CF899" s="131"/>
      <c r="CG899" s="131"/>
      <c r="CH899" s="131"/>
      <c r="CI899" s="131"/>
      <c r="CJ899" s="131"/>
      <c r="CK899" s="131"/>
      <c r="CL899" s="131"/>
      <c r="CM899" s="131"/>
      <c r="CN899" s="131"/>
      <c r="CO899" s="131"/>
      <c r="CP899" s="131"/>
      <c r="CQ899" s="131"/>
      <c r="CR899" s="131"/>
      <c r="CS899" s="131"/>
      <c r="CT899" s="131"/>
      <c r="CU899" s="131"/>
      <c r="CV899" s="131"/>
      <c r="CW899" s="131"/>
      <c r="CX899" s="131"/>
      <c r="CY899" s="131"/>
      <c r="CZ899" s="131"/>
      <c r="DA899" s="131"/>
      <c r="DB899" s="131"/>
      <c r="DC899" s="131"/>
      <c r="DD899" s="131"/>
      <c r="DE899" s="131"/>
      <c r="DF899" s="131"/>
      <c r="DG899" s="131"/>
      <c r="DH899" s="131"/>
      <c r="DI899" s="131"/>
      <c r="DJ899" s="131"/>
      <c r="DK899" s="131"/>
      <c r="DL899" s="131"/>
      <c r="DM899" s="131"/>
      <c r="DN899" s="131"/>
      <c r="DO899" s="131"/>
      <c r="DP899" s="131"/>
      <c r="DQ899" s="131"/>
      <c r="DR899" s="131"/>
      <c r="DS899" s="131"/>
      <c r="DT899" s="131"/>
      <c r="DU899" s="131"/>
      <c r="DV899" s="131"/>
      <c r="DW899" s="131"/>
      <c r="DX899" s="131"/>
      <c r="DY899" s="131"/>
      <c r="DZ899" s="131"/>
      <c r="EA899" s="131"/>
      <c r="EB899" s="131"/>
      <c r="EC899" s="131"/>
      <c r="ED899" s="131"/>
      <c r="EE899" s="131"/>
      <c r="EF899" s="131"/>
      <c r="EG899" s="131"/>
      <c r="EH899" s="131"/>
      <c r="EI899" s="131"/>
      <c r="EJ899" s="131"/>
      <c r="EK899" s="131"/>
      <c r="EL899" s="131"/>
      <c r="EM899" s="131"/>
      <c r="EN899" s="131"/>
      <c r="EO899" s="131"/>
      <c r="EP899" s="131"/>
      <c r="EQ899" s="131"/>
      <c r="ER899" s="131"/>
      <c r="ES899" s="131"/>
      <c r="ET899" s="131"/>
      <c r="EU899" s="131"/>
      <c r="EV899" s="131"/>
      <c r="EW899" s="131"/>
      <c r="EX899" s="131"/>
      <c r="EY899" s="131"/>
      <c r="EZ899" s="131"/>
      <c r="FA899" s="131"/>
      <c r="FB899" s="131"/>
      <c r="FC899" s="131"/>
      <c r="FD899" s="131"/>
      <c r="FE899" s="131"/>
      <c r="FF899" s="131"/>
      <c r="FG899" s="131"/>
      <c r="FH899" s="131"/>
      <c r="FI899" s="131"/>
      <c r="FJ899" s="131"/>
      <c r="FK899" s="131"/>
      <c r="FL899" s="131"/>
      <c r="FM899" s="131"/>
      <c r="FN899" s="131"/>
      <c r="FO899" s="131"/>
      <c r="FP899" s="131"/>
      <c r="FQ899" s="131"/>
      <c r="FR899" s="131"/>
      <c r="FS899" s="131"/>
      <c r="FT899" s="131"/>
      <c r="FU899" s="131"/>
      <c r="FV899" s="131"/>
      <c r="FW899" s="131"/>
      <c r="FX899" s="131"/>
      <c r="FY899" s="131"/>
      <c r="FZ899" s="131"/>
      <c r="GA899" s="131"/>
      <c r="GB899" s="131"/>
      <c r="GC899" s="131"/>
      <c r="GD899" s="131"/>
      <c r="GE899" s="131"/>
      <c r="GF899" s="131"/>
      <c r="GG899" s="131"/>
      <c r="GH899" s="131"/>
      <c r="GI899" s="131"/>
      <c r="GJ899" s="131"/>
      <c r="GK899" s="131"/>
      <c r="GL899" s="131"/>
      <c r="GM899" s="131"/>
      <c r="GN899" s="131"/>
      <c r="GO899" s="131"/>
      <c r="GP899" s="131"/>
      <c r="GQ899" s="131"/>
      <c r="GR899" s="131"/>
      <c r="GS899" s="131"/>
      <c r="GT899" s="131"/>
      <c r="GU899" s="131"/>
      <c r="GV899" s="131"/>
      <c r="GW899" s="131"/>
      <c r="GX899" s="131"/>
      <c r="GY899" s="131"/>
      <c r="GZ899" s="131"/>
      <c r="HA899" s="131"/>
      <c r="HB899" s="131"/>
      <c r="HC899" s="131"/>
      <c r="HD899" s="131"/>
      <c r="HE899" s="131"/>
      <c r="HF899" s="131"/>
      <c r="HG899" s="131"/>
      <c r="HH899" s="131"/>
      <c r="HI899" s="131"/>
      <c r="HJ899" s="131"/>
      <c r="HK899" s="131"/>
      <c r="HL899" s="131"/>
      <c r="HM899" s="131"/>
      <c r="HN899" s="131"/>
      <c r="HO899" s="131"/>
      <c r="HP899" s="131"/>
      <c r="HQ899" s="131"/>
      <c r="HR899" s="131"/>
      <c r="HS899" s="131"/>
      <c r="HT899" s="131"/>
      <c r="HU899" s="131"/>
    </row>
    <row r="900" s="22" customFormat="1" ht="24" spans="1:229">
      <c r="A900" s="45" t="s">
        <v>42</v>
      </c>
      <c r="B900" s="46" t="s">
        <v>598</v>
      </c>
      <c r="C900" s="45" t="s">
        <v>49</v>
      </c>
      <c r="D900" s="45" t="s">
        <v>45</v>
      </c>
      <c r="E900" s="45" t="s">
        <v>267</v>
      </c>
      <c r="F900" s="45">
        <v>1</v>
      </c>
      <c r="G900" s="45">
        <v>1</v>
      </c>
      <c r="H900" s="45">
        <v>13</v>
      </c>
      <c r="I900" s="45">
        <v>56</v>
      </c>
      <c r="J900" s="45">
        <v>2019</v>
      </c>
      <c r="K900" s="45">
        <v>2019</v>
      </c>
      <c r="L900" s="55">
        <v>5</v>
      </c>
      <c r="M900" s="55">
        <v>0</v>
      </c>
      <c r="N900" s="55">
        <v>0</v>
      </c>
      <c r="O900" s="55">
        <v>5</v>
      </c>
      <c r="P900" s="55">
        <v>0</v>
      </c>
      <c r="Q900" s="45" t="s">
        <v>46</v>
      </c>
      <c r="R900" s="45">
        <v>13</v>
      </c>
      <c r="S900" s="45">
        <v>56</v>
      </c>
      <c r="T900" s="45">
        <v>13</v>
      </c>
      <c r="U900" s="45">
        <v>56</v>
      </c>
      <c r="V900" s="45">
        <v>0</v>
      </c>
      <c r="W900" s="45">
        <v>0</v>
      </c>
      <c r="X900" s="45">
        <v>0</v>
      </c>
      <c r="Y900" s="45">
        <v>0</v>
      </c>
      <c r="Z900" s="45">
        <v>0</v>
      </c>
      <c r="AA900" s="45">
        <v>0</v>
      </c>
      <c r="AB900" s="45" t="s">
        <v>222</v>
      </c>
      <c r="AC900" s="45" t="s">
        <v>237</v>
      </c>
      <c r="AD900" s="45"/>
      <c r="AE900" s="131"/>
      <c r="AF900" s="131"/>
      <c r="AG900" s="131"/>
      <c r="AH900" s="131"/>
      <c r="AI900" s="131"/>
      <c r="AJ900" s="131"/>
      <c r="AK900" s="131"/>
      <c r="AL900" s="131"/>
      <c r="AM900" s="131"/>
      <c r="AN900" s="131"/>
      <c r="AO900" s="131"/>
      <c r="AP900" s="131"/>
      <c r="AQ900" s="131"/>
      <c r="AR900" s="131"/>
      <c r="AS900" s="131"/>
      <c r="AT900" s="131"/>
      <c r="AU900" s="131"/>
      <c r="AV900" s="131"/>
      <c r="AW900" s="131"/>
      <c r="AX900" s="131"/>
      <c r="AY900" s="131"/>
      <c r="AZ900" s="131"/>
      <c r="BA900" s="131"/>
      <c r="BB900" s="131"/>
      <c r="BC900" s="131"/>
      <c r="BD900" s="131"/>
      <c r="BE900" s="131"/>
      <c r="BF900" s="131"/>
      <c r="BG900" s="131"/>
      <c r="BH900" s="131"/>
      <c r="BI900" s="131"/>
      <c r="BJ900" s="131"/>
      <c r="BK900" s="131"/>
      <c r="BL900" s="131"/>
      <c r="BM900" s="131"/>
      <c r="BN900" s="131"/>
      <c r="BO900" s="131"/>
      <c r="BP900" s="131"/>
      <c r="BQ900" s="131"/>
      <c r="BR900" s="131"/>
      <c r="BS900" s="131"/>
      <c r="BT900" s="131"/>
      <c r="BU900" s="131"/>
      <c r="BV900" s="131"/>
      <c r="BW900" s="131"/>
      <c r="BX900" s="131"/>
      <c r="BY900" s="131"/>
      <c r="BZ900" s="131"/>
      <c r="CA900" s="131"/>
      <c r="CB900" s="131"/>
      <c r="CC900" s="131"/>
      <c r="CD900" s="131"/>
      <c r="CE900" s="131"/>
      <c r="CF900" s="131"/>
      <c r="CG900" s="131"/>
      <c r="CH900" s="131"/>
      <c r="CI900" s="131"/>
      <c r="CJ900" s="131"/>
      <c r="CK900" s="131"/>
      <c r="CL900" s="131"/>
      <c r="CM900" s="131"/>
      <c r="CN900" s="131"/>
      <c r="CO900" s="131"/>
      <c r="CP900" s="131"/>
      <c r="CQ900" s="131"/>
      <c r="CR900" s="131"/>
      <c r="CS900" s="131"/>
      <c r="CT900" s="131"/>
      <c r="CU900" s="131"/>
      <c r="CV900" s="131"/>
      <c r="CW900" s="131"/>
      <c r="CX900" s="131"/>
      <c r="CY900" s="131"/>
      <c r="CZ900" s="131"/>
      <c r="DA900" s="131"/>
      <c r="DB900" s="131"/>
      <c r="DC900" s="131"/>
      <c r="DD900" s="131"/>
      <c r="DE900" s="131"/>
      <c r="DF900" s="131"/>
      <c r="DG900" s="131"/>
      <c r="DH900" s="131"/>
      <c r="DI900" s="131"/>
      <c r="DJ900" s="131"/>
      <c r="DK900" s="131"/>
      <c r="DL900" s="131"/>
      <c r="DM900" s="131"/>
      <c r="DN900" s="131"/>
      <c r="DO900" s="131"/>
      <c r="DP900" s="131"/>
      <c r="DQ900" s="131"/>
      <c r="DR900" s="131"/>
      <c r="DS900" s="131"/>
      <c r="DT900" s="131"/>
      <c r="DU900" s="131"/>
      <c r="DV900" s="131"/>
      <c r="DW900" s="131"/>
      <c r="DX900" s="131"/>
      <c r="DY900" s="131"/>
      <c r="DZ900" s="131"/>
      <c r="EA900" s="131"/>
      <c r="EB900" s="131"/>
      <c r="EC900" s="131"/>
      <c r="ED900" s="131"/>
      <c r="EE900" s="131"/>
      <c r="EF900" s="131"/>
      <c r="EG900" s="131"/>
      <c r="EH900" s="131"/>
      <c r="EI900" s="131"/>
      <c r="EJ900" s="131"/>
      <c r="EK900" s="131"/>
      <c r="EL900" s="131"/>
      <c r="EM900" s="131"/>
      <c r="EN900" s="131"/>
      <c r="EO900" s="131"/>
      <c r="EP900" s="131"/>
      <c r="EQ900" s="131"/>
      <c r="ER900" s="131"/>
      <c r="ES900" s="131"/>
      <c r="ET900" s="131"/>
      <c r="EU900" s="131"/>
      <c r="EV900" s="131"/>
      <c r="EW900" s="131"/>
      <c r="EX900" s="131"/>
      <c r="EY900" s="131"/>
      <c r="EZ900" s="131"/>
      <c r="FA900" s="131"/>
      <c r="FB900" s="131"/>
      <c r="FC900" s="131"/>
      <c r="FD900" s="131"/>
      <c r="FE900" s="131"/>
      <c r="FF900" s="131"/>
      <c r="FG900" s="131"/>
      <c r="FH900" s="131"/>
      <c r="FI900" s="131"/>
      <c r="FJ900" s="131"/>
      <c r="FK900" s="131"/>
      <c r="FL900" s="131"/>
      <c r="FM900" s="131"/>
      <c r="FN900" s="131"/>
      <c r="FO900" s="131"/>
      <c r="FP900" s="131"/>
      <c r="FQ900" s="131"/>
      <c r="FR900" s="131"/>
      <c r="FS900" s="131"/>
      <c r="FT900" s="131"/>
      <c r="FU900" s="131"/>
      <c r="FV900" s="131"/>
      <c r="FW900" s="131"/>
      <c r="FX900" s="131"/>
      <c r="FY900" s="131"/>
      <c r="FZ900" s="131"/>
      <c r="GA900" s="131"/>
      <c r="GB900" s="131"/>
      <c r="GC900" s="131"/>
      <c r="GD900" s="131"/>
      <c r="GE900" s="131"/>
      <c r="GF900" s="131"/>
      <c r="GG900" s="131"/>
      <c r="GH900" s="131"/>
      <c r="GI900" s="131"/>
      <c r="GJ900" s="131"/>
      <c r="GK900" s="131"/>
      <c r="GL900" s="131"/>
      <c r="GM900" s="131"/>
      <c r="GN900" s="131"/>
      <c r="GO900" s="131"/>
      <c r="GP900" s="131"/>
      <c r="GQ900" s="131"/>
      <c r="GR900" s="131"/>
      <c r="GS900" s="131"/>
      <c r="GT900" s="131"/>
      <c r="GU900" s="131"/>
      <c r="GV900" s="131"/>
      <c r="GW900" s="131"/>
      <c r="GX900" s="131"/>
      <c r="GY900" s="131"/>
      <c r="GZ900" s="131"/>
      <c r="HA900" s="131"/>
      <c r="HB900" s="131"/>
      <c r="HC900" s="131"/>
      <c r="HD900" s="131"/>
      <c r="HE900" s="131"/>
      <c r="HF900" s="131"/>
      <c r="HG900" s="131"/>
      <c r="HH900" s="131"/>
      <c r="HI900" s="131"/>
      <c r="HJ900" s="131"/>
      <c r="HK900" s="131"/>
      <c r="HL900" s="131"/>
      <c r="HM900" s="131"/>
      <c r="HN900" s="131"/>
      <c r="HO900" s="131"/>
      <c r="HP900" s="131"/>
      <c r="HQ900" s="131"/>
      <c r="HR900" s="131"/>
      <c r="HS900" s="131"/>
      <c r="HT900" s="131"/>
      <c r="HU900" s="131"/>
    </row>
    <row r="901" s="22" customFormat="1" ht="24" spans="1:229">
      <c r="A901" s="45" t="s">
        <v>42</v>
      </c>
      <c r="B901" s="46" t="s">
        <v>599</v>
      </c>
      <c r="C901" s="45" t="s">
        <v>50</v>
      </c>
      <c r="D901" s="45" t="s">
        <v>45</v>
      </c>
      <c r="E901" s="45" t="s">
        <v>267</v>
      </c>
      <c r="F901" s="45">
        <v>1</v>
      </c>
      <c r="G901" s="45">
        <v>1</v>
      </c>
      <c r="H901" s="45">
        <v>108</v>
      </c>
      <c r="I901" s="45">
        <v>422</v>
      </c>
      <c r="J901" s="45">
        <v>2019</v>
      </c>
      <c r="K901" s="45">
        <v>2019</v>
      </c>
      <c r="L901" s="55">
        <v>240</v>
      </c>
      <c r="M901" s="55">
        <v>0</v>
      </c>
      <c r="N901" s="55">
        <v>0</v>
      </c>
      <c r="O901" s="55">
        <v>240</v>
      </c>
      <c r="P901" s="55">
        <v>0</v>
      </c>
      <c r="Q901" s="45" t="s">
        <v>46</v>
      </c>
      <c r="R901" s="45">
        <v>1308</v>
      </c>
      <c r="S901" s="45">
        <v>6025</v>
      </c>
      <c r="T901" s="45">
        <v>108</v>
      </c>
      <c r="U901" s="45">
        <v>422</v>
      </c>
      <c r="V901" s="45">
        <v>0</v>
      </c>
      <c r="W901" s="45">
        <v>0</v>
      </c>
      <c r="X901" s="45">
        <v>0</v>
      </c>
      <c r="Y901" s="45">
        <v>0</v>
      </c>
      <c r="Z901" s="45">
        <v>0</v>
      </c>
      <c r="AA901" s="45">
        <v>0</v>
      </c>
      <c r="AB901" s="45" t="s">
        <v>222</v>
      </c>
      <c r="AC901" s="45" t="s">
        <v>237</v>
      </c>
      <c r="AD901" s="45"/>
      <c r="AE901" s="131"/>
      <c r="AF901" s="131"/>
      <c r="AG901" s="131"/>
      <c r="AH901" s="131"/>
      <c r="AI901" s="131"/>
      <c r="AJ901" s="131"/>
      <c r="AK901" s="131"/>
      <c r="AL901" s="131"/>
      <c r="AM901" s="131"/>
      <c r="AN901" s="131"/>
      <c r="AO901" s="131"/>
      <c r="AP901" s="131"/>
      <c r="AQ901" s="131"/>
      <c r="AR901" s="131"/>
      <c r="AS901" s="131"/>
      <c r="AT901" s="131"/>
      <c r="AU901" s="131"/>
      <c r="AV901" s="131"/>
      <c r="AW901" s="131"/>
      <c r="AX901" s="131"/>
      <c r="AY901" s="131"/>
      <c r="AZ901" s="131"/>
      <c r="BA901" s="131"/>
      <c r="BB901" s="131"/>
      <c r="BC901" s="131"/>
      <c r="BD901" s="131"/>
      <c r="BE901" s="131"/>
      <c r="BF901" s="131"/>
      <c r="BG901" s="131"/>
      <c r="BH901" s="131"/>
      <c r="BI901" s="131"/>
      <c r="BJ901" s="131"/>
      <c r="BK901" s="131"/>
      <c r="BL901" s="131"/>
      <c r="BM901" s="131"/>
      <c r="BN901" s="131"/>
      <c r="BO901" s="131"/>
      <c r="BP901" s="131"/>
      <c r="BQ901" s="131"/>
      <c r="BR901" s="131"/>
      <c r="BS901" s="131"/>
      <c r="BT901" s="131"/>
      <c r="BU901" s="131"/>
      <c r="BV901" s="131"/>
      <c r="BW901" s="131"/>
      <c r="BX901" s="131"/>
      <c r="BY901" s="131"/>
      <c r="BZ901" s="131"/>
      <c r="CA901" s="131"/>
      <c r="CB901" s="131"/>
      <c r="CC901" s="131"/>
      <c r="CD901" s="131"/>
      <c r="CE901" s="131"/>
      <c r="CF901" s="131"/>
      <c r="CG901" s="131"/>
      <c r="CH901" s="131"/>
      <c r="CI901" s="131"/>
      <c r="CJ901" s="131"/>
      <c r="CK901" s="131"/>
      <c r="CL901" s="131"/>
      <c r="CM901" s="131"/>
      <c r="CN901" s="131"/>
      <c r="CO901" s="131"/>
      <c r="CP901" s="131"/>
      <c r="CQ901" s="131"/>
      <c r="CR901" s="131"/>
      <c r="CS901" s="131"/>
      <c r="CT901" s="131"/>
      <c r="CU901" s="131"/>
      <c r="CV901" s="131"/>
      <c r="CW901" s="131"/>
      <c r="CX901" s="131"/>
      <c r="CY901" s="131"/>
      <c r="CZ901" s="131"/>
      <c r="DA901" s="131"/>
      <c r="DB901" s="131"/>
      <c r="DC901" s="131"/>
      <c r="DD901" s="131"/>
      <c r="DE901" s="131"/>
      <c r="DF901" s="131"/>
      <c r="DG901" s="131"/>
      <c r="DH901" s="131"/>
      <c r="DI901" s="131"/>
      <c r="DJ901" s="131"/>
      <c r="DK901" s="131"/>
      <c r="DL901" s="131"/>
      <c r="DM901" s="131"/>
      <c r="DN901" s="131"/>
      <c r="DO901" s="131"/>
      <c r="DP901" s="131"/>
      <c r="DQ901" s="131"/>
      <c r="DR901" s="131"/>
      <c r="DS901" s="131"/>
      <c r="DT901" s="131"/>
      <c r="DU901" s="131"/>
      <c r="DV901" s="131"/>
      <c r="DW901" s="131"/>
      <c r="DX901" s="131"/>
      <c r="DY901" s="131"/>
      <c r="DZ901" s="131"/>
      <c r="EA901" s="131"/>
      <c r="EB901" s="131"/>
      <c r="EC901" s="131"/>
      <c r="ED901" s="131"/>
      <c r="EE901" s="131"/>
      <c r="EF901" s="131"/>
      <c r="EG901" s="131"/>
      <c r="EH901" s="131"/>
      <c r="EI901" s="131"/>
      <c r="EJ901" s="131"/>
      <c r="EK901" s="131"/>
      <c r="EL901" s="131"/>
      <c r="EM901" s="131"/>
      <c r="EN901" s="131"/>
      <c r="EO901" s="131"/>
      <c r="EP901" s="131"/>
      <c r="EQ901" s="131"/>
      <c r="ER901" s="131"/>
      <c r="ES901" s="131"/>
      <c r="ET901" s="131"/>
      <c r="EU901" s="131"/>
      <c r="EV901" s="131"/>
      <c r="EW901" s="131"/>
      <c r="EX901" s="131"/>
      <c r="EY901" s="131"/>
      <c r="EZ901" s="131"/>
      <c r="FA901" s="131"/>
      <c r="FB901" s="131"/>
      <c r="FC901" s="131"/>
      <c r="FD901" s="131"/>
      <c r="FE901" s="131"/>
      <c r="FF901" s="131"/>
      <c r="FG901" s="131"/>
      <c r="FH901" s="131"/>
      <c r="FI901" s="131"/>
      <c r="FJ901" s="131"/>
      <c r="FK901" s="131"/>
      <c r="FL901" s="131"/>
      <c r="FM901" s="131"/>
      <c r="FN901" s="131"/>
      <c r="FO901" s="131"/>
      <c r="FP901" s="131"/>
      <c r="FQ901" s="131"/>
      <c r="FR901" s="131"/>
      <c r="FS901" s="131"/>
      <c r="FT901" s="131"/>
      <c r="FU901" s="131"/>
      <c r="FV901" s="131"/>
      <c r="FW901" s="131"/>
      <c r="FX901" s="131"/>
      <c r="FY901" s="131"/>
      <c r="FZ901" s="131"/>
      <c r="GA901" s="131"/>
      <c r="GB901" s="131"/>
      <c r="GC901" s="131"/>
      <c r="GD901" s="131"/>
      <c r="GE901" s="131"/>
      <c r="GF901" s="131"/>
      <c r="GG901" s="131"/>
      <c r="GH901" s="131"/>
      <c r="GI901" s="131"/>
      <c r="GJ901" s="131"/>
      <c r="GK901" s="131"/>
      <c r="GL901" s="131"/>
      <c r="GM901" s="131"/>
      <c r="GN901" s="131"/>
      <c r="GO901" s="131"/>
      <c r="GP901" s="131"/>
      <c r="GQ901" s="131"/>
      <c r="GR901" s="131"/>
      <c r="GS901" s="131"/>
      <c r="GT901" s="131"/>
      <c r="GU901" s="131"/>
      <c r="GV901" s="131"/>
      <c r="GW901" s="131"/>
      <c r="GX901" s="131"/>
      <c r="GY901" s="131"/>
      <c r="GZ901" s="131"/>
      <c r="HA901" s="131"/>
      <c r="HB901" s="131"/>
      <c r="HC901" s="131"/>
      <c r="HD901" s="131"/>
      <c r="HE901" s="131"/>
      <c r="HF901" s="131"/>
      <c r="HG901" s="131"/>
      <c r="HH901" s="131"/>
      <c r="HI901" s="131"/>
      <c r="HJ901" s="131"/>
      <c r="HK901" s="131"/>
      <c r="HL901" s="131"/>
      <c r="HM901" s="131"/>
      <c r="HN901" s="131"/>
      <c r="HO901" s="131"/>
      <c r="HP901" s="131"/>
      <c r="HQ901" s="131"/>
      <c r="HR901" s="131"/>
      <c r="HS901" s="131"/>
      <c r="HT901" s="131"/>
      <c r="HU901" s="131"/>
    </row>
    <row r="902" s="22" customFormat="1" ht="24" spans="1:229">
      <c r="A902" s="45" t="s">
        <v>42</v>
      </c>
      <c r="B902" s="46" t="s">
        <v>600</v>
      </c>
      <c r="C902" s="45" t="s">
        <v>51</v>
      </c>
      <c r="D902" s="45" t="s">
        <v>45</v>
      </c>
      <c r="E902" s="45" t="s">
        <v>267</v>
      </c>
      <c r="F902" s="45">
        <v>1</v>
      </c>
      <c r="G902" s="45">
        <v>1</v>
      </c>
      <c r="H902" s="45">
        <v>181</v>
      </c>
      <c r="I902" s="45">
        <v>780</v>
      </c>
      <c r="J902" s="45">
        <v>2019</v>
      </c>
      <c r="K902" s="45">
        <v>2019</v>
      </c>
      <c r="L902" s="55">
        <v>50</v>
      </c>
      <c r="M902" s="55">
        <v>0</v>
      </c>
      <c r="N902" s="55">
        <v>0</v>
      </c>
      <c r="O902" s="55">
        <v>50</v>
      </c>
      <c r="P902" s="55">
        <v>0</v>
      </c>
      <c r="Q902" s="45" t="s">
        <v>46</v>
      </c>
      <c r="R902" s="45">
        <v>4464</v>
      </c>
      <c r="S902" s="45">
        <v>20046</v>
      </c>
      <c r="T902" s="45">
        <v>181</v>
      </c>
      <c r="U902" s="45">
        <v>780</v>
      </c>
      <c r="V902" s="45">
        <v>0</v>
      </c>
      <c r="W902" s="45">
        <v>0</v>
      </c>
      <c r="X902" s="45">
        <v>0</v>
      </c>
      <c r="Y902" s="45">
        <v>0</v>
      </c>
      <c r="Z902" s="45">
        <v>0</v>
      </c>
      <c r="AA902" s="45">
        <v>0</v>
      </c>
      <c r="AB902" s="45" t="s">
        <v>222</v>
      </c>
      <c r="AC902" s="45" t="s">
        <v>237</v>
      </c>
      <c r="AD902" s="45"/>
      <c r="AE902" s="131"/>
      <c r="AF902" s="131"/>
      <c r="AG902" s="131"/>
      <c r="AH902" s="131"/>
      <c r="AI902" s="131"/>
      <c r="AJ902" s="131"/>
      <c r="AK902" s="131"/>
      <c r="AL902" s="131"/>
      <c r="AM902" s="131"/>
      <c r="AN902" s="131"/>
      <c r="AO902" s="131"/>
      <c r="AP902" s="131"/>
      <c r="AQ902" s="131"/>
      <c r="AR902" s="131"/>
      <c r="AS902" s="131"/>
      <c r="AT902" s="131"/>
      <c r="AU902" s="131"/>
      <c r="AV902" s="131"/>
      <c r="AW902" s="131"/>
      <c r="AX902" s="131"/>
      <c r="AY902" s="131"/>
      <c r="AZ902" s="131"/>
      <c r="BA902" s="131"/>
      <c r="BB902" s="131"/>
      <c r="BC902" s="131"/>
      <c r="BD902" s="131"/>
      <c r="BE902" s="131"/>
      <c r="BF902" s="131"/>
      <c r="BG902" s="131"/>
      <c r="BH902" s="131"/>
      <c r="BI902" s="131"/>
      <c r="BJ902" s="131"/>
      <c r="BK902" s="131"/>
      <c r="BL902" s="131"/>
      <c r="BM902" s="131"/>
      <c r="BN902" s="131"/>
      <c r="BO902" s="131"/>
      <c r="BP902" s="131"/>
      <c r="BQ902" s="131"/>
      <c r="BR902" s="131"/>
      <c r="BS902" s="131"/>
      <c r="BT902" s="131"/>
      <c r="BU902" s="131"/>
      <c r="BV902" s="131"/>
      <c r="BW902" s="131"/>
      <c r="BX902" s="131"/>
      <c r="BY902" s="131"/>
      <c r="BZ902" s="131"/>
      <c r="CA902" s="131"/>
      <c r="CB902" s="131"/>
      <c r="CC902" s="131"/>
      <c r="CD902" s="131"/>
      <c r="CE902" s="131"/>
      <c r="CF902" s="131"/>
      <c r="CG902" s="131"/>
      <c r="CH902" s="131"/>
      <c r="CI902" s="131"/>
      <c r="CJ902" s="131"/>
      <c r="CK902" s="131"/>
      <c r="CL902" s="131"/>
      <c r="CM902" s="131"/>
      <c r="CN902" s="131"/>
      <c r="CO902" s="131"/>
      <c r="CP902" s="131"/>
      <c r="CQ902" s="131"/>
      <c r="CR902" s="131"/>
      <c r="CS902" s="131"/>
      <c r="CT902" s="131"/>
      <c r="CU902" s="131"/>
      <c r="CV902" s="131"/>
      <c r="CW902" s="131"/>
      <c r="CX902" s="131"/>
      <c r="CY902" s="131"/>
      <c r="CZ902" s="131"/>
      <c r="DA902" s="131"/>
      <c r="DB902" s="131"/>
      <c r="DC902" s="131"/>
      <c r="DD902" s="131"/>
      <c r="DE902" s="131"/>
      <c r="DF902" s="131"/>
      <c r="DG902" s="131"/>
      <c r="DH902" s="131"/>
      <c r="DI902" s="131"/>
      <c r="DJ902" s="131"/>
      <c r="DK902" s="131"/>
      <c r="DL902" s="131"/>
      <c r="DM902" s="131"/>
      <c r="DN902" s="131"/>
      <c r="DO902" s="131"/>
      <c r="DP902" s="131"/>
      <c r="DQ902" s="131"/>
      <c r="DR902" s="131"/>
      <c r="DS902" s="131"/>
      <c r="DT902" s="131"/>
      <c r="DU902" s="131"/>
      <c r="DV902" s="131"/>
      <c r="DW902" s="131"/>
      <c r="DX902" s="131"/>
      <c r="DY902" s="131"/>
      <c r="DZ902" s="131"/>
      <c r="EA902" s="131"/>
      <c r="EB902" s="131"/>
      <c r="EC902" s="131"/>
      <c r="ED902" s="131"/>
      <c r="EE902" s="131"/>
      <c r="EF902" s="131"/>
      <c r="EG902" s="131"/>
      <c r="EH902" s="131"/>
      <c r="EI902" s="131"/>
      <c r="EJ902" s="131"/>
      <c r="EK902" s="131"/>
      <c r="EL902" s="131"/>
      <c r="EM902" s="131"/>
      <c r="EN902" s="131"/>
      <c r="EO902" s="131"/>
      <c r="EP902" s="131"/>
      <c r="EQ902" s="131"/>
      <c r="ER902" s="131"/>
      <c r="ES902" s="131"/>
      <c r="ET902" s="131"/>
      <c r="EU902" s="131"/>
      <c r="EV902" s="131"/>
      <c r="EW902" s="131"/>
      <c r="EX902" s="131"/>
      <c r="EY902" s="131"/>
      <c r="EZ902" s="131"/>
      <c r="FA902" s="131"/>
      <c r="FB902" s="131"/>
      <c r="FC902" s="131"/>
      <c r="FD902" s="131"/>
      <c r="FE902" s="131"/>
      <c r="FF902" s="131"/>
      <c r="FG902" s="131"/>
      <c r="FH902" s="131"/>
      <c r="FI902" s="131"/>
      <c r="FJ902" s="131"/>
      <c r="FK902" s="131"/>
      <c r="FL902" s="131"/>
      <c r="FM902" s="131"/>
      <c r="FN902" s="131"/>
      <c r="FO902" s="131"/>
      <c r="FP902" s="131"/>
      <c r="FQ902" s="131"/>
      <c r="FR902" s="131"/>
      <c r="FS902" s="131"/>
      <c r="FT902" s="131"/>
      <c r="FU902" s="131"/>
      <c r="FV902" s="131"/>
      <c r="FW902" s="131"/>
      <c r="FX902" s="131"/>
      <c r="FY902" s="131"/>
      <c r="FZ902" s="131"/>
      <c r="GA902" s="131"/>
      <c r="GB902" s="131"/>
      <c r="GC902" s="131"/>
      <c r="GD902" s="131"/>
      <c r="GE902" s="131"/>
      <c r="GF902" s="131"/>
      <c r="GG902" s="131"/>
      <c r="GH902" s="131"/>
      <c r="GI902" s="131"/>
      <c r="GJ902" s="131"/>
      <c r="GK902" s="131"/>
      <c r="GL902" s="131"/>
      <c r="GM902" s="131"/>
      <c r="GN902" s="131"/>
      <c r="GO902" s="131"/>
      <c r="GP902" s="131"/>
      <c r="GQ902" s="131"/>
      <c r="GR902" s="131"/>
      <c r="GS902" s="131"/>
      <c r="GT902" s="131"/>
      <c r="GU902" s="131"/>
      <c r="GV902" s="131"/>
      <c r="GW902" s="131"/>
      <c r="GX902" s="131"/>
      <c r="GY902" s="131"/>
      <c r="GZ902" s="131"/>
      <c r="HA902" s="131"/>
      <c r="HB902" s="131"/>
      <c r="HC902" s="131"/>
      <c r="HD902" s="131"/>
      <c r="HE902" s="131"/>
      <c r="HF902" s="131"/>
      <c r="HG902" s="131"/>
      <c r="HH902" s="131"/>
      <c r="HI902" s="131"/>
      <c r="HJ902" s="131"/>
      <c r="HK902" s="131"/>
      <c r="HL902" s="131"/>
      <c r="HM902" s="131"/>
      <c r="HN902" s="131"/>
      <c r="HO902" s="131"/>
      <c r="HP902" s="131"/>
      <c r="HQ902" s="131"/>
      <c r="HR902" s="131"/>
      <c r="HS902" s="131"/>
      <c r="HT902" s="131"/>
      <c r="HU902" s="131"/>
    </row>
    <row r="903" s="22" customFormat="1" ht="24" spans="1:229">
      <c r="A903" s="45" t="s">
        <v>42</v>
      </c>
      <c r="B903" s="46" t="s">
        <v>601</v>
      </c>
      <c r="C903" s="45" t="s">
        <v>53</v>
      </c>
      <c r="D903" s="45" t="s">
        <v>45</v>
      </c>
      <c r="E903" s="45" t="s">
        <v>267</v>
      </c>
      <c r="F903" s="45">
        <v>1</v>
      </c>
      <c r="G903" s="45">
        <v>1</v>
      </c>
      <c r="H903" s="45">
        <v>88</v>
      </c>
      <c r="I903" s="45">
        <v>302</v>
      </c>
      <c r="J903" s="45">
        <v>2019</v>
      </c>
      <c r="K903" s="45">
        <v>2019</v>
      </c>
      <c r="L903" s="55">
        <v>11</v>
      </c>
      <c r="M903" s="55">
        <v>0</v>
      </c>
      <c r="N903" s="55">
        <v>0</v>
      </c>
      <c r="O903" s="55">
        <v>11</v>
      </c>
      <c r="P903" s="55">
        <v>0</v>
      </c>
      <c r="Q903" s="45" t="s">
        <v>46</v>
      </c>
      <c r="R903" s="45">
        <v>389</v>
      </c>
      <c r="S903" s="45">
        <v>1457</v>
      </c>
      <c r="T903" s="45">
        <v>88</v>
      </c>
      <c r="U903" s="45">
        <v>302</v>
      </c>
      <c r="V903" s="45">
        <v>0</v>
      </c>
      <c r="W903" s="45">
        <v>0</v>
      </c>
      <c r="X903" s="45">
        <v>0</v>
      </c>
      <c r="Y903" s="45">
        <v>0</v>
      </c>
      <c r="Z903" s="45">
        <v>0</v>
      </c>
      <c r="AA903" s="45">
        <v>0</v>
      </c>
      <c r="AB903" s="45" t="s">
        <v>222</v>
      </c>
      <c r="AC903" s="45" t="s">
        <v>237</v>
      </c>
      <c r="AD903" s="45"/>
      <c r="AE903" s="131"/>
      <c r="AF903" s="131"/>
      <c r="AG903" s="131"/>
      <c r="AH903" s="131"/>
      <c r="AI903" s="131"/>
      <c r="AJ903" s="131"/>
      <c r="AK903" s="131"/>
      <c r="AL903" s="131"/>
      <c r="AM903" s="131"/>
      <c r="AN903" s="131"/>
      <c r="AO903" s="131"/>
      <c r="AP903" s="131"/>
      <c r="AQ903" s="131"/>
      <c r="AR903" s="131"/>
      <c r="AS903" s="131"/>
      <c r="AT903" s="131"/>
      <c r="AU903" s="131"/>
      <c r="AV903" s="131"/>
      <c r="AW903" s="131"/>
      <c r="AX903" s="131"/>
      <c r="AY903" s="131"/>
      <c r="AZ903" s="131"/>
      <c r="BA903" s="131"/>
      <c r="BB903" s="131"/>
      <c r="BC903" s="131"/>
      <c r="BD903" s="131"/>
      <c r="BE903" s="131"/>
      <c r="BF903" s="131"/>
      <c r="BG903" s="131"/>
      <c r="BH903" s="131"/>
      <c r="BI903" s="131"/>
      <c r="BJ903" s="131"/>
      <c r="BK903" s="131"/>
      <c r="BL903" s="131"/>
      <c r="BM903" s="131"/>
      <c r="BN903" s="131"/>
      <c r="BO903" s="131"/>
      <c r="BP903" s="131"/>
      <c r="BQ903" s="131"/>
      <c r="BR903" s="131"/>
      <c r="BS903" s="131"/>
      <c r="BT903" s="131"/>
      <c r="BU903" s="131"/>
      <c r="BV903" s="131"/>
      <c r="BW903" s="131"/>
      <c r="BX903" s="131"/>
      <c r="BY903" s="131"/>
      <c r="BZ903" s="131"/>
      <c r="CA903" s="131"/>
      <c r="CB903" s="131"/>
      <c r="CC903" s="131"/>
      <c r="CD903" s="131"/>
      <c r="CE903" s="131"/>
      <c r="CF903" s="131"/>
      <c r="CG903" s="131"/>
      <c r="CH903" s="131"/>
      <c r="CI903" s="131"/>
      <c r="CJ903" s="131"/>
      <c r="CK903" s="131"/>
      <c r="CL903" s="131"/>
      <c r="CM903" s="131"/>
      <c r="CN903" s="131"/>
      <c r="CO903" s="131"/>
      <c r="CP903" s="131"/>
      <c r="CQ903" s="131"/>
      <c r="CR903" s="131"/>
      <c r="CS903" s="131"/>
      <c r="CT903" s="131"/>
      <c r="CU903" s="131"/>
      <c r="CV903" s="131"/>
      <c r="CW903" s="131"/>
      <c r="CX903" s="131"/>
      <c r="CY903" s="131"/>
      <c r="CZ903" s="131"/>
      <c r="DA903" s="131"/>
      <c r="DB903" s="131"/>
      <c r="DC903" s="131"/>
      <c r="DD903" s="131"/>
      <c r="DE903" s="131"/>
      <c r="DF903" s="131"/>
      <c r="DG903" s="131"/>
      <c r="DH903" s="131"/>
      <c r="DI903" s="131"/>
      <c r="DJ903" s="131"/>
      <c r="DK903" s="131"/>
      <c r="DL903" s="131"/>
      <c r="DM903" s="131"/>
      <c r="DN903" s="131"/>
      <c r="DO903" s="131"/>
      <c r="DP903" s="131"/>
      <c r="DQ903" s="131"/>
      <c r="DR903" s="131"/>
      <c r="DS903" s="131"/>
      <c r="DT903" s="131"/>
      <c r="DU903" s="131"/>
      <c r="DV903" s="131"/>
      <c r="DW903" s="131"/>
      <c r="DX903" s="131"/>
      <c r="DY903" s="131"/>
      <c r="DZ903" s="131"/>
      <c r="EA903" s="131"/>
      <c r="EB903" s="131"/>
      <c r="EC903" s="131"/>
      <c r="ED903" s="131"/>
      <c r="EE903" s="131"/>
      <c r="EF903" s="131"/>
      <c r="EG903" s="131"/>
      <c r="EH903" s="131"/>
      <c r="EI903" s="131"/>
      <c r="EJ903" s="131"/>
      <c r="EK903" s="131"/>
      <c r="EL903" s="131"/>
      <c r="EM903" s="131"/>
      <c r="EN903" s="131"/>
      <c r="EO903" s="131"/>
      <c r="EP903" s="131"/>
      <c r="EQ903" s="131"/>
      <c r="ER903" s="131"/>
      <c r="ES903" s="131"/>
      <c r="ET903" s="131"/>
      <c r="EU903" s="131"/>
      <c r="EV903" s="131"/>
      <c r="EW903" s="131"/>
      <c r="EX903" s="131"/>
      <c r="EY903" s="131"/>
      <c r="EZ903" s="131"/>
      <c r="FA903" s="131"/>
      <c r="FB903" s="131"/>
      <c r="FC903" s="131"/>
      <c r="FD903" s="131"/>
      <c r="FE903" s="131"/>
      <c r="FF903" s="131"/>
      <c r="FG903" s="131"/>
      <c r="FH903" s="131"/>
      <c r="FI903" s="131"/>
      <c r="FJ903" s="131"/>
      <c r="FK903" s="131"/>
      <c r="FL903" s="131"/>
      <c r="FM903" s="131"/>
      <c r="FN903" s="131"/>
      <c r="FO903" s="131"/>
      <c r="FP903" s="131"/>
      <c r="FQ903" s="131"/>
      <c r="FR903" s="131"/>
      <c r="FS903" s="131"/>
      <c r="FT903" s="131"/>
      <c r="FU903" s="131"/>
      <c r="FV903" s="131"/>
      <c r="FW903" s="131"/>
      <c r="FX903" s="131"/>
      <c r="FY903" s="131"/>
      <c r="FZ903" s="131"/>
      <c r="GA903" s="131"/>
      <c r="GB903" s="131"/>
      <c r="GC903" s="131"/>
      <c r="GD903" s="131"/>
      <c r="GE903" s="131"/>
      <c r="GF903" s="131"/>
      <c r="GG903" s="131"/>
      <c r="GH903" s="131"/>
      <c r="GI903" s="131"/>
      <c r="GJ903" s="131"/>
      <c r="GK903" s="131"/>
      <c r="GL903" s="131"/>
      <c r="GM903" s="131"/>
      <c r="GN903" s="131"/>
      <c r="GO903" s="131"/>
      <c r="GP903" s="131"/>
      <c r="GQ903" s="131"/>
      <c r="GR903" s="131"/>
      <c r="GS903" s="131"/>
      <c r="GT903" s="131"/>
      <c r="GU903" s="131"/>
      <c r="GV903" s="131"/>
      <c r="GW903" s="131"/>
      <c r="GX903" s="131"/>
      <c r="GY903" s="131"/>
      <c r="GZ903" s="131"/>
      <c r="HA903" s="131"/>
      <c r="HB903" s="131"/>
      <c r="HC903" s="131"/>
      <c r="HD903" s="131"/>
      <c r="HE903" s="131"/>
      <c r="HF903" s="131"/>
      <c r="HG903" s="131"/>
      <c r="HH903" s="131"/>
      <c r="HI903" s="131"/>
      <c r="HJ903" s="131"/>
      <c r="HK903" s="131"/>
      <c r="HL903" s="131"/>
      <c r="HM903" s="131"/>
      <c r="HN903" s="131"/>
      <c r="HO903" s="131"/>
      <c r="HP903" s="131"/>
      <c r="HQ903" s="131"/>
      <c r="HR903" s="131"/>
      <c r="HS903" s="131"/>
      <c r="HT903" s="131"/>
      <c r="HU903" s="131"/>
    </row>
    <row r="904" s="22" customFormat="1" ht="24" spans="1:229">
      <c r="A904" s="45" t="s">
        <v>42</v>
      </c>
      <c r="B904" s="46" t="s">
        <v>602</v>
      </c>
      <c r="C904" s="45" t="s">
        <v>53</v>
      </c>
      <c r="D904" s="45" t="s">
        <v>45</v>
      </c>
      <c r="E904" s="45" t="s">
        <v>267</v>
      </c>
      <c r="F904" s="45">
        <v>1</v>
      </c>
      <c r="G904" s="45">
        <v>1</v>
      </c>
      <c r="H904" s="45">
        <v>205</v>
      </c>
      <c r="I904" s="45">
        <v>812</v>
      </c>
      <c r="J904" s="45">
        <v>2019</v>
      </c>
      <c r="K904" s="45">
        <v>2019</v>
      </c>
      <c r="L904" s="55">
        <v>399</v>
      </c>
      <c r="M904" s="55">
        <v>0</v>
      </c>
      <c r="N904" s="55">
        <v>0</v>
      </c>
      <c r="O904" s="55">
        <v>399</v>
      </c>
      <c r="P904" s="55">
        <v>0</v>
      </c>
      <c r="Q904" s="45" t="s">
        <v>46</v>
      </c>
      <c r="R904" s="45">
        <v>268</v>
      </c>
      <c r="S904" s="45">
        <v>1052</v>
      </c>
      <c r="T904" s="45">
        <v>205</v>
      </c>
      <c r="U904" s="45">
        <v>812</v>
      </c>
      <c r="V904" s="45">
        <v>0</v>
      </c>
      <c r="W904" s="45">
        <v>0</v>
      </c>
      <c r="X904" s="45">
        <v>0</v>
      </c>
      <c r="Y904" s="45">
        <v>0</v>
      </c>
      <c r="Z904" s="45">
        <v>0</v>
      </c>
      <c r="AA904" s="45">
        <v>0</v>
      </c>
      <c r="AB904" s="45" t="s">
        <v>222</v>
      </c>
      <c r="AC904" s="45" t="s">
        <v>237</v>
      </c>
      <c r="AD904" s="45"/>
      <c r="AE904" s="131"/>
      <c r="AF904" s="131"/>
      <c r="AG904" s="131"/>
      <c r="AH904" s="131"/>
      <c r="AI904" s="131"/>
      <c r="AJ904" s="131"/>
      <c r="AK904" s="131"/>
      <c r="AL904" s="131"/>
      <c r="AM904" s="131"/>
      <c r="AN904" s="131"/>
      <c r="AO904" s="131"/>
      <c r="AP904" s="131"/>
      <c r="AQ904" s="131"/>
      <c r="AR904" s="131"/>
      <c r="AS904" s="131"/>
      <c r="AT904" s="131"/>
      <c r="AU904" s="131"/>
      <c r="AV904" s="131"/>
      <c r="AW904" s="131"/>
      <c r="AX904" s="131"/>
      <c r="AY904" s="131"/>
      <c r="AZ904" s="131"/>
      <c r="BA904" s="131"/>
      <c r="BB904" s="131"/>
      <c r="BC904" s="131"/>
      <c r="BD904" s="131"/>
      <c r="BE904" s="131"/>
      <c r="BF904" s="131"/>
      <c r="BG904" s="131"/>
      <c r="BH904" s="131"/>
      <c r="BI904" s="131"/>
      <c r="BJ904" s="131"/>
      <c r="BK904" s="131"/>
      <c r="BL904" s="131"/>
      <c r="BM904" s="131"/>
      <c r="BN904" s="131"/>
      <c r="BO904" s="131"/>
      <c r="BP904" s="131"/>
      <c r="BQ904" s="131"/>
      <c r="BR904" s="131"/>
      <c r="BS904" s="131"/>
      <c r="BT904" s="131"/>
      <c r="BU904" s="131"/>
      <c r="BV904" s="131"/>
      <c r="BW904" s="131"/>
      <c r="BX904" s="131"/>
      <c r="BY904" s="131"/>
      <c r="BZ904" s="131"/>
      <c r="CA904" s="131"/>
      <c r="CB904" s="131"/>
      <c r="CC904" s="131"/>
      <c r="CD904" s="131"/>
      <c r="CE904" s="131"/>
      <c r="CF904" s="131"/>
      <c r="CG904" s="131"/>
      <c r="CH904" s="131"/>
      <c r="CI904" s="131"/>
      <c r="CJ904" s="131"/>
      <c r="CK904" s="131"/>
      <c r="CL904" s="131"/>
      <c r="CM904" s="131"/>
      <c r="CN904" s="131"/>
      <c r="CO904" s="131"/>
      <c r="CP904" s="131"/>
      <c r="CQ904" s="131"/>
      <c r="CR904" s="131"/>
      <c r="CS904" s="131"/>
      <c r="CT904" s="131"/>
      <c r="CU904" s="131"/>
      <c r="CV904" s="131"/>
      <c r="CW904" s="131"/>
      <c r="CX904" s="131"/>
      <c r="CY904" s="131"/>
      <c r="CZ904" s="131"/>
      <c r="DA904" s="131"/>
      <c r="DB904" s="131"/>
      <c r="DC904" s="131"/>
      <c r="DD904" s="131"/>
      <c r="DE904" s="131"/>
      <c r="DF904" s="131"/>
      <c r="DG904" s="131"/>
      <c r="DH904" s="131"/>
      <c r="DI904" s="131"/>
      <c r="DJ904" s="131"/>
      <c r="DK904" s="131"/>
      <c r="DL904" s="131"/>
      <c r="DM904" s="131"/>
      <c r="DN904" s="131"/>
      <c r="DO904" s="131"/>
      <c r="DP904" s="131"/>
      <c r="DQ904" s="131"/>
      <c r="DR904" s="131"/>
      <c r="DS904" s="131"/>
      <c r="DT904" s="131"/>
      <c r="DU904" s="131"/>
      <c r="DV904" s="131"/>
      <c r="DW904" s="131"/>
      <c r="DX904" s="131"/>
      <c r="DY904" s="131"/>
      <c r="DZ904" s="131"/>
      <c r="EA904" s="131"/>
      <c r="EB904" s="131"/>
      <c r="EC904" s="131"/>
      <c r="ED904" s="131"/>
      <c r="EE904" s="131"/>
      <c r="EF904" s="131"/>
      <c r="EG904" s="131"/>
      <c r="EH904" s="131"/>
      <c r="EI904" s="131"/>
      <c r="EJ904" s="131"/>
      <c r="EK904" s="131"/>
      <c r="EL904" s="131"/>
      <c r="EM904" s="131"/>
      <c r="EN904" s="131"/>
      <c r="EO904" s="131"/>
      <c r="EP904" s="131"/>
      <c r="EQ904" s="131"/>
      <c r="ER904" s="131"/>
      <c r="ES904" s="131"/>
      <c r="ET904" s="131"/>
      <c r="EU904" s="131"/>
      <c r="EV904" s="131"/>
      <c r="EW904" s="131"/>
      <c r="EX904" s="131"/>
      <c r="EY904" s="131"/>
      <c r="EZ904" s="131"/>
      <c r="FA904" s="131"/>
      <c r="FB904" s="131"/>
      <c r="FC904" s="131"/>
      <c r="FD904" s="131"/>
      <c r="FE904" s="131"/>
      <c r="FF904" s="131"/>
      <c r="FG904" s="131"/>
      <c r="FH904" s="131"/>
      <c r="FI904" s="131"/>
      <c r="FJ904" s="131"/>
      <c r="FK904" s="131"/>
      <c r="FL904" s="131"/>
      <c r="FM904" s="131"/>
      <c r="FN904" s="131"/>
      <c r="FO904" s="131"/>
      <c r="FP904" s="131"/>
      <c r="FQ904" s="131"/>
      <c r="FR904" s="131"/>
      <c r="FS904" s="131"/>
      <c r="FT904" s="131"/>
      <c r="FU904" s="131"/>
      <c r="FV904" s="131"/>
      <c r="FW904" s="131"/>
      <c r="FX904" s="131"/>
      <c r="FY904" s="131"/>
      <c r="FZ904" s="131"/>
      <c r="GA904" s="131"/>
      <c r="GB904" s="131"/>
      <c r="GC904" s="131"/>
      <c r="GD904" s="131"/>
      <c r="GE904" s="131"/>
      <c r="GF904" s="131"/>
      <c r="GG904" s="131"/>
      <c r="GH904" s="131"/>
      <c r="GI904" s="131"/>
      <c r="GJ904" s="131"/>
      <c r="GK904" s="131"/>
      <c r="GL904" s="131"/>
      <c r="GM904" s="131"/>
      <c r="GN904" s="131"/>
      <c r="GO904" s="131"/>
      <c r="GP904" s="131"/>
      <c r="GQ904" s="131"/>
      <c r="GR904" s="131"/>
      <c r="GS904" s="131"/>
      <c r="GT904" s="131"/>
      <c r="GU904" s="131"/>
      <c r="GV904" s="131"/>
      <c r="GW904" s="131"/>
      <c r="GX904" s="131"/>
      <c r="GY904" s="131"/>
      <c r="GZ904" s="131"/>
      <c r="HA904" s="131"/>
      <c r="HB904" s="131"/>
      <c r="HC904" s="131"/>
      <c r="HD904" s="131"/>
      <c r="HE904" s="131"/>
      <c r="HF904" s="131"/>
      <c r="HG904" s="131"/>
      <c r="HH904" s="131"/>
      <c r="HI904" s="131"/>
      <c r="HJ904" s="131"/>
      <c r="HK904" s="131"/>
      <c r="HL904" s="131"/>
      <c r="HM904" s="131"/>
      <c r="HN904" s="131"/>
      <c r="HO904" s="131"/>
      <c r="HP904" s="131"/>
      <c r="HQ904" s="131"/>
      <c r="HR904" s="131"/>
      <c r="HS904" s="131"/>
      <c r="HT904" s="131"/>
      <c r="HU904" s="131"/>
    </row>
    <row r="905" s="22" customFormat="1" ht="24" spans="1:229">
      <c r="A905" s="45" t="s">
        <v>42</v>
      </c>
      <c r="B905" s="46" t="s">
        <v>603</v>
      </c>
      <c r="C905" s="45" t="s">
        <v>53</v>
      </c>
      <c r="D905" s="45" t="s">
        <v>45</v>
      </c>
      <c r="E905" s="45" t="s">
        <v>267</v>
      </c>
      <c r="F905" s="45">
        <v>1</v>
      </c>
      <c r="G905" s="45">
        <v>1</v>
      </c>
      <c r="H905" s="45">
        <v>42</v>
      </c>
      <c r="I905" s="45">
        <v>157</v>
      </c>
      <c r="J905" s="45">
        <v>2019</v>
      </c>
      <c r="K905" s="45">
        <v>2019</v>
      </c>
      <c r="L905" s="55">
        <v>30</v>
      </c>
      <c r="M905" s="55">
        <v>0</v>
      </c>
      <c r="N905" s="55">
        <v>0</v>
      </c>
      <c r="O905" s="55">
        <v>30</v>
      </c>
      <c r="P905" s="55">
        <v>0</v>
      </c>
      <c r="Q905" s="45" t="s">
        <v>46</v>
      </c>
      <c r="R905" s="45">
        <v>1532</v>
      </c>
      <c r="S905" s="45">
        <v>6625</v>
      </c>
      <c r="T905" s="45">
        <v>42</v>
      </c>
      <c r="U905" s="45">
        <v>157</v>
      </c>
      <c r="V905" s="45">
        <v>0</v>
      </c>
      <c r="W905" s="45">
        <v>0</v>
      </c>
      <c r="X905" s="45">
        <v>0</v>
      </c>
      <c r="Y905" s="45">
        <v>0</v>
      </c>
      <c r="Z905" s="45">
        <v>0</v>
      </c>
      <c r="AA905" s="45">
        <v>0</v>
      </c>
      <c r="AB905" s="45" t="s">
        <v>222</v>
      </c>
      <c r="AC905" s="45" t="s">
        <v>237</v>
      </c>
      <c r="AD905" s="45"/>
      <c r="AE905" s="131"/>
      <c r="AF905" s="131"/>
      <c r="AG905" s="131"/>
      <c r="AH905" s="131"/>
      <c r="AI905" s="131"/>
      <c r="AJ905" s="131"/>
      <c r="AK905" s="131"/>
      <c r="AL905" s="131"/>
      <c r="AM905" s="131"/>
      <c r="AN905" s="131"/>
      <c r="AO905" s="131"/>
      <c r="AP905" s="131"/>
      <c r="AQ905" s="131"/>
      <c r="AR905" s="131"/>
      <c r="AS905" s="131"/>
      <c r="AT905" s="131"/>
      <c r="AU905" s="131"/>
      <c r="AV905" s="131"/>
      <c r="AW905" s="131"/>
      <c r="AX905" s="131"/>
      <c r="AY905" s="131"/>
      <c r="AZ905" s="131"/>
      <c r="BA905" s="131"/>
      <c r="BB905" s="131"/>
      <c r="BC905" s="131"/>
      <c r="BD905" s="131"/>
      <c r="BE905" s="131"/>
      <c r="BF905" s="131"/>
      <c r="BG905" s="131"/>
      <c r="BH905" s="131"/>
      <c r="BI905" s="131"/>
      <c r="BJ905" s="131"/>
      <c r="BK905" s="131"/>
      <c r="BL905" s="131"/>
      <c r="BM905" s="131"/>
      <c r="BN905" s="131"/>
      <c r="BO905" s="131"/>
      <c r="BP905" s="131"/>
      <c r="BQ905" s="131"/>
      <c r="BR905" s="131"/>
      <c r="BS905" s="131"/>
      <c r="BT905" s="131"/>
      <c r="BU905" s="131"/>
      <c r="BV905" s="131"/>
      <c r="BW905" s="131"/>
      <c r="BX905" s="131"/>
      <c r="BY905" s="131"/>
      <c r="BZ905" s="131"/>
      <c r="CA905" s="131"/>
      <c r="CB905" s="131"/>
      <c r="CC905" s="131"/>
      <c r="CD905" s="131"/>
      <c r="CE905" s="131"/>
      <c r="CF905" s="131"/>
      <c r="CG905" s="131"/>
      <c r="CH905" s="131"/>
      <c r="CI905" s="131"/>
      <c r="CJ905" s="131"/>
      <c r="CK905" s="131"/>
      <c r="CL905" s="131"/>
      <c r="CM905" s="131"/>
      <c r="CN905" s="131"/>
      <c r="CO905" s="131"/>
      <c r="CP905" s="131"/>
      <c r="CQ905" s="131"/>
      <c r="CR905" s="131"/>
      <c r="CS905" s="131"/>
      <c r="CT905" s="131"/>
      <c r="CU905" s="131"/>
      <c r="CV905" s="131"/>
      <c r="CW905" s="131"/>
      <c r="CX905" s="131"/>
      <c r="CY905" s="131"/>
      <c r="CZ905" s="131"/>
      <c r="DA905" s="131"/>
      <c r="DB905" s="131"/>
      <c r="DC905" s="131"/>
      <c r="DD905" s="131"/>
      <c r="DE905" s="131"/>
      <c r="DF905" s="131"/>
      <c r="DG905" s="131"/>
      <c r="DH905" s="131"/>
      <c r="DI905" s="131"/>
      <c r="DJ905" s="131"/>
      <c r="DK905" s="131"/>
      <c r="DL905" s="131"/>
      <c r="DM905" s="131"/>
      <c r="DN905" s="131"/>
      <c r="DO905" s="131"/>
      <c r="DP905" s="131"/>
      <c r="DQ905" s="131"/>
      <c r="DR905" s="131"/>
      <c r="DS905" s="131"/>
      <c r="DT905" s="131"/>
      <c r="DU905" s="131"/>
      <c r="DV905" s="131"/>
      <c r="DW905" s="131"/>
      <c r="DX905" s="131"/>
      <c r="DY905" s="131"/>
      <c r="DZ905" s="131"/>
      <c r="EA905" s="131"/>
      <c r="EB905" s="131"/>
      <c r="EC905" s="131"/>
      <c r="ED905" s="131"/>
      <c r="EE905" s="131"/>
      <c r="EF905" s="131"/>
      <c r="EG905" s="131"/>
      <c r="EH905" s="131"/>
      <c r="EI905" s="131"/>
      <c r="EJ905" s="131"/>
      <c r="EK905" s="131"/>
      <c r="EL905" s="131"/>
      <c r="EM905" s="131"/>
      <c r="EN905" s="131"/>
      <c r="EO905" s="131"/>
      <c r="EP905" s="131"/>
      <c r="EQ905" s="131"/>
      <c r="ER905" s="131"/>
      <c r="ES905" s="131"/>
      <c r="ET905" s="131"/>
      <c r="EU905" s="131"/>
      <c r="EV905" s="131"/>
      <c r="EW905" s="131"/>
      <c r="EX905" s="131"/>
      <c r="EY905" s="131"/>
      <c r="EZ905" s="131"/>
      <c r="FA905" s="131"/>
      <c r="FB905" s="131"/>
      <c r="FC905" s="131"/>
      <c r="FD905" s="131"/>
      <c r="FE905" s="131"/>
      <c r="FF905" s="131"/>
      <c r="FG905" s="131"/>
      <c r="FH905" s="131"/>
      <c r="FI905" s="131"/>
      <c r="FJ905" s="131"/>
      <c r="FK905" s="131"/>
      <c r="FL905" s="131"/>
      <c r="FM905" s="131"/>
      <c r="FN905" s="131"/>
      <c r="FO905" s="131"/>
      <c r="FP905" s="131"/>
      <c r="FQ905" s="131"/>
      <c r="FR905" s="131"/>
      <c r="FS905" s="131"/>
      <c r="FT905" s="131"/>
      <c r="FU905" s="131"/>
      <c r="FV905" s="131"/>
      <c r="FW905" s="131"/>
      <c r="FX905" s="131"/>
      <c r="FY905" s="131"/>
      <c r="FZ905" s="131"/>
      <c r="GA905" s="131"/>
      <c r="GB905" s="131"/>
      <c r="GC905" s="131"/>
      <c r="GD905" s="131"/>
      <c r="GE905" s="131"/>
      <c r="GF905" s="131"/>
      <c r="GG905" s="131"/>
      <c r="GH905" s="131"/>
      <c r="GI905" s="131"/>
      <c r="GJ905" s="131"/>
      <c r="GK905" s="131"/>
      <c r="GL905" s="131"/>
      <c r="GM905" s="131"/>
      <c r="GN905" s="131"/>
      <c r="GO905" s="131"/>
      <c r="GP905" s="131"/>
      <c r="GQ905" s="131"/>
      <c r="GR905" s="131"/>
      <c r="GS905" s="131"/>
      <c r="GT905" s="131"/>
      <c r="GU905" s="131"/>
      <c r="GV905" s="131"/>
      <c r="GW905" s="131"/>
      <c r="GX905" s="131"/>
      <c r="GY905" s="131"/>
      <c r="GZ905" s="131"/>
      <c r="HA905" s="131"/>
      <c r="HB905" s="131"/>
      <c r="HC905" s="131"/>
      <c r="HD905" s="131"/>
      <c r="HE905" s="131"/>
      <c r="HF905" s="131"/>
      <c r="HG905" s="131"/>
      <c r="HH905" s="131"/>
      <c r="HI905" s="131"/>
      <c r="HJ905" s="131"/>
      <c r="HK905" s="131"/>
      <c r="HL905" s="131"/>
      <c r="HM905" s="131"/>
      <c r="HN905" s="131"/>
      <c r="HO905" s="131"/>
      <c r="HP905" s="131"/>
      <c r="HQ905" s="131"/>
      <c r="HR905" s="131"/>
      <c r="HS905" s="131"/>
      <c r="HT905" s="131"/>
      <c r="HU905" s="131"/>
    </row>
    <row r="906" s="22" customFormat="1" ht="24" spans="1:229">
      <c r="A906" s="45" t="s">
        <v>42</v>
      </c>
      <c r="B906" s="46" t="s">
        <v>533</v>
      </c>
      <c r="C906" s="45" t="s">
        <v>54</v>
      </c>
      <c r="D906" s="45" t="s">
        <v>45</v>
      </c>
      <c r="E906" s="45" t="s">
        <v>267</v>
      </c>
      <c r="F906" s="45">
        <v>1</v>
      </c>
      <c r="G906" s="45">
        <v>1</v>
      </c>
      <c r="H906" s="45">
        <v>249</v>
      </c>
      <c r="I906" s="45">
        <v>926</v>
      </c>
      <c r="J906" s="45">
        <v>2019</v>
      </c>
      <c r="K906" s="45">
        <v>2019</v>
      </c>
      <c r="L906" s="55">
        <v>629</v>
      </c>
      <c r="M906" s="55">
        <v>0</v>
      </c>
      <c r="N906" s="55">
        <v>0</v>
      </c>
      <c r="O906" s="55">
        <v>629</v>
      </c>
      <c r="P906" s="55">
        <v>0</v>
      </c>
      <c r="Q906" s="45" t="s">
        <v>46</v>
      </c>
      <c r="R906" s="45">
        <v>937</v>
      </c>
      <c r="S906" s="45">
        <v>4142</v>
      </c>
      <c r="T906" s="45">
        <v>249</v>
      </c>
      <c r="U906" s="45">
        <v>926</v>
      </c>
      <c r="V906" s="45">
        <v>0</v>
      </c>
      <c r="W906" s="45">
        <v>0</v>
      </c>
      <c r="X906" s="45">
        <v>0</v>
      </c>
      <c r="Y906" s="45">
        <v>0</v>
      </c>
      <c r="Z906" s="45">
        <v>0</v>
      </c>
      <c r="AA906" s="45">
        <v>0</v>
      </c>
      <c r="AB906" s="45" t="s">
        <v>222</v>
      </c>
      <c r="AC906" s="45" t="s">
        <v>237</v>
      </c>
      <c r="AD906" s="45"/>
      <c r="AE906" s="131"/>
      <c r="AF906" s="131"/>
      <c r="AG906" s="131"/>
      <c r="AH906" s="131"/>
      <c r="AI906" s="131"/>
      <c r="AJ906" s="131"/>
      <c r="AK906" s="131"/>
      <c r="AL906" s="131"/>
      <c r="AM906" s="131"/>
      <c r="AN906" s="131"/>
      <c r="AO906" s="131"/>
      <c r="AP906" s="131"/>
      <c r="AQ906" s="131"/>
      <c r="AR906" s="131"/>
      <c r="AS906" s="131"/>
      <c r="AT906" s="131"/>
      <c r="AU906" s="131"/>
      <c r="AV906" s="131"/>
      <c r="AW906" s="131"/>
      <c r="AX906" s="131"/>
      <c r="AY906" s="131"/>
      <c r="AZ906" s="131"/>
      <c r="BA906" s="131"/>
      <c r="BB906" s="131"/>
      <c r="BC906" s="131"/>
      <c r="BD906" s="131"/>
      <c r="BE906" s="131"/>
      <c r="BF906" s="131"/>
      <c r="BG906" s="131"/>
      <c r="BH906" s="131"/>
      <c r="BI906" s="131"/>
      <c r="BJ906" s="131"/>
      <c r="BK906" s="131"/>
      <c r="BL906" s="131"/>
      <c r="BM906" s="131"/>
      <c r="BN906" s="131"/>
      <c r="BO906" s="131"/>
      <c r="BP906" s="131"/>
      <c r="BQ906" s="131"/>
      <c r="BR906" s="131"/>
      <c r="BS906" s="131"/>
      <c r="BT906" s="131"/>
      <c r="BU906" s="131"/>
      <c r="BV906" s="131"/>
      <c r="BW906" s="131"/>
      <c r="BX906" s="131"/>
      <c r="BY906" s="131"/>
      <c r="BZ906" s="131"/>
      <c r="CA906" s="131"/>
      <c r="CB906" s="131"/>
      <c r="CC906" s="131"/>
      <c r="CD906" s="131"/>
      <c r="CE906" s="131"/>
      <c r="CF906" s="131"/>
      <c r="CG906" s="131"/>
      <c r="CH906" s="131"/>
      <c r="CI906" s="131"/>
      <c r="CJ906" s="131"/>
      <c r="CK906" s="131"/>
      <c r="CL906" s="131"/>
      <c r="CM906" s="131"/>
      <c r="CN906" s="131"/>
      <c r="CO906" s="131"/>
      <c r="CP906" s="131"/>
      <c r="CQ906" s="131"/>
      <c r="CR906" s="131"/>
      <c r="CS906" s="131"/>
      <c r="CT906" s="131"/>
      <c r="CU906" s="131"/>
      <c r="CV906" s="131"/>
      <c r="CW906" s="131"/>
      <c r="CX906" s="131"/>
      <c r="CY906" s="131"/>
      <c r="CZ906" s="131"/>
      <c r="DA906" s="131"/>
      <c r="DB906" s="131"/>
      <c r="DC906" s="131"/>
      <c r="DD906" s="131"/>
      <c r="DE906" s="131"/>
      <c r="DF906" s="131"/>
      <c r="DG906" s="131"/>
      <c r="DH906" s="131"/>
      <c r="DI906" s="131"/>
      <c r="DJ906" s="131"/>
      <c r="DK906" s="131"/>
      <c r="DL906" s="131"/>
      <c r="DM906" s="131"/>
      <c r="DN906" s="131"/>
      <c r="DO906" s="131"/>
      <c r="DP906" s="131"/>
      <c r="DQ906" s="131"/>
      <c r="DR906" s="131"/>
      <c r="DS906" s="131"/>
      <c r="DT906" s="131"/>
      <c r="DU906" s="131"/>
      <c r="DV906" s="131"/>
      <c r="DW906" s="131"/>
      <c r="DX906" s="131"/>
      <c r="DY906" s="131"/>
      <c r="DZ906" s="131"/>
      <c r="EA906" s="131"/>
      <c r="EB906" s="131"/>
      <c r="EC906" s="131"/>
      <c r="ED906" s="131"/>
      <c r="EE906" s="131"/>
      <c r="EF906" s="131"/>
      <c r="EG906" s="131"/>
      <c r="EH906" s="131"/>
      <c r="EI906" s="131"/>
      <c r="EJ906" s="131"/>
      <c r="EK906" s="131"/>
      <c r="EL906" s="131"/>
      <c r="EM906" s="131"/>
      <c r="EN906" s="131"/>
      <c r="EO906" s="131"/>
      <c r="EP906" s="131"/>
      <c r="EQ906" s="131"/>
      <c r="ER906" s="131"/>
      <c r="ES906" s="131"/>
      <c r="ET906" s="131"/>
      <c r="EU906" s="131"/>
      <c r="EV906" s="131"/>
      <c r="EW906" s="131"/>
      <c r="EX906" s="131"/>
      <c r="EY906" s="131"/>
      <c r="EZ906" s="131"/>
      <c r="FA906" s="131"/>
      <c r="FB906" s="131"/>
      <c r="FC906" s="131"/>
      <c r="FD906" s="131"/>
      <c r="FE906" s="131"/>
      <c r="FF906" s="131"/>
      <c r="FG906" s="131"/>
      <c r="FH906" s="131"/>
      <c r="FI906" s="131"/>
      <c r="FJ906" s="131"/>
      <c r="FK906" s="131"/>
      <c r="FL906" s="131"/>
      <c r="FM906" s="131"/>
      <c r="FN906" s="131"/>
      <c r="FO906" s="131"/>
      <c r="FP906" s="131"/>
      <c r="FQ906" s="131"/>
      <c r="FR906" s="131"/>
      <c r="FS906" s="131"/>
      <c r="FT906" s="131"/>
      <c r="FU906" s="131"/>
      <c r="FV906" s="131"/>
      <c r="FW906" s="131"/>
      <c r="FX906" s="131"/>
      <c r="FY906" s="131"/>
      <c r="FZ906" s="131"/>
      <c r="GA906" s="131"/>
      <c r="GB906" s="131"/>
      <c r="GC906" s="131"/>
      <c r="GD906" s="131"/>
      <c r="GE906" s="131"/>
      <c r="GF906" s="131"/>
      <c r="GG906" s="131"/>
      <c r="GH906" s="131"/>
      <c r="GI906" s="131"/>
      <c r="GJ906" s="131"/>
      <c r="GK906" s="131"/>
      <c r="GL906" s="131"/>
      <c r="GM906" s="131"/>
      <c r="GN906" s="131"/>
      <c r="GO906" s="131"/>
      <c r="GP906" s="131"/>
      <c r="GQ906" s="131"/>
      <c r="GR906" s="131"/>
      <c r="GS906" s="131"/>
      <c r="GT906" s="131"/>
      <c r="GU906" s="131"/>
      <c r="GV906" s="131"/>
      <c r="GW906" s="131"/>
      <c r="GX906" s="131"/>
      <c r="GY906" s="131"/>
      <c r="GZ906" s="131"/>
      <c r="HA906" s="131"/>
      <c r="HB906" s="131"/>
      <c r="HC906" s="131"/>
      <c r="HD906" s="131"/>
      <c r="HE906" s="131"/>
      <c r="HF906" s="131"/>
      <c r="HG906" s="131"/>
      <c r="HH906" s="131"/>
      <c r="HI906" s="131"/>
      <c r="HJ906" s="131"/>
      <c r="HK906" s="131"/>
      <c r="HL906" s="131"/>
      <c r="HM906" s="131"/>
      <c r="HN906" s="131"/>
      <c r="HO906" s="131"/>
      <c r="HP906" s="131"/>
      <c r="HQ906" s="131"/>
      <c r="HR906" s="131"/>
      <c r="HS906" s="131"/>
      <c r="HT906" s="131"/>
      <c r="HU906" s="131"/>
    </row>
    <row r="907" s="22" customFormat="1" ht="24" spans="1:229">
      <c r="A907" s="45" t="s">
        <v>42</v>
      </c>
      <c r="B907" s="46" t="s">
        <v>531</v>
      </c>
      <c r="C907" s="45" t="s">
        <v>54</v>
      </c>
      <c r="D907" s="45" t="s">
        <v>45</v>
      </c>
      <c r="E907" s="45" t="s">
        <v>267</v>
      </c>
      <c r="F907" s="45">
        <v>1</v>
      </c>
      <c r="G907" s="45">
        <v>1</v>
      </c>
      <c r="H907" s="45">
        <v>4</v>
      </c>
      <c r="I907" s="45">
        <v>15</v>
      </c>
      <c r="J907" s="45">
        <v>2019</v>
      </c>
      <c r="K907" s="45">
        <v>2019</v>
      </c>
      <c r="L907" s="55">
        <v>50</v>
      </c>
      <c r="M907" s="55">
        <v>0</v>
      </c>
      <c r="N907" s="55">
        <v>0</v>
      </c>
      <c r="O907" s="55">
        <v>50</v>
      </c>
      <c r="P907" s="55">
        <v>0</v>
      </c>
      <c r="Q907" s="45" t="s">
        <v>46</v>
      </c>
      <c r="R907" s="45">
        <v>41</v>
      </c>
      <c r="S907" s="45">
        <v>193</v>
      </c>
      <c r="T907" s="45">
        <v>4</v>
      </c>
      <c r="U907" s="45">
        <v>15</v>
      </c>
      <c r="V907" s="45">
        <v>0</v>
      </c>
      <c r="W907" s="45">
        <v>0</v>
      </c>
      <c r="X907" s="45">
        <v>0</v>
      </c>
      <c r="Y907" s="45">
        <v>0</v>
      </c>
      <c r="Z907" s="45">
        <v>0</v>
      </c>
      <c r="AA907" s="45">
        <v>0</v>
      </c>
      <c r="AB907" s="45" t="s">
        <v>222</v>
      </c>
      <c r="AC907" s="45" t="s">
        <v>237</v>
      </c>
      <c r="AD907" s="45"/>
      <c r="AE907" s="131"/>
      <c r="AF907" s="131"/>
      <c r="AG907" s="131"/>
      <c r="AH907" s="131"/>
      <c r="AI907" s="131"/>
      <c r="AJ907" s="131"/>
      <c r="AK907" s="131"/>
      <c r="AL907" s="131"/>
      <c r="AM907" s="131"/>
      <c r="AN907" s="131"/>
      <c r="AO907" s="131"/>
      <c r="AP907" s="131"/>
      <c r="AQ907" s="131"/>
      <c r="AR907" s="131"/>
      <c r="AS907" s="131"/>
      <c r="AT907" s="131"/>
      <c r="AU907" s="131"/>
      <c r="AV907" s="131"/>
      <c r="AW907" s="131"/>
      <c r="AX907" s="131"/>
      <c r="AY907" s="131"/>
      <c r="AZ907" s="131"/>
      <c r="BA907" s="131"/>
      <c r="BB907" s="131"/>
      <c r="BC907" s="131"/>
      <c r="BD907" s="131"/>
      <c r="BE907" s="131"/>
      <c r="BF907" s="131"/>
      <c r="BG907" s="131"/>
      <c r="BH907" s="131"/>
      <c r="BI907" s="131"/>
      <c r="BJ907" s="131"/>
      <c r="BK907" s="131"/>
      <c r="BL907" s="131"/>
      <c r="BM907" s="131"/>
      <c r="BN907" s="131"/>
      <c r="BO907" s="131"/>
      <c r="BP907" s="131"/>
      <c r="BQ907" s="131"/>
      <c r="BR907" s="131"/>
      <c r="BS907" s="131"/>
      <c r="BT907" s="131"/>
      <c r="BU907" s="131"/>
      <c r="BV907" s="131"/>
      <c r="BW907" s="131"/>
      <c r="BX907" s="131"/>
      <c r="BY907" s="131"/>
      <c r="BZ907" s="131"/>
      <c r="CA907" s="131"/>
      <c r="CB907" s="131"/>
      <c r="CC907" s="131"/>
      <c r="CD907" s="131"/>
      <c r="CE907" s="131"/>
      <c r="CF907" s="131"/>
      <c r="CG907" s="131"/>
      <c r="CH907" s="131"/>
      <c r="CI907" s="131"/>
      <c r="CJ907" s="131"/>
      <c r="CK907" s="131"/>
      <c r="CL907" s="131"/>
      <c r="CM907" s="131"/>
      <c r="CN907" s="131"/>
      <c r="CO907" s="131"/>
      <c r="CP907" s="131"/>
      <c r="CQ907" s="131"/>
      <c r="CR907" s="131"/>
      <c r="CS907" s="131"/>
      <c r="CT907" s="131"/>
      <c r="CU907" s="131"/>
      <c r="CV907" s="131"/>
      <c r="CW907" s="131"/>
      <c r="CX907" s="131"/>
      <c r="CY907" s="131"/>
      <c r="CZ907" s="131"/>
      <c r="DA907" s="131"/>
      <c r="DB907" s="131"/>
      <c r="DC907" s="131"/>
      <c r="DD907" s="131"/>
      <c r="DE907" s="131"/>
      <c r="DF907" s="131"/>
      <c r="DG907" s="131"/>
      <c r="DH907" s="131"/>
      <c r="DI907" s="131"/>
      <c r="DJ907" s="131"/>
      <c r="DK907" s="131"/>
      <c r="DL907" s="131"/>
      <c r="DM907" s="131"/>
      <c r="DN907" s="131"/>
      <c r="DO907" s="131"/>
      <c r="DP907" s="131"/>
      <c r="DQ907" s="131"/>
      <c r="DR907" s="131"/>
      <c r="DS907" s="131"/>
      <c r="DT907" s="131"/>
      <c r="DU907" s="131"/>
      <c r="DV907" s="131"/>
      <c r="DW907" s="131"/>
      <c r="DX907" s="131"/>
      <c r="DY907" s="131"/>
      <c r="DZ907" s="131"/>
      <c r="EA907" s="131"/>
      <c r="EB907" s="131"/>
      <c r="EC907" s="131"/>
      <c r="ED907" s="131"/>
      <c r="EE907" s="131"/>
      <c r="EF907" s="131"/>
      <c r="EG907" s="131"/>
      <c r="EH907" s="131"/>
      <c r="EI907" s="131"/>
      <c r="EJ907" s="131"/>
      <c r="EK907" s="131"/>
      <c r="EL907" s="131"/>
      <c r="EM907" s="131"/>
      <c r="EN907" s="131"/>
      <c r="EO907" s="131"/>
      <c r="EP907" s="131"/>
      <c r="EQ907" s="131"/>
      <c r="ER907" s="131"/>
      <c r="ES907" s="131"/>
      <c r="ET907" s="131"/>
      <c r="EU907" s="131"/>
      <c r="EV907" s="131"/>
      <c r="EW907" s="131"/>
      <c r="EX907" s="131"/>
      <c r="EY907" s="131"/>
      <c r="EZ907" s="131"/>
      <c r="FA907" s="131"/>
      <c r="FB907" s="131"/>
      <c r="FC907" s="131"/>
      <c r="FD907" s="131"/>
      <c r="FE907" s="131"/>
      <c r="FF907" s="131"/>
      <c r="FG907" s="131"/>
      <c r="FH907" s="131"/>
      <c r="FI907" s="131"/>
      <c r="FJ907" s="131"/>
      <c r="FK907" s="131"/>
      <c r="FL907" s="131"/>
      <c r="FM907" s="131"/>
      <c r="FN907" s="131"/>
      <c r="FO907" s="131"/>
      <c r="FP907" s="131"/>
      <c r="FQ907" s="131"/>
      <c r="FR907" s="131"/>
      <c r="FS907" s="131"/>
      <c r="FT907" s="131"/>
      <c r="FU907" s="131"/>
      <c r="FV907" s="131"/>
      <c r="FW907" s="131"/>
      <c r="FX907" s="131"/>
      <c r="FY907" s="131"/>
      <c r="FZ907" s="131"/>
      <c r="GA907" s="131"/>
      <c r="GB907" s="131"/>
      <c r="GC907" s="131"/>
      <c r="GD907" s="131"/>
      <c r="GE907" s="131"/>
      <c r="GF907" s="131"/>
      <c r="GG907" s="131"/>
      <c r="GH907" s="131"/>
      <c r="GI907" s="131"/>
      <c r="GJ907" s="131"/>
      <c r="GK907" s="131"/>
      <c r="GL907" s="131"/>
      <c r="GM907" s="131"/>
      <c r="GN907" s="131"/>
      <c r="GO907" s="131"/>
      <c r="GP907" s="131"/>
      <c r="GQ907" s="131"/>
      <c r="GR907" s="131"/>
      <c r="GS907" s="131"/>
      <c r="GT907" s="131"/>
      <c r="GU907" s="131"/>
      <c r="GV907" s="131"/>
      <c r="GW907" s="131"/>
      <c r="GX907" s="131"/>
      <c r="GY907" s="131"/>
      <c r="GZ907" s="131"/>
      <c r="HA907" s="131"/>
      <c r="HB907" s="131"/>
      <c r="HC907" s="131"/>
      <c r="HD907" s="131"/>
      <c r="HE907" s="131"/>
      <c r="HF907" s="131"/>
      <c r="HG907" s="131"/>
      <c r="HH907" s="131"/>
      <c r="HI907" s="131"/>
      <c r="HJ907" s="131"/>
      <c r="HK907" s="131"/>
      <c r="HL907" s="131"/>
      <c r="HM907" s="131"/>
      <c r="HN907" s="131"/>
      <c r="HO907" s="131"/>
      <c r="HP907" s="131"/>
      <c r="HQ907" s="131"/>
      <c r="HR907" s="131"/>
      <c r="HS907" s="131"/>
      <c r="HT907" s="131"/>
      <c r="HU907" s="131"/>
    </row>
    <row r="908" s="22" customFormat="1" ht="24" spans="1:229">
      <c r="A908" s="45" t="s">
        <v>42</v>
      </c>
      <c r="B908" s="46" t="s">
        <v>604</v>
      </c>
      <c r="C908" s="45" t="s">
        <v>54</v>
      </c>
      <c r="D908" s="45" t="s">
        <v>45</v>
      </c>
      <c r="E908" s="45" t="s">
        <v>267</v>
      </c>
      <c r="F908" s="45">
        <v>1</v>
      </c>
      <c r="G908" s="45">
        <v>1</v>
      </c>
      <c r="H908" s="45">
        <v>362</v>
      </c>
      <c r="I908" s="45">
        <v>1465</v>
      </c>
      <c r="J908" s="45">
        <v>2019</v>
      </c>
      <c r="K908" s="45">
        <v>2019</v>
      </c>
      <c r="L908" s="55">
        <v>29</v>
      </c>
      <c r="M908" s="55">
        <v>0</v>
      </c>
      <c r="N908" s="55">
        <v>0</v>
      </c>
      <c r="O908" s="55">
        <v>29</v>
      </c>
      <c r="P908" s="55">
        <v>0</v>
      </c>
      <c r="Q908" s="45" t="s">
        <v>46</v>
      </c>
      <c r="R908" s="45">
        <v>718</v>
      </c>
      <c r="S908" s="45">
        <v>2923</v>
      </c>
      <c r="T908" s="45">
        <v>362</v>
      </c>
      <c r="U908" s="45">
        <v>1465</v>
      </c>
      <c r="V908" s="45">
        <v>0</v>
      </c>
      <c r="W908" s="45">
        <v>0</v>
      </c>
      <c r="X908" s="45">
        <v>0</v>
      </c>
      <c r="Y908" s="45">
        <v>0</v>
      </c>
      <c r="Z908" s="45">
        <v>0</v>
      </c>
      <c r="AA908" s="45">
        <v>0</v>
      </c>
      <c r="AB908" s="45" t="s">
        <v>222</v>
      </c>
      <c r="AC908" s="45" t="s">
        <v>237</v>
      </c>
      <c r="AD908" s="45"/>
      <c r="AE908" s="131"/>
      <c r="AF908" s="131"/>
      <c r="AG908" s="131"/>
      <c r="AH908" s="131"/>
      <c r="AI908" s="131"/>
      <c r="AJ908" s="131"/>
      <c r="AK908" s="131"/>
      <c r="AL908" s="131"/>
      <c r="AM908" s="131"/>
      <c r="AN908" s="131"/>
      <c r="AO908" s="131"/>
      <c r="AP908" s="131"/>
      <c r="AQ908" s="131"/>
      <c r="AR908" s="131"/>
      <c r="AS908" s="131"/>
      <c r="AT908" s="131"/>
      <c r="AU908" s="131"/>
      <c r="AV908" s="131"/>
      <c r="AW908" s="131"/>
      <c r="AX908" s="131"/>
      <c r="AY908" s="131"/>
      <c r="AZ908" s="131"/>
      <c r="BA908" s="131"/>
      <c r="BB908" s="131"/>
      <c r="BC908" s="131"/>
      <c r="BD908" s="131"/>
      <c r="BE908" s="131"/>
      <c r="BF908" s="131"/>
      <c r="BG908" s="131"/>
      <c r="BH908" s="131"/>
      <c r="BI908" s="131"/>
      <c r="BJ908" s="131"/>
      <c r="BK908" s="131"/>
      <c r="BL908" s="131"/>
      <c r="BM908" s="131"/>
      <c r="BN908" s="131"/>
      <c r="BO908" s="131"/>
      <c r="BP908" s="131"/>
      <c r="BQ908" s="131"/>
      <c r="BR908" s="131"/>
      <c r="BS908" s="131"/>
      <c r="BT908" s="131"/>
      <c r="BU908" s="131"/>
      <c r="BV908" s="131"/>
      <c r="BW908" s="131"/>
      <c r="BX908" s="131"/>
      <c r="BY908" s="131"/>
      <c r="BZ908" s="131"/>
      <c r="CA908" s="131"/>
      <c r="CB908" s="131"/>
      <c r="CC908" s="131"/>
      <c r="CD908" s="131"/>
      <c r="CE908" s="131"/>
      <c r="CF908" s="131"/>
      <c r="CG908" s="131"/>
      <c r="CH908" s="131"/>
      <c r="CI908" s="131"/>
      <c r="CJ908" s="131"/>
      <c r="CK908" s="131"/>
      <c r="CL908" s="131"/>
      <c r="CM908" s="131"/>
      <c r="CN908" s="131"/>
      <c r="CO908" s="131"/>
      <c r="CP908" s="131"/>
      <c r="CQ908" s="131"/>
      <c r="CR908" s="131"/>
      <c r="CS908" s="131"/>
      <c r="CT908" s="131"/>
      <c r="CU908" s="131"/>
      <c r="CV908" s="131"/>
      <c r="CW908" s="131"/>
      <c r="CX908" s="131"/>
      <c r="CY908" s="131"/>
      <c r="CZ908" s="131"/>
      <c r="DA908" s="131"/>
      <c r="DB908" s="131"/>
      <c r="DC908" s="131"/>
      <c r="DD908" s="131"/>
      <c r="DE908" s="131"/>
      <c r="DF908" s="131"/>
      <c r="DG908" s="131"/>
      <c r="DH908" s="131"/>
      <c r="DI908" s="131"/>
      <c r="DJ908" s="131"/>
      <c r="DK908" s="131"/>
      <c r="DL908" s="131"/>
      <c r="DM908" s="131"/>
      <c r="DN908" s="131"/>
      <c r="DO908" s="131"/>
      <c r="DP908" s="131"/>
      <c r="DQ908" s="131"/>
      <c r="DR908" s="131"/>
      <c r="DS908" s="131"/>
      <c r="DT908" s="131"/>
      <c r="DU908" s="131"/>
      <c r="DV908" s="131"/>
      <c r="DW908" s="131"/>
      <c r="DX908" s="131"/>
      <c r="DY908" s="131"/>
      <c r="DZ908" s="131"/>
      <c r="EA908" s="131"/>
      <c r="EB908" s="131"/>
      <c r="EC908" s="131"/>
      <c r="ED908" s="131"/>
      <c r="EE908" s="131"/>
      <c r="EF908" s="131"/>
      <c r="EG908" s="131"/>
      <c r="EH908" s="131"/>
      <c r="EI908" s="131"/>
      <c r="EJ908" s="131"/>
      <c r="EK908" s="131"/>
      <c r="EL908" s="131"/>
      <c r="EM908" s="131"/>
      <c r="EN908" s="131"/>
      <c r="EO908" s="131"/>
      <c r="EP908" s="131"/>
      <c r="EQ908" s="131"/>
      <c r="ER908" s="131"/>
      <c r="ES908" s="131"/>
      <c r="ET908" s="131"/>
      <c r="EU908" s="131"/>
      <c r="EV908" s="131"/>
      <c r="EW908" s="131"/>
      <c r="EX908" s="131"/>
      <c r="EY908" s="131"/>
      <c r="EZ908" s="131"/>
      <c r="FA908" s="131"/>
      <c r="FB908" s="131"/>
      <c r="FC908" s="131"/>
      <c r="FD908" s="131"/>
      <c r="FE908" s="131"/>
      <c r="FF908" s="131"/>
      <c r="FG908" s="131"/>
      <c r="FH908" s="131"/>
      <c r="FI908" s="131"/>
      <c r="FJ908" s="131"/>
      <c r="FK908" s="131"/>
      <c r="FL908" s="131"/>
      <c r="FM908" s="131"/>
      <c r="FN908" s="131"/>
      <c r="FO908" s="131"/>
      <c r="FP908" s="131"/>
      <c r="FQ908" s="131"/>
      <c r="FR908" s="131"/>
      <c r="FS908" s="131"/>
      <c r="FT908" s="131"/>
      <c r="FU908" s="131"/>
      <c r="FV908" s="131"/>
      <c r="FW908" s="131"/>
      <c r="FX908" s="131"/>
      <c r="FY908" s="131"/>
      <c r="FZ908" s="131"/>
      <c r="GA908" s="131"/>
      <c r="GB908" s="131"/>
      <c r="GC908" s="131"/>
      <c r="GD908" s="131"/>
      <c r="GE908" s="131"/>
      <c r="GF908" s="131"/>
      <c r="GG908" s="131"/>
      <c r="GH908" s="131"/>
      <c r="GI908" s="131"/>
      <c r="GJ908" s="131"/>
      <c r="GK908" s="131"/>
      <c r="GL908" s="131"/>
      <c r="GM908" s="131"/>
      <c r="GN908" s="131"/>
      <c r="GO908" s="131"/>
      <c r="GP908" s="131"/>
      <c r="GQ908" s="131"/>
      <c r="GR908" s="131"/>
      <c r="GS908" s="131"/>
      <c r="GT908" s="131"/>
      <c r="GU908" s="131"/>
      <c r="GV908" s="131"/>
      <c r="GW908" s="131"/>
      <c r="GX908" s="131"/>
      <c r="GY908" s="131"/>
      <c r="GZ908" s="131"/>
      <c r="HA908" s="131"/>
      <c r="HB908" s="131"/>
      <c r="HC908" s="131"/>
      <c r="HD908" s="131"/>
      <c r="HE908" s="131"/>
      <c r="HF908" s="131"/>
      <c r="HG908" s="131"/>
      <c r="HH908" s="131"/>
      <c r="HI908" s="131"/>
      <c r="HJ908" s="131"/>
      <c r="HK908" s="131"/>
      <c r="HL908" s="131"/>
      <c r="HM908" s="131"/>
      <c r="HN908" s="131"/>
      <c r="HO908" s="131"/>
      <c r="HP908" s="131"/>
      <c r="HQ908" s="131"/>
      <c r="HR908" s="131"/>
      <c r="HS908" s="131"/>
      <c r="HT908" s="131"/>
      <c r="HU908" s="131"/>
    </row>
    <row r="909" s="22" customFormat="1" ht="24" spans="1:229">
      <c r="A909" s="45" t="s">
        <v>42</v>
      </c>
      <c r="B909" s="46" t="s">
        <v>309</v>
      </c>
      <c r="C909" s="45" t="s">
        <v>55</v>
      </c>
      <c r="D909" s="45" t="s">
        <v>248</v>
      </c>
      <c r="E909" s="45" t="s">
        <v>267</v>
      </c>
      <c r="F909" s="45">
        <v>1</v>
      </c>
      <c r="G909" s="45">
        <v>1</v>
      </c>
      <c r="H909" s="45">
        <v>341</v>
      </c>
      <c r="I909" s="45">
        <v>1349</v>
      </c>
      <c r="J909" s="45">
        <v>2019</v>
      </c>
      <c r="K909" s="45">
        <v>2019</v>
      </c>
      <c r="L909" s="55">
        <v>84</v>
      </c>
      <c r="M909" s="55">
        <v>0</v>
      </c>
      <c r="N909" s="55">
        <v>0</v>
      </c>
      <c r="O909" s="55">
        <v>84</v>
      </c>
      <c r="P909" s="55">
        <v>0</v>
      </c>
      <c r="Q909" s="45" t="s">
        <v>46</v>
      </c>
      <c r="R909" s="45">
        <v>743</v>
      </c>
      <c r="S909" s="45">
        <v>3320</v>
      </c>
      <c r="T909" s="45">
        <v>341</v>
      </c>
      <c r="U909" s="45">
        <v>1349</v>
      </c>
      <c r="V909" s="45">
        <v>0</v>
      </c>
      <c r="W909" s="45">
        <v>0</v>
      </c>
      <c r="X909" s="45">
        <v>0</v>
      </c>
      <c r="Y909" s="45">
        <v>0</v>
      </c>
      <c r="Z909" s="45">
        <v>0</v>
      </c>
      <c r="AA909" s="45">
        <v>0</v>
      </c>
      <c r="AB909" s="45" t="s">
        <v>299</v>
      </c>
      <c r="AC909" s="45" t="s">
        <v>237</v>
      </c>
      <c r="AD909" s="45"/>
      <c r="AE909" s="131"/>
      <c r="AF909" s="131"/>
      <c r="AG909" s="131"/>
      <c r="AH909" s="131"/>
      <c r="AI909" s="131"/>
      <c r="AJ909" s="131"/>
      <c r="AK909" s="131"/>
      <c r="AL909" s="131"/>
      <c r="AM909" s="131"/>
      <c r="AN909" s="131"/>
      <c r="AO909" s="131"/>
      <c r="AP909" s="131"/>
      <c r="AQ909" s="131"/>
      <c r="AR909" s="131"/>
      <c r="AS909" s="131"/>
      <c r="AT909" s="131"/>
      <c r="AU909" s="131"/>
      <c r="AV909" s="131"/>
      <c r="AW909" s="131"/>
      <c r="AX909" s="131"/>
      <c r="AY909" s="131"/>
      <c r="AZ909" s="131"/>
      <c r="BA909" s="131"/>
      <c r="BB909" s="131"/>
      <c r="BC909" s="131"/>
      <c r="BD909" s="131"/>
      <c r="BE909" s="131"/>
      <c r="BF909" s="131"/>
      <c r="BG909" s="131"/>
      <c r="BH909" s="131"/>
      <c r="BI909" s="131"/>
      <c r="BJ909" s="131"/>
      <c r="BK909" s="131"/>
      <c r="BL909" s="131"/>
      <c r="BM909" s="131"/>
      <c r="BN909" s="131"/>
      <c r="BO909" s="131"/>
      <c r="BP909" s="131"/>
      <c r="BQ909" s="131"/>
      <c r="BR909" s="131"/>
      <c r="BS909" s="131"/>
      <c r="BT909" s="131"/>
      <c r="BU909" s="131"/>
      <c r="BV909" s="131"/>
      <c r="BW909" s="131"/>
      <c r="BX909" s="131"/>
      <c r="BY909" s="131"/>
      <c r="BZ909" s="131"/>
      <c r="CA909" s="131"/>
      <c r="CB909" s="131"/>
      <c r="CC909" s="131"/>
      <c r="CD909" s="131"/>
      <c r="CE909" s="131"/>
      <c r="CF909" s="131"/>
      <c r="CG909" s="131"/>
      <c r="CH909" s="131"/>
      <c r="CI909" s="131"/>
      <c r="CJ909" s="131"/>
      <c r="CK909" s="131"/>
      <c r="CL909" s="131"/>
      <c r="CM909" s="131"/>
      <c r="CN909" s="131"/>
      <c r="CO909" s="131"/>
      <c r="CP909" s="131"/>
      <c r="CQ909" s="131"/>
      <c r="CR909" s="131"/>
      <c r="CS909" s="131"/>
      <c r="CT909" s="131"/>
      <c r="CU909" s="131"/>
      <c r="CV909" s="131"/>
      <c r="CW909" s="131"/>
      <c r="CX909" s="131"/>
      <c r="CY909" s="131"/>
      <c r="CZ909" s="131"/>
      <c r="DA909" s="131"/>
      <c r="DB909" s="131"/>
      <c r="DC909" s="131"/>
      <c r="DD909" s="131"/>
      <c r="DE909" s="131"/>
      <c r="DF909" s="131"/>
      <c r="DG909" s="131"/>
      <c r="DH909" s="131"/>
      <c r="DI909" s="131"/>
      <c r="DJ909" s="131"/>
      <c r="DK909" s="131"/>
      <c r="DL909" s="131"/>
      <c r="DM909" s="131"/>
      <c r="DN909" s="131"/>
      <c r="DO909" s="131"/>
      <c r="DP909" s="131"/>
      <c r="DQ909" s="131"/>
      <c r="DR909" s="131"/>
      <c r="DS909" s="131"/>
      <c r="DT909" s="131"/>
      <c r="DU909" s="131"/>
      <c r="DV909" s="131"/>
      <c r="DW909" s="131"/>
      <c r="DX909" s="131"/>
      <c r="DY909" s="131"/>
      <c r="DZ909" s="131"/>
      <c r="EA909" s="131"/>
      <c r="EB909" s="131"/>
      <c r="EC909" s="131"/>
      <c r="ED909" s="131"/>
      <c r="EE909" s="131"/>
      <c r="EF909" s="131"/>
      <c r="EG909" s="131"/>
      <c r="EH909" s="131"/>
      <c r="EI909" s="131"/>
      <c r="EJ909" s="131"/>
      <c r="EK909" s="131"/>
      <c r="EL909" s="131"/>
      <c r="EM909" s="131"/>
      <c r="EN909" s="131"/>
      <c r="EO909" s="131"/>
      <c r="EP909" s="131"/>
      <c r="EQ909" s="131"/>
      <c r="ER909" s="131"/>
      <c r="ES909" s="131"/>
      <c r="ET909" s="131"/>
      <c r="EU909" s="131"/>
      <c r="EV909" s="131"/>
      <c r="EW909" s="131"/>
      <c r="EX909" s="131"/>
      <c r="EY909" s="131"/>
      <c r="EZ909" s="131"/>
      <c r="FA909" s="131"/>
      <c r="FB909" s="131"/>
      <c r="FC909" s="131"/>
      <c r="FD909" s="131"/>
      <c r="FE909" s="131"/>
      <c r="FF909" s="131"/>
      <c r="FG909" s="131"/>
      <c r="FH909" s="131"/>
      <c r="FI909" s="131"/>
      <c r="FJ909" s="131"/>
      <c r="FK909" s="131"/>
      <c r="FL909" s="131"/>
      <c r="FM909" s="131"/>
      <c r="FN909" s="131"/>
      <c r="FO909" s="131"/>
      <c r="FP909" s="131"/>
      <c r="FQ909" s="131"/>
      <c r="FR909" s="131"/>
      <c r="FS909" s="131"/>
      <c r="FT909" s="131"/>
      <c r="FU909" s="131"/>
      <c r="FV909" s="131"/>
      <c r="FW909" s="131"/>
      <c r="FX909" s="131"/>
      <c r="FY909" s="131"/>
      <c r="FZ909" s="131"/>
      <c r="GA909" s="131"/>
      <c r="GB909" s="131"/>
      <c r="GC909" s="131"/>
      <c r="GD909" s="131"/>
      <c r="GE909" s="131"/>
      <c r="GF909" s="131"/>
      <c r="GG909" s="131"/>
      <c r="GH909" s="131"/>
      <c r="GI909" s="131"/>
      <c r="GJ909" s="131"/>
      <c r="GK909" s="131"/>
      <c r="GL909" s="131"/>
      <c r="GM909" s="131"/>
      <c r="GN909" s="131"/>
      <c r="GO909" s="131"/>
      <c r="GP909" s="131"/>
      <c r="GQ909" s="131"/>
      <c r="GR909" s="131"/>
      <c r="GS909" s="131"/>
      <c r="GT909" s="131"/>
      <c r="GU909" s="131"/>
      <c r="GV909" s="131"/>
      <c r="GW909" s="131"/>
      <c r="GX909" s="131"/>
      <c r="GY909" s="131"/>
      <c r="GZ909" s="131"/>
      <c r="HA909" s="131"/>
      <c r="HB909" s="131"/>
      <c r="HC909" s="131"/>
      <c r="HD909" s="131"/>
      <c r="HE909" s="131"/>
      <c r="HF909" s="131"/>
      <c r="HG909" s="131"/>
      <c r="HH909" s="131"/>
      <c r="HI909" s="131"/>
      <c r="HJ909" s="131"/>
      <c r="HK909" s="131"/>
      <c r="HL909" s="131"/>
      <c r="HM909" s="131"/>
      <c r="HN909" s="131"/>
      <c r="HO909" s="131"/>
      <c r="HP909" s="131"/>
      <c r="HQ909" s="131"/>
      <c r="HR909" s="131"/>
      <c r="HS909" s="131"/>
      <c r="HT909" s="131"/>
      <c r="HU909" s="131"/>
    </row>
    <row r="910" s="22" customFormat="1" ht="24" spans="1:229">
      <c r="A910" s="45" t="s">
        <v>42</v>
      </c>
      <c r="B910" s="46" t="s">
        <v>309</v>
      </c>
      <c r="C910" s="45" t="s">
        <v>55</v>
      </c>
      <c r="D910" s="45" t="s">
        <v>248</v>
      </c>
      <c r="E910" s="45" t="s">
        <v>267</v>
      </c>
      <c r="F910" s="45">
        <v>1</v>
      </c>
      <c r="G910" s="45">
        <v>1</v>
      </c>
      <c r="H910" s="45">
        <v>341</v>
      </c>
      <c r="I910" s="45">
        <v>1349</v>
      </c>
      <c r="J910" s="45">
        <v>2019</v>
      </c>
      <c r="K910" s="45">
        <v>2019</v>
      </c>
      <c r="L910" s="55">
        <v>60.58</v>
      </c>
      <c r="M910" s="55">
        <v>0</v>
      </c>
      <c r="N910" s="55">
        <v>0</v>
      </c>
      <c r="O910" s="55">
        <v>60.58</v>
      </c>
      <c r="P910" s="55">
        <v>0</v>
      </c>
      <c r="Q910" s="45" t="s">
        <v>46</v>
      </c>
      <c r="R910" s="45">
        <v>743</v>
      </c>
      <c r="S910" s="45">
        <v>3320</v>
      </c>
      <c r="T910" s="45">
        <v>341</v>
      </c>
      <c r="U910" s="45">
        <v>1349</v>
      </c>
      <c r="V910" s="45">
        <v>0</v>
      </c>
      <c r="W910" s="45">
        <v>0</v>
      </c>
      <c r="X910" s="45">
        <v>0</v>
      </c>
      <c r="Y910" s="45">
        <v>0</v>
      </c>
      <c r="Z910" s="45">
        <v>0</v>
      </c>
      <c r="AA910" s="45">
        <v>0</v>
      </c>
      <c r="AB910" s="45" t="s">
        <v>299</v>
      </c>
      <c r="AC910" s="45" t="s">
        <v>237</v>
      </c>
      <c r="AD910" s="45"/>
      <c r="AE910" s="131"/>
      <c r="AF910" s="131"/>
      <c r="AG910" s="131"/>
      <c r="AH910" s="131"/>
      <c r="AI910" s="131"/>
      <c r="AJ910" s="131"/>
      <c r="AK910" s="131"/>
      <c r="AL910" s="131"/>
      <c r="AM910" s="131"/>
      <c r="AN910" s="131"/>
      <c r="AO910" s="131"/>
      <c r="AP910" s="131"/>
      <c r="AQ910" s="131"/>
      <c r="AR910" s="131"/>
      <c r="AS910" s="131"/>
      <c r="AT910" s="131"/>
      <c r="AU910" s="131"/>
      <c r="AV910" s="131"/>
      <c r="AW910" s="131"/>
      <c r="AX910" s="131"/>
      <c r="AY910" s="131"/>
      <c r="AZ910" s="131"/>
      <c r="BA910" s="131"/>
      <c r="BB910" s="131"/>
      <c r="BC910" s="131"/>
      <c r="BD910" s="131"/>
      <c r="BE910" s="131"/>
      <c r="BF910" s="131"/>
      <c r="BG910" s="131"/>
      <c r="BH910" s="131"/>
      <c r="BI910" s="131"/>
      <c r="BJ910" s="131"/>
      <c r="BK910" s="131"/>
      <c r="BL910" s="131"/>
      <c r="BM910" s="131"/>
      <c r="BN910" s="131"/>
      <c r="BO910" s="131"/>
      <c r="BP910" s="131"/>
      <c r="BQ910" s="131"/>
      <c r="BR910" s="131"/>
      <c r="BS910" s="131"/>
      <c r="BT910" s="131"/>
      <c r="BU910" s="131"/>
      <c r="BV910" s="131"/>
      <c r="BW910" s="131"/>
      <c r="BX910" s="131"/>
      <c r="BY910" s="131"/>
      <c r="BZ910" s="131"/>
      <c r="CA910" s="131"/>
      <c r="CB910" s="131"/>
      <c r="CC910" s="131"/>
      <c r="CD910" s="131"/>
      <c r="CE910" s="131"/>
      <c r="CF910" s="131"/>
      <c r="CG910" s="131"/>
      <c r="CH910" s="131"/>
      <c r="CI910" s="131"/>
      <c r="CJ910" s="131"/>
      <c r="CK910" s="131"/>
      <c r="CL910" s="131"/>
      <c r="CM910" s="131"/>
      <c r="CN910" s="131"/>
      <c r="CO910" s="131"/>
      <c r="CP910" s="131"/>
      <c r="CQ910" s="131"/>
      <c r="CR910" s="131"/>
      <c r="CS910" s="131"/>
      <c r="CT910" s="131"/>
      <c r="CU910" s="131"/>
      <c r="CV910" s="131"/>
      <c r="CW910" s="131"/>
      <c r="CX910" s="131"/>
      <c r="CY910" s="131"/>
      <c r="CZ910" s="131"/>
      <c r="DA910" s="131"/>
      <c r="DB910" s="131"/>
      <c r="DC910" s="131"/>
      <c r="DD910" s="131"/>
      <c r="DE910" s="131"/>
      <c r="DF910" s="131"/>
      <c r="DG910" s="131"/>
      <c r="DH910" s="131"/>
      <c r="DI910" s="131"/>
      <c r="DJ910" s="131"/>
      <c r="DK910" s="131"/>
      <c r="DL910" s="131"/>
      <c r="DM910" s="131"/>
      <c r="DN910" s="131"/>
      <c r="DO910" s="131"/>
      <c r="DP910" s="131"/>
      <c r="DQ910" s="131"/>
      <c r="DR910" s="131"/>
      <c r="DS910" s="131"/>
      <c r="DT910" s="131"/>
      <c r="DU910" s="131"/>
      <c r="DV910" s="131"/>
      <c r="DW910" s="131"/>
      <c r="DX910" s="131"/>
      <c r="DY910" s="131"/>
      <c r="DZ910" s="131"/>
      <c r="EA910" s="131"/>
      <c r="EB910" s="131"/>
      <c r="EC910" s="131"/>
      <c r="ED910" s="131"/>
      <c r="EE910" s="131"/>
      <c r="EF910" s="131"/>
      <c r="EG910" s="131"/>
      <c r="EH910" s="131"/>
      <c r="EI910" s="131"/>
      <c r="EJ910" s="131"/>
      <c r="EK910" s="131"/>
      <c r="EL910" s="131"/>
      <c r="EM910" s="131"/>
      <c r="EN910" s="131"/>
      <c r="EO910" s="131"/>
      <c r="EP910" s="131"/>
      <c r="EQ910" s="131"/>
      <c r="ER910" s="131"/>
      <c r="ES910" s="131"/>
      <c r="ET910" s="131"/>
      <c r="EU910" s="131"/>
      <c r="EV910" s="131"/>
      <c r="EW910" s="131"/>
      <c r="EX910" s="131"/>
      <c r="EY910" s="131"/>
      <c r="EZ910" s="131"/>
      <c r="FA910" s="131"/>
      <c r="FB910" s="131"/>
      <c r="FC910" s="131"/>
      <c r="FD910" s="131"/>
      <c r="FE910" s="131"/>
      <c r="FF910" s="131"/>
      <c r="FG910" s="131"/>
      <c r="FH910" s="131"/>
      <c r="FI910" s="131"/>
      <c r="FJ910" s="131"/>
      <c r="FK910" s="131"/>
      <c r="FL910" s="131"/>
      <c r="FM910" s="131"/>
      <c r="FN910" s="131"/>
      <c r="FO910" s="131"/>
      <c r="FP910" s="131"/>
      <c r="FQ910" s="131"/>
      <c r="FR910" s="131"/>
      <c r="FS910" s="131"/>
      <c r="FT910" s="131"/>
      <c r="FU910" s="131"/>
      <c r="FV910" s="131"/>
      <c r="FW910" s="131"/>
      <c r="FX910" s="131"/>
      <c r="FY910" s="131"/>
      <c r="FZ910" s="131"/>
      <c r="GA910" s="131"/>
      <c r="GB910" s="131"/>
      <c r="GC910" s="131"/>
      <c r="GD910" s="131"/>
      <c r="GE910" s="131"/>
      <c r="GF910" s="131"/>
      <c r="GG910" s="131"/>
      <c r="GH910" s="131"/>
      <c r="GI910" s="131"/>
      <c r="GJ910" s="131"/>
      <c r="GK910" s="131"/>
      <c r="GL910" s="131"/>
      <c r="GM910" s="131"/>
      <c r="GN910" s="131"/>
      <c r="GO910" s="131"/>
      <c r="GP910" s="131"/>
      <c r="GQ910" s="131"/>
      <c r="GR910" s="131"/>
      <c r="GS910" s="131"/>
      <c r="GT910" s="131"/>
      <c r="GU910" s="131"/>
      <c r="GV910" s="131"/>
      <c r="GW910" s="131"/>
      <c r="GX910" s="131"/>
      <c r="GY910" s="131"/>
      <c r="GZ910" s="131"/>
      <c r="HA910" s="131"/>
      <c r="HB910" s="131"/>
      <c r="HC910" s="131"/>
      <c r="HD910" s="131"/>
      <c r="HE910" s="131"/>
      <c r="HF910" s="131"/>
      <c r="HG910" s="131"/>
      <c r="HH910" s="131"/>
      <c r="HI910" s="131"/>
      <c r="HJ910" s="131"/>
      <c r="HK910" s="131"/>
      <c r="HL910" s="131"/>
      <c r="HM910" s="131"/>
      <c r="HN910" s="131"/>
      <c r="HO910" s="131"/>
      <c r="HP910" s="131"/>
      <c r="HQ910" s="131"/>
      <c r="HR910" s="131"/>
      <c r="HS910" s="131"/>
      <c r="HT910" s="131"/>
      <c r="HU910" s="131"/>
    </row>
    <row r="911" s="22" customFormat="1" ht="24" spans="1:229">
      <c r="A911" s="45" t="s">
        <v>42</v>
      </c>
      <c r="B911" s="46" t="s">
        <v>605</v>
      </c>
      <c r="C911" s="45" t="s">
        <v>55</v>
      </c>
      <c r="D911" s="45" t="s">
        <v>536</v>
      </c>
      <c r="E911" s="45" t="s">
        <v>267</v>
      </c>
      <c r="F911" s="45">
        <v>1</v>
      </c>
      <c r="G911" s="45">
        <v>1</v>
      </c>
      <c r="H911" s="45">
        <v>201</v>
      </c>
      <c r="I911" s="45">
        <v>61</v>
      </c>
      <c r="J911" s="45">
        <v>2019</v>
      </c>
      <c r="K911" s="45">
        <v>2019</v>
      </c>
      <c r="L911" s="55">
        <v>50</v>
      </c>
      <c r="M911" s="55">
        <v>0</v>
      </c>
      <c r="N911" s="55">
        <v>0</v>
      </c>
      <c r="O911" s="55">
        <v>50</v>
      </c>
      <c r="P911" s="55">
        <v>0</v>
      </c>
      <c r="Q911" s="45" t="s">
        <v>46</v>
      </c>
      <c r="R911" s="45">
        <v>713</v>
      </c>
      <c r="S911" s="45">
        <v>3146</v>
      </c>
      <c r="T911" s="45">
        <v>201</v>
      </c>
      <c r="U911" s="45">
        <v>61</v>
      </c>
      <c r="V911" s="45">
        <v>0</v>
      </c>
      <c r="W911" s="45">
        <v>0</v>
      </c>
      <c r="X911" s="45">
        <v>0</v>
      </c>
      <c r="Y911" s="45">
        <v>0</v>
      </c>
      <c r="Z911" s="45">
        <v>0</v>
      </c>
      <c r="AA911" s="45">
        <v>0</v>
      </c>
      <c r="AB911" s="45" t="s">
        <v>299</v>
      </c>
      <c r="AC911" s="45" t="s">
        <v>237</v>
      </c>
      <c r="AD911" s="45"/>
      <c r="AE911" s="131"/>
      <c r="AF911" s="131"/>
      <c r="AG911" s="131"/>
      <c r="AH911" s="131"/>
      <c r="AI911" s="131"/>
      <c r="AJ911" s="131"/>
      <c r="AK911" s="131"/>
      <c r="AL911" s="131"/>
      <c r="AM911" s="131"/>
      <c r="AN911" s="131"/>
      <c r="AO911" s="131"/>
      <c r="AP911" s="131"/>
      <c r="AQ911" s="131"/>
      <c r="AR911" s="131"/>
      <c r="AS911" s="131"/>
      <c r="AT911" s="131"/>
      <c r="AU911" s="131"/>
      <c r="AV911" s="131"/>
      <c r="AW911" s="131"/>
      <c r="AX911" s="131"/>
      <c r="AY911" s="131"/>
      <c r="AZ911" s="131"/>
      <c r="BA911" s="131"/>
      <c r="BB911" s="131"/>
      <c r="BC911" s="131"/>
      <c r="BD911" s="131"/>
      <c r="BE911" s="131"/>
      <c r="BF911" s="131"/>
      <c r="BG911" s="131"/>
      <c r="BH911" s="131"/>
      <c r="BI911" s="131"/>
      <c r="BJ911" s="131"/>
      <c r="BK911" s="131"/>
      <c r="BL911" s="131"/>
      <c r="BM911" s="131"/>
      <c r="BN911" s="131"/>
      <c r="BO911" s="131"/>
      <c r="BP911" s="131"/>
      <c r="BQ911" s="131"/>
      <c r="BR911" s="131"/>
      <c r="BS911" s="131"/>
      <c r="BT911" s="131"/>
      <c r="BU911" s="131"/>
      <c r="BV911" s="131"/>
      <c r="BW911" s="131"/>
      <c r="BX911" s="131"/>
      <c r="BY911" s="131"/>
      <c r="BZ911" s="131"/>
      <c r="CA911" s="131"/>
      <c r="CB911" s="131"/>
      <c r="CC911" s="131"/>
      <c r="CD911" s="131"/>
      <c r="CE911" s="131"/>
      <c r="CF911" s="131"/>
      <c r="CG911" s="131"/>
      <c r="CH911" s="131"/>
      <c r="CI911" s="131"/>
      <c r="CJ911" s="131"/>
      <c r="CK911" s="131"/>
      <c r="CL911" s="131"/>
      <c r="CM911" s="131"/>
      <c r="CN911" s="131"/>
      <c r="CO911" s="131"/>
      <c r="CP911" s="131"/>
      <c r="CQ911" s="131"/>
      <c r="CR911" s="131"/>
      <c r="CS911" s="131"/>
      <c r="CT911" s="131"/>
      <c r="CU911" s="131"/>
      <c r="CV911" s="131"/>
      <c r="CW911" s="131"/>
      <c r="CX911" s="131"/>
      <c r="CY911" s="131"/>
      <c r="CZ911" s="131"/>
      <c r="DA911" s="131"/>
      <c r="DB911" s="131"/>
      <c r="DC911" s="131"/>
      <c r="DD911" s="131"/>
      <c r="DE911" s="131"/>
      <c r="DF911" s="131"/>
      <c r="DG911" s="131"/>
      <c r="DH911" s="131"/>
      <c r="DI911" s="131"/>
      <c r="DJ911" s="131"/>
      <c r="DK911" s="131"/>
      <c r="DL911" s="131"/>
      <c r="DM911" s="131"/>
      <c r="DN911" s="131"/>
      <c r="DO911" s="131"/>
      <c r="DP911" s="131"/>
      <c r="DQ911" s="131"/>
      <c r="DR911" s="131"/>
      <c r="DS911" s="131"/>
      <c r="DT911" s="131"/>
      <c r="DU911" s="131"/>
      <c r="DV911" s="131"/>
      <c r="DW911" s="131"/>
      <c r="DX911" s="131"/>
      <c r="DY911" s="131"/>
      <c r="DZ911" s="131"/>
      <c r="EA911" s="131"/>
      <c r="EB911" s="131"/>
      <c r="EC911" s="131"/>
      <c r="ED911" s="131"/>
      <c r="EE911" s="131"/>
      <c r="EF911" s="131"/>
      <c r="EG911" s="131"/>
      <c r="EH911" s="131"/>
      <c r="EI911" s="131"/>
      <c r="EJ911" s="131"/>
      <c r="EK911" s="131"/>
      <c r="EL911" s="131"/>
      <c r="EM911" s="131"/>
      <c r="EN911" s="131"/>
      <c r="EO911" s="131"/>
      <c r="EP911" s="131"/>
      <c r="EQ911" s="131"/>
      <c r="ER911" s="131"/>
      <c r="ES911" s="131"/>
      <c r="ET911" s="131"/>
      <c r="EU911" s="131"/>
      <c r="EV911" s="131"/>
      <c r="EW911" s="131"/>
      <c r="EX911" s="131"/>
      <c r="EY911" s="131"/>
      <c r="EZ911" s="131"/>
      <c r="FA911" s="131"/>
      <c r="FB911" s="131"/>
      <c r="FC911" s="131"/>
      <c r="FD911" s="131"/>
      <c r="FE911" s="131"/>
      <c r="FF911" s="131"/>
      <c r="FG911" s="131"/>
      <c r="FH911" s="131"/>
      <c r="FI911" s="131"/>
      <c r="FJ911" s="131"/>
      <c r="FK911" s="131"/>
      <c r="FL911" s="131"/>
      <c r="FM911" s="131"/>
      <c r="FN911" s="131"/>
      <c r="FO911" s="131"/>
      <c r="FP911" s="131"/>
      <c r="FQ911" s="131"/>
      <c r="FR911" s="131"/>
      <c r="FS911" s="131"/>
      <c r="FT911" s="131"/>
      <c r="FU911" s="131"/>
      <c r="FV911" s="131"/>
      <c r="FW911" s="131"/>
      <c r="FX911" s="131"/>
      <c r="FY911" s="131"/>
      <c r="FZ911" s="131"/>
      <c r="GA911" s="131"/>
      <c r="GB911" s="131"/>
      <c r="GC911" s="131"/>
      <c r="GD911" s="131"/>
      <c r="GE911" s="131"/>
      <c r="GF911" s="131"/>
      <c r="GG911" s="131"/>
      <c r="GH911" s="131"/>
      <c r="GI911" s="131"/>
      <c r="GJ911" s="131"/>
      <c r="GK911" s="131"/>
      <c r="GL911" s="131"/>
      <c r="GM911" s="131"/>
      <c r="GN911" s="131"/>
      <c r="GO911" s="131"/>
      <c r="GP911" s="131"/>
      <c r="GQ911" s="131"/>
      <c r="GR911" s="131"/>
      <c r="GS911" s="131"/>
      <c r="GT911" s="131"/>
      <c r="GU911" s="131"/>
      <c r="GV911" s="131"/>
      <c r="GW911" s="131"/>
      <c r="GX911" s="131"/>
      <c r="GY911" s="131"/>
      <c r="GZ911" s="131"/>
      <c r="HA911" s="131"/>
      <c r="HB911" s="131"/>
      <c r="HC911" s="131"/>
      <c r="HD911" s="131"/>
      <c r="HE911" s="131"/>
      <c r="HF911" s="131"/>
      <c r="HG911" s="131"/>
      <c r="HH911" s="131"/>
      <c r="HI911" s="131"/>
      <c r="HJ911" s="131"/>
      <c r="HK911" s="131"/>
      <c r="HL911" s="131"/>
      <c r="HM911" s="131"/>
      <c r="HN911" s="131"/>
      <c r="HO911" s="131"/>
      <c r="HP911" s="131"/>
      <c r="HQ911" s="131"/>
      <c r="HR911" s="131"/>
      <c r="HS911" s="131"/>
      <c r="HT911" s="131"/>
      <c r="HU911" s="131"/>
    </row>
    <row r="912" s="22" customFormat="1" ht="24" spans="1:229">
      <c r="A912" s="45" t="s">
        <v>42</v>
      </c>
      <c r="B912" s="46" t="s">
        <v>312</v>
      </c>
      <c r="C912" s="45" t="s">
        <v>55</v>
      </c>
      <c r="D912" s="45" t="s">
        <v>45</v>
      </c>
      <c r="E912" s="45" t="s">
        <v>267</v>
      </c>
      <c r="F912" s="45">
        <v>1</v>
      </c>
      <c r="G912" s="45">
        <v>1</v>
      </c>
      <c r="H912" s="45">
        <v>150</v>
      </c>
      <c r="I912" s="45">
        <v>485</v>
      </c>
      <c r="J912" s="45">
        <v>2019</v>
      </c>
      <c r="K912" s="45">
        <v>2019</v>
      </c>
      <c r="L912" s="55">
        <v>185</v>
      </c>
      <c r="M912" s="55">
        <v>0</v>
      </c>
      <c r="N912" s="55">
        <v>0</v>
      </c>
      <c r="O912" s="55">
        <v>185</v>
      </c>
      <c r="P912" s="55">
        <v>0</v>
      </c>
      <c r="Q912" s="45" t="s">
        <v>337</v>
      </c>
      <c r="R912" s="45">
        <v>354</v>
      </c>
      <c r="S912" s="45">
        <v>1362</v>
      </c>
      <c r="T912" s="45">
        <v>150</v>
      </c>
      <c r="U912" s="45">
        <v>485</v>
      </c>
      <c r="V912" s="45">
        <v>0</v>
      </c>
      <c r="W912" s="45">
        <v>0</v>
      </c>
      <c r="X912" s="45">
        <v>0</v>
      </c>
      <c r="Y912" s="45">
        <v>0</v>
      </c>
      <c r="Z912" s="45">
        <v>0</v>
      </c>
      <c r="AA912" s="45">
        <v>0</v>
      </c>
      <c r="AB912" s="45" t="s">
        <v>299</v>
      </c>
      <c r="AC912" s="45" t="s">
        <v>237</v>
      </c>
      <c r="AD912" s="45"/>
      <c r="AE912" s="131"/>
      <c r="AF912" s="131"/>
      <c r="AG912" s="131"/>
      <c r="AH912" s="131"/>
      <c r="AI912" s="131"/>
      <c r="AJ912" s="131"/>
      <c r="AK912" s="131"/>
      <c r="AL912" s="131"/>
      <c r="AM912" s="131"/>
      <c r="AN912" s="131"/>
      <c r="AO912" s="131"/>
      <c r="AP912" s="131"/>
      <c r="AQ912" s="131"/>
      <c r="AR912" s="131"/>
      <c r="AS912" s="131"/>
      <c r="AT912" s="131"/>
      <c r="AU912" s="131"/>
      <c r="AV912" s="131"/>
      <c r="AW912" s="131"/>
      <c r="AX912" s="131"/>
      <c r="AY912" s="131"/>
      <c r="AZ912" s="131"/>
      <c r="BA912" s="131"/>
      <c r="BB912" s="131"/>
      <c r="BC912" s="131"/>
      <c r="BD912" s="131"/>
      <c r="BE912" s="131"/>
      <c r="BF912" s="131"/>
      <c r="BG912" s="131"/>
      <c r="BH912" s="131"/>
      <c r="BI912" s="131"/>
      <c r="BJ912" s="131"/>
      <c r="BK912" s="131"/>
      <c r="BL912" s="131"/>
      <c r="BM912" s="131"/>
      <c r="BN912" s="131"/>
      <c r="BO912" s="131"/>
      <c r="BP912" s="131"/>
      <c r="BQ912" s="131"/>
      <c r="BR912" s="131"/>
      <c r="BS912" s="131"/>
      <c r="BT912" s="131"/>
      <c r="BU912" s="131"/>
      <c r="BV912" s="131"/>
      <c r="BW912" s="131"/>
      <c r="BX912" s="131"/>
      <c r="BY912" s="131"/>
      <c r="BZ912" s="131"/>
      <c r="CA912" s="131"/>
      <c r="CB912" s="131"/>
      <c r="CC912" s="131"/>
      <c r="CD912" s="131"/>
      <c r="CE912" s="131"/>
      <c r="CF912" s="131"/>
      <c r="CG912" s="131"/>
      <c r="CH912" s="131"/>
      <c r="CI912" s="131"/>
      <c r="CJ912" s="131"/>
      <c r="CK912" s="131"/>
      <c r="CL912" s="131"/>
      <c r="CM912" s="131"/>
      <c r="CN912" s="131"/>
      <c r="CO912" s="131"/>
      <c r="CP912" s="131"/>
      <c r="CQ912" s="131"/>
      <c r="CR912" s="131"/>
      <c r="CS912" s="131"/>
      <c r="CT912" s="131"/>
      <c r="CU912" s="131"/>
      <c r="CV912" s="131"/>
      <c r="CW912" s="131"/>
      <c r="CX912" s="131"/>
      <c r="CY912" s="131"/>
      <c r="CZ912" s="131"/>
      <c r="DA912" s="131"/>
      <c r="DB912" s="131"/>
      <c r="DC912" s="131"/>
      <c r="DD912" s="131"/>
      <c r="DE912" s="131"/>
      <c r="DF912" s="131"/>
      <c r="DG912" s="131"/>
      <c r="DH912" s="131"/>
      <c r="DI912" s="131"/>
      <c r="DJ912" s="131"/>
      <c r="DK912" s="131"/>
      <c r="DL912" s="131"/>
      <c r="DM912" s="131"/>
      <c r="DN912" s="131"/>
      <c r="DO912" s="131"/>
      <c r="DP912" s="131"/>
      <c r="DQ912" s="131"/>
      <c r="DR912" s="131"/>
      <c r="DS912" s="131"/>
      <c r="DT912" s="131"/>
      <c r="DU912" s="131"/>
      <c r="DV912" s="131"/>
      <c r="DW912" s="131"/>
      <c r="DX912" s="131"/>
      <c r="DY912" s="131"/>
      <c r="DZ912" s="131"/>
      <c r="EA912" s="131"/>
      <c r="EB912" s="131"/>
      <c r="EC912" s="131"/>
      <c r="ED912" s="131"/>
      <c r="EE912" s="131"/>
      <c r="EF912" s="131"/>
      <c r="EG912" s="131"/>
      <c r="EH912" s="131"/>
      <c r="EI912" s="131"/>
      <c r="EJ912" s="131"/>
      <c r="EK912" s="131"/>
      <c r="EL912" s="131"/>
      <c r="EM912" s="131"/>
      <c r="EN912" s="131"/>
      <c r="EO912" s="131"/>
      <c r="EP912" s="131"/>
      <c r="EQ912" s="131"/>
      <c r="ER912" s="131"/>
      <c r="ES912" s="131"/>
      <c r="ET912" s="131"/>
      <c r="EU912" s="131"/>
      <c r="EV912" s="131"/>
      <c r="EW912" s="131"/>
      <c r="EX912" s="131"/>
      <c r="EY912" s="131"/>
      <c r="EZ912" s="131"/>
      <c r="FA912" s="131"/>
      <c r="FB912" s="131"/>
      <c r="FC912" s="131"/>
      <c r="FD912" s="131"/>
      <c r="FE912" s="131"/>
      <c r="FF912" s="131"/>
      <c r="FG912" s="131"/>
      <c r="FH912" s="131"/>
      <c r="FI912" s="131"/>
      <c r="FJ912" s="131"/>
      <c r="FK912" s="131"/>
      <c r="FL912" s="131"/>
      <c r="FM912" s="131"/>
      <c r="FN912" s="131"/>
      <c r="FO912" s="131"/>
      <c r="FP912" s="131"/>
      <c r="FQ912" s="131"/>
      <c r="FR912" s="131"/>
      <c r="FS912" s="131"/>
      <c r="FT912" s="131"/>
      <c r="FU912" s="131"/>
      <c r="FV912" s="131"/>
      <c r="FW912" s="131"/>
      <c r="FX912" s="131"/>
      <c r="FY912" s="131"/>
      <c r="FZ912" s="131"/>
      <c r="GA912" s="131"/>
      <c r="GB912" s="131"/>
      <c r="GC912" s="131"/>
      <c r="GD912" s="131"/>
      <c r="GE912" s="131"/>
      <c r="GF912" s="131"/>
      <c r="GG912" s="131"/>
      <c r="GH912" s="131"/>
      <c r="GI912" s="131"/>
      <c r="GJ912" s="131"/>
      <c r="GK912" s="131"/>
      <c r="GL912" s="131"/>
      <c r="GM912" s="131"/>
      <c r="GN912" s="131"/>
      <c r="GO912" s="131"/>
      <c r="GP912" s="131"/>
      <c r="GQ912" s="131"/>
      <c r="GR912" s="131"/>
      <c r="GS912" s="131"/>
      <c r="GT912" s="131"/>
      <c r="GU912" s="131"/>
      <c r="GV912" s="131"/>
      <c r="GW912" s="131"/>
      <c r="GX912" s="131"/>
      <c r="GY912" s="131"/>
      <c r="GZ912" s="131"/>
      <c r="HA912" s="131"/>
      <c r="HB912" s="131"/>
      <c r="HC912" s="131"/>
      <c r="HD912" s="131"/>
      <c r="HE912" s="131"/>
      <c r="HF912" s="131"/>
      <c r="HG912" s="131"/>
      <c r="HH912" s="131"/>
      <c r="HI912" s="131"/>
      <c r="HJ912" s="131"/>
      <c r="HK912" s="131"/>
      <c r="HL912" s="131"/>
      <c r="HM912" s="131"/>
      <c r="HN912" s="131"/>
      <c r="HO912" s="131"/>
      <c r="HP912" s="131"/>
      <c r="HQ912" s="131"/>
      <c r="HR912" s="131"/>
      <c r="HS912" s="131"/>
      <c r="HT912" s="131"/>
      <c r="HU912" s="131"/>
    </row>
    <row r="913" s="22" customFormat="1" ht="24" spans="1:229">
      <c r="A913" s="45" t="s">
        <v>42</v>
      </c>
      <c r="B913" s="46" t="s">
        <v>606</v>
      </c>
      <c r="C913" s="45" t="s">
        <v>55</v>
      </c>
      <c r="D913" s="45" t="s">
        <v>45</v>
      </c>
      <c r="E913" s="45" t="s">
        <v>267</v>
      </c>
      <c r="F913" s="45">
        <v>1</v>
      </c>
      <c r="G913" s="45">
        <v>1</v>
      </c>
      <c r="H913" s="45">
        <v>216</v>
      </c>
      <c r="I913" s="45">
        <v>876</v>
      </c>
      <c r="J913" s="45">
        <v>2019</v>
      </c>
      <c r="K913" s="45">
        <v>2019</v>
      </c>
      <c r="L913" s="55">
        <v>35</v>
      </c>
      <c r="M913" s="55">
        <v>0</v>
      </c>
      <c r="N913" s="55">
        <v>0</v>
      </c>
      <c r="O913" s="55">
        <v>35</v>
      </c>
      <c r="P913" s="55">
        <v>0</v>
      </c>
      <c r="Q913" s="45" t="s">
        <v>337</v>
      </c>
      <c r="R913" s="45">
        <v>499</v>
      </c>
      <c r="S913" s="45">
        <v>2332</v>
      </c>
      <c r="T913" s="45">
        <v>216</v>
      </c>
      <c r="U913" s="45">
        <v>876</v>
      </c>
      <c r="V913" s="45">
        <v>0</v>
      </c>
      <c r="W913" s="45">
        <v>0</v>
      </c>
      <c r="X913" s="45">
        <v>0</v>
      </c>
      <c r="Y913" s="45">
        <v>0</v>
      </c>
      <c r="Z913" s="45">
        <v>0</v>
      </c>
      <c r="AA913" s="45">
        <v>0</v>
      </c>
      <c r="AB913" s="45" t="s">
        <v>299</v>
      </c>
      <c r="AC913" s="45" t="s">
        <v>237</v>
      </c>
      <c r="AD913" s="45"/>
      <c r="AE913" s="131"/>
      <c r="AF913" s="131"/>
      <c r="AG913" s="131"/>
      <c r="AH913" s="131"/>
      <c r="AI913" s="131"/>
      <c r="AJ913" s="131"/>
      <c r="AK913" s="131"/>
      <c r="AL913" s="131"/>
      <c r="AM913" s="131"/>
      <c r="AN913" s="131"/>
      <c r="AO913" s="131"/>
      <c r="AP913" s="131"/>
      <c r="AQ913" s="131"/>
      <c r="AR913" s="131"/>
      <c r="AS913" s="131"/>
      <c r="AT913" s="131"/>
      <c r="AU913" s="131"/>
      <c r="AV913" s="131"/>
      <c r="AW913" s="131"/>
      <c r="AX913" s="131"/>
      <c r="AY913" s="131"/>
      <c r="AZ913" s="131"/>
      <c r="BA913" s="131"/>
      <c r="BB913" s="131"/>
      <c r="BC913" s="131"/>
      <c r="BD913" s="131"/>
      <c r="BE913" s="131"/>
      <c r="BF913" s="131"/>
      <c r="BG913" s="131"/>
      <c r="BH913" s="131"/>
      <c r="BI913" s="131"/>
      <c r="BJ913" s="131"/>
      <c r="BK913" s="131"/>
      <c r="BL913" s="131"/>
      <c r="BM913" s="131"/>
      <c r="BN913" s="131"/>
      <c r="BO913" s="131"/>
      <c r="BP913" s="131"/>
      <c r="BQ913" s="131"/>
      <c r="BR913" s="131"/>
      <c r="BS913" s="131"/>
      <c r="BT913" s="131"/>
      <c r="BU913" s="131"/>
      <c r="BV913" s="131"/>
      <c r="BW913" s="131"/>
      <c r="BX913" s="131"/>
      <c r="BY913" s="131"/>
      <c r="BZ913" s="131"/>
      <c r="CA913" s="131"/>
      <c r="CB913" s="131"/>
      <c r="CC913" s="131"/>
      <c r="CD913" s="131"/>
      <c r="CE913" s="131"/>
      <c r="CF913" s="131"/>
      <c r="CG913" s="131"/>
      <c r="CH913" s="131"/>
      <c r="CI913" s="131"/>
      <c r="CJ913" s="131"/>
      <c r="CK913" s="131"/>
      <c r="CL913" s="131"/>
      <c r="CM913" s="131"/>
      <c r="CN913" s="131"/>
      <c r="CO913" s="131"/>
      <c r="CP913" s="131"/>
      <c r="CQ913" s="131"/>
      <c r="CR913" s="131"/>
      <c r="CS913" s="131"/>
      <c r="CT913" s="131"/>
      <c r="CU913" s="131"/>
      <c r="CV913" s="131"/>
      <c r="CW913" s="131"/>
      <c r="CX913" s="131"/>
      <c r="CY913" s="131"/>
      <c r="CZ913" s="131"/>
      <c r="DA913" s="131"/>
      <c r="DB913" s="131"/>
      <c r="DC913" s="131"/>
      <c r="DD913" s="131"/>
      <c r="DE913" s="131"/>
      <c r="DF913" s="131"/>
      <c r="DG913" s="131"/>
      <c r="DH913" s="131"/>
      <c r="DI913" s="131"/>
      <c r="DJ913" s="131"/>
      <c r="DK913" s="131"/>
      <c r="DL913" s="131"/>
      <c r="DM913" s="131"/>
      <c r="DN913" s="131"/>
      <c r="DO913" s="131"/>
      <c r="DP913" s="131"/>
      <c r="DQ913" s="131"/>
      <c r="DR913" s="131"/>
      <c r="DS913" s="131"/>
      <c r="DT913" s="131"/>
      <c r="DU913" s="131"/>
      <c r="DV913" s="131"/>
      <c r="DW913" s="131"/>
      <c r="DX913" s="131"/>
      <c r="DY913" s="131"/>
      <c r="DZ913" s="131"/>
      <c r="EA913" s="131"/>
      <c r="EB913" s="131"/>
      <c r="EC913" s="131"/>
      <c r="ED913" s="131"/>
      <c r="EE913" s="131"/>
      <c r="EF913" s="131"/>
      <c r="EG913" s="131"/>
      <c r="EH913" s="131"/>
      <c r="EI913" s="131"/>
      <c r="EJ913" s="131"/>
      <c r="EK913" s="131"/>
      <c r="EL913" s="131"/>
      <c r="EM913" s="131"/>
      <c r="EN913" s="131"/>
      <c r="EO913" s="131"/>
      <c r="EP913" s="131"/>
      <c r="EQ913" s="131"/>
      <c r="ER913" s="131"/>
      <c r="ES913" s="131"/>
      <c r="ET913" s="131"/>
      <c r="EU913" s="131"/>
      <c r="EV913" s="131"/>
      <c r="EW913" s="131"/>
      <c r="EX913" s="131"/>
      <c r="EY913" s="131"/>
      <c r="EZ913" s="131"/>
      <c r="FA913" s="131"/>
      <c r="FB913" s="131"/>
      <c r="FC913" s="131"/>
      <c r="FD913" s="131"/>
      <c r="FE913" s="131"/>
      <c r="FF913" s="131"/>
      <c r="FG913" s="131"/>
      <c r="FH913" s="131"/>
      <c r="FI913" s="131"/>
      <c r="FJ913" s="131"/>
      <c r="FK913" s="131"/>
      <c r="FL913" s="131"/>
      <c r="FM913" s="131"/>
      <c r="FN913" s="131"/>
      <c r="FO913" s="131"/>
      <c r="FP913" s="131"/>
      <c r="FQ913" s="131"/>
      <c r="FR913" s="131"/>
      <c r="FS913" s="131"/>
      <c r="FT913" s="131"/>
      <c r="FU913" s="131"/>
      <c r="FV913" s="131"/>
      <c r="FW913" s="131"/>
      <c r="FX913" s="131"/>
      <c r="FY913" s="131"/>
      <c r="FZ913" s="131"/>
      <c r="GA913" s="131"/>
      <c r="GB913" s="131"/>
      <c r="GC913" s="131"/>
      <c r="GD913" s="131"/>
      <c r="GE913" s="131"/>
      <c r="GF913" s="131"/>
      <c r="GG913" s="131"/>
      <c r="GH913" s="131"/>
      <c r="GI913" s="131"/>
      <c r="GJ913" s="131"/>
      <c r="GK913" s="131"/>
      <c r="GL913" s="131"/>
      <c r="GM913" s="131"/>
      <c r="GN913" s="131"/>
      <c r="GO913" s="131"/>
      <c r="GP913" s="131"/>
      <c r="GQ913" s="131"/>
      <c r="GR913" s="131"/>
      <c r="GS913" s="131"/>
      <c r="GT913" s="131"/>
      <c r="GU913" s="131"/>
      <c r="GV913" s="131"/>
      <c r="GW913" s="131"/>
      <c r="GX913" s="131"/>
      <c r="GY913" s="131"/>
      <c r="GZ913" s="131"/>
      <c r="HA913" s="131"/>
      <c r="HB913" s="131"/>
      <c r="HC913" s="131"/>
      <c r="HD913" s="131"/>
      <c r="HE913" s="131"/>
      <c r="HF913" s="131"/>
      <c r="HG913" s="131"/>
      <c r="HH913" s="131"/>
      <c r="HI913" s="131"/>
      <c r="HJ913" s="131"/>
      <c r="HK913" s="131"/>
      <c r="HL913" s="131"/>
      <c r="HM913" s="131"/>
      <c r="HN913" s="131"/>
      <c r="HO913" s="131"/>
      <c r="HP913" s="131"/>
      <c r="HQ913" s="131"/>
      <c r="HR913" s="131"/>
      <c r="HS913" s="131"/>
      <c r="HT913" s="131"/>
      <c r="HU913" s="131"/>
    </row>
    <row r="914" s="22" customFormat="1" ht="24" spans="1:229">
      <c r="A914" s="45" t="s">
        <v>42</v>
      </c>
      <c r="B914" s="46" t="s">
        <v>56</v>
      </c>
      <c r="C914" s="45" t="s">
        <v>56</v>
      </c>
      <c r="D914" s="45" t="s">
        <v>45</v>
      </c>
      <c r="E914" s="45" t="s">
        <v>267</v>
      </c>
      <c r="F914" s="45">
        <v>1</v>
      </c>
      <c r="G914" s="45">
        <v>1</v>
      </c>
      <c r="H914" s="45">
        <v>76</v>
      </c>
      <c r="I914" s="45">
        <v>293</v>
      </c>
      <c r="J914" s="45">
        <v>2019</v>
      </c>
      <c r="K914" s="45">
        <v>2019</v>
      </c>
      <c r="L914" s="55">
        <v>412</v>
      </c>
      <c r="M914" s="55">
        <v>0</v>
      </c>
      <c r="N914" s="55">
        <v>0</v>
      </c>
      <c r="O914" s="55">
        <v>412</v>
      </c>
      <c r="P914" s="55">
        <v>0</v>
      </c>
      <c r="Q914" s="45" t="s">
        <v>46</v>
      </c>
      <c r="R914" s="45">
        <v>76</v>
      </c>
      <c r="S914" s="45">
        <v>293</v>
      </c>
      <c r="T914" s="45">
        <v>76</v>
      </c>
      <c r="U914" s="45">
        <v>293</v>
      </c>
      <c r="V914" s="45">
        <v>0</v>
      </c>
      <c r="W914" s="45">
        <v>0</v>
      </c>
      <c r="X914" s="45">
        <v>0</v>
      </c>
      <c r="Y914" s="45">
        <v>0</v>
      </c>
      <c r="Z914" s="45">
        <v>0</v>
      </c>
      <c r="AA914" s="45">
        <v>0</v>
      </c>
      <c r="AB914" s="45" t="s">
        <v>299</v>
      </c>
      <c r="AC914" s="45" t="s">
        <v>237</v>
      </c>
      <c r="AD914" s="45"/>
      <c r="AE914" s="131"/>
      <c r="AF914" s="131"/>
      <c r="AG914" s="131"/>
      <c r="AH914" s="131"/>
      <c r="AI914" s="131"/>
      <c r="AJ914" s="131"/>
      <c r="AK914" s="131"/>
      <c r="AL914" s="131"/>
      <c r="AM914" s="131"/>
      <c r="AN914" s="131"/>
      <c r="AO914" s="131"/>
      <c r="AP914" s="131"/>
      <c r="AQ914" s="131"/>
      <c r="AR914" s="131"/>
      <c r="AS914" s="131"/>
      <c r="AT914" s="131"/>
      <c r="AU914" s="131"/>
      <c r="AV914" s="131"/>
      <c r="AW914" s="131"/>
      <c r="AX914" s="131"/>
      <c r="AY914" s="131"/>
      <c r="AZ914" s="131"/>
      <c r="BA914" s="131"/>
      <c r="BB914" s="131"/>
      <c r="BC914" s="131"/>
      <c r="BD914" s="131"/>
      <c r="BE914" s="131"/>
      <c r="BF914" s="131"/>
      <c r="BG914" s="131"/>
      <c r="BH914" s="131"/>
      <c r="BI914" s="131"/>
      <c r="BJ914" s="131"/>
      <c r="BK914" s="131"/>
      <c r="BL914" s="131"/>
      <c r="BM914" s="131"/>
      <c r="BN914" s="131"/>
      <c r="BO914" s="131"/>
      <c r="BP914" s="131"/>
      <c r="BQ914" s="131"/>
      <c r="BR914" s="131"/>
      <c r="BS914" s="131"/>
      <c r="BT914" s="131"/>
      <c r="BU914" s="131"/>
      <c r="BV914" s="131"/>
      <c r="BW914" s="131"/>
      <c r="BX914" s="131"/>
      <c r="BY914" s="131"/>
      <c r="BZ914" s="131"/>
      <c r="CA914" s="131"/>
      <c r="CB914" s="131"/>
      <c r="CC914" s="131"/>
      <c r="CD914" s="131"/>
      <c r="CE914" s="131"/>
      <c r="CF914" s="131"/>
      <c r="CG914" s="131"/>
      <c r="CH914" s="131"/>
      <c r="CI914" s="131"/>
      <c r="CJ914" s="131"/>
      <c r="CK914" s="131"/>
      <c r="CL914" s="131"/>
      <c r="CM914" s="131"/>
      <c r="CN914" s="131"/>
      <c r="CO914" s="131"/>
      <c r="CP914" s="131"/>
      <c r="CQ914" s="131"/>
      <c r="CR914" s="131"/>
      <c r="CS914" s="131"/>
      <c r="CT914" s="131"/>
      <c r="CU914" s="131"/>
      <c r="CV914" s="131"/>
      <c r="CW914" s="131"/>
      <c r="CX914" s="131"/>
      <c r="CY914" s="131"/>
      <c r="CZ914" s="131"/>
      <c r="DA914" s="131"/>
      <c r="DB914" s="131"/>
      <c r="DC914" s="131"/>
      <c r="DD914" s="131"/>
      <c r="DE914" s="131"/>
      <c r="DF914" s="131"/>
      <c r="DG914" s="131"/>
      <c r="DH914" s="131"/>
      <c r="DI914" s="131"/>
      <c r="DJ914" s="131"/>
      <c r="DK914" s="131"/>
      <c r="DL914" s="131"/>
      <c r="DM914" s="131"/>
      <c r="DN914" s="131"/>
      <c r="DO914" s="131"/>
      <c r="DP914" s="131"/>
      <c r="DQ914" s="131"/>
      <c r="DR914" s="131"/>
      <c r="DS914" s="131"/>
      <c r="DT914" s="131"/>
      <c r="DU914" s="131"/>
      <c r="DV914" s="131"/>
      <c r="DW914" s="131"/>
      <c r="DX914" s="131"/>
      <c r="DY914" s="131"/>
      <c r="DZ914" s="131"/>
      <c r="EA914" s="131"/>
      <c r="EB914" s="131"/>
      <c r="EC914" s="131"/>
      <c r="ED914" s="131"/>
      <c r="EE914" s="131"/>
      <c r="EF914" s="131"/>
      <c r="EG914" s="131"/>
      <c r="EH914" s="131"/>
      <c r="EI914" s="131"/>
      <c r="EJ914" s="131"/>
      <c r="EK914" s="131"/>
      <c r="EL914" s="131"/>
      <c r="EM914" s="131"/>
      <c r="EN914" s="131"/>
      <c r="EO914" s="131"/>
      <c r="EP914" s="131"/>
      <c r="EQ914" s="131"/>
      <c r="ER914" s="131"/>
      <c r="ES914" s="131"/>
      <c r="ET914" s="131"/>
      <c r="EU914" s="131"/>
      <c r="EV914" s="131"/>
      <c r="EW914" s="131"/>
      <c r="EX914" s="131"/>
      <c r="EY914" s="131"/>
      <c r="EZ914" s="131"/>
      <c r="FA914" s="131"/>
      <c r="FB914" s="131"/>
      <c r="FC914" s="131"/>
      <c r="FD914" s="131"/>
      <c r="FE914" s="131"/>
      <c r="FF914" s="131"/>
      <c r="FG914" s="131"/>
      <c r="FH914" s="131"/>
      <c r="FI914" s="131"/>
      <c r="FJ914" s="131"/>
      <c r="FK914" s="131"/>
      <c r="FL914" s="131"/>
      <c r="FM914" s="131"/>
      <c r="FN914" s="131"/>
      <c r="FO914" s="131"/>
      <c r="FP914" s="131"/>
      <c r="FQ914" s="131"/>
      <c r="FR914" s="131"/>
      <c r="FS914" s="131"/>
      <c r="FT914" s="131"/>
      <c r="FU914" s="131"/>
      <c r="FV914" s="131"/>
      <c r="FW914" s="131"/>
      <c r="FX914" s="131"/>
      <c r="FY914" s="131"/>
      <c r="FZ914" s="131"/>
      <c r="GA914" s="131"/>
      <c r="GB914" s="131"/>
      <c r="GC914" s="131"/>
      <c r="GD914" s="131"/>
      <c r="GE914" s="131"/>
      <c r="GF914" s="131"/>
      <c r="GG914" s="131"/>
      <c r="GH914" s="131"/>
      <c r="GI914" s="131"/>
      <c r="GJ914" s="131"/>
      <c r="GK914" s="131"/>
      <c r="GL914" s="131"/>
      <c r="GM914" s="131"/>
      <c r="GN914" s="131"/>
      <c r="GO914" s="131"/>
      <c r="GP914" s="131"/>
      <c r="GQ914" s="131"/>
      <c r="GR914" s="131"/>
      <c r="GS914" s="131"/>
      <c r="GT914" s="131"/>
      <c r="GU914" s="131"/>
      <c r="GV914" s="131"/>
      <c r="GW914" s="131"/>
      <c r="GX914" s="131"/>
      <c r="GY914" s="131"/>
      <c r="GZ914" s="131"/>
      <c r="HA914" s="131"/>
      <c r="HB914" s="131"/>
      <c r="HC914" s="131"/>
      <c r="HD914" s="131"/>
      <c r="HE914" s="131"/>
      <c r="HF914" s="131"/>
      <c r="HG914" s="131"/>
      <c r="HH914" s="131"/>
      <c r="HI914" s="131"/>
      <c r="HJ914" s="131"/>
      <c r="HK914" s="131"/>
      <c r="HL914" s="131"/>
      <c r="HM914" s="131"/>
      <c r="HN914" s="131"/>
      <c r="HO914" s="131"/>
      <c r="HP914" s="131"/>
      <c r="HQ914" s="131"/>
      <c r="HR914" s="131"/>
      <c r="HS914" s="131"/>
      <c r="HT914" s="131"/>
      <c r="HU914" s="131"/>
    </row>
    <row r="915" s="22" customFormat="1" ht="24" spans="1:229">
      <c r="A915" s="45" t="s">
        <v>42</v>
      </c>
      <c r="B915" s="46" t="s">
        <v>607</v>
      </c>
      <c r="C915" s="45" t="s">
        <v>58</v>
      </c>
      <c r="D915" s="45" t="s">
        <v>45</v>
      </c>
      <c r="E915" s="45" t="s">
        <v>267</v>
      </c>
      <c r="F915" s="45">
        <v>1</v>
      </c>
      <c r="G915" s="45">
        <v>1</v>
      </c>
      <c r="H915" s="45">
        <v>27</v>
      </c>
      <c r="I915" s="45">
        <v>130</v>
      </c>
      <c r="J915" s="45">
        <v>2019</v>
      </c>
      <c r="K915" s="45">
        <v>2019</v>
      </c>
      <c r="L915" s="55">
        <v>50</v>
      </c>
      <c r="M915" s="55">
        <v>0</v>
      </c>
      <c r="N915" s="55">
        <v>0</v>
      </c>
      <c r="O915" s="55">
        <v>50</v>
      </c>
      <c r="P915" s="55">
        <v>0</v>
      </c>
      <c r="Q915" s="45" t="s">
        <v>46</v>
      </c>
      <c r="R915" s="45">
        <v>58</v>
      </c>
      <c r="S915" s="45">
        <v>264</v>
      </c>
      <c r="T915" s="45">
        <v>27</v>
      </c>
      <c r="U915" s="45">
        <v>130</v>
      </c>
      <c r="V915" s="45">
        <v>0</v>
      </c>
      <c r="W915" s="45">
        <v>0</v>
      </c>
      <c r="X915" s="45">
        <v>0</v>
      </c>
      <c r="Y915" s="45">
        <v>0</v>
      </c>
      <c r="Z915" s="45">
        <v>0</v>
      </c>
      <c r="AA915" s="45">
        <v>0</v>
      </c>
      <c r="AB915" s="45" t="s">
        <v>515</v>
      </c>
      <c r="AC915" s="45" t="s">
        <v>237</v>
      </c>
      <c r="AD915" s="45"/>
      <c r="AE915" s="131"/>
      <c r="AF915" s="131"/>
      <c r="AG915" s="131"/>
      <c r="AH915" s="131"/>
      <c r="AI915" s="131"/>
      <c r="AJ915" s="131"/>
      <c r="AK915" s="131"/>
      <c r="AL915" s="131"/>
      <c r="AM915" s="131"/>
      <c r="AN915" s="131"/>
      <c r="AO915" s="131"/>
      <c r="AP915" s="131"/>
      <c r="AQ915" s="131"/>
      <c r="AR915" s="131"/>
      <c r="AS915" s="131"/>
      <c r="AT915" s="131"/>
      <c r="AU915" s="131"/>
      <c r="AV915" s="131"/>
      <c r="AW915" s="131"/>
      <c r="AX915" s="131"/>
      <c r="AY915" s="131"/>
      <c r="AZ915" s="131"/>
      <c r="BA915" s="131"/>
      <c r="BB915" s="131"/>
      <c r="BC915" s="131"/>
      <c r="BD915" s="131"/>
      <c r="BE915" s="131"/>
      <c r="BF915" s="131"/>
      <c r="BG915" s="131"/>
      <c r="BH915" s="131"/>
      <c r="BI915" s="131"/>
      <c r="BJ915" s="131"/>
      <c r="BK915" s="131"/>
      <c r="BL915" s="131"/>
      <c r="BM915" s="131"/>
      <c r="BN915" s="131"/>
      <c r="BO915" s="131"/>
      <c r="BP915" s="131"/>
      <c r="BQ915" s="131"/>
      <c r="BR915" s="131"/>
      <c r="BS915" s="131"/>
      <c r="BT915" s="131"/>
      <c r="BU915" s="131"/>
      <c r="BV915" s="131"/>
      <c r="BW915" s="131"/>
      <c r="BX915" s="131"/>
      <c r="BY915" s="131"/>
      <c r="BZ915" s="131"/>
      <c r="CA915" s="131"/>
      <c r="CB915" s="131"/>
      <c r="CC915" s="131"/>
      <c r="CD915" s="131"/>
      <c r="CE915" s="131"/>
      <c r="CF915" s="131"/>
      <c r="CG915" s="131"/>
      <c r="CH915" s="131"/>
      <c r="CI915" s="131"/>
      <c r="CJ915" s="131"/>
      <c r="CK915" s="131"/>
      <c r="CL915" s="131"/>
      <c r="CM915" s="131"/>
      <c r="CN915" s="131"/>
      <c r="CO915" s="131"/>
      <c r="CP915" s="131"/>
      <c r="CQ915" s="131"/>
      <c r="CR915" s="131"/>
      <c r="CS915" s="131"/>
      <c r="CT915" s="131"/>
      <c r="CU915" s="131"/>
      <c r="CV915" s="131"/>
      <c r="CW915" s="131"/>
      <c r="CX915" s="131"/>
      <c r="CY915" s="131"/>
      <c r="CZ915" s="131"/>
      <c r="DA915" s="131"/>
      <c r="DB915" s="131"/>
      <c r="DC915" s="131"/>
      <c r="DD915" s="131"/>
      <c r="DE915" s="131"/>
      <c r="DF915" s="131"/>
      <c r="DG915" s="131"/>
      <c r="DH915" s="131"/>
      <c r="DI915" s="131"/>
      <c r="DJ915" s="131"/>
      <c r="DK915" s="131"/>
      <c r="DL915" s="131"/>
      <c r="DM915" s="131"/>
      <c r="DN915" s="131"/>
      <c r="DO915" s="131"/>
      <c r="DP915" s="131"/>
      <c r="DQ915" s="131"/>
      <c r="DR915" s="131"/>
      <c r="DS915" s="131"/>
      <c r="DT915" s="131"/>
      <c r="DU915" s="131"/>
      <c r="DV915" s="131"/>
      <c r="DW915" s="131"/>
      <c r="DX915" s="131"/>
      <c r="DY915" s="131"/>
      <c r="DZ915" s="131"/>
      <c r="EA915" s="131"/>
      <c r="EB915" s="131"/>
      <c r="EC915" s="131"/>
      <c r="ED915" s="131"/>
      <c r="EE915" s="131"/>
      <c r="EF915" s="131"/>
      <c r="EG915" s="131"/>
      <c r="EH915" s="131"/>
      <c r="EI915" s="131"/>
      <c r="EJ915" s="131"/>
      <c r="EK915" s="131"/>
      <c r="EL915" s="131"/>
      <c r="EM915" s="131"/>
      <c r="EN915" s="131"/>
      <c r="EO915" s="131"/>
      <c r="EP915" s="131"/>
      <c r="EQ915" s="131"/>
      <c r="ER915" s="131"/>
      <c r="ES915" s="131"/>
      <c r="ET915" s="131"/>
      <c r="EU915" s="131"/>
      <c r="EV915" s="131"/>
      <c r="EW915" s="131"/>
      <c r="EX915" s="131"/>
      <c r="EY915" s="131"/>
      <c r="EZ915" s="131"/>
      <c r="FA915" s="131"/>
      <c r="FB915" s="131"/>
      <c r="FC915" s="131"/>
      <c r="FD915" s="131"/>
      <c r="FE915" s="131"/>
      <c r="FF915" s="131"/>
      <c r="FG915" s="131"/>
      <c r="FH915" s="131"/>
      <c r="FI915" s="131"/>
      <c r="FJ915" s="131"/>
      <c r="FK915" s="131"/>
      <c r="FL915" s="131"/>
      <c r="FM915" s="131"/>
      <c r="FN915" s="131"/>
      <c r="FO915" s="131"/>
      <c r="FP915" s="131"/>
      <c r="FQ915" s="131"/>
      <c r="FR915" s="131"/>
      <c r="FS915" s="131"/>
      <c r="FT915" s="131"/>
      <c r="FU915" s="131"/>
      <c r="FV915" s="131"/>
      <c r="FW915" s="131"/>
      <c r="FX915" s="131"/>
      <c r="FY915" s="131"/>
      <c r="FZ915" s="131"/>
      <c r="GA915" s="131"/>
      <c r="GB915" s="131"/>
      <c r="GC915" s="131"/>
      <c r="GD915" s="131"/>
      <c r="GE915" s="131"/>
      <c r="GF915" s="131"/>
      <c r="GG915" s="131"/>
      <c r="GH915" s="131"/>
      <c r="GI915" s="131"/>
      <c r="GJ915" s="131"/>
      <c r="GK915" s="131"/>
      <c r="GL915" s="131"/>
      <c r="GM915" s="131"/>
      <c r="GN915" s="131"/>
      <c r="GO915" s="131"/>
      <c r="GP915" s="131"/>
      <c r="GQ915" s="131"/>
      <c r="GR915" s="131"/>
      <c r="GS915" s="131"/>
      <c r="GT915" s="131"/>
      <c r="GU915" s="131"/>
      <c r="GV915" s="131"/>
      <c r="GW915" s="131"/>
      <c r="GX915" s="131"/>
      <c r="GY915" s="131"/>
      <c r="GZ915" s="131"/>
      <c r="HA915" s="131"/>
      <c r="HB915" s="131"/>
      <c r="HC915" s="131"/>
      <c r="HD915" s="131"/>
      <c r="HE915" s="131"/>
      <c r="HF915" s="131"/>
      <c r="HG915" s="131"/>
      <c r="HH915" s="131"/>
      <c r="HI915" s="131"/>
      <c r="HJ915" s="131"/>
      <c r="HK915" s="131"/>
      <c r="HL915" s="131"/>
      <c r="HM915" s="131"/>
      <c r="HN915" s="131"/>
      <c r="HO915" s="131"/>
      <c r="HP915" s="131"/>
      <c r="HQ915" s="131"/>
      <c r="HR915" s="131"/>
      <c r="HS915" s="131"/>
      <c r="HT915" s="131"/>
      <c r="HU915" s="131"/>
    </row>
    <row r="916" s="22" customFormat="1" ht="24" spans="1:229">
      <c r="A916" s="45" t="s">
        <v>42</v>
      </c>
      <c r="B916" s="46" t="s">
        <v>608</v>
      </c>
      <c r="C916" s="45" t="s">
        <v>58</v>
      </c>
      <c r="D916" s="45" t="s">
        <v>45</v>
      </c>
      <c r="E916" s="45" t="s">
        <v>267</v>
      </c>
      <c r="F916" s="45">
        <v>1</v>
      </c>
      <c r="G916" s="45">
        <v>1</v>
      </c>
      <c r="H916" s="45">
        <v>79</v>
      </c>
      <c r="I916" s="45">
        <v>348</v>
      </c>
      <c r="J916" s="45">
        <v>2019</v>
      </c>
      <c r="K916" s="45">
        <v>2019</v>
      </c>
      <c r="L916" s="55">
        <v>10</v>
      </c>
      <c r="M916" s="55">
        <v>0</v>
      </c>
      <c r="N916" s="55">
        <v>0</v>
      </c>
      <c r="O916" s="55">
        <v>10</v>
      </c>
      <c r="P916" s="55">
        <v>0</v>
      </c>
      <c r="Q916" s="45" t="s">
        <v>46</v>
      </c>
      <c r="R916" s="45">
        <v>125</v>
      </c>
      <c r="S916" s="45">
        <v>535</v>
      </c>
      <c r="T916" s="45">
        <v>79</v>
      </c>
      <c r="U916" s="45">
        <v>348</v>
      </c>
      <c r="V916" s="45">
        <v>0</v>
      </c>
      <c r="W916" s="45">
        <v>0</v>
      </c>
      <c r="X916" s="45">
        <v>0</v>
      </c>
      <c r="Y916" s="45">
        <v>0</v>
      </c>
      <c r="Z916" s="45">
        <v>0</v>
      </c>
      <c r="AA916" s="45">
        <v>0</v>
      </c>
      <c r="AB916" s="45" t="s">
        <v>515</v>
      </c>
      <c r="AC916" s="45" t="s">
        <v>237</v>
      </c>
      <c r="AD916" s="45"/>
      <c r="AE916" s="131"/>
      <c r="AF916" s="131"/>
      <c r="AG916" s="131"/>
      <c r="AH916" s="131"/>
      <c r="AI916" s="131"/>
      <c r="AJ916" s="131"/>
      <c r="AK916" s="131"/>
      <c r="AL916" s="131"/>
      <c r="AM916" s="131"/>
      <c r="AN916" s="131"/>
      <c r="AO916" s="131"/>
      <c r="AP916" s="131"/>
      <c r="AQ916" s="131"/>
      <c r="AR916" s="131"/>
      <c r="AS916" s="131"/>
      <c r="AT916" s="131"/>
      <c r="AU916" s="131"/>
      <c r="AV916" s="131"/>
      <c r="AW916" s="131"/>
      <c r="AX916" s="131"/>
      <c r="AY916" s="131"/>
      <c r="AZ916" s="131"/>
      <c r="BA916" s="131"/>
      <c r="BB916" s="131"/>
      <c r="BC916" s="131"/>
      <c r="BD916" s="131"/>
      <c r="BE916" s="131"/>
      <c r="BF916" s="131"/>
      <c r="BG916" s="131"/>
      <c r="BH916" s="131"/>
      <c r="BI916" s="131"/>
      <c r="BJ916" s="131"/>
      <c r="BK916" s="131"/>
      <c r="BL916" s="131"/>
      <c r="BM916" s="131"/>
      <c r="BN916" s="131"/>
      <c r="BO916" s="131"/>
      <c r="BP916" s="131"/>
      <c r="BQ916" s="131"/>
      <c r="BR916" s="131"/>
      <c r="BS916" s="131"/>
      <c r="BT916" s="131"/>
      <c r="BU916" s="131"/>
      <c r="BV916" s="131"/>
      <c r="BW916" s="131"/>
      <c r="BX916" s="131"/>
      <c r="BY916" s="131"/>
      <c r="BZ916" s="131"/>
      <c r="CA916" s="131"/>
      <c r="CB916" s="131"/>
      <c r="CC916" s="131"/>
      <c r="CD916" s="131"/>
      <c r="CE916" s="131"/>
      <c r="CF916" s="131"/>
      <c r="CG916" s="131"/>
      <c r="CH916" s="131"/>
      <c r="CI916" s="131"/>
      <c r="CJ916" s="131"/>
      <c r="CK916" s="131"/>
      <c r="CL916" s="131"/>
      <c r="CM916" s="131"/>
      <c r="CN916" s="131"/>
      <c r="CO916" s="131"/>
      <c r="CP916" s="131"/>
      <c r="CQ916" s="131"/>
      <c r="CR916" s="131"/>
      <c r="CS916" s="131"/>
      <c r="CT916" s="131"/>
      <c r="CU916" s="131"/>
      <c r="CV916" s="131"/>
      <c r="CW916" s="131"/>
      <c r="CX916" s="131"/>
      <c r="CY916" s="131"/>
      <c r="CZ916" s="131"/>
      <c r="DA916" s="131"/>
      <c r="DB916" s="131"/>
      <c r="DC916" s="131"/>
      <c r="DD916" s="131"/>
      <c r="DE916" s="131"/>
      <c r="DF916" s="131"/>
      <c r="DG916" s="131"/>
      <c r="DH916" s="131"/>
      <c r="DI916" s="131"/>
      <c r="DJ916" s="131"/>
      <c r="DK916" s="131"/>
      <c r="DL916" s="131"/>
      <c r="DM916" s="131"/>
      <c r="DN916" s="131"/>
      <c r="DO916" s="131"/>
      <c r="DP916" s="131"/>
      <c r="DQ916" s="131"/>
      <c r="DR916" s="131"/>
      <c r="DS916" s="131"/>
      <c r="DT916" s="131"/>
      <c r="DU916" s="131"/>
      <c r="DV916" s="131"/>
      <c r="DW916" s="131"/>
      <c r="DX916" s="131"/>
      <c r="DY916" s="131"/>
      <c r="DZ916" s="131"/>
      <c r="EA916" s="131"/>
      <c r="EB916" s="131"/>
      <c r="EC916" s="131"/>
      <c r="ED916" s="131"/>
      <c r="EE916" s="131"/>
      <c r="EF916" s="131"/>
      <c r="EG916" s="131"/>
      <c r="EH916" s="131"/>
      <c r="EI916" s="131"/>
      <c r="EJ916" s="131"/>
      <c r="EK916" s="131"/>
      <c r="EL916" s="131"/>
      <c r="EM916" s="131"/>
      <c r="EN916" s="131"/>
      <c r="EO916" s="131"/>
      <c r="EP916" s="131"/>
      <c r="EQ916" s="131"/>
      <c r="ER916" s="131"/>
      <c r="ES916" s="131"/>
      <c r="ET916" s="131"/>
      <c r="EU916" s="131"/>
      <c r="EV916" s="131"/>
      <c r="EW916" s="131"/>
      <c r="EX916" s="131"/>
      <c r="EY916" s="131"/>
      <c r="EZ916" s="131"/>
      <c r="FA916" s="131"/>
      <c r="FB916" s="131"/>
      <c r="FC916" s="131"/>
      <c r="FD916" s="131"/>
      <c r="FE916" s="131"/>
      <c r="FF916" s="131"/>
      <c r="FG916" s="131"/>
      <c r="FH916" s="131"/>
      <c r="FI916" s="131"/>
      <c r="FJ916" s="131"/>
      <c r="FK916" s="131"/>
      <c r="FL916" s="131"/>
      <c r="FM916" s="131"/>
      <c r="FN916" s="131"/>
      <c r="FO916" s="131"/>
      <c r="FP916" s="131"/>
      <c r="FQ916" s="131"/>
      <c r="FR916" s="131"/>
      <c r="FS916" s="131"/>
      <c r="FT916" s="131"/>
      <c r="FU916" s="131"/>
      <c r="FV916" s="131"/>
      <c r="FW916" s="131"/>
      <c r="FX916" s="131"/>
      <c r="FY916" s="131"/>
      <c r="FZ916" s="131"/>
      <c r="GA916" s="131"/>
      <c r="GB916" s="131"/>
      <c r="GC916" s="131"/>
      <c r="GD916" s="131"/>
      <c r="GE916" s="131"/>
      <c r="GF916" s="131"/>
      <c r="GG916" s="131"/>
      <c r="GH916" s="131"/>
      <c r="GI916" s="131"/>
      <c r="GJ916" s="131"/>
      <c r="GK916" s="131"/>
      <c r="GL916" s="131"/>
      <c r="GM916" s="131"/>
      <c r="GN916" s="131"/>
      <c r="GO916" s="131"/>
      <c r="GP916" s="131"/>
      <c r="GQ916" s="131"/>
      <c r="GR916" s="131"/>
      <c r="GS916" s="131"/>
      <c r="GT916" s="131"/>
      <c r="GU916" s="131"/>
      <c r="GV916" s="131"/>
      <c r="GW916" s="131"/>
      <c r="GX916" s="131"/>
      <c r="GY916" s="131"/>
      <c r="GZ916" s="131"/>
      <c r="HA916" s="131"/>
      <c r="HB916" s="131"/>
      <c r="HC916" s="131"/>
      <c r="HD916" s="131"/>
      <c r="HE916" s="131"/>
      <c r="HF916" s="131"/>
      <c r="HG916" s="131"/>
      <c r="HH916" s="131"/>
      <c r="HI916" s="131"/>
      <c r="HJ916" s="131"/>
      <c r="HK916" s="131"/>
      <c r="HL916" s="131"/>
      <c r="HM916" s="131"/>
      <c r="HN916" s="131"/>
      <c r="HO916" s="131"/>
      <c r="HP916" s="131"/>
      <c r="HQ916" s="131"/>
      <c r="HR916" s="131"/>
      <c r="HS916" s="131"/>
      <c r="HT916" s="131"/>
      <c r="HU916" s="131"/>
    </row>
    <row r="917" s="11" customFormat="1" ht="24" spans="1:229">
      <c r="A917" s="45" t="s">
        <v>42</v>
      </c>
      <c r="B917" s="46" t="s">
        <v>609</v>
      </c>
      <c r="C917" s="45" t="s">
        <v>58</v>
      </c>
      <c r="D917" s="45" t="s">
        <v>45</v>
      </c>
      <c r="E917" s="45" t="s">
        <v>267</v>
      </c>
      <c r="F917" s="45">
        <v>1</v>
      </c>
      <c r="G917" s="45">
        <v>1</v>
      </c>
      <c r="H917" s="45">
        <v>151</v>
      </c>
      <c r="I917" s="45">
        <v>696</v>
      </c>
      <c r="J917" s="45">
        <v>2019</v>
      </c>
      <c r="K917" s="45">
        <v>2020</v>
      </c>
      <c r="L917" s="55">
        <v>40.5</v>
      </c>
      <c r="M917" s="55">
        <v>0</v>
      </c>
      <c r="N917" s="55">
        <v>0</v>
      </c>
      <c r="O917" s="55">
        <v>40.5</v>
      </c>
      <c r="P917" s="55">
        <v>0</v>
      </c>
      <c r="Q917" s="45" t="s">
        <v>46</v>
      </c>
      <c r="R917" s="140">
        <v>667</v>
      </c>
      <c r="S917" s="140">
        <v>2616</v>
      </c>
      <c r="T917" s="140">
        <v>151</v>
      </c>
      <c r="U917" s="140">
        <v>696</v>
      </c>
      <c r="V917" s="45">
        <v>0</v>
      </c>
      <c r="W917" s="45">
        <v>0</v>
      </c>
      <c r="X917" s="45">
        <v>0</v>
      </c>
      <c r="Y917" s="45">
        <v>0</v>
      </c>
      <c r="Z917" s="45">
        <v>0</v>
      </c>
      <c r="AA917" s="45">
        <v>0</v>
      </c>
      <c r="AB917" s="142" t="s">
        <v>515</v>
      </c>
      <c r="AC917" s="142" t="s">
        <v>454</v>
      </c>
      <c r="AD917" s="46"/>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c r="BD917" s="12"/>
      <c r="BE917" s="12"/>
      <c r="BF917" s="12"/>
      <c r="BG917" s="12"/>
      <c r="BH917" s="12"/>
      <c r="BI917" s="12"/>
      <c r="BJ917" s="12"/>
      <c r="BK917" s="12"/>
      <c r="BL917" s="12"/>
      <c r="BM917" s="12"/>
      <c r="BN917" s="12"/>
      <c r="BO917" s="12"/>
      <c r="BP917" s="12"/>
      <c r="BQ917" s="12"/>
      <c r="BR917" s="12"/>
      <c r="BS917" s="12"/>
      <c r="BT917" s="12"/>
      <c r="BU917" s="12"/>
      <c r="BV917" s="12"/>
      <c r="BW917" s="12"/>
      <c r="BX917" s="12"/>
      <c r="BY917" s="12"/>
      <c r="BZ917" s="12"/>
      <c r="CA917" s="12"/>
      <c r="CB917" s="12"/>
      <c r="CC917" s="12"/>
      <c r="CD917" s="12"/>
      <c r="CE917" s="12"/>
      <c r="CF917" s="12"/>
      <c r="CG917" s="12"/>
      <c r="CH917" s="12"/>
      <c r="CI917" s="12"/>
      <c r="CJ917" s="12"/>
      <c r="CK917" s="12"/>
      <c r="CL917" s="12"/>
      <c r="CM917" s="12"/>
      <c r="CN917" s="12"/>
      <c r="CO917" s="12"/>
      <c r="CP917" s="12"/>
      <c r="CQ917" s="12"/>
      <c r="CR917" s="12"/>
      <c r="CS917" s="12"/>
      <c r="CT917" s="12"/>
      <c r="CU917" s="12"/>
      <c r="CV917" s="12"/>
      <c r="CW917" s="12"/>
      <c r="CX917" s="12"/>
      <c r="CY917" s="12"/>
      <c r="CZ917" s="12"/>
      <c r="DA917" s="12"/>
      <c r="DB917" s="12"/>
      <c r="DC917" s="12"/>
      <c r="DD917" s="12"/>
      <c r="DE917" s="12"/>
      <c r="DF917" s="12"/>
      <c r="DG917" s="12"/>
      <c r="DH917" s="12"/>
      <c r="DI917" s="12"/>
      <c r="DJ917" s="12"/>
      <c r="DK917" s="12"/>
      <c r="DL917" s="12"/>
      <c r="DM917" s="12"/>
      <c r="DN917" s="12"/>
      <c r="DO917" s="12"/>
      <c r="DP917" s="12"/>
      <c r="DQ917" s="12"/>
      <c r="DR917" s="12"/>
      <c r="DS917" s="12"/>
      <c r="DT917" s="12"/>
      <c r="DU917" s="12"/>
      <c r="DV917" s="12"/>
      <c r="DW917" s="12"/>
      <c r="DX917" s="12"/>
      <c r="DY917" s="12"/>
      <c r="DZ917" s="12"/>
      <c r="EA917" s="12"/>
      <c r="EB917" s="12"/>
      <c r="EC917" s="12"/>
      <c r="ED917" s="12"/>
      <c r="EE917" s="12"/>
      <c r="EF917" s="12"/>
      <c r="EG917" s="12"/>
      <c r="EH917" s="12"/>
      <c r="EI917" s="12"/>
      <c r="EJ917" s="12"/>
      <c r="EK917" s="12"/>
      <c r="EL917" s="12"/>
      <c r="EM917" s="12"/>
      <c r="EN917" s="12"/>
      <c r="EO917" s="12"/>
      <c r="EP917" s="12"/>
      <c r="EQ917" s="12"/>
      <c r="ER917" s="12"/>
      <c r="ES917" s="12"/>
      <c r="ET917" s="12"/>
      <c r="EU917" s="12"/>
      <c r="EV917" s="12"/>
      <c r="EW917" s="12"/>
      <c r="EX917" s="12"/>
      <c r="EY917" s="12"/>
      <c r="EZ917" s="12"/>
      <c r="FA917" s="12"/>
      <c r="FB917" s="12"/>
      <c r="FC917" s="12"/>
      <c r="FD917" s="12"/>
      <c r="FE917" s="12"/>
      <c r="FF917" s="12"/>
      <c r="FG917" s="12"/>
      <c r="FH917" s="12"/>
      <c r="FI917" s="12"/>
      <c r="FJ917" s="12"/>
      <c r="FK917" s="12"/>
      <c r="FL917" s="12"/>
      <c r="FM917" s="12"/>
      <c r="FN917" s="12"/>
      <c r="FO917" s="12"/>
      <c r="FP917" s="12"/>
      <c r="FQ917" s="12"/>
      <c r="FR917" s="12"/>
      <c r="FS917" s="12"/>
      <c r="FT917" s="12"/>
      <c r="FU917" s="12"/>
      <c r="FV917" s="12"/>
      <c r="FW917" s="12"/>
      <c r="FX917" s="12"/>
      <c r="FY917" s="12"/>
      <c r="FZ917" s="12"/>
      <c r="GA917" s="12"/>
      <c r="GB917" s="12"/>
      <c r="GC917" s="12"/>
      <c r="GD917" s="12"/>
      <c r="GE917" s="12"/>
      <c r="GF917" s="12"/>
      <c r="GG917" s="12"/>
      <c r="GH917" s="12"/>
      <c r="GI917" s="12"/>
      <c r="GJ917" s="12"/>
      <c r="GK917" s="12"/>
      <c r="GL917" s="12"/>
      <c r="GM917" s="12"/>
      <c r="GN917" s="12"/>
      <c r="GO917" s="12"/>
      <c r="GP917" s="12"/>
      <c r="GQ917" s="12"/>
      <c r="GR917" s="12"/>
      <c r="GS917" s="12"/>
      <c r="GT917" s="12"/>
      <c r="GU917" s="12"/>
      <c r="GV917" s="12"/>
      <c r="GW917" s="12"/>
      <c r="GX917" s="12"/>
      <c r="GY917" s="12"/>
      <c r="GZ917" s="12"/>
      <c r="HA917" s="12"/>
      <c r="HB917" s="12"/>
      <c r="HC917" s="12"/>
      <c r="HD917" s="12"/>
      <c r="HE917" s="12"/>
      <c r="HF917" s="12"/>
      <c r="HG917" s="12"/>
      <c r="HH917" s="12"/>
      <c r="HI917" s="12"/>
      <c r="HJ917" s="12"/>
      <c r="HK917" s="12"/>
      <c r="HL917" s="12"/>
      <c r="HM917" s="12"/>
      <c r="HN917" s="12"/>
      <c r="HO917" s="12"/>
      <c r="HP917" s="12"/>
      <c r="HQ917" s="12"/>
      <c r="HR917" s="12"/>
      <c r="HS917" s="12"/>
      <c r="HT917" s="12"/>
      <c r="HU917" s="12"/>
    </row>
    <row r="918" s="11" customFormat="1" ht="24" spans="1:229">
      <c r="A918" s="45" t="s">
        <v>42</v>
      </c>
      <c r="B918" s="46" t="s">
        <v>610</v>
      </c>
      <c r="C918" s="45" t="s">
        <v>58</v>
      </c>
      <c r="D918" s="45" t="s">
        <v>45</v>
      </c>
      <c r="E918" s="45" t="s">
        <v>267</v>
      </c>
      <c r="F918" s="45">
        <v>1</v>
      </c>
      <c r="G918" s="45">
        <v>1</v>
      </c>
      <c r="H918" s="45">
        <v>14</v>
      </c>
      <c r="I918" s="45">
        <v>25</v>
      </c>
      <c r="J918" s="45">
        <v>2019</v>
      </c>
      <c r="K918" s="45">
        <v>2020</v>
      </c>
      <c r="L918" s="55">
        <v>40</v>
      </c>
      <c r="M918" s="55">
        <v>0</v>
      </c>
      <c r="N918" s="55">
        <v>0</v>
      </c>
      <c r="O918" s="55">
        <v>40</v>
      </c>
      <c r="P918" s="55">
        <v>0</v>
      </c>
      <c r="Q918" s="45" t="s">
        <v>46</v>
      </c>
      <c r="R918" s="140">
        <v>226</v>
      </c>
      <c r="S918" s="140">
        <v>894</v>
      </c>
      <c r="T918" s="140">
        <v>14</v>
      </c>
      <c r="U918" s="140">
        <v>25</v>
      </c>
      <c r="V918" s="45">
        <v>0</v>
      </c>
      <c r="W918" s="45">
        <v>0</v>
      </c>
      <c r="X918" s="45">
        <v>0</v>
      </c>
      <c r="Y918" s="45">
        <v>0</v>
      </c>
      <c r="Z918" s="45">
        <v>0</v>
      </c>
      <c r="AA918" s="45">
        <v>0</v>
      </c>
      <c r="AB918" s="142" t="s">
        <v>515</v>
      </c>
      <c r="AC918" s="142" t="s">
        <v>454</v>
      </c>
      <c r="AD918" s="46"/>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c r="BW918" s="12"/>
      <c r="BX918" s="12"/>
      <c r="BY918" s="12"/>
      <c r="BZ918" s="12"/>
      <c r="CA918" s="12"/>
      <c r="CB918" s="12"/>
      <c r="CC918" s="12"/>
      <c r="CD918" s="12"/>
      <c r="CE918" s="12"/>
      <c r="CF918" s="12"/>
      <c r="CG918" s="12"/>
      <c r="CH918" s="12"/>
      <c r="CI918" s="12"/>
      <c r="CJ918" s="12"/>
      <c r="CK918" s="12"/>
      <c r="CL918" s="12"/>
      <c r="CM918" s="12"/>
      <c r="CN918" s="12"/>
      <c r="CO918" s="12"/>
      <c r="CP918" s="12"/>
      <c r="CQ918" s="12"/>
      <c r="CR918" s="12"/>
      <c r="CS918" s="12"/>
      <c r="CT918" s="12"/>
      <c r="CU918" s="12"/>
      <c r="CV918" s="12"/>
      <c r="CW918" s="12"/>
      <c r="CX918" s="12"/>
      <c r="CY918" s="12"/>
      <c r="CZ918" s="12"/>
      <c r="DA918" s="12"/>
      <c r="DB918" s="12"/>
      <c r="DC918" s="12"/>
      <c r="DD918" s="12"/>
      <c r="DE918" s="12"/>
      <c r="DF918" s="12"/>
      <c r="DG918" s="12"/>
      <c r="DH918" s="12"/>
      <c r="DI918" s="12"/>
      <c r="DJ918" s="12"/>
      <c r="DK918" s="12"/>
      <c r="DL918" s="12"/>
      <c r="DM918" s="12"/>
      <c r="DN918" s="12"/>
      <c r="DO918" s="12"/>
      <c r="DP918" s="12"/>
      <c r="DQ918" s="12"/>
      <c r="DR918" s="12"/>
      <c r="DS918" s="12"/>
      <c r="DT918" s="12"/>
      <c r="DU918" s="12"/>
      <c r="DV918" s="12"/>
      <c r="DW918" s="12"/>
      <c r="DX918" s="12"/>
      <c r="DY918" s="12"/>
      <c r="DZ918" s="12"/>
      <c r="EA918" s="12"/>
      <c r="EB918" s="12"/>
      <c r="EC918" s="12"/>
      <c r="ED918" s="12"/>
      <c r="EE918" s="12"/>
      <c r="EF918" s="12"/>
      <c r="EG918" s="12"/>
      <c r="EH918" s="12"/>
      <c r="EI918" s="12"/>
      <c r="EJ918" s="12"/>
      <c r="EK918" s="12"/>
      <c r="EL918" s="12"/>
      <c r="EM918" s="12"/>
      <c r="EN918" s="12"/>
      <c r="EO918" s="12"/>
      <c r="EP918" s="12"/>
      <c r="EQ918" s="12"/>
      <c r="ER918" s="12"/>
      <c r="ES918" s="12"/>
      <c r="ET918" s="12"/>
      <c r="EU918" s="12"/>
      <c r="EV918" s="12"/>
      <c r="EW918" s="12"/>
      <c r="EX918" s="12"/>
      <c r="EY918" s="12"/>
      <c r="EZ918" s="12"/>
      <c r="FA918" s="12"/>
      <c r="FB918" s="12"/>
      <c r="FC918" s="12"/>
      <c r="FD918" s="12"/>
      <c r="FE918" s="12"/>
      <c r="FF918" s="12"/>
      <c r="FG918" s="12"/>
      <c r="FH918" s="12"/>
      <c r="FI918" s="12"/>
      <c r="FJ918" s="12"/>
      <c r="FK918" s="12"/>
      <c r="FL918" s="12"/>
      <c r="FM918" s="12"/>
      <c r="FN918" s="12"/>
      <c r="FO918" s="12"/>
      <c r="FP918" s="12"/>
      <c r="FQ918" s="12"/>
      <c r="FR918" s="12"/>
      <c r="FS918" s="12"/>
      <c r="FT918" s="12"/>
      <c r="FU918" s="12"/>
      <c r="FV918" s="12"/>
      <c r="FW918" s="12"/>
      <c r="FX918" s="12"/>
      <c r="FY918" s="12"/>
      <c r="FZ918" s="12"/>
      <c r="GA918" s="12"/>
      <c r="GB918" s="12"/>
      <c r="GC918" s="12"/>
      <c r="GD918" s="12"/>
      <c r="GE918" s="12"/>
      <c r="GF918" s="12"/>
      <c r="GG918" s="12"/>
      <c r="GH918" s="12"/>
      <c r="GI918" s="12"/>
      <c r="GJ918" s="12"/>
      <c r="GK918" s="12"/>
      <c r="GL918" s="12"/>
      <c r="GM918" s="12"/>
      <c r="GN918" s="12"/>
      <c r="GO918" s="12"/>
      <c r="GP918" s="12"/>
      <c r="GQ918" s="12"/>
      <c r="GR918" s="12"/>
      <c r="GS918" s="12"/>
      <c r="GT918" s="12"/>
      <c r="GU918" s="12"/>
      <c r="GV918" s="12"/>
      <c r="GW918" s="12"/>
      <c r="GX918" s="12"/>
      <c r="GY918" s="12"/>
      <c r="GZ918" s="12"/>
      <c r="HA918" s="12"/>
      <c r="HB918" s="12"/>
      <c r="HC918" s="12"/>
      <c r="HD918" s="12"/>
      <c r="HE918" s="12"/>
      <c r="HF918" s="12"/>
      <c r="HG918" s="12"/>
      <c r="HH918" s="12"/>
      <c r="HI918" s="12"/>
      <c r="HJ918" s="12"/>
      <c r="HK918" s="12"/>
      <c r="HL918" s="12"/>
      <c r="HM918" s="12"/>
      <c r="HN918" s="12"/>
      <c r="HO918" s="12"/>
      <c r="HP918" s="12"/>
      <c r="HQ918" s="12"/>
      <c r="HR918" s="12"/>
      <c r="HS918" s="12"/>
      <c r="HT918" s="12"/>
      <c r="HU918" s="12"/>
    </row>
    <row r="919" s="11" customFormat="1" ht="24" spans="1:229">
      <c r="A919" s="45" t="s">
        <v>42</v>
      </c>
      <c r="B919" s="46" t="s">
        <v>611</v>
      </c>
      <c r="C919" s="45" t="s">
        <v>58</v>
      </c>
      <c r="D919" s="45" t="s">
        <v>248</v>
      </c>
      <c r="E919" s="45" t="s">
        <v>267</v>
      </c>
      <c r="F919" s="45">
        <v>1</v>
      </c>
      <c r="G919" s="45">
        <v>1</v>
      </c>
      <c r="H919" s="45">
        <v>182</v>
      </c>
      <c r="I919" s="45">
        <v>815</v>
      </c>
      <c r="J919" s="45">
        <v>2019</v>
      </c>
      <c r="K919" s="45">
        <v>2020</v>
      </c>
      <c r="L919" s="55">
        <v>30</v>
      </c>
      <c r="M919" s="55">
        <v>0</v>
      </c>
      <c r="N919" s="55">
        <v>0</v>
      </c>
      <c r="O919" s="55">
        <v>30</v>
      </c>
      <c r="P919" s="55">
        <v>0</v>
      </c>
      <c r="Q919" s="45" t="s">
        <v>46</v>
      </c>
      <c r="R919" s="140">
        <v>979</v>
      </c>
      <c r="S919" s="140">
        <v>4127</v>
      </c>
      <c r="T919" s="140">
        <v>182</v>
      </c>
      <c r="U919" s="140">
        <v>815</v>
      </c>
      <c r="V919" s="140">
        <v>182</v>
      </c>
      <c r="W919" s="140">
        <v>815</v>
      </c>
      <c r="X919" s="45">
        <v>0</v>
      </c>
      <c r="Y919" s="45">
        <v>0</v>
      </c>
      <c r="Z919" s="45">
        <v>0</v>
      </c>
      <c r="AA919" s="45">
        <v>0</v>
      </c>
      <c r="AB919" s="142" t="s">
        <v>117</v>
      </c>
      <c r="AC919" s="142" t="s">
        <v>454</v>
      </c>
      <c r="AD919" s="46"/>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12"/>
      <c r="BH919" s="12"/>
      <c r="BI919" s="12"/>
      <c r="BJ919" s="12"/>
      <c r="BK919" s="12"/>
      <c r="BL919" s="12"/>
      <c r="BM919" s="12"/>
      <c r="BN919" s="12"/>
      <c r="BO919" s="12"/>
      <c r="BP919" s="12"/>
      <c r="BQ919" s="12"/>
      <c r="BR919" s="12"/>
      <c r="BS919" s="12"/>
      <c r="BT919" s="12"/>
      <c r="BU919" s="12"/>
      <c r="BV919" s="12"/>
      <c r="BW919" s="12"/>
      <c r="BX919" s="12"/>
      <c r="BY919" s="12"/>
      <c r="BZ919" s="12"/>
      <c r="CA919" s="12"/>
      <c r="CB919" s="12"/>
      <c r="CC919" s="12"/>
      <c r="CD919" s="12"/>
      <c r="CE919" s="12"/>
      <c r="CF919" s="12"/>
      <c r="CG919" s="12"/>
      <c r="CH919" s="12"/>
      <c r="CI919" s="12"/>
      <c r="CJ919" s="12"/>
      <c r="CK919" s="12"/>
      <c r="CL919" s="12"/>
      <c r="CM919" s="12"/>
      <c r="CN919" s="12"/>
      <c r="CO919" s="12"/>
      <c r="CP919" s="12"/>
      <c r="CQ919" s="12"/>
      <c r="CR919" s="12"/>
      <c r="CS919" s="12"/>
      <c r="CT919" s="12"/>
      <c r="CU919" s="12"/>
      <c r="CV919" s="12"/>
      <c r="CW919" s="12"/>
      <c r="CX919" s="12"/>
      <c r="CY919" s="12"/>
      <c r="CZ919" s="12"/>
      <c r="DA919" s="12"/>
      <c r="DB919" s="12"/>
      <c r="DC919" s="12"/>
      <c r="DD919" s="12"/>
      <c r="DE919" s="12"/>
      <c r="DF919" s="12"/>
      <c r="DG919" s="12"/>
      <c r="DH919" s="12"/>
      <c r="DI919" s="12"/>
      <c r="DJ919" s="12"/>
      <c r="DK919" s="12"/>
      <c r="DL919" s="12"/>
      <c r="DM919" s="12"/>
      <c r="DN919" s="12"/>
      <c r="DO919" s="12"/>
      <c r="DP919" s="12"/>
      <c r="DQ919" s="12"/>
      <c r="DR919" s="12"/>
      <c r="DS919" s="12"/>
      <c r="DT919" s="12"/>
      <c r="DU919" s="12"/>
      <c r="DV919" s="12"/>
      <c r="DW919" s="12"/>
      <c r="DX919" s="12"/>
      <c r="DY919" s="12"/>
      <c r="DZ919" s="12"/>
      <c r="EA919" s="12"/>
      <c r="EB919" s="12"/>
      <c r="EC919" s="12"/>
      <c r="ED919" s="12"/>
      <c r="EE919" s="12"/>
      <c r="EF919" s="12"/>
      <c r="EG919" s="12"/>
      <c r="EH919" s="12"/>
      <c r="EI919" s="12"/>
      <c r="EJ919" s="12"/>
      <c r="EK919" s="12"/>
      <c r="EL919" s="12"/>
      <c r="EM919" s="12"/>
      <c r="EN919" s="12"/>
      <c r="EO919" s="12"/>
      <c r="EP919" s="12"/>
      <c r="EQ919" s="12"/>
      <c r="ER919" s="12"/>
      <c r="ES919" s="12"/>
      <c r="ET919" s="12"/>
      <c r="EU919" s="12"/>
      <c r="EV919" s="12"/>
      <c r="EW919" s="12"/>
      <c r="EX919" s="12"/>
      <c r="EY919" s="12"/>
      <c r="EZ919" s="12"/>
      <c r="FA919" s="12"/>
      <c r="FB919" s="12"/>
      <c r="FC919" s="12"/>
      <c r="FD919" s="12"/>
      <c r="FE919" s="12"/>
      <c r="FF919" s="12"/>
      <c r="FG919" s="12"/>
      <c r="FH919" s="12"/>
      <c r="FI919" s="12"/>
      <c r="FJ919" s="12"/>
      <c r="FK919" s="12"/>
      <c r="FL919" s="12"/>
      <c r="FM919" s="12"/>
      <c r="FN919" s="12"/>
      <c r="FO919" s="12"/>
      <c r="FP919" s="12"/>
      <c r="FQ919" s="12"/>
      <c r="FR919" s="12"/>
      <c r="FS919" s="12"/>
      <c r="FT919" s="12"/>
      <c r="FU919" s="12"/>
      <c r="FV919" s="12"/>
      <c r="FW919" s="12"/>
      <c r="FX919" s="12"/>
      <c r="FY919" s="12"/>
      <c r="FZ919" s="12"/>
      <c r="GA919" s="12"/>
      <c r="GB919" s="12"/>
      <c r="GC919" s="12"/>
      <c r="GD919" s="12"/>
      <c r="GE919" s="12"/>
      <c r="GF919" s="12"/>
      <c r="GG919" s="12"/>
      <c r="GH919" s="12"/>
      <c r="GI919" s="12"/>
      <c r="GJ919" s="12"/>
      <c r="GK919" s="12"/>
      <c r="GL919" s="12"/>
      <c r="GM919" s="12"/>
      <c r="GN919" s="12"/>
      <c r="GO919" s="12"/>
      <c r="GP919" s="12"/>
      <c r="GQ919" s="12"/>
      <c r="GR919" s="12"/>
      <c r="GS919" s="12"/>
      <c r="GT919" s="12"/>
      <c r="GU919" s="12"/>
      <c r="GV919" s="12"/>
      <c r="GW919" s="12"/>
      <c r="GX919" s="12"/>
      <c r="GY919" s="12"/>
      <c r="GZ919" s="12"/>
      <c r="HA919" s="12"/>
      <c r="HB919" s="12"/>
      <c r="HC919" s="12"/>
      <c r="HD919" s="12"/>
      <c r="HE919" s="12"/>
      <c r="HF919" s="12"/>
      <c r="HG919" s="12"/>
      <c r="HH919" s="12"/>
      <c r="HI919" s="12"/>
      <c r="HJ919" s="12"/>
      <c r="HK919" s="12"/>
      <c r="HL919" s="12"/>
      <c r="HM919" s="12"/>
      <c r="HN919" s="12"/>
      <c r="HO919" s="12"/>
      <c r="HP919" s="12"/>
      <c r="HQ919" s="12"/>
      <c r="HR919" s="12"/>
      <c r="HS919" s="12"/>
      <c r="HT919" s="12"/>
      <c r="HU919" s="12"/>
    </row>
    <row r="920" s="11" customFormat="1" ht="24" spans="1:229">
      <c r="A920" s="45" t="s">
        <v>42</v>
      </c>
      <c r="B920" s="46" t="s">
        <v>612</v>
      </c>
      <c r="C920" s="45" t="s">
        <v>55</v>
      </c>
      <c r="D920" s="45" t="s">
        <v>45</v>
      </c>
      <c r="E920" s="45" t="s">
        <v>267</v>
      </c>
      <c r="F920" s="45">
        <v>1</v>
      </c>
      <c r="G920" s="45">
        <v>1</v>
      </c>
      <c r="H920" s="45">
        <v>341</v>
      </c>
      <c r="I920" s="45">
        <v>1349</v>
      </c>
      <c r="J920" s="45">
        <v>2019</v>
      </c>
      <c r="K920" s="45">
        <v>2020</v>
      </c>
      <c r="L920" s="55">
        <v>15</v>
      </c>
      <c r="M920" s="55">
        <v>0</v>
      </c>
      <c r="N920" s="55">
        <v>0</v>
      </c>
      <c r="O920" s="55">
        <v>15</v>
      </c>
      <c r="P920" s="55">
        <v>0</v>
      </c>
      <c r="Q920" s="45" t="s">
        <v>46</v>
      </c>
      <c r="R920" s="45">
        <v>743</v>
      </c>
      <c r="S920" s="45">
        <v>3320</v>
      </c>
      <c r="T920" s="45">
        <v>341</v>
      </c>
      <c r="U920" s="45">
        <v>1349</v>
      </c>
      <c r="V920" s="45">
        <v>0</v>
      </c>
      <c r="W920" s="45">
        <v>0</v>
      </c>
      <c r="X920" s="45">
        <v>0</v>
      </c>
      <c r="Y920" s="45">
        <v>0</v>
      </c>
      <c r="Z920" s="45">
        <v>0</v>
      </c>
      <c r="AA920" s="45">
        <v>0</v>
      </c>
      <c r="AB920" s="45" t="s">
        <v>299</v>
      </c>
      <c r="AC920" s="46" t="s">
        <v>454</v>
      </c>
      <c r="AD920" s="46"/>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12"/>
      <c r="BH920" s="12"/>
      <c r="BI920" s="12"/>
      <c r="BJ920" s="12"/>
      <c r="BK920" s="12"/>
      <c r="BL920" s="12"/>
      <c r="BM920" s="12"/>
      <c r="BN920" s="12"/>
      <c r="BO920" s="12"/>
      <c r="BP920" s="12"/>
      <c r="BQ920" s="12"/>
      <c r="BR920" s="12"/>
      <c r="BS920" s="12"/>
      <c r="BT920" s="12"/>
      <c r="BU920" s="12"/>
      <c r="BV920" s="12"/>
      <c r="BW920" s="12"/>
      <c r="BX920" s="12"/>
      <c r="BY920" s="12"/>
      <c r="BZ920" s="12"/>
      <c r="CA920" s="12"/>
      <c r="CB920" s="12"/>
      <c r="CC920" s="12"/>
      <c r="CD920" s="12"/>
      <c r="CE920" s="12"/>
      <c r="CF920" s="12"/>
      <c r="CG920" s="12"/>
      <c r="CH920" s="12"/>
      <c r="CI920" s="12"/>
      <c r="CJ920" s="12"/>
      <c r="CK920" s="12"/>
      <c r="CL920" s="12"/>
      <c r="CM920" s="12"/>
      <c r="CN920" s="12"/>
      <c r="CO920" s="12"/>
      <c r="CP920" s="12"/>
      <c r="CQ920" s="12"/>
      <c r="CR920" s="12"/>
      <c r="CS920" s="12"/>
      <c r="CT920" s="12"/>
      <c r="CU920" s="12"/>
      <c r="CV920" s="12"/>
      <c r="CW920" s="12"/>
      <c r="CX920" s="12"/>
      <c r="CY920" s="12"/>
      <c r="CZ920" s="12"/>
      <c r="DA920" s="12"/>
      <c r="DB920" s="12"/>
      <c r="DC920" s="12"/>
      <c r="DD920" s="12"/>
      <c r="DE920" s="12"/>
      <c r="DF920" s="12"/>
      <c r="DG920" s="12"/>
      <c r="DH920" s="12"/>
      <c r="DI920" s="12"/>
      <c r="DJ920" s="12"/>
      <c r="DK920" s="12"/>
      <c r="DL920" s="12"/>
      <c r="DM920" s="12"/>
      <c r="DN920" s="12"/>
      <c r="DO920" s="12"/>
      <c r="DP920" s="12"/>
      <c r="DQ920" s="12"/>
      <c r="DR920" s="12"/>
      <c r="DS920" s="12"/>
      <c r="DT920" s="12"/>
      <c r="DU920" s="12"/>
      <c r="DV920" s="12"/>
      <c r="DW920" s="12"/>
      <c r="DX920" s="12"/>
      <c r="DY920" s="12"/>
      <c r="DZ920" s="12"/>
      <c r="EA920" s="12"/>
      <c r="EB920" s="12"/>
      <c r="EC920" s="12"/>
      <c r="ED920" s="12"/>
      <c r="EE920" s="12"/>
      <c r="EF920" s="12"/>
      <c r="EG920" s="12"/>
      <c r="EH920" s="12"/>
      <c r="EI920" s="12"/>
      <c r="EJ920" s="12"/>
      <c r="EK920" s="12"/>
      <c r="EL920" s="12"/>
      <c r="EM920" s="12"/>
      <c r="EN920" s="12"/>
      <c r="EO920" s="12"/>
      <c r="EP920" s="12"/>
      <c r="EQ920" s="12"/>
      <c r="ER920" s="12"/>
      <c r="ES920" s="12"/>
      <c r="ET920" s="12"/>
      <c r="EU920" s="12"/>
      <c r="EV920" s="12"/>
      <c r="EW920" s="12"/>
      <c r="EX920" s="12"/>
      <c r="EY920" s="12"/>
      <c r="EZ920" s="12"/>
      <c r="FA920" s="12"/>
      <c r="FB920" s="12"/>
      <c r="FC920" s="12"/>
      <c r="FD920" s="12"/>
      <c r="FE920" s="12"/>
      <c r="FF920" s="12"/>
      <c r="FG920" s="12"/>
      <c r="FH920" s="12"/>
      <c r="FI920" s="12"/>
      <c r="FJ920" s="12"/>
      <c r="FK920" s="12"/>
      <c r="FL920" s="12"/>
      <c r="FM920" s="12"/>
      <c r="FN920" s="12"/>
      <c r="FO920" s="12"/>
      <c r="FP920" s="12"/>
      <c r="FQ920" s="12"/>
      <c r="FR920" s="12"/>
      <c r="FS920" s="12"/>
      <c r="FT920" s="12"/>
      <c r="FU920" s="12"/>
      <c r="FV920" s="12"/>
      <c r="FW920" s="12"/>
      <c r="FX920" s="12"/>
      <c r="FY920" s="12"/>
      <c r="FZ920" s="12"/>
      <c r="GA920" s="12"/>
      <c r="GB920" s="12"/>
      <c r="GC920" s="12"/>
      <c r="GD920" s="12"/>
      <c r="GE920" s="12"/>
      <c r="GF920" s="12"/>
      <c r="GG920" s="12"/>
      <c r="GH920" s="12"/>
      <c r="GI920" s="12"/>
      <c r="GJ920" s="12"/>
      <c r="GK920" s="12"/>
      <c r="GL920" s="12"/>
      <c r="GM920" s="12"/>
      <c r="GN920" s="12"/>
      <c r="GO920" s="12"/>
      <c r="GP920" s="12"/>
      <c r="GQ920" s="12"/>
      <c r="GR920" s="12"/>
      <c r="GS920" s="12"/>
      <c r="GT920" s="12"/>
      <c r="GU920" s="12"/>
      <c r="GV920" s="12"/>
      <c r="GW920" s="12"/>
      <c r="GX920" s="12"/>
      <c r="GY920" s="12"/>
      <c r="GZ920" s="12"/>
      <c r="HA920" s="12"/>
      <c r="HB920" s="12"/>
      <c r="HC920" s="12"/>
      <c r="HD920" s="12"/>
      <c r="HE920" s="12"/>
      <c r="HF920" s="12"/>
      <c r="HG920" s="12"/>
      <c r="HH920" s="12"/>
      <c r="HI920" s="12"/>
      <c r="HJ920" s="12"/>
      <c r="HK920" s="12"/>
      <c r="HL920" s="12"/>
      <c r="HM920" s="12"/>
      <c r="HN920" s="12"/>
      <c r="HO920" s="12"/>
      <c r="HP920" s="12"/>
      <c r="HQ920" s="12"/>
      <c r="HR920" s="12"/>
      <c r="HS920" s="12"/>
      <c r="HT920" s="12"/>
      <c r="HU920" s="12"/>
    </row>
    <row r="921" s="22" customFormat="1" ht="24" spans="1:229">
      <c r="A921" s="45" t="s">
        <v>42</v>
      </c>
      <c r="B921" s="46" t="s">
        <v>613</v>
      </c>
      <c r="C921" s="45" t="s">
        <v>49</v>
      </c>
      <c r="D921" s="45" t="s">
        <v>45</v>
      </c>
      <c r="E921" s="45" t="s">
        <v>267</v>
      </c>
      <c r="F921" s="45">
        <v>1</v>
      </c>
      <c r="G921" s="45">
        <v>1</v>
      </c>
      <c r="H921" s="45">
        <v>109</v>
      </c>
      <c r="I921" s="45">
        <v>462</v>
      </c>
      <c r="J921" s="45">
        <v>2020</v>
      </c>
      <c r="K921" s="45">
        <v>2020</v>
      </c>
      <c r="L921" s="55">
        <v>152</v>
      </c>
      <c r="M921" s="55">
        <v>0</v>
      </c>
      <c r="N921" s="55">
        <v>0</v>
      </c>
      <c r="O921" s="55">
        <v>152</v>
      </c>
      <c r="P921" s="55">
        <v>0</v>
      </c>
      <c r="Q921" s="45" t="s">
        <v>46</v>
      </c>
      <c r="R921" s="45">
        <v>203</v>
      </c>
      <c r="S921" s="45">
        <v>870</v>
      </c>
      <c r="T921" s="45">
        <v>109</v>
      </c>
      <c r="U921" s="45">
        <v>462</v>
      </c>
      <c r="V921" s="45">
        <v>0</v>
      </c>
      <c r="W921" s="45">
        <v>0</v>
      </c>
      <c r="X921" s="45">
        <v>0</v>
      </c>
      <c r="Y921" s="45">
        <v>0</v>
      </c>
      <c r="Z921" s="45">
        <v>0</v>
      </c>
      <c r="AA921" s="45">
        <v>0</v>
      </c>
      <c r="AB921" s="45" t="s">
        <v>299</v>
      </c>
      <c r="AC921" s="45" t="s">
        <v>49</v>
      </c>
      <c r="AD921" s="45"/>
      <c r="AE921" s="131"/>
      <c r="AF921" s="131"/>
      <c r="AG921" s="131"/>
      <c r="AH921" s="131"/>
      <c r="AI921" s="131"/>
      <c r="AJ921" s="131"/>
      <c r="AK921" s="131"/>
      <c r="AL921" s="131"/>
      <c r="AM921" s="131"/>
      <c r="AN921" s="131"/>
      <c r="AO921" s="131"/>
      <c r="AP921" s="131"/>
      <c r="AQ921" s="131"/>
      <c r="AR921" s="131"/>
      <c r="AS921" s="131"/>
      <c r="AT921" s="131"/>
      <c r="AU921" s="131"/>
      <c r="AV921" s="131"/>
      <c r="AW921" s="131"/>
      <c r="AX921" s="131"/>
      <c r="AY921" s="131"/>
      <c r="AZ921" s="131"/>
      <c r="BA921" s="131"/>
      <c r="BB921" s="131"/>
      <c r="BC921" s="131"/>
      <c r="BD921" s="131"/>
      <c r="BE921" s="131"/>
      <c r="BF921" s="131"/>
      <c r="BG921" s="131"/>
      <c r="BH921" s="131"/>
      <c r="BI921" s="131"/>
      <c r="BJ921" s="131"/>
      <c r="BK921" s="131"/>
      <c r="BL921" s="131"/>
      <c r="BM921" s="131"/>
      <c r="BN921" s="131"/>
      <c r="BO921" s="131"/>
      <c r="BP921" s="131"/>
      <c r="BQ921" s="131"/>
      <c r="BR921" s="131"/>
      <c r="BS921" s="131"/>
      <c r="BT921" s="131"/>
      <c r="BU921" s="131"/>
      <c r="BV921" s="131"/>
      <c r="BW921" s="131"/>
      <c r="BX921" s="131"/>
      <c r="BY921" s="131"/>
      <c r="BZ921" s="131"/>
      <c r="CA921" s="131"/>
      <c r="CB921" s="131"/>
      <c r="CC921" s="131"/>
      <c r="CD921" s="131"/>
      <c r="CE921" s="131"/>
      <c r="CF921" s="131"/>
      <c r="CG921" s="131"/>
      <c r="CH921" s="131"/>
      <c r="CI921" s="131"/>
      <c r="CJ921" s="131"/>
      <c r="CK921" s="131"/>
      <c r="CL921" s="131"/>
      <c r="CM921" s="131"/>
      <c r="CN921" s="131"/>
      <c r="CO921" s="131"/>
      <c r="CP921" s="131"/>
      <c r="CQ921" s="131"/>
      <c r="CR921" s="131"/>
      <c r="CS921" s="131"/>
      <c r="CT921" s="131"/>
      <c r="CU921" s="131"/>
      <c r="CV921" s="131"/>
      <c r="CW921" s="131"/>
      <c r="CX921" s="131"/>
      <c r="CY921" s="131"/>
      <c r="CZ921" s="131"/>
      <c r="DA921" s="131"/>
      <c r="DB921" s="131"/>
      <c r="DC921" s="131"/>
      <c r="DD921" s="131"/>
      <c r="DE921" s="131"/>
      <c r="DF921" s="131"/>
      <c r="DG921" s="131"/>
      <c r="DH921" s="131"/>
      <c r="DI921" s="131"/>
      <c r="DJ921" s="131"/>
      <c r="DK921" s="131"/>
      <c r="DL921" s="131"/>
      <c r="DM921" s="131"/>
      <c r="DN921" s="131"/>
      <c r="DO921" s="131"/>
      <c r="DP921" s="131"/>
      <c r="DQ921" s="131"/>
      <c r="DR921" s="131"/>
      <c r="DS921" s="131"/>
      <c r="DT921" s="131"/>
      <c r="DU921" s="131"/>
      <c r="DV921" s="131"/>
      <c r="DW921" s="131"/>
      <c r="DX921" s="131"/>
      <c r="DY921" s="131"/>
      <c r="DZ921" s="131"/>
      <c r="EA921" s="131"/>
      <c r="EB921" s="131"/>
      <c r="EC921" s="131"/>
      <c r="ED921" s="131"/>
      <c r="EE921" s="131"/>
      <c r="EF921" s="131"/>
      <c r="EG921" s="131"/>
      <c r="EH921" s="131"/>
      <c r="EI921" s="131"/>
      <c r="EJ921" s="131"/>
      <c r="EK921" s="131"/>
      <c r="EL921" s="131"/>
      <c r="EM921" s="131"/>
      <c r="EN921" s="131"/>
      <c r="EO921" s="131"/>
      <c r="EP921" s="131"/>
      <c r="EQ921" s="131"/>
      <c r="ER921" s="131"/>
      <c r="ES921" s="131"/>
      <c r="ET921" s="131"/>
      <c r="EU921" s="131"/>
      <c r="EV921" s="131"/>
      <c r="EW921" s="131"/>
      <c r="EX921" s="131"/>
      <c r="EY921" s="131"/>
      <c r="EZ921" s="131"/>
      <c r="FA921" s="131"/>
      <c r="FB921" s="131"/>
      <c r="FC921" s="131"/>
      <c r="FD921" s="131"/>
      <c r="FE921" s="131"/>
      <c r="FF921" s="131"/>
      <c r="FG921" s="131"/>
      <c r="FH921" s="131"/>
      <c r="FI921" s="131"/>
      <c r="FJ921" s="131"/>
      <c r="FK921" s="131"/>
      <c r="FL921" s="131"/>
      <c r="FM921" s="131"/>
      <c r="FN921" s="131"/>
      <c r="FO921" s="131"/>
      <c r="FP921" s="131"/>
      <c r="FQ921" s="131"/>
      <c r="FR921" s="131"/>
      <c r="FS921" s="131"/>
      <c r="FT921" s="131"/>
      <c r="FU921" s="131"/>
      <c r="FV921" s="131"/>
      <c r="FW921" s="131"/>
      <c r="FX921" s="131"/>
      <c r="FY921" s="131"/>
      <c r="FZ921" s="131"/>
      <c r="GA921" s="131"/>
      <c r="GB921" s="131"/>
      <c r="GC921" s="131"/>
      <c r="GD921" s="131"/>
      <c r="GE921" s="131"/>
      <c r="GF921" s="131"/>
      <c r="GG921" s="131"/>
      <c r="GH921" s="131"/>
      <c r="GI921" s="131"/>
      <c r="GJ921" s="131"/>
      <c r="GK921" s="131"/>
      <c r="GL921" s="131"/>
      <c r="GM921" s="131"/>
      <c r="GN921" s="131"/>
      <c r="GO921" s="131"/>
      <c r="GP921" s="131"/>
      <c r="GQ921" s="131"/>
      <c r="GR921" s="131"/>
      <c r="GS921" s="131"/>
      <c r="GT921" s="131"/>
      <c r="GU921" s="131"/>
      <c r="GV921" s="131"/>
      <c r="GW921" s="131"/>
      <c r="GX921" s="131"/>
      <c r="GY921" s="131"/>
      <c r="GZ921" s="131"/>
      <c r="HA921" s="131"/>
      <c r="HB921" s="131"/>
      <c r="HC921" s="131"/>
      <c r="HD921" s="131"/>
      <c r="HE921" s="131"/>
      <c r="HF921" s="131"/>
      <c r="HG921" s="131"/>
      <c r="HH921" s="131"/>
      <c r="HI921" s="131"/>
      <c r="HJ921" s="131"/>
      <c r="HK921" s="131"/>
      <c r="HL921" s="131"/>
      <c r="HM921" s="131"/>
      <c r="HN921" s="131"/>
      <c r="HO921" s="131"/>
      <c r="HP921" s="131"/>
      <c r="HQ921" s="131"/>
      <c r="HR921" s="131"/>
      <c r="HS921" s="131"/>
      <c r="HT921" s="131"/>
      <c r="HU921" s="131"/>
    </row>
    <row r="922" s="22" customFormat="1" ht="24" spans="1:229">
      <c r="A922" s="45" t="s">
        <v>42</v>
      </c>
      <c r="B922" s="46" t="s">
        <v>614</v>
      </c>
      <c r="C922" s="45" t="s">
        <v>50</v>
      </c>
      <c r="D922" s="45" t="s">
        <v>45</v>
      </c>
      <c r="E922" s="45" t="s">
        <v>267</v>
      </c>
      <c r="F922" s="45">
        <v>1</v>
      </c>
      <c r="G922" s="45">
        <v>1</v>
      </c>
      <c r="H922" s="45">
        <v>108</v>
      </c>
      <c r="I922" s="45">
        <v>403</v>
      </c>
      <c r="J922" s="45">
        <v>2020</v>
      </c>
      <c r="K922" s="45">
        <v>2020</v>
      </c>
      <c r="L922" s="55">
        <v>100</v>
      </c>
      <c r="M922" s="55">
        <v>0</v>
      </c>
      <c r="N922" s="55">
        <v>0</v>
      </c>
      <c r="O922" s="55">
        <v>100</v>
      </c>
      <c r="P922" s="55">
        <v>0</v>
      </c>
      <c r="Q922" s="45" t="s">
        <v>46</v>
      </c>
      <c r="R922" s="45">
        <v>1308</v>
      </c>
      <c r="S922" s="45">
        <v>6025</v>
      </c>
      <c r="T922" s="45">
        <v>108</v>
      </c>
      <c r="U922" s="45">
        <v>403</v>
      </c>
      <c r="V922" s="45">
        <v>0</v>
      </c>
      <c r="W922" s="45">
        <v>0</v>
      </c>
      <c r="X922" s="45">
        <v>0</v>
      </c>
      <c r="Y922" s="45">
        <v>0</v>
      </c>
      <c r="Z922" s="45">
        <v>0</v>
      </c>
      <c r="AA922" s="45">
        <v>0</v>
      </c>
      <c r="AB922" s="45" t="s">
        <v>222</v>
      </c>
      <c r="AC922" s="45" t="s">
        <v>50</v>
      </c>
      <c r="AD922" s="45"/>
      <c r="AE922" s="131"/>
      <c r="AF922" s="131"/>
      <c r="AG922" s="131"/>
      <c r="AH922" s="131"/>
      <c r="AI922" s="131"/>
      <c r="AJ922" s="131"/>
      <c r="AK922" s="131"/>
      <c r="AL922" s="131"/>
      <c r="AM922" s="131"/>
      <c r="AN922" s="131"/>
      <c r="AO922" s="131"/>
      <c r="AP922" s="131"/>
      <c r="AQ922" s="131"/>
      <c r="AR922" s="131"/>
      <c r="AS922" s="131"/>
      <c r="AT922" s="131"/>
      <c r="AU922" s="131"/>
      <c r="AV922" s="131"/>
      <c r="AW922" s="131"/>
      <c r="AX922" s="131"/>
      <c r="AY922" s="131"/>
      <c r="AZ922" s="131"/>
      <c r="BA922" s="131"/>
      <c r="BB922" s="131"/>
      <c r="BC922" s="131"/>
      <c r="BD922" s="131"/>
      <c r="BE922" s="131"/>
      <c r="BF922" s="131"/>
      <c r="BG922" s="131"/>
      <c r="BH922" s="131"/>
      <c r="BI922" s="131"/>
      <c r="BJ922" s="131"/>
      <c r="BK922" s="131"/>
      <c r="BL922" s="131"/>
      <c r="BM922" s="131"/>
      <c r="BN922" s="131"/>
      <c r="BO922" s="131"/>
      <c r="BP922" s="131"/>
      <c r="BQ922" s="131"/>
      <c r="BR922" s="131"/>
      <c r="BS922" s="131"/>
      <c r="BT922" s="131"/>
      <c r="BU922" s="131"/>
      <c r="BV922" s="131"/>
      <c r="BW922" s="131"/>
      <c r="BX922" s="131"/>
      <c r="BY922" s="131"/>
      <c r="BZ922" s="131"/>
      <c r="CA922" s="131"/>
      <c r="CB922" s="131"/>
      <c r="CC922" s="131"/>
      <c r="CD922" s="131"/>
      <c r="CE922" s="131"/>
      <c r="CF922" s="131"/>
      <c r="CG922" s="131"/>
      <c r="CH922" s="131"/>
      <c r="CI922" s="131"/>
      <c r="CJ922" s="131"/>
      <c r="CK922" s="131"/>
      <c r="CL922" s="131"/>
      <c r="CM922" s="131"/>
      <c r="CN922" s="131"/>
      <c r="CO922" s="131"/>
      <c r="CP922" s="131"/>
      <c r="CQ922" s="131"/>
      <c r="CR922" s="131"/>
      <c r="CS922" s="131"/>
      <c r="CT922" s="131"/>
      <c r="CU922" s="131"/>
      <c r="CV922" s="131"/>
      <c r="CW922" s="131"/>
      <c r="CX922" s="131"/>
      <c r="CY922" s="131"/>
      <c r="CZ922" s="131"/>
      <c r="DA922" s="131"/>
      <c r="DB922" s="131"/>
      <c r="DC922" s="131"/>
      <c r="DD922" s="131"/>
      <c r="DE922" s="131"/>
      <c r="DF922" s="131"/>
      <c r="DG922" s="131"/>
      <c r="DH922" s="131"/>
      <c r="DI922" s="131"/>
      <c r="DJ922" s="131"/>
      <c r="DK922" s="131"/>
      <c r="DL922" s="131"/>
      <c r="DM922" s="131"/>
      <c r="DN922" s="131"/>
      <c r="DO922" s="131"/>
      <c r="DP922" s="131"/>
      <c r="DQ922" s="131"/>
      <c r="DR922" s="131"/>
      <c r="DS922" s="131"/>
      <c r="DT922" s="131"/>
      <c r="DU922" s="131"/>
      <c r="DV922" s="131"/>
      <c r="DW922" s="131"/>
      <c r="DX922" s="131"/>
      <c r="DY922" s="131"/>
      <c r="DZ922" s="131"/>
      <c r="EA922" s="131"/>
      <c r="EB922" s="131"/>
      <c r="EC922" s="131"/>
      <c r="ED922" s="131"/>
      <c r="EE922" s="131"/>
      <c r="EF922" s="131"/>
      <c r="EG922" s="131"/>
      <c r="EH922" s="131"/>
      <c r="EI922" s="131"/>
      <c r="EJ922" s="131"/>
      <c r="EK922" s="131"/>
      <c r="EL922" s="131"/>
      <c r="EM922" s="131"/>
      <c r="EN922" s="131"/>
      <c r="EO922" s="131"/>
      <c r="EP922" s="131"/>
      <c r="EQ922" s="131"/>
      <c r="ER922" s="131"/>
      <c r="ES922" s="131"/>
      <c r="ET922" s="131"/>
      <c r="EU922" s="131"/>
      <c r="EV922" s="131"/>
      <c r="EW922" s="131"/>
      <c r="EX922" s="131"/>
      <c r="EY922" s="131"/>
      <c r="EZ922" s="131"/>
      <c r="FA922" s="131"/>
      <c r="FB922" s="131"/>
      <c r="FC922" s="131"/>
      <c r="FD922" s="131"/>
      <c r="FE922" s="131"/>
      <c r="FF922" s="131"/>
      <c r="FG922" s="131"/>
      <c r="FH922" s="131"/>
      <c r="FI922" s="131"/>
      <c r="FJ922" s="131"/>
      <c r="FK922" s="131"/>
      <c r="FL922" s="131"/>
      <c r="FM922" s="131"/>
      <c r="FN922" s="131"/>
      <c r="FO922" s="131"/>
      <c r="FP922" s="131"/>
      <c r="FQ922" s="131"/>
      <c r="FR922" s="131"/>
      <c r="FS922" s="131"/>
      <c r="FT922" s="131"/>
      <c r="FU922" s="131"/>
      <c r="FV922" s="131"/>
      <c r="FW922" s="131"/>
      <c r="FX922" s="131"/>
      <c r="FY922" s="131"/>
      <c r="FZ922" s="131"/>
      <c r="GA922" s="131"/>
      <c r="GB922" s="131"/>
      <c r="GC922" s="131"/>
      <c r="GD922" s="131"/>
      <c r="GE922" s="131"/>
      <c r="GF922" s="131"/>
      <c r="GG922" s="131"/>
      <c r="GH922" s="131"/>
      <c r="GI922" s="131"/>
      <c r="GJ922" s="131"/>
      <c r="GK922" s="131"/>
      <c r="GL922" s="131"/>
      <c r="GM922" s="131"/>
      <c r="GN922" s="131"/>
      <c r="GO922" s="131"/>
      <c r="GP922" s="131"/>
      <c r="GQ922" s="131"/>
      <c r="GR922" s="131"/>
      <c r="GS922" s="131"/>
      <c r="GT922" s="131"/>
      <c r="GU922" s="131"/>
      <c r="GV922" s="131"/>
      <c r="GW922" s="131"/>
      <c r="GX922" s="131"/>
      <c r="GY922" s="131"/>
      <c r="GZ922" s="131"/>
      <c r="HA922" s="131"/>
      <c r="HB922" s="131"/>
      <c r="HC922" s="131"/>
      <c r="HD922" s="131"/>
      <c r="HE922" s="131"/>
      <c r="HF922" s="131"/>
      <c r="HG922" s="131"/>
      <c r="HH922" s="131"/>
      <c r="HI922" s="131"/>
      <c r="HJ922" s="131"/>
      <c r="HK922" s="131"/>
      <c r="HL922" s="131"/>
      <c r="HM922" s="131"/>
      <c r="HN922" s="131"/>
      <c r="HO922" s="131"/>
      <c r="HP922" s="131"/>
      <c r="HQ922" s="131"/>
      <c r="HR922" s="131"/>
      <c r="HS922" s="131"/>
      <c r="HT922" s="131"/>
      <c r="HU922" s="131"/>
    </row>
    <row r="923" s="22" customFormat="1" ht="24" spans="1:229">
      <c r="A923" s="45" t="s">
        <v>42</v>
      </c>
      <c r="B923" s="46" t="s">
        <v>615</v>
      </c>
      <c r="C923" s="45" t="s">
        <v>51</v>
      </c>
      <c r="D923" s="45" t="s">
        <v>45</v>
      </c>
      <c r="E923" s="45" t="s">
        <v>267</v>
      </c>
      <c r="F923" s="45">
        <v>1</v>
      </c>
      <c r="G923" s="45">
        <v>1</v>
      </c>
      <c r="H923" s="45">
        <v>74</v>
      </c>
      <c r="I923" s="45">
        <v>337</v>
      </c>
      <c r="J923" s="45">
        <v>2020</v>
      </c>
      <c r="K923" s="45">
        <v>2020</v>
      </c>
      <c r="L923" s="55">
        <v>30</v>
      </c>
      <c r="M923" s="55">
        <v>0</v>
      </c>
      <c r="N923" s="55">
        <v>0</v>
      </c>
      <c r="O923" s="55">
        <v>30</v>
      </c>
      <c r="P923" s="55">
        <v>0</v>
      </c>
      <c r="Q923" s="45" t="s">
        <v>46</v>
      </c>
      <c r="R923" s="45">
        <v>752</v>
      </c>
      <c r="S923" s="45">
        <v>2130</v>
      </c>
      <c r="T923" s="45">
        <v>74</v>
      </c>
      <c r="U923" s="45">
        <v>337</v>
      </c>
      <c r="V923" s="45">
        <v>0</v>
      </c>
      <c r="W923" s="45">
        <v>0</v>
      </c>
      <c r="X923" s="45">
        <v>0</v>
      </c>
      <c r="Y923" s="45">
        <v>0</v>
      </c>
      <c r="Z923" s="45">
        <v>0</v>
      </c>
      <c r="AA923" s="45">
        <v>0</v>
      </c>
      <c r="AB923" s="45" t="s">
        <v>222</v>
      </c>
      <c r="AC923" s="45" t="s">
        <v>237</v>
      </c>
      <c r="AD923" s="45"/>
      <c r="AE923" s="131"/>
      <c r="AF923" s="131"/>
      <c r="AG923" s="131"/>
      <c r="AH923" s="131"/>
      <c r="AI923" s="131"/>
      <c r="AJ923" s="131"/>
      <c r="AK923" s="131"/>
      <c r="AL923" s="131"/>
      <c r="AM923" s="131"/>
      <c r="AN923" s="131"/>
      <c r="AO923" s="131"/>
      <c r="AP923" s="131"/>
      <c r="AQ923" s="131"/>
      <c r="AR923" s="131"/>
      <c r="AS923" s="131"/>
      <c r="AT923" s="131"/>
      <c r="AU923" s="131"/>
      <c r="AV923" s="131"/>
      <c r="AW923" s="131"/>
      <c r="AX923" s="131"/>
      <c r="AY923" s="131"/>
      <c r="AZ923" s="131"/>
      <c r="BA923" s="131"/>
      <c r="BB923" s="131"/>
      <c r="BC923" s="131"/>
      <c r="BD923" s="131"/>
      <c r="BE923" s="131"/>
      <c r="BF923" s="131"/>
      <c r="BG923" s="131"/>
      <c r="BH923" s="131"/>
      <c r="BI923" s="131"/>
      <c r="BJ923" s="131"/>
      <c r="BK923" s="131"/>
      <c r="BL923" s="131"/>
      <c r="BM923" s="131"/>
      <c r="BN923" s="131"/>
      <c r="BO923" s="131"/>
      <c r="BP923" s="131"/>
      <c r="BQ923" s="131"/>
      <c r="BR923" s="131"/>
      <c r="BS923" s="131"/>
      <c r="BT923" s="131"/>
      <c r="BU923" s="131"/>
      <c r="BV923" s="131"/>
      <c r="BW923" s="131"/>
      <c r="BX923" s="131"/>
      <c r="BY923" s="131"/>
      <c r="BZ923" s="131"/>
      <c r="CA923" s="131"/>
      <c r="CB923" s="131"/>
      <c r="CC923" s="131"/>
      <c r="CD923" s="131"/>
      <c r="CE923" s="131"/>
      <c r="CF923" s="131"/>
      <c r="CG923" s="131"/>
      <c r="CH923" s="131"/>
      <c r="CI923" s="131"/>
      <c r="CJ923" s="131"/>
      <c r="CK923" s="131"/>
      <c r="CL923" s="131"/>
      <c r="CM923" s="131"/>
      <c r="CN923" s="131"/>
      <c r="CO923" s="131"/>
      <c r="CP923" s="131"/>
      <c r="CQ923" s="131"/>
      <c r="CR923" s="131"/>
      <c r="CS923" s="131"/>
      <c r="CT923" s="131"/>
      <c r="CU923" s="131"/>
      <c r="CV923" s="131"/>
      <c r="CW923" s="131"/>
      <c r="CX923" s="131"/>
      <c r="CY923" s="131"/>
      <c r="CZ923" s="131"/>
      <c r="DA923" s="131"/>
      <c r="DB923" s="131"/>
      <c r="DC923" s="131"/>
      <c r="DD923" s="131"/>
      <c r="DE923" s="131"/>
      <c r="DF923" s="131"/>
      <c r="DG923" s="131"/>
      <c r="DH923" s="131"/>
      <c r="DI923" s="131"/>
      <c r="DJ923" s="131"/>
      <c r="DK923" s="131"/>
      <c r="DL923" s="131"/>
      <c r="DM923" s="131"/>
      <c r="DN923" s="131"/>
      <c r="DO923" s="131"/>
      <c r="DP923" s="131"/>
      <c r="DQ923" s="131"/>
      <c r="DR923" s="131"/>
      <c r="DS923" s="131"/>
      <c r="DT923" s="131"/>
      <c r="DU923" s="131"/>
      <c r="DV923" s="131"/>
      <c r="DW923" s="131"/>
      <c r="DX923" s="131"/>
      <c r="DY923" s="131"/>
      <c r="DZ923" s="131"/>
      <c r="EA923" s="131"/>
      <c r="EB923" s="131"/>
      <c r="EC923" s="131"/>
      <c r="ED923" s="131"/>
      <c r="EE923" s="131"/>
      <c r="EF923" s="131"/>
      <c r="EG923" s="131"/>
      <c r="EH923" s="131"/>
      <c r="EI923" s="131"/>
      <c r="EJ923" s="131"/>
      <c r="EK923" s="131"/>
      <c r="EL923" s="131"/>
      <c r="EM923" s="131"/>
      <c r="EN923" s="131"/>
      <c r="EO923" s="131"/>
      <c r="EP923" s="131"/>
      <c r="EQ923" s="131"/>
      <c r="ER923" s="131"/>
      <c r="ES923" s="131"/>
      <c r="ET923" s="131"/>
      <c r="EU923" s="131"/>
      <c r="EV923" s="131"/>
      <c r="EW923" s="131"/>
      <c r="EX923" s="131"/>
      <c r="EY923" s="131"/>
      <c r="EZ923" s="131"/>
      <c r="FA923" s="131"/>
      <c r="FB923" s="131"/>
      <c r="FC923" s="131"/>
      <c r="FD923" s="131"/>
      <c r="FE923" s="131"/>
      <c r="FF923" s="131"/>
      <c r="FG923" s="131"/>
      <c r="FH923" s="131"/>
      <c r="FI923" s="131"/>
      <c r="FJ923" s="131"/>
      <c r="FK923" s="131"/>
      <c r="FL923" s="131"/>
      <c r="FM923" s="131"/>
      <c r="FN923" s="131"/>
      <c r="FO923" s="131"/>
      <c r="FP923" s="131"/>
      <c r="FQ923" s="131"/>
      <c r="FR923" s="131"/>
      <c r="FS923" s="131"/>
      <c r="FT923" s="131"/>
      <c r="FU923" s="131"/>
      <c r="FV923" s="131"/>
      <c r="FW923" s="131"/>
      <c r="FX923" s="131"/>
      <c r="FY923" s="131"/>
      <c r="FZ923" s="131"/>
      <c r="GA923" s="131"/>
      <c r="GB923" s="131"/>
      <c r="GC923" s="131"/>
      <c r="GD923" s="131"/>
      <c r="GE923" s="131"/>
      <c r="GF923" s="131"/>
      <c r="GG923" s="131"/>
      <c r="GH923" s="131"/>
      <c r="GI923" s="131"/>
      <c r="GJ923" s="131"/>
      <c r="GK923" s="131"/>
      <c r="GL923" s="131"/>
      <c r="GM923" s="131"/>
      <c r="GN923" s="131"/>
      <c r="GO923" s="131"/>
      <c r="GP923" s="131"/>
      <c r="GQ923" s="131"/>
      <c r="GR923" s="131"/>
      <c r="GS923" s="131"/>
      <c r="GT923" s="131"/>
      <c r="GU923" s="131"/>
      <c r="GV923" s="131"/>
      <c r="GW923" s="131"/>
      <c r="GX923" s="131"/>
      <c r="GY923" s="131"/>
      <c r="GZ923" s="131"/>
      <c r="HA923" s="131"/>
      <c r="HB923" s="131"/>
      <c r="HC923" s="131"/>
      <c r="HD923" s="131"/>
      <c r="HE923" s="131"/>
      <c r="HF923" s="131"/>
      <c r="HG923" s="131"/>
      <c r="HH923" s="131"/>
      <c r="HI923" s="131"/>
      <c r="HJ923" s="131"/>
      <c r="HK923" s="131"/>
      <c r="HL923" s="131"/>
      <c r="HM923" s="131"/>
      <c r="HN923" s="131"/>
      <c r="HO923" s="131"/>
      <c r="HP923" s="131"/>
      <c r="HQ923" s="131"/>
      <c r="HR923" s="131"/>
      <c r="HS923" s="131"/>
      <c r="HT923" s="131"/>
      <c r="HU923" s="131"/>
    </row>
    <row r="924" s="22" customFormat="1" ht="24" spans="1:229">
      <c r="A924" s="45" t="s">
        <v>42</v>
      </c>
      <c r="B924" s="46" t="s">
        <v>616</v>
      </c>
      <c r="C924" s="45" t="s">
        <v>51</v>
      </c>
      <c r="D924" s="45" t="s">
        <v>45</v>
      </c>
      <c r="E924" s="45" t="s">
        <v>267</v>
      </c>
      <c r="F924" s="45">
        <v>1</v>
      </c>
      <c r="G924" s="45">
        <v>1</v>
      </c>
      <c r="H924" s="45">
        <v>22</v>
      </c>
      <c r="I924" s="45">
        <v>97</v>
      </c>
      <c r="J924" s="45">
        <v>2020</v>
      </c>
      <c r="K924" s="45">
        <v>2020</v>
      </c>
      <c r="L924" s="55">
        <v>100</v>
      </c>
      <c r="M924" s="55">
        <v>0</v>
      </c>
      <c r="N924" s="55">
        <v>0</v>
      </c>
      <c r="O924" s="55">
        <v>100</v>
      </c>
      <c r="P924" s="55">
        <v>0</v>
      </c>
      <c r="Q924" s="45" t="s">
        <v>46</v>
      </c>
      <c r="R924" s="45">
        <v>44</v>
      </c>
      <c r="S924" s="45">
        <v>194</v>
      </c>
      <c r="T924" s="45">
        <v>22</v>
      </c>
      <c r="U924" s="45">
        <v>97</v>
      </c>
      <c r="V924" s="45">
        <v>0</v>
      </c>
      <c r="W924" s="45">
        <v>0</v>
      </c>
      <c r="X924" s="45">
        <v>0</v>
      </c>
      <c r="Y924" s="45">
        <v>0</v>
      </c>
      <c r="Z924" s="45">
        <v>0</v>
      </c>
      <c r="AA924" s="45">
        <v>0</v>
      </c>
      <c r="AB924" s="45" t="s">
        <v>222</v>
      </c>
      <c r="AC924" s="45" t="s">
        <v>237</v>
      </c>
      <c r="AD924" s="45"/>
      <c r="AE924" s="131"/>
      <c r="AF924" s="131"/>
      <c r="AG924" s="131"/>
      <c r="AH924" s="131"/>
      <c r="AI924" s="131"/>
      <c r="AJ924" s="131"/>
      <c r="AK924" s="131"/>
      <c r="AL924" s="131"/>
      <c r="AM924" s="131"/>
      <c r="AN924" s="131"/>
      <c r="AO924" s="131"/>
      <c r="AP924" s="131"/>
      <c r="AQ924" s="131"/>
      <c r="AR924" s="131"/>
      <c r="AS924" s="131"/>
      <c r="AT924" s="131"/>
      <c r="AU924" s="131"/>
      <c r="AV924" s="131"/>
      <c r="AW924" s="131"/>
      <c r="AX924" s="131"/>
      <c r="AY924" s="131"/>
      <c r="AZ924" s="131"/>
      <c r="BA924" s="131"/>
      <c r="BB924" s="131"/>
      <c r="BC924" s="131"/>
      <c r="BD924" s="131"/>
      <c r="BE924" s="131"/>
      <c r="BF924" s="131"/>
      <c r="BG924" s="131"/>
      <c r="BH924" s="131"/>
      <c r="BI924" s="131"/>
      <c r="BJ924" s="131"/>
      <c r="BK924" s="131"/>
      <c r="BL924" s="131"/>
      <c r="BM924" s="131"/>
      <c r="BN924" s="131"/>
      <c r="BO924" s="131"/>
      <c r="BP924" s="131"/>
      <c r="BQ924" s="131"/>
      <c r="BR924" s="131"/>
      <c r="BS924" s="131"/>
      <c r="BT924" s="131"/>
      <c r="BU924" s="131"/>
      <c r="BV924" s="131"/>
      <c r="BW924" s="131"/>
      <c r="BX924" s="131"/>
      <c r="BY924" s="131"/>
      <c r="BZ924" s="131"/>
      <c r="CA924" s="131"/>
      <c r="CB924" s="131"/>
      <c r="CC924" s="131"/>
      <c r="CD924" s="131"/>
      <c r="CE924" s="131"/>
      <c r="CF924" s="131"/>
      <c r="CG924" s="131"/>
      <c r="CH924" s="131"/>
      <c r="CI924" s="131"/>
      <c r="CJ924" s="131"/>
      <c r="CK924" s="131"/>
      <c r="CL924" s="131"/>
      <c r="CM924" s="131"/>
      <c r="CN924" s="131"/>
      <c r="CO924" s="131"/>
      <c r="CP924" s="131"/>
      <c r="CQ924" s="131"/>
      <c r="CR924" s="131"/>
      <c r="CS924" s="131"/>
      <c r="CT924" s="131"/>
      <c r="CU924" s="131"/>
      <c r="CV924" s="131"/>
      <c r="CW924" s="131"/>
      <c r="CX924" s="131"/>
      <c r="CY924" s="131"/>
      <c r="CZ924" s="131"/>
      <c r="DA924" s="131"/>
      <c r="DB924" s="131"/>
      <c r="DC924" s="131"/>
      <c r="DD924" s="131"/>
      <c r="DE924" s="131"/>
      <c r="DF924" s="131"/>
      <c r="DG924" s="131"/>
      <c r="DH924" s="131"/>
      <c r="DI924" s="131"/>
      <c r="DJ924" s="131"/>
      <c r="DK924" s="131"/>
      <c r="DL924" s="131"/>
      <c r="DM924" s="131"/>
      <c r="DN924" s="131"/>
      <c r="DO924" s="131"/>
      <c r="DP924" s="131"/>
      <c r="DQ924" s="131"/>
      <c r="DR924" s="131"/>
      <c r="DS924" s="131"/>
      <c r="DT924" s="131"/>
      <c r="DU924" s="131"/>
      <c r="DV924" s="131"/>
      <c r="DW924" s="131"/>
      <c r="DX924" s="131"/>
      <c r="DY924" s="131"/>
      <c r="DZ924" s="131"/>
      <c r="EA924" s="131"/>
      <c r="EB924" s="131"/>
      <c r="EC924" s="131"/>
      <c r="ED924" s="131"/>
      <c r="EE924" s="131"/>
      <c r="EF924" s="131"/>
      <c r="EG924" s="131"/>
      <c r="EH924" s="131"/>
      <c r="EI924" s="131"/>
      <c r="EJ924" s="131"/>
      <c r="EK924" s="131"/>
      <c r="EL924" s="131"/>
      <c r="EM924" s="131"/>
      <c r="EN924" s="131"/>
      <c r="EO924" s="131"/>
      <c r="EP924" s="131"/>
      <c r="EQ924" s="131"/>
      <c r="ER924" s="131"/>
      <c r="ES924" s="131"/>
      <c r="ET924" s="131"/>
      <c r="EU924" s="131"/>
      <c r="EV924" s="131"/>
      <c r="EW924" s="131"/>
      <c r="EX924" s="131"/>
      <c r="EY924" s="131"/>
      <c r="EZ924" s="131"/>
      <c r="FA924" s="131"/>
      <c r="FB924" s="131"/>
      <c r="FC924" s="131"/>
      <c r="FD924" s="131"/>
      <c r="FE924" s="131"/>
      <c r="FF924" s="131"/>
      <c r="FG924" s="131"/>
      <c r="FH924" s="131"/>
      <c r="FI924" s="131"/>
      <c r="FJ924" s="131"/>
      <c r="FK924" s="131"/>
      <c r="FL924" s="131"/>
      <c r="FM924" s="131"/>
      <c r="FN924" s="131"/>
      <c r="FO924" s="131"/>
      <c r="FP924" s="131"/>
      <c r="FQ924" s="131"/>
      <c r="FR924" s="131"/>
      <c r="FS924" s="131"/>
      <c r="FT924" s="131"/>
      <c r="FU924" s="131"/>
      <c r="FV924" s="131"/>
      <c r="FW924" s="131"/>
      <c r="FX924" s="131"/>
      <c r="FY924" s="131"/>
      <c r="FZ924" s="131"/>
      <c r="GA924" s="131"/>
      <c r="GB924" s="131"/>
      <c r="GC924" s="131"/>
      <c r="GD924" s="131"/>
      <c r="GE924" s="131"/>
      <c r="GF924" s="131"/>
      <c r="GG924" s="131"/>
      <c r="GH924" s="131"/>
      <c r="GI924" s="131"/>
      <c r="GJ924" s="131"/>
      <c r="GK924" s="131"/>
      <c r="GL924" s="131"/>
      <c r="GM924" s="131"/>
      <c r="GN924" s="131"/>
      <c r="GO924" s="131"/>
      <c r="GP924" s="131"/>
      <c r="GQ924" s="131"/>
      <c r="GR924" s="131"/>
      <c r="GS924" s="131"/>
      <c r="GT924" s="131"/>
      <c r="GU924" s="131"/>
      <c r="GV924" s="131"/>
      <c r="GW924" s="131"/>
      <c r="GX924" s="131"/>
      <c r="GY924" s="131"/>
      <c r="GZ924" s="131"/>
      <c r="HA924" s="131"/>
      <c r="HB924" s="131"/>
      <c r="HC924" s="131"/>
      <c r="HD924" s="131"/>
      <c r="HE924" s="131"/>
      <c r="HF924" s="131"/>
      <c r="HG924" s="131"/>
      <c r="HH924" s="131"/>
      <c r="HI924" s="131"/>
      <c r="HJ924" s="131"/>
      <c r="HK924" s="131"/>
      <c r="HL924" s="131"/>
      <c r="HM924" s="131"/>
      <c r="HN924" s="131"/>
      <c r="HO924" s="131"/>
      <c r="HP924" s="131"/>
      <c r="HQ924" s="131"/>
      <c r="HR924" s="131"/>
      <c r="HS924" s="131"/>
      <c r="HT924" s="131"/>
      <c r="HU924" s="131"/>
    </row>
    <row r="925" s="22" customFormat="1" ht="24" spans="1:229">
      <c r="A925" s="45" t="s">
        <v>42</v>
      </c>
      <c r="B925" s="46" t="s">
        <v>617</v>
      </c>
      <c r="C925" s="45" t="s">
        <v>51</v>
      </c>
      <c r="D925" s="45" t="s">
        <v>45</v>
      </c>
      <c r="E925" s="45" t="s">
        <v>267</v>
      </c>
      <c r="F925" s="45">
        <v>1</v>
      </c>
      <c r="G925" s="45">
        <v>1</v>
      </c>
      <c r="H925" s="45">
        <v>28</v>
      </c>
      <c r="I925" s="45">
        <v>144</v>
      </c>
      <c r="J925" s="45">
        <v>2020</v>
      </c>
      <c r="K925" s="45">
        <v>2020</v>
      </c>
      <c r="L925" s="55">
        <v>60</v>
      </c>
      <c r="M925" s="55">
        <v>0</v>
      </c>
      <c r="N925" s="55">
        <v>0</v>
      </c>
      <c r="O925" s="55">
        <v>60</v>
      </c>
      <c r="P925" s="55">
        <v>0</v>
      </c>
      <c r="Q925" s="45" t="s">
        <v>46</v>
      </c>
      <c r="R925" s="45">
        <v>48</v>
      </c>
      <c r="S925" s="45">
        <v>226</v>
      </c>
      <c r="T925" s="45">
        <v>28</v>
      </c>
      <c r="U925" s="45">
        <v>144</v>
      </c>
      <c r="V925" s="45">
        <v>0</v>
      </c>
      <c r="W925" s="45">
        <v>0</v>
      </c>
      <c r="X925" s="45">
        <v>0</v>
      </c>
      <c r="Y925" s="45">
        <v>0</v>
      </c>
      <c r="Z925" s="45">
        <v>0</v>
      </c>
      <c r="AA925" s="45">
        <v>0</v>
      </c>
      <c r="AB925" s="45" t="s">
        <v>222</v>
      </c>
      <c r="AC925" s="45" t="s">
        <v>237</v>
      </c>
      <c r="AD925" s="45"/>
      <c r="AE925" s="131"/>
      <c r="AF925" s="131"/>
      <c r="AG925" s="131"/>
      <c r="AH925" s="131"/>
      <c r="AI925" s="131"/>
      <c r="AJ925" s="131"/>
      <c r="AK925" s="131"/>
      <c r="AL925" s="131"/>
      <c r="AM925" s="131"/>
      <c r="AN925" s="131"/>
      <c r="AO925" s="131"/>
      <c r="AP925" s="131"/>
      <c r="AQ925" s="131"/>
      <c r="AR925" s="131"/>
      <c r="AS925" s="131"/>
      <c r="AT925" s="131"/>
      <c r="AU925" s="131"/>
      <c r="AV925" s="131"/>
      <c r="AW925" s="131"/>
      <c r="AX925" s="131"/>
      <c r="AY925" s="131"/>
      <c r="AZ925" s="131"/>
      <c r="BA925" s="131"/>
      <c r="BB925" s="131"/>
      <c r="BC925" s="131"/>
      <c r="BD925" s="131"/>
      <c r="BE925" s="131"/>
      <c r="BF925" s="131"/>
      <c r="BG925" s="131"/>
      <c r="BH925" s="131"/>
      <c r="BI925" s="131"/>
      <c r="BJ925" s="131"/>
      <c r="BK925" s="131"/>
      <c r="BL925" s="131"/>
      <c r="BM925" s="131"/>
      <c r="BN925" s="131"/>
      <c r="BO925" s="131"/>
      <c r="BP925" s="131"/>
      <c r="BQ925" s="131"/>
      <c r="BR925" s="131"/>
      <c r="BS925" s="131"/>
      <c r="BT925" s="131"/>
      <c r="BU925" s="131"/>
      <c r="BV925" s="131"/>
      <c r="BW925" s="131"/>
      <c r="BX925" s="131"/>
      <c r="BY925" s="131"/>
      <c r="BZ925" s="131"/>
      <c r="CA925" s="131"/>
      <c r="CB925" s="131"/>
      <c r="CC925" s="131"/>
      <c r="CD925" s="131"/>
      <c r="CE925" s="131"/>
      <c r="CF925" s="131"/>
      <c r="CG925" s="131"/>
      <c r="CH925" s="131"/>
      <c r="CI925" s="131"/>
      <c r="CJ925" s="131"/>
      <c r="CK925" s="131"/>
      <c r="CL925" s="131"/>
      <c r="CM925" s="131"/>
      <c r="CN925" s="131"/>
      <c r="CO925" s="131"/>
      <c r="CP925" s="131"/>
      <c r="CQ925" s="131"/>
      <c r="CR925" s="131"/>
      <c r="CS925" s="131"/>
      <c r="CT925" s="131"/>
      <c r="CU925" s="131"/>
      <c r="CV925" s="131"/>
      <c r="CW925" s="131"/>
      <c r="CX925" s="131"/>
      <c r="CY925" s="131"/>
      <c r="CZ925" s="131"/>
      <c r="DA925" s="131"/>
      <c r="DB925" s="131"/>
      <c r="DC925" s="131"/>
      <c r="DD925" s="131"/>
      <c r="DE925" s="131"/>
      <c r="DF925" s="131"/>
      <c r="DG925" s="131"/>
      <c r="DH925" s="131"/>
      <c r="DI925" s="131"/>
      <c r="DJ925" s="131"/>
      <c r="DK925" s="131"/>
      <c r="DL925" s="131"/>
      <c r="DM925" s="131"/>
      <c r="DN925" s="131"/>
      <c r="DO925" s="131"/>
      <c r="DP925" s="131"/>
      <c r="DQ925" s="131"/>
      <c r="DR925" s="131"/>
      <c r="DS925" s="131"/>
      <c r="DT925" s="131"/>
      <c r="DU925" s="131"/>
      <c r="DV925" s="131"/>
      <c r="DW925" s="131"/>
      <c r="DX925" s="131"/>
      <c r="DY925" s="131"/>
      <c r="DZ925" s="131"/>
      <c r="EA925" s="131"/>
      <c r="EB925" s="131"/>
      <c r="EC925" s="131"/>
      <c r="ED925" s="131"/>
      <c r="EE925" s="131"/>
      <c r="EF925" s="131"/>
      <c r="EG925" s="131"/>
      <c r="EH925" s="131"/>
      <c r="EI925" s="131"/>
      <c r="EJ925" s="131"/>
      <c r="EK925" s="131"/>
      <c r="EL925" s="131"/>
      <c r="EM925" s="131"/>
      <c r="EN925" s="131"/>
      <c r="EO925" s="131"/>
      <c r="EP925" s="131"/>
      <c r="EQ925" s="131"/>
      <c r="ER925" s="131"/>
      <c r="ES925" s="131"/>
      <c r="ET925" s="131"/>
      <c r="EU925" s="131"/>
      <c r="EV925" s="131"/>
      <c r="EW925" s="131"/>
      <c r="EX925" s="131"/>
      <c r="EY925" s="131"/>
      <c r="EZ925" s="131"/>
      <c r="FA925" s="131"/>
      <c r="FB925" s="131"/>
      <c r="FC925" s="131"/>
      <c r="FD925" s="131"/>
      <c r="FE925" s="131"/>
      <c r="FF925" s="131"/>
      <c r="FG925" s="131"/>
      <c r="FH925" s="131"/>
      <c r="FI925" s="131"/>
      <c r="FJ925" s="131"/>
      <c r="FK925" s="131"/>
      <c r="FL925" s="131"/>
      <c r="FM925" s="131"/>
      <c r="FN925" s="131"/>
      <c r="FO925" s="131"/>
      <c r="FP925" s="131"/>
      <c r="FQ925" s="131"/>
      <c r="FR925" s="131"/>
      <c r="FS925" s="131"/>
      <c r="FT925" s="131"/>
      <c r="FU925" s="131"/>
      <c r="FV925" s="131"/>
      <c r="FW925" s="131"/>
      <c r="FX925" s="131"/>
      <c r="FY925" s="131"/>
      <c r="FZ925" s="131"/>
      <c r="GA925" s="131"/>
      <c r="GB925" s="131"/>
      <c r="GC925" s="131"/>
      <c r="GD925" s="131"/>
      <c r="GE925" s="131"/>
      <c r="GF925" s="131"/>
      <c r="GG925" s="131"/>
      <c r="GH925" s="131"/>
      <c r="GI925" s="131"/>
      <c r="GJ925" s="131"/>
      <c r="GK925" s="131"/>
      <c r="GL925" s="131"/>
      <c r="GM925" s="131"/>
      <c r="GN925" s="131"/>
      <c r="GO925" s="131"/>
      <c r="GP925" s="131"/>
      <c r="GQ925" s="131"/>
      <c r="GR925" s="131"/>
      <c r="GS925" s="131"/>
      <c r="GT925" s="131"/>
      <c r="GU925" s="131"/>
      <c r="GV925" s="131"/>
      <c r="GW925" s="131"/>
      <c r="GX925" s="131"/>
      <c r="GY925" s="131"/>
      <c r="GZ925" s="131"/>
      <c r="HA925" s="131"/>
      <c r="HB925" s="131"/>
      <c r="HC925" s="131"/>
      <c r="HD925" s="131"/>
      <c r="HE925" s="131"/>
      <c r="HF925" s="131"/>
      <c r="HG925" s="131"/>
      <c r="HH925" s="131"/>
      <c r="HI925" s="131"/>
      <c r="HJ925" s="131"/>
      <c r="HK925" s="131"/>
      <c r="HL925" s="131"/>
      <c r="HM925" s="131"/>
      <c r="HN925" s="131"/>
      <c r="HO925" s="131"/>
      <c r="HP925" s="131"/>
      <c r="HQ925" s="131"/>
      <c r="HR925" s="131"/>
      <c r="HS925" s="131"/>
      <c r="HT925" s="131"/>
      <c r="HU925" s="131"/>
    </row>
    <row r="926" s="22" customFormat="1" ht="24" spans="1:229">
      <c r="A926" s="45" t="s">
        <v>42</v>
      </c>
      <c r="B926" s="46" t="s">
        <v>618</v>
      </c>
      <c r="C926" s="45" t="s">
        <v>54</v>
      </c>
      <c r="D926" s="45" t="s">
        <v>45</v>
      </c>
      <c r="E926" s="45" t="s">
        <v>267</v>
      </c>
      <c r="F926" s="45">
        <v>1</v>
      </c>
      <c r="G926" s="45">
        <v>1</v>
      </c>
      <c r="H926" s="45">
        <v>37</v>
      </c>
      <c r="I926" s="45">
        <v>140</v>
      </c>
      <c r="J926" s="45">
        <v>2020</v>
      </c>
      <c r="K926" s="45">
        <v>2020</v>
      </c>
      <c r="L926" s="55">
        <v>295</v>
      </c>
      <c r="M926" s="55">
        <v>0</v>
      </c>
      <c r="N926" s="55">
        <v>0</v>
      </c>
      <c r="O926" s="55">
        <v>295</v>
      </c>
      <c r="P926" s="55">
        <v>0</v>
      </c>
      <c r="Q926" s="45" t="s">
        <v>46</v>
      </c>
      <c r="R926" s="45">
        <v>37</v>
      </c>
      <c r="S926" s="45">
        <v>140</v>
      </c>
      <c r="T926" s="45">
        <v>37</v>
      </c>
      <c r="U926" s="45">
        <v>140</v>
      </c>
      <c r="V926" s="45">
        <v>0</v>
      </c>
      <c r="W926" s="45">
        <v>0</v>
      </c>
      <c r="X926" s="45">
        <v>0</v>
      </c>
      <c r="Y926" s="45">
        <v>0</v>
      </c>
      <c r="Z926" s="45">
        <v>0</v>
      </c>
      <c r="AA926" s="45">
        <v>0</v>
      </c>
      <c r="AB926" s="45" t="s">
        <v>222</v>
      </c>
      <c r="AC926" s="45" t="s">
        <v>237</v>
      </c>
      <c r="AD926" s="45"/>
      <c r="AE926" s="131"/>
      <c r="AF926" s="131"/>
      <c r="AG926" s="131"/>
      <c r="AH926" s="131"/>
      <c r="AI926" s="131"/>
      <c r="AJ926" s="131"/>
      <c r="AK926" s="131"/>
      <c r="AL926" s="131"/>
      <c r="AM926" s="131"/>
      <c r="AN926" s="131"/>
      <c r="AO926" s="131"/>
      <c r="AP926" s="131"/>
      <c r="AQ926" s="131"/>
      <c r="AR926" s="131"/>
      <c r="AS926" s="131"/>
      <c r="AT926" s="131"/>
      <c r="AU926" s="131"/>
      <c r="AV926" s="131"/>
      <c r="AW926" s="131"/>
      <c r="AX926" s="131"/>
      <c r="AY926" s="131"/>
      <c r="AZ926" s="131"/>
      <c r="BA926" s="131"/>
      <c r="BB926" s="131"/>
      <c r="BC926" s="131"/>
      <c r="BD926" s="131"/>
      <c r="BE926" s="131"/>
      <c r="BF926" s="131"/>
      <c r="BG926" s="131"/>
      <c r="BH926" s="131"/>
      <c r="BI926" s="131"/>
      <c r="BJ926" s="131"/>
      <c r="BK926" s="131"/>
      <c r="BL926" s="131"/>
      <c r="BM926" s="131"/>
      <c r="BN926" s="131"/>
      <c r="BO926" s="131"/>
      <c r="BP926" s="131"/>
      <c r="BQ926" s="131"/>
      <c r="BR926" s="131"/>
      <c r="BS926" s="131"/>
      <c r="BT926" s="131"/>
      <c r="BU926" s="131"/>
      <c r="BV926" s="131"/>
      <c r="BW926" s="131"/>
      <c r="BX926" s="131"/>
      <c r="BY926" s="131"/>
      <c r="BZ926" s="131"/>
      <c r="CA926" s="131"/>
      <c r="CB926" s="131"/>
      <c r="CC926" s="131"/>
      <c r="CD926" s="131"/>
      <c r="CE926" s="131"/>
      <c r="CF926" s="131"/>
      <c r="CG926" s="131"/>
      <c r="CH926" s="131"/>
      <c r="CI926" s="131"/>
      <c r="CJ926" s="131"/>
      <c r="CK926" s="131"/>
      <c r="CL926" s="131"/>
      <c r="CM926" s="131"/>
      <c r="CN926" s="131"/>
      <c r="CO926" s="131"/>
      <c r="CP926" s="131"/>
      <c r="CQ926" s="131"/>
      <c r="CR926" s="131"/>
      <c r="CS926" s="131"/>
      <c r="CT926" s="131"/>
      <c r="CU926" s="131"/>
      <c r="CV926" s="131"/>
      <c r="CW926" s="131"/>
      <c r="CX926" s="131"/>
      <c r="CY926" s="131"/>
      <c r="CZ926" s="131"/>
      <c r="DA926" s="131"/>
      <c r="DB926" s="131"/>
      <c r="DC926" s="131"/>
      <c r="DD926" s="131"/>
      <c r="DE926" s="131"/>
      <c r="DF926" s="131"/>
      <c r="DG926" s="131"/>
      <c r="DH926" s="131"/>
      <c r="DI926" s="131"/>
      <c r="DJ926" s="131"/>
      <c r="DK926" s="131"/>
      <c r="DL926" s="131"/>
      <c r="DM926" s="131"/>
      <c r="DN926" s="131"/>
      <c r="DO926" s="131"/>
      <c r="DP926" s="131"/>
      <c r="DQ926" s="131"/>
      <c r="DR926" s="131"/>
      <c r="DS926" s="131"/>
      <c r="DT926" s="131"/>
      <c r="DU926" s="131"/>
      <c r="DV926" s="131"/>
      <c r="DW926" s="131"/>
      <c r="DX926" s="131"/>
      <c r="DY926" s="131"/>
      <c r="DZ926" s="131"/>
      <c r="EA926" s="131"/>
      <c r="EB926" s="131"/>
      <c r="EC926" s="131"/>
      <c r="ED926" s="131"/>
      <c r="EE926" s="131"/>
      <c r="EF926" s="131"/>
      <c r="EG926" s="131"/>
      <c r="EH926" s="131"/>
      <c r="EI926" s="131"/>
      <c r="EJ926" s="131"/>
      <c r="EK926" s="131"/>
      <c r="EL926" s="131"/>
      <c r="EM926" s="131"/>
      <c r="EN926" s="131"/>
      <c r="EO926" s="131"/>
      <c r="EP926" s="131"/>
      <c r="EQ926" s="131"/>
      <c r="ER926" s="131"/>
      <c r="ES926" s="131"/>
      <c r="ET926" s="131"/>
      <c r="EU926" s="131"/>
      <c r="EV926" s="131"/>
      <c r="EW926" s="131"/>
      <c r="EX926" s="131"/>
      <c r="EY926" s="131"/>
      <c r="EZ926" s="131"/>
      <c r="FA926" s="131"/>
      <c r="FB926" s="131"/>
      <c r="FC926" s="131"/>
      <c r="FD926" s="131"/>
      <c r="FE926" s="131"/>
      <c r="FF926" s="131"/>
      <c r="FG926" s="131"/>
      <c r="FH926" s="131"/>
      <c r="FI926" s="131"/>
      <c r="FJ926" s="131"/>
      <c r="FK926" s="131"/>
      <c r="FL926" s="131"/>
      <c r="FM926" s="131"/>
      <c r="FN926" s="131"/>
      <c r="FO926" s="131"/>
      <c r="FP926" s="131"/>
      <c r="FQ926" s="131"/>
      <c r="FR926" s="131"/>
      <c r="FS926" s="131"/>
      <c r="FT926" s="131"/>
      <c r="FU926" s="131"/>
      <c r="FV926" s="131"/>
      <c r="FW926" s="131"/>
      <c r="FX926" s="131"/>
      <c r="FY926" s="131"/>
      <c r="FZ926" s="131"/>
      <c r="GA926" s="131"/>
      <c r="GB926" s="131"/>
      <c r="GC926" s="131"/>
      <c r="GD926" s="131"/>
      <c r="GE926" s="131"/>
      <c r="GF926" s="131"/>
      <c r="GG926" s="131"/>
      <c r="GH926" s="131"/>
      <c r="GI926" s="131"/>
      <c r="GJ926" s="131"/>
      <c r="GK926" s="131"/>
      <c r="GL926" s="131"/>
      <c r="GM926" s="131"/>
      <c r="GN926" s="131"/>
      <c r="GO926" s="131"/>
      <c r="GP926" s="131"/>
      <c r="GQ926" s="131"/>
      <c r="GR926" s="131"/>
      <c r="GS926" s="131"/>
      <c r="GT926" s="131"/>
      <c r="GU926" s="131"/>
      <c r="GV926" s="131"/>
      <c r="GW926" s="131"/>
      <c r="GX926" s="131"/>
      <c r="GY926" s="131"/>
      <c r="GZ926" s="131"/>
      <c r="HA926" s="131"/>
      <c r="HB926" s="131"/>
      <c r="HC926" s="131"/>
      <c r="HD926" s="131"/>
      <c r="HE926" s="131"/>
      <c r="HF926" s="131"/>
      <c r="HG926" s="131"/>
      <c r="HH926" s="131"/>
      <c r="HI926" s="131"/>
      <c r="HJ926" s="131"/>
      <c r="HK926" s="131"/>
      <c r="HL926" s="131"/>
      <c r="HM926" s="131"/>
      <c r="HN926" s="131"/>
      <c r="HO926" s="131"/>
      <c r="HP926" s="131"/>
      <c r="HQ926" s="131"/>
      <c r="HR926" s="131"/>
      <c r="HS926" s="131"/>
      <c r="HT926" s="131"/>
      <c r="HU926" s="131"/>
    </row>
    <row r="927" s="22" customFormat="1" ht="24" spans="1:229">
      <c r="A927" s="45" t="s">
        <v>42</v>
      </c>
      <c r="B927" s="46" t="s">
        <v>619</v>
      </c>
      <c r="C927" s="45" t="s">
        <v>56</v>
      </c>
      <c r="D927" s="45" t="s">
        <v>45</v>
      </c>
      <c r="E927" s="45" t="s">
        <v>267</v>
      </c>
      <c r="F927" s="45">
        <v>1</v>
      </c>
      <c r="G927" s="45">
        <v>1</v>
      </c>
      <c r="H927" s="45">
        <v>39</v>
      </c>
      <c r="I927" s="45">
        <v>161</v>
      </c>
      <c r="J927" s="45">
        <v>2020</v>
      </c>
      <c r="K927" s="45">
        <v>2020</v>
      </c>
      <c r="L927" s="55">
        <v>267</v>
      </c>
      <c r="M927" s="55">
        <v>0</v>
      </c>
      <c r="N927" s="55">
        <v>0</v>
      </c>
      <c r="O927" s="55">
        <v>267</v>
      </c>
      <c r="P927" s="55">
        <v>0</v>
      </c>
      <c r="Q927" s="45" t="s">
        <v>46</v>
      </c>
      <c r="R927" s="45">
        <v>115</v>
      </c>
      <c r="S927" s="45">
        <v>486</v>
      </c>
      <c r="T927" s="45">
        <v>39</v>
      </c>
      <c r="U927" s="45">
        <v>161</v>
      </c>
      <c r="V927" s="45">
        <v>0</v>
      </c>
      <c r="W927" s="45">
        <v>0</v>
      </c>
      <c r="X927" s="45">
        <v>0</v>
      </c>
      <c r="Y927" s="45">
        <v>0</v>
      </c>
      <c r="Z927" s="45">
        <v>0</v>
      </c>
      <c r="AA927" s="45">
        <v>0</v>
      </c>
      <c r="AB927" s="45" t="s">
        <v>299</v>
      </c>
      <c r="AC927" s="45" t="s">
        <v>237</v>
      </c>
      <c r="AD927" s="45"/>
      <c r="AE927" s="131"/>
      <c r="AF927" s="131"/>
      <c r="AG927" s="131"/>
      <c r="AH927" s="131"/>
      <c r="AI927" s="131"/>
      <c r="AJ927" s="131"/>
      <c r="AK927" s="131"/>
      <c r="AL927" s="131"/>
      <c r="AM927" s="131"/>
      <c r="AN927" s="131"/>
      <c r="AO927" s="131"/>
      <c r="AP927" s="131"/>
      <c r="AQ927" s="131"/>
      <c r="AR927" s="131"/>
      <c r="AS927" s="131"/>
      <c r="AT927" s="131"/>
      <c r="AU927" s="131"/>
      <c r="AV927" s="131"/>
      <c r="AW927" s="131"/>
      <c r="AX927" s="131"/>
      <c r="AY927" s="131"/>
      <c r="AZ927" s="131"/>
      <c r="BA927" s="131"/>
      <c r="BB927" s="131"/>
      <c r="BC927" s="131"/>
      <c r="BD927" s="131"/>
      <c r="BE927" s="131"/>
      <c r="BF927" s="131"/>
      <c r="BG927" s="131"/>
      <c r="BH927" s="131"/>
      <c r="BI927" s="131"/>
      <c r="BJ927" s="131"/>
      <c r="BK927" s="131"/>
      <c r="BL927" s="131"/>
      <c r="BM927" s="131"/>
      <c r="BN927" s="131"/>
      <c r="BO927" s="131"/>
      <c r="BP927" s="131"/>
      <c r="BQ927" s="131"/>
      <c r="BR927" s="131"/>
      <c r="BS927" s="131"/>
      <c r="BT927" s="131"/>
      <c r="BU927" s="131"/>
      <c r="BV927" s="131"/>
      <c r="BW927" s="131"/>
      <c r="BX927" s="131"/>
      <c r="BY927" s="131"/>
      <c r="BZ927" s="131"/>
      <c r="CA927" s="131"/>
      <c r="CB927" s="131"/>
      <c r="CC927" s="131"/>
      <c r="CD927" s="131"/>
      <c r="CE927" s="131"/>
      <c r="CF927" s="131"/>
      <c r="CG927" s="131"/>
      <c r="CH927" s="131"/>
      <c r="CI927" s="131"/>
      <c r="CJ927" s="131"/>
      <c r="CK927" s="131"/>
      <c r="CL927" s="131"/>
      <c r="CM927" s="131"/>
      <c r="CN927" s="131"/>
      <c r="CO927" s="131"/>
      <c r="CP927" s="131"/>
      <c r="CQ927" s="131"/>
      <c r="CR927" s="131"/>
      <c r="CS927" s="131"/>
      <c r="CT927" s="131"/>
      <c r="CU927" s="131"/>
      <c r="CV927" s="131"/>
      <c r="CW927" s="131"/>
      <c r="CX927" s="131"/>
      <c r="CY927" s="131"/>
      <c r="CZ927" s="131"/>
      <c r="DA927" s="131"/>
      <c r="DB927" s="131"/>
      <c r="DC927" s="131"/>
      <c r="DD927" s="131"/>
      <c r="DE927" s="131"/>
      <c r="DF927" s="131"/>
      <c r="DG927" s="131"/>
      <c r="DH927" s="131"/>
      <c r="DI927" s="131"/>
      <c r="DJ927" s="131"/>
      <c r="DK927" s="131"/>
      <c r="DL927" s="131"/>
      <c r="DM927" s="131"/>
      <c r="DN927" s="131"/>
      <c r="DO927" s="131"/>
      <c r="DP927" s="131"/>
      <c r="DQ927" s="131"/>
      <c r="DR927" s="131"/>
      <c r="DS927" s="131"/>
      <c r="DT927" s="131"/>
      <c r="DU927" s="131"/>
      <c r="DV927" s="131"/>
      <c r="DW927" s="131"/>
      <c r="DX927" s="131"/>
      <c r="DY927" s="131"/>
      <c r="DZ927" s="131"/>
      <c r="EA927" s="131"/>
      <c r="EB927" s="131"/>
      <c r="EC927" s="131"/>
      <c r="ED927" s="131"/>
      <c r="EE927" s="131"/>
      <c r="EF927" s="131"/>
      <c r="EG927" s="131"/>
      <c r="EH927" s="131"/>
      <c r="EI927" s="131"/>
      <c r="EJ927" s="131"/>
      <c r="EK927" s="131"/>
      <c r="EL927" s="131"/>
      <c r="EM927" s="131"/>
      <c r="EN927" s="131"/>
      <c r="EO927" s="131"/>
      <c r="EP927" s="131"/>
      <c r="EQ927" s="131"/>
      <c r="ER927" s="131"/>
      <c r="ES927" s="131"/>
      <c r="ET927" s="131"/>
      <c r="EU927" s="131"/>
      <c r="EV927" s="131"/>
      <c r="EW927" s="131"/>
      <c r="EX927" s="131"/>
      <c r="EY927" s="131"/>
      <c r="EZ927" s="131"/>
      <c r="FA927" s="131"/>
      <c r="FB927" s="131"/>
      <c r="FC927" s="131"/>
      <c r="FD927" s="131"/>
      <c r="FE927" s="131"/>
      <c r="FF927" s="131"/>
      <c r="FG927" s="131"/>
      <c r="FH927" s="131"/>
      <c r="FI927" s="131"/>
      <c r="FJ927" s="131"/>
      <c r="FK927" s="131"/>
      <c r="FL927" s="131"/>
      <c r="FM927" s="131"/>
      <c r="FN927" s="131"/>
      <c r="FO927" s="131"/>
      <c r="FP927" s="131"/>
      <c r="FQ927" s="131"/>
      <c r="FR927" s="131"/>
      <c r="FS927" s="131"/>
      <c r="FT927" s="131"/>
      <c r="FU927" s="131"/>
      <c r="FV927" s="131"/>
      <c r="FW927" s="131"/>
      <c r="FX927" s="131"/>
      <c r="FY927" s="131"/>
      <c r="FZ927" s="131"/>
      <c r="GA927" s="131"/>
      <c r="GB927" s="131"/>
      <c r="GC927" s="131"/>
      <c r="GD927" s="131"/>
      <c r="GE927" s="131"/>
      <c r="GF927" s="131"/>
      <c r="GG927" s="131"/>
      <c r="GH927" s="131"/>
      <c r="GI927" s="131"/>
      <c r="GJ927" s="131"/>
      <c r="GK927" s="131"/>
      <c r="GL927" s="131"/>
      <c r="GM927" s="131"/>
      <c r="GN927" s="131"/>
      <c r="GO927" s="131"/>
      <c r="GP927" s="131"/>
      <c r="GQ927" s="131"/>
      <c r="GR927" s="131"/>
      <c r="GS927" s="131"/>
      <c r="GT927" s="131"/>
      <c r="GU927" s="131"/>
      <c r="GV927" s="131"/>
      <c r="GW927" s="131"/>
      <c r="GX927" s="131"/>
      <c r="GY927" s="131"/>
      <c r="GZ927" s="131"/>
      <c r="HA927" s="131"/>
      <c r="HB927" s="131"/>
      <c r="HC927" s="131"/>
      <c r="HD927" s="131"/>
      <c r="HE927" s="131"/>
      <c r="HF927" s="131"/>
      <c r="HG927" s="131"/>
      <c r="HH927" s="131"/>
      <c r="HI927" s="131"/>
      <c r="HJ927" s="131"/>
      <c r="HK927" s="131"/>
      <c r="HL927" s="131"/>
      <c r="HM927" s="131"/>
      <c r="HN927" s="131"/>
      <c r="HO927" s="131"/>
      <c r="HP927" s="131"/>
      <c r="HQ927" s="131"/>
      <c r="HR927" s="131"/>
      <c r="HS927" s="131"/>
      <c r="HT927" s="131"/>
      <c r="HU927" s="131"/>
    </row>
    <row r="928" s="22" customFormat="1" ht="24" spans="1:229">
      <c r="A928" s="45" t="s">
        <v>42</v>
      </c>
      <c r="B928" s="46" t="s">
        <v>620</v>
      </c>
      <c r="C928" s="45" t="s">
        <v>57</v>
      </c>
      <c r="D928" s="45" t="s">
        <v>45</v>
      </c>
      <c r="E928" s="45" t="s">
        <v>267</v>
      </c>
      <c r="F928" s="45">
        <v>1</v>
      </c>
      <c r="G928" s="45">
        <v>1</v>
      </c>
      <c r="H928" s="45">
        <v>71</v>
      </c>
      <c r="I928" s="45">
        <v>307</v>
      </c>
      <c r="J928" s="45">
        <v>2020</v>
      </c>
      <c r="K928" s="45">
        <v>2020</v>
      </c>
      <c r="L928" s="55">
        <v>395</v>
      </c>
      <c r="M928" s="55">
        <v>0</v>
      </c>
      <c r="N928" s="55">
        <v>0</v>
      </c>
      <c r="O928" s="55">
        <v>395</v>
      </c>
      <c r="P928" s="55">
        <v>0</v>
      </c>
      <c r="Q928" s="45" t="s">
        <v>46</v>
      </c>
      <c r="R928" s="45">
        <v>531</v>
      </c>
      <c r="S928" s="45">
        <v>2292</v>
      </c>
      <c r="T928" s="45">
        <v>71</v>
      </c>
      <c r="U928" s="45">
        <v>307</v>
      </c>
      <c r="V928" s="45">
        <v>0</v>
      </c>
      <c r="W928" s="45">
        <v>0</v>
      </c>
      <c r="X928" s="45">
        <v>71</v>
      </c>
      <c r="Y928" s="45">
        <v>307</v>
      </c>
      <c r="Z928" s="45">
        <v>0</v>
      </c>
      <c r="AA928" s="45">
        <v>0</v>
      </c>
      <c r="AB928" s="45" t="s">
        <v>299</v>
      </c>
      <c r="AC928" s="45" t="s">
        <v>237</v>
      </c>
      <c r="AD928" s="45"/>
      <c r="AE928" s="131"/>
      <c r="AF928" s="131"/>
      <c r="AG928" s="131"/>
      <c r="AH928" s="131"/>
      <c r="AI928" s="131"/>
      <c r="AJ928" s="131"/>
      <c r="AK928" s="131"/>
      <c r="AL928" s="131"/>
      <c r="AM928" s="131"/>
      <c r="AN928" s="131"/>
      <c r="AO928" s="131"/>
      <c r="AP928" s="131"/>
      <c r="AQ928" s="131"/>
      <c r="AR928" s="131"/>
      <c r="AS928" s="131"/>
      <c r="AT928" s="131"/>
      <c r="AU928" s="131"/>
      <c r="AV928" s="131"/>
      <c r="AW928" s="131"/>
      <c r="AX928" s="131"/>
      <c r="AY928" s="131"/>
      <c r="AZ928" s="131"/>
      <c r="BA928" s="131"/>
      <c r="BB928" s="131"/>
      <c r="BC928" s="131"/>
      <c r="BD928" s="131"/>
      <c r="BE928" s="131"/>
      <c r="BF928" s="131"/>
      <c r="BG928" s="131"/>
      <c r="BH928" s="131"/>
      <c r="BI928" s="131"/>
      <c r="BJ928" s="131"/>
      <c r="BK928" s="131"/>
      <c r="BL928" s="131"/>
      <c r="BM928" s="131"/>
      <c r="BN928" s="131"/>
      <c r="BO928" s="131"/>
      <c r="BP928" s="131"/>
      <c r="BQ928" s="131"/>
      <c r="BR928" s="131"/>
      <c r="BS928" s="131"/>
      <c r="BT928" s="131"/>
      <c r="BU928" s="131"/>
      <c r="BV928" s="131"/>
      <c r="BW928" s="131"/>
      <c r="BX928" s="131"/>
      <c r="BY928" s="131"/>
      <c r="BZ928" s="131"/>
      <c r="CA928" s="131"/>
      <c r="CB928" s="131"/>
      <c r="CC928" s="131"/>
      <c r="CD928" s="131"/>
      <c r="CE928" s="131"/>
      <c r="CF928" s="131"/>
      <c r="CG928" s="131"/>
      <c r="CH928" s="131"/>
      <c r="CI928" s="131"/>
      <c r="CJ928" s="131"/>
      <c r="CK928" s="131"/>
      <c r="CL928" s="131"/>
      <c r="CM928" s="131"/>
      <c r="CN928" s="131"/>
      <c r="CO928" s="131"/>
      <c r="CP928" s="131"/>
      <c r="CQ928" s="131"/>
      <c r="CR928" s="131"/>
      <c r="CS928" s="131"/>
      <c r="CT928" s="131"/>
      <c r="CU928" s="131"/>
      <c r="CV928" s="131"/>
      <c r="CW928" s="131"/>
      <c r="CX928" s="131"/>
      <c r="CY928" s="131"/>
      <c r="CZ928" s="131"/>
      <c r="DA928" s="131"/>
      <c r="DB928" s="131"/>
      <c r="DC928" s="131"/>
      <c r="DD928" s="131"/>
      <c r="DE928" s="131"/>
      <c r="DF928" s="131"/>
      <c r="DG928" s="131"/>
      <c r="DH928" s="131"/>
      <c r="DI928" s="131"/>
      <c r="DJ928" s="131"/>
      <c r="DK928" s="131"/>
      <c r="DL928" s="131"/>
      <c r="DM928" s="131"/>
      <c r="DN928" s="131"/>
      <c r="DO928" s="131"/>
      <c r="DP928" s="131"/>
      <c r="DQ928" s="131"/>
      <c r="DR928" s="131"/>
      <c r="DS928" s="131"/>
      <c r="DT928" s="131"/>
      <c r="DU928" s="131"/>
      <c r="DV928" s="131"/>
      <c r="DW928" s="131"/>
      <c r="DX928" s="131"/>
      <c r="DY928" s="131"/>
      <c r="DZ928" s="131"/>
      <c r="EA928" s="131"/>
      <c r="EB928" s="131"/>
      <c r="EC928" s="131"/>
      <c r="ED928" s="131"/>
      <c r="EE928" s="131"/>
      <c r="EF928" s="131"/>
      <c r="EG928" s="131"/>
      <c r="EH928" s="131"/>
      <c r="EI928" s="131"/>
      <c r="EJ928" s="131"/>
      <c r="EK928" s="131"/>
      <c r="EL928" s="131"/>
      <c r="EM928" s="131"/>
      <c r="EN928" s="131"/>
      <c r="EO928" s="131"/>
      <c r="EP928" s="131"/>
      <c r="EQ928" s="131"/>
      <c r="ER928" s="131"/>
      <c r="ES928" s="131"/>
      <c r="ET928" s="131"/>
      <c r="EU928" s="131"/>
      <c r="EV928" s="131"/>
      <c r="EW928" s="131"/>
      <c r="EX928" s="131"/>
      <c r="EY928" s="131"/>
      <c r="EZ928" s="131"/>
      <c r="FA928" s="131"/>
      <c r="FB928" s="131"/>
      <c r="FC928" s="131"/>
      <c r="FD928" s="131"/>
      <c r="FE928" s="131"/>
      <c r="FF928" s="131"/>
      <c r="FG928" s="131"/>
      <c r="FH928" s="131"/>
      <c r="FI928" s="131"/>
      <c r="FJ928" s="131"/>
      <c r="FK928" s="131"/>
      <c r="FL928" s="131"/>
      <c r="FM928" s="131"/>
      <c r="FN928" s="131"/>
      <c r="FO928" s="131"/>
      <c r="FP928" s="131"/>
      <c r="FQ928" s="131"/>
      <c r="FR928" s="131"/>
      <c r="FS928" s="131"/>
      <c r="FT928" s="131"/>
      <c r="FU928" s="131"/>
      <c r="FV928" s="131"/>
      <c r="FW928" s="131"/>
      <c r="FX928" s="131"/>
      <c r="FY928" s="131"/>
      <c r="FZ928" s="131"/>
      <c r="GA928" s="131"/>
      <c r="GB928" s="131"/>
      <c r="GC928" s="131"/>
      <c r="GD928" s="131"/>
      <c r="GE928" s="131"/>
      <c r="GF928" s="131"/>
      <c r="GG928" s="131"/>
      <c r="GH928" s="131"/>
      <c r="GI928" s="131"/>
      <c r="GJ928" s="131"/>
      <c r="GK928" s="131"/>
      <c r="GL928" s="131"/>
      <c r="GM928" s="131"/>
      <c r="GN928" s="131"/>
      <c r="GO928" s="131"/>
      <c r="GP928" s="131"/>
      <c r="GQ928" s="131"/>
      <c r="GR928" s="131"/>
      <c r="GS928" s="131"/>
      <c r="GT928" s="131"/>
      <c r="GU928" s="131"/>
      <c r="GV928" s="131"/>
      <c r="GW928" s="131"/>
      <c r="GX928" s="131"/>
      <c r="GY928" s="131"/>
      <c r="GZ928" s="131"/>
      <c r="HA928" s="131"/>
      <c r="HB928" s="131"/>
      <c r="HC928" s="131"/>
      <c r="HD928" s="131"/>
      <c r="HE928" s="131"/>
      <c r="HF928" s="131"/>
      <c r="HG928" s="131"/>
      <c r="HH928" s="131"/>
      <c r="HI928" s="131"/>
      <c r="HJ928" s="131"/>
      <c r="HK928" s="131"/>
      <c r="HL928" s="131"/>
      <c r="HM928" s="131"/>
      <c r="HN928" s="131"/>
      <c r="HO928" s="131"/>
      <c r="HP928" s="131"/>
      <c r="HQ928" s="131"/>
      <c r="HR928" s="131"/>
      <c r="HS928" s="131"/>
      <c r="HT928" s="131"/>
      <c r="HU928" s="131"/>
    </row>
    <row r="929" s="2" customFormat="1" ht="24" spans="1:229">
      <c r="A929" s="45" t="s">
        <v>42</v>
      </c>
      <c r="B929" s="46" t="s">
        <v>621</v>
      </c>
      <c r="C929" s="45" t="s">
        <v>54</v>
      </c>
      <c r="D929" s="45" t="s">
        <v>45</v>
      </c>
      <c r="E929" s="45" t="s">
        <v>267</v>
      </c>
      <c r="F929" s="45">
        <v>1</v>
      </c>
      <c r="G929" s="45">
        <v>1</v>
      </c>
      <c r="H929" s="45">
        <v>38</v>
      </c>
      <c r="I929" s="45">
        <v>140</v>
      </c>
      <c r="J929" s="45" t="s">
        <v>590</v>
      </c>
      <c r="K929" s="45" t="s">
        <v>590</v>
      </c>
      <c r="L929" s="55">
        <v>50</v>
      </c>
      <c r="M929" s="55">
        <v>0</v>
      </c>
      <c r="N929" s="55">
        <v>0</v>
      </c>
      <c r="O929" s="55">
        <v>50</v>
      </c>
      <c r="P929" s="55">
        <v>0</v>
      </c>
      <c r="Q929" s="45" t="s">
        <v>46</v>
      </c>
      <c r="R929" s="45">
        <v>43</v>
      </c>
      <c r="S929" s="45">
        <v>158</v>
      </c>
      <c r="T929" s="45">
        <v>38</v>
      </c>
      <c r="U929" s="45">
        <v>140</v>
      </c>
      <c r="V929" s="45">
        <v>0</v>
      </c>
      <c r="W929" s="45">
        <v>0</v>
      </c>
      <c r="X929" s="45">
        <v>0</v>
      </c>
      <c r="Y929" s="45">
        <v>0</v>
      </c>
      <c r="Z929" s="45">
        <v>0</v>
      </c>
      <c r="AA929" s="45">
        <v>0</v>
      </c>
      <c r="AB929" s="45" t="s">
        <v>299</v>
      </c>
      <c r="AC929" s="46" t="s">
        <v>54</v>
      </c>
      <c r="AD929" s="46"/>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c r="BB929" s="12"/>
      <c r="BC929" s="12"/>
      <c r="BD929" s="12"/>
      <c r="BE929" s="12"/>
      <c r="BF929" s="12"/>
      <c r="BG929" s="12"/>
      <c r="BH929" s="12"/>
      <c r="BI929" s="12"/>
      <c r="BJ929" s="12"/>
      <c r="BK929" s="12"/>
      <c r="BL929" s="12"/>
      <c r="BM929" s="12"/>
      <c r="BN929" s="12"/>
      <c r="BO929" s="12"/>
      <c r="BP929" s="12"/>
      <c r="BQ929" s="12"/>
      <c r="BR929" s="12"/>
      <c r="BS929" s="12"/>
      <c r="BT929" s="12"/>
      <c r="BU929" s="12"/>
      <c r="BV929" s="12"/>
      <c r="BW929" s="12"/>
      <c r="BX929" s="12"/>
      <c r="BY929" s="12"/>
      <c r="BZ929" s="12"/>
      <c r="CA929" s="12"/>
      <c r="CB929" s="12"/>
      <c r="CC929" s="12"/>
      <c r="CD929" s="12"/>
      <c r="CE929" s="12"/>
      <c r="CF929" s="12"/>
      <c r="CG929" s="12"/>
      <c r="CH929" s="12"/>
      <c r="CI929" s="12"/>
      <c r="CJ929" s="12"/>
      <c r="CK929" s="12"/>
      <c r="CL929" s="12"/>
      <c r="CM929" s="12"/>
      <c r="CN929" s="12"/>
      <c r="CO929" s="12"/>
      <c r="CP929" s="12"/>
      <c r="CQ929" s="12"/>
      <c r="CR929" s="12"/>
      <c r="CS929" s="12"/>
      <c r="CT929" s="12"/>
      <c r="CU929" s="12"/>
      <c r="CV929" s="12"/>
      <c r="CW929" s="12"/>
      <c r="CX929" s="12"/>
      <c r="CY929" s="12"/>
      <c r="CZ929" s="12"/>
      <c r="DA929" s="12"/>
      <c r="DB929" s="12"/>
      <c r="DC929" s="12"/>
      <c r="DD929" s="12"/>
      <c r="DE929" s="12"/>
      <c r="DF929" s="12"/>
      <c r="DG929" s="12"/>
      <c r="DH929" s="12"/>
      <c r="DI929" s="12"/>
      <c r="DJ929" s="12"/>
      <c r="DK929" s="12"/>
      <c r="DL929" s="12"/>
      <c r="DM929" s="12"/>
      <c r="DN929" s="12"/>
      <c r="DO929" s="12"/>
      <c r="DP929" s="12"/>
      <c r="DQ929" s="12"/>
      <c r="DR929" s="12"/>
      <c r="DS929" s="12"/>
      <c r="DT929" s="12"/>
      <c r="DU929" s="12"/>
      <c r="DV929" s="12"/>
      <c r="DW929" s="12"/>
      <c r="DX929" s="12"/>
      <c r="DY929" s="12"/>
      <c r="DZ929" s="12"/>
      <c r="EA929" s="12"/>
      <c r="EB929" s="12"/>
      <c r="EC929" s="12"/>
      <c r="ED929" s="12"/>
      <c r="EE929" s="12"/>
      <c r="EF929" s="12"/>
      <c r="EG929" s="12"/>
      <c r="EH929" s="12"/>
      <c r="EI929" s="12"/>
      <c r="EJ929" s="12"/>
      <c r="EK929" s="12"/>
      <c r="EL929" s="12"/>
      <c r="EM929" s="12"/>
      <c r="EN929" s="12"/>
      <c r="EO929" s="12"/>
      <c r="EP929" s="12"/>
      <c r="EQ929" s="12"/>
      <c r="ER929" s="12"/>
      <c r="ES929" s="12"/>
      <c r="ET929" s="12"/>
      <c r="EU929" s="12"/>
      <c r="EV929" s="12"/>
      <c r="EW929" s="12"/>
      <c r="EX929" s="12"/>
      <c r="EY929" s="12"/>
      <c r="EZ929" s="12"/>
      <c r="FA929" s="12"/>
      <c r="FB929" s="12"/>
      <c r="FC929" s="12"/>
      <c r="FD929" s="12"/>
      <c r="FE929" s="12"/>
      <c r="FF929" s="12"/>
      <c r="FG929" s="12"/>
      <c r="FH929" s="12"/>
      <c r="FI929" s="12"/>
      <c r="FJ929" s="12"/>
      <c r="FK929" s="12"/>
      <c r="FL929" s="12"/>
      <c r="FM929" s="12"/>
      <c r="FN929" s="12"/>
      <c r="FO929" s="12"/>
      <c r="FP929" s="12"/>
      <c r="FQ929" s="12"/>
      <c r="FR929" s="12"/>
      <c r="FS929" s="12"/>
      <c r="FT929" s="12"/>
      <c r="FU929" s="12"/>
      <c r="FV929" s="12"/>
      <c r="FW929" s="12"/>
      <c r="FX929" s="12"/>
      <c r="FY929" s="12"/>
      <c r="FZ929" s="12"/>
      <c r="GA929" s="12"/>
      <c r="GB929" s="12"/>
      <c r="GC929" s="12"/>
      <c r="GD929" s="12"/>
      <c r="GE929" s="12"/>
      <c r="GF929" s="12"/>
      <c r="GG929" s="12"/>
      <c r="GH929" s="12"/>
      <c r="GI929" s="12"/>
      <c r="GJ929" s="12"/>
      <c r="GK929" s="12"/>
      <c r="GL929" s="12"/>
      <c r="GM929" s="12"/>
      <c r="GN929" s="12"/>
      <c r="GO929" s="12"/>
      <c r="GP929" s="12"/>
      <c r="GQ929" s="12"/>
      <c r="GR929" s="12"/>
      <c r="GS929" s="12"/>
      <c r="GT929" s="12"/>
      <c r="GU929" s="12"/>
      <c r="GV929" s="12"/>
      <c r="GW929" s="12"/>
      <c r="GX929" s="12"/>
      <c r="GY929" s="12"/>
      <c r="GZ929" s="12"/>
      <c r="HA929" s="12"/>
      <c r="HB929" s="12"/>
      <c r="HC929" s="12"/>
      <c r="HD929" s="12"/>
      <c r="HE929" s="12"/>
      <c r="HF929" s="12"/>
      <c r="HG929" s="12"/>
      <c r="HH929" s="12"/>
      <c r="HI929" s="12"/>
      <c r="HJ929" s="12"/>
      <c r="HK929" s="12"/>
      <c r="HL929" s="12"/>
      <c r="HM929" s="12"/>
      <c r="HN929" s="12"/>
      <c r="HO929" s="12"/>
      <c r="HP929" s="12"/>
      <c r="HQ929" s="12"/>
      <c r="HR929" s="12"/>
      <c r="HS929" s="12"/>
      <c r="HT929" s="12"/>
      <c r="HU929" s="12"/>
    </row>
    <row r="930" s="2" customFormat="1" ht="24" spans="1:229">
      <c r="A930" s="45" t="s">
        <v>42</v>
      </c>
      <c r="B930" s="46" t="s">
        <v>622</v>
      </c>
      <c r="C930" s="45" t="s">
        <v>51</v>
      </c>
      <c r="D930" s="45" t="s">
        <v>45</v>
      </c>
      <c r="E930" s="45" t="s">
        <v>267</v>
      </c>
      <c r="F930" s="45">
        <v>1</v>
      </c>
      <c r="G930" s="45">
        <v>1</v>
      </c>
      <c r="H930" s="45">
        <v>74</v>
      </c>
      <c r="I930" s="45">
        <v>337</v>
      </c>
      <c r="J930" s="45" t="s">
        <v>590</v>
      </c>
      <c r="K930" s="45" t="s">
        <v>590</v>
      </c>
      <c r="L930" s="55">
        <v>50</v>
      </c>
      <c r="M930" s="55">
        <v>0</v>
      </c>
      <c r="N930" s="55">
        <v>0</v>
      </c>
      <c r="O930" s="55">
        <v>50</v>
      </c>
      <c r="P930" s="55">
        <v>0</v>
      </c>
      <c r="Q930" s="45" t="s">
        <v>46</v>
      </c>
      <c r="R930" s="45">
        <v>752</v>
      </c>
      <c r="S930" s="45">
        <v>2130</v>
      </c>
      <c r="T930" s="45">
        <v>74</v>
      </c>
      <c r="U930" s="45">
        <v>337</v>
      </c>
      <c r="V930" s="45">
        <v>0</v>
      </c>
      <c r="W930" s="45">
        <v>0</v>
      </c>
      <c r="X930" s="45">
        <v>0</v>
      </c>
      <c r="Y930" s="45">
        <v>0</v>
      </c>
      <c r="Z930" s="45">
        <v>0</v>
      </c>
      <c r="AA930" s="45">
        <v>0</v>
      </c>
      <c r="AB930" s="45" t="s">
        <v>299</v>
      </c>
      <c r="AC930" s="46" t="s">
        <v>51</v>
      </c>
      <c r="AD930" s="46"/>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c r="BB930" s="12"/>
      <c r="BC930" s="12"/>
      <c r="BD930" s="12"/>
      <c r="BE930" s="12"/>
      <c r="BF930" s="12"/>
      <c r="BG930" s="12"/>
      <c r="BH930" s="12"/>
      <c r="BI930" s="12"/>
      <c r="BJ930" s="12"/>
      <c r="BK930" s="12"/>
      <c r="BL930" s="12"/>
      <c r="BM930" s="12"/>
      <c r="BN930" s="12"/>
      <c r="BO930" s="12"/>
      <c r="BP930" s="12"/>
      <c r="BQ930" s="12"/>
      <c r="BR930" s="12"/>
      <c r="BS930" s="12"/>
      <c r="BT930" s="12"/>
      <c r="BU930" s="12"/>
      <c r="BV930" s="12"/>
      <c r="BW930" s="12"/>
      <c r="BX930" s="12"/>
      <c r="BY930" s="12"/>
      <c r="BZ930" s="12"/>
      <c r="CA930" s="12"/>
      <c r="CB930" s="12"/>
      <c r="CC930" s="12"/>
      <c r="CD930" s="12"/>
      <c r="CE930" s="12"/>
      <c r="CF930" s="12"/>
      <c r="CG930" s="12"/>
      <c r="CH930" s="12"/>
      <c r="CI930" s="12"/>
      <c r="CJ930" s="12"/>
      <c r="CK930" s="12"/>
      <c r="CL930" s="12"/>
      <c r="CM930" s="12"/>
      <c r="CN930" s="12"/>
      <c r="CO930" s="12"/>
      <c r="CP930" s="12"/>
      <c r="CQ930" s="12"/>
      <c r="CR930" s="12"/>
      <c r="CS930" s="12"/>
      <c r="CT930" s="12"/>
      <c r="CU930" s="12"/>
      <c r="CV930" s="12"/>
      <c r="CW930" s="12"/>
      <c r="CX930" s="12"/>
      <c r="CY930" s="12"/>
      <c r="CZ930" s="12"/>
      <c r="DA930" s="12"/>
      <c r="DB930" s="12"/>
      <c r="DC930" s="12"/>
      <c r="DD930" s="12"/>
      <c r="DE930" s="12"/>
      <c r="DF930" s="12"/>
      <c r="DG930" s="12"/>
      <c r="DH930" s="12"/>
      <c r="DI930" s="12"/>
      <c r="DJ930" s="12"/>
      <c r="DK930" s="12"/>
      <c r="DL930" s="12"/>
      <c r="DM930" s="12"/>
      <c r="DN930" s="12"/>
      <c r="DO930" s="12"/>
      <c r="DP930" s="12"/>
      <c r="DQ930" s="12"/>
      <c r="DR930" s="12"/>
      <c r="DS930" s="12"/>
      <c r="DT930" s="12"/>
      <c r="DU930" s="12"/>
      <c r="DV930" s="12"/>
      <c r="DW930" s="12"/>
      <c r="DX930" s="12"/>
      <c r="DY930" s="12"/>
      <c r="DZ930" s="12"/>
      <c r="EA930" s="12"/>
      <c r="EB930" s="12"/>
      <c r="EC930" s="12"/>
      <c r="ED930" s="12"/>
      <c r="EE930" s="12"/>
      <c r="EF930" s="12"/>
      <c r="EG930" s="12"/>
      <c r="EH930" s="12"/>
      <c r="EI930" s="12"/>
      <c r="EJ930" s="12"/>
      <c r="EK930" s="12"/>
      <c r="EL930" s="12"/>
      <c r="EM930" s="12"/>
      <c r="EN930" s="12"/>
      <c r="EO930" s="12"/>
      <c r="EP930" s="12"/>
      <c r="EQ930" s="12"/>
      <c r="ER930" s="12"/>
      <c r="ES930" s="12"/>
      <c r="ET930" s="12"/>
      <c r="EU930" s="12"/>
      <c r="EV930" s="12"/>
      <c r="EW930" s="12"/>
      <c r="EX930" s="12"/>
      <c r="EY930" s="12"/>
      <c r="EZ930" s="12"/>
      <c r="FA930" s="12"/>
      <c r="FB930" s="12"/>
      <c r="FC930" s="12"/>
      <c r="FD930" s="12"/>
      <c r="FE930" s="12"/>
      <c r="FF930" s="12"/>
      <c r="FG930" s="12"/>
      <c r="FH930" s="12"/>
      <c r="FI930" s="12"/>
      <c r="FJ930" s="12"/>
      <c r="FK930" s="12"/>
      <c r="FL930" s="12"/>
      <c r="FM930" s="12"/>
      <c r="FN930" s="12"/>
      <c r="FO930" s="12"/>
      <c r="FP930" s="12"/>
      <c r="FQ930" s="12"/>
      <c r="FR930" s="12"/>
      <c r="FS930" s="12"/>
      <c r="FT930" s="12"/>
      <c r="FU930" s="12"/>
      <c r="FV930" s="12"/>
      <c r="FW930" s="12"/>
      <c r="FX930" s="12"/>
      <c r="FY930" s="12"/>
      <c r="FZ930" s="12"/>
      <c r="GA930" s="12"/>
      <c r="GB930" s="12"/>
      <c r="GC930" s="12"/>
      <c r="GD930" s="12"/>
      <c r="GE930" s="12"/>
      <c r="GF930" s="12"/>
      <c r="GG930" s="12"/>
      <c r="GH930" s="12"/>
      <c r="GI930" s="12"/>
      <c r="GJ930" s="12"/>
      <c r="GK930" s="12"/>
      <c r="GL930" s="12"/>
      <c r="GM930" s="12"/>
      <c r="GN930" s="12"/>
      <c r="GO930" s="12"/>
      <c r="GP930" s="12"/>
      <c r="GQ930" s="12"/>
      <c r="GR930" s="12"/>
      <c r="GS930" s="12"/>
      <c r="GT930" s="12"/>
      <c r="GU930" s="12"/>
      <c r="GV930" s="12"/>
      <c r="GW930" s="12"/>
      <c r="GX930" s="12"/>
      <c r="GY930" s="12"/>
      <c r="GZ930" s="12"/>
      <c r="HA930" s="12"/>
      <c r="HB930" s="12"/>
      <c r="HC930" s="12"/>
      <c r="HD930" s="12"/>
      <c r="HE930" s="12"/>
      <c r="HF930" s="12"/>
      <c r="HG930" s="12"/>
      <c r="HH930" s="12"/>
      <c r="HI930" s="12"/>
      <c r="HJ930" s="12"/>
      <c r="HK930" s="12"/>
      <c r="HL930" s="12"/>
      <c r="HM930" s="12"/>
      <c r="HN930" s="12"/>
      <c r="HO930" s="12"/>
      <c r="HP930" s="12"/>
      <c r="HQ930" s="12"/>
      <c r="HR930" s="12"/>
      <c r="HS930" s="12"/>
      <c r="HT930" s="12"/>
      <c r="HU930" s="12"/>
    </row>
    <row r="931" s="2" customFormat="1" ht="24" spans="1:229">
      <c r="A931" s="45" t="s">
        <v>42</v>
      </c>
      <c r="B931" s="46" t="s">
        <v>623</v>
      </c>
      <c r="C931" s="45" t="s">
        <v>50</v>
      </c>
      <c r="D931" s="45" t="s">
        <v>45</v>
      </c>
      <c r="E931" s="45" t="s">
        <v>267</v>
      </c>
      <c r="F931" s="45">
        <v>1</v>
      </c>
      <c r="G931" s="45">
        <v>1</v>
      </c>
      <c r="H931" s="45">
        <v>91</v>
      </c>
      <c r="I931" s="45">
        <v>348</v>
      </c>
      <c r="J931" s="45" t="s">
        <v>590</v>
      </c>
      <c r="K931" s="45" t="s">
        <v>590</v>
      </c>
      <c r="L931" s="55">
        <v>10</v>
      </c>
      <c r="M931" s="55">
        <v>0</v>
      </c>
      <c r="N931" s="55">
        <v>0</v>
      </c>
      <c r="O931" s="55">
        <v>10</v>
      </c>
      <c r="P931" s="55">
        <v>0</v>
      </c>
      <c r="Q931" s="45" t="s">
        <v>46</v>
      </c>
      <c r="R931" s="45">
        <v>91</v>
      </c>
      <c r="S931" s="45">
        <v>348</v>
      </c>
      <c r="T931" s="45">
        <v>91</v>
      </c>
      <c r="U931" s="45">
        <v>348</v>
      </c>
      <c r="V931" s="45">
        <v>0</v>
      </c>
      <c r="W931" s="45">
        <v>0</v>
      </c>
      <c r="X931" s="45">
        <v>0</v>
      </c>
      <c r="Y931" s="45">
        <v>0</v>
      </c>
      <c r="Z931" s="45">
        <v>0</v>
      </c>
      <c r="AA931" s="45">
        <v>0</v>
      </c>
      <c r="AB931" s="45" t="s">
        <v>299</v>
      </c>
      <c r="AC931" s="46" t="s">
        <v>50</v>
      </c>
      <c r="AD931" s="46"/>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c r="BB931" s="12"/>
      <c r="BC931" s="12"/>
      <c r="BD931" s="12"/>
      <c r="BE931" s="12"/>
      <c r="BF931" s="12"/>
      <c r="BG931" s="12"/>
      <c r="BH931" s="12"/>
      <c r="BI931" s="12"/>
      <c r="BJ931" s="12"/>
      <c r="BK931" s="12"/>
      <c r="BL931" s="12"/>
      <c r="BM931" s="12"/>
      <c r="BN931" s="12"/>
      <c r="BO931" s="12"/>
      <c r="BP931" s="12"/>
      <c r="BQ931" s="12"/>
      <c r="BR931" s="12"/>
      <c r="BS931" s="12"/>
      <c r="BT931" s="12"/>
      <c r="BU931" s="12"/>
      <c r="BV931" s="12"/>
      <c r="BW931" s="12"/>
      <c r="BX931" s="12"/>
      <c r="BY931" s="12"/>
      <c r="BZ931" s="12"/>
      <c r="CA931" s="12"/>
      <c r="CB931" s="12"/>
      <c r="CC931" s="12"/>
      <c r="CD931" s="12"/>
      <c r="CE931" s="12"/>
      <c r="CF931" s="12"/>
      <c r="CG931" s="12"/>
      <c r="CH931" s="12"/>
      <c r="CI931" s="12"/>
      <c r="CJ931" s="12"/>
      <c r="CK931" s="12"/>
      <c r="CL931" s="12"/>
      <c r="CM931" s="12"/>
      <c r="CN931" s="12"/>
      <c r="CO931" s="12"/>
      <c r="CP931" s="12"/>
      <c r="CQ931" s="12"/>
      <c r="CR931" s="12"/>
      <c r="CS931" s="12"/>
      <c r="CT931" s="12"/>
      <c r="CU931" s="12"/>
      <c r="CV931" s="12"/>
      <c r="CW931" s="12"/>
      <c r="CX931" s="12"/>
      <c r="CY931" s="12"/>
      <c r="CZ931" s="12"/>
      <c r="DA931" s="12"/>
      <c r="DB931" s="12"/>
      <c r="DC931" s="12"/>
      <c r="DD931" s="12"/>
      <c r="DE931" s="12"/>
      <c r="DF931" s="12"/>
      <c r="DG931" s="12"/>
      <c r="DH931" s="12"/>
      <c r="DI931" s="12"/>
      <c r="DJ931" s="12"/>
      <c r="DK931" s="12"/>
      <c r="DL931" s="12"/>
      <c r="DM931" s="12"/>
      <c r="DN931" s="12"/>
      <c r="DO931" s="12"/>
      <c r="DP931" s="12"/>
      <c r="DQ931" s="12"/>
      <c r="DR931" s="12"/>
      <c r="DS931" s="12"/>
      <c r="DT931" s="12"/>
      <c r="DU931" s="12"/>
      <c r="DV931" s="12"/>
      <c r="DW931" s="12"/>
      <c r="DX931" s="12"/>
      <c r="DY931" s="12"/>
      <c r="DZ931" s="12"/>
      <c r="EA931" s="12"/>
      <c r="EB931" s="12"/>
      <c r="EC931" s="12"/>
      <c r="ED931" s="12"/>
      <c r="EE931" s="12"/>
      <c r="EF931" s="12"/>
      <c r="EG931" s="12"/>
      <c r="EH931" s="12"/>
      <c r="EI931" s="12"/>
      <c r="EJ931" s="12"/>
      <c r="EK931" s="12"/>
      <c r="EL931" s="12"/>
      <c r="EM931" s="12"/>
      <c r="EN931" s="12"/>
      <c r="EO931" s="12"/>
      <c r="EP931" s="12"/>
      <c r="EQ931" s="12"/>
      <c r="ER931" s="12"/>
      <c r="ES931" s="12"/>
      <c r="ET931" s="12"/>
      <c r="EU931" s="12"/>
      <c r="EV931" s="12"/>
      <c r="EW931" s="12"/>
      <c r="EX931" s="12"/>
      <c r="EY931" s="12"/>
      <c r="EZ931" s="12"/>
      <c r="FA931" s="12"/>
      <c r="FB931" s="12"/>
      <c r="FC931" s="12"/>
      <c r="FD931" s="12"/>
      <c r="FE931" s="12"/>
      <c r="FF931" s="12"/>
      <c r="FG931" s="12"/>
      <c r="FH931" s="12"/>
      <c r="FI931" s="12"/>
      <c r="FJ931" s="12"/>
      <c r="FK931" s="12"/>
      <c r="FL931" s="12"/>
      <c r="FM931" s="12"/>
      <c r="FN931" s="12"/>
      <c r="FO931" s="12"/>
      <c r="FP931" s="12"/>
      <c r="FQ931" s="12"/>
      <c r="FR931" s="12"/>
      <c r="FS931" s="12"/>
      <c r="FT931" s="12"/>
      <c r="FU931" s="12"/>
      <c r="FV931" s="12"/>
      <c r="FW931" s="12"/>
      <c r="FX931" s="12"/>
      <c r="FY931" s="12"/>
      <c r="FZ931" s="12"/>
      <c r="GA931" s="12"/>
      <c r="GB931" s="12"/>
      <c r="GC931" s="12"/>
      <c r="GD931" s="12"/>
      <c r="GE931" s="12"/>
      <c r="GF931" s="12"/>
      <c r="GG931" s="12"/>
      <c r="GH931" s="12"/>
      <c r="GI931" s="12"/>
      <c r="GJ931" s="12"/>
      <c r="GK931" s="12"/>
      <c r="GL931" s="12"/>
      <c r="GM931" s="12"/>
      <c r="GN931" s="12"/>
      <c r="GO931" s="12"/>
      <c r="GP931" s="12"/>
      <c r="GQ931" s="12"/>
      <c r="GR931" s="12"/>
      <c r="GS931" s="12"/>
      <c r="GT931" s="12"/>
      <c r="GU931" s="12"/>
      <c r="GV931" s="12"/>
      <c r="GW931" s="12"/>
      <c r="GX931" s="12"/>
      <c r="GY931" s="12"/>
      <c r="GZ931" s="12"/>
      <c r="HA931" s="12"/>
      <c r="HB931" s="12"/>
      <c r="HC931" s="12"/>
      <c r="HD931" s="12"/>
      <c r="HE931" s="12"/>
      <c r="HF931" s="12"/>
      <c r="HG931" s="12"/>
      <c r="HH931" s="12"/>
      <c r="HI931" s="12"/>
      <c r="HJ931" s="12"/>
      <c r="HK931" s="12"/>
      <c r="HL931" s="12"/>
      <c r="HM931" s="12"/>
      <c r="HN931" s="12"/>
      <c r="HO931" s="12"/>
      <c r="HP931" s="12"/>
      <c r="HQ931" s="12"/>
      <c r="HR931" s="12"/>
      <c r="HS931" s="12"/>
      <c r="HT931" s="12"/>
      <c r="HU931" s="12"/>
    </row>
    <row r="932" s="143" customFormat="1" ht="24" spans="1:30">
      <c r="A932" s="43" t="s">
        <v>624</v>
      </c>
      <c r="B932" s="44" t="s">
        <v>625</v>
      </c>
      <c r="C932" s="43" t="s">
        <v>36</v>
      </c>
      <c r="D932" s="43"/>
      <c r="E932" s="43"/>
      <c r="F932" s="43">
        <f>SUM(F933:F955)</f>
        <v>182</v>
      </c>
      <c r="G932" s="43">
        <f>SUM(G933:G955)</f>
        <v>23</v>
      </c>
      <c r="H932" s="43">
        <f>SUM(H933:H955)</f>
        <v>1066</v>
      </c>
      <c r="I932" s="43">
        <f>SUM(I933:I955)</f>
        <v>4026</v>
      </c>
      <c r="J932" s="43"/>
      <c r="K932" s="43"/>
      <c r="L932" s="52">
        <f>SUM(L933:L955)</f>
        <v>2069.5</v>
      </c>
      <c r="M932" s="52">
        <f>SUM(M933:M955)</f>
        <v>0</v>
      </c>
      <c r="N932" s="52">
        <f>SUM(N933:N955)</f>
        <v>0</v>
      </c>
      <c r="O932" s="52">
        <f>SUM(O933:O955)</f>
        <v>2069.5</v>
      </c>
      <c r="P932" s="52">
        <f t="shared" ref="P932:AA932" si="111">SUM(P933:P955)</f>
        <v>0</v>
      </c>
      <c r="Q932" s="43"/>
      <c r="R932" s="43">
        <f t="shared" si="111"/>
        <v>3675</v>
      </c>
      <c r="S932" s="43">
        <f t="shared" si="111"/>
        <v>15567</v>
      </c>
      <c r="T932" s="43">
        <f t="shared" si="111"/>
        <v>1066</v>
      </c>
      <c r="U932" s="43">
        <f t="shared" si="111"/>
        <v>4026</v>
      </c>
      <c r="V932" s="43">
        <f t="shared" si="111"/>
        <v>95</v>
      </c>
      <c r="W932" s="43">
        <f t="shared" si="111"/>
        <v>370</v>
      </c>
      <c r="X932" s="43">
        <f t="shared" si="111"/>
        <v>510</v>
      </c>
      <c r="Y932" s="43">
        <f t="shared" si="111"/>
        <v>2394</v>
      </c>
      <c r="Z932" s="43">
        <f t="shared" si="111"/>
        <v>0</v>
      </c>
      <c r="AA932" s="43">
        <f t="shared" si="111"/>
        <v>0</v>
      </c>
      <c r="AB932" s="43"/>
      <c r="AC932" s="43"/>
      <c r="AD932" s="77"/>
    </row>
    <row r="933" s="21" customFormat="1" ht="36" spans="1:30">
      <c r="A933" s="45" t="s">
        <v>42</v>
      </c>
      <c r="B933" s="46" t="s">
        <v>626</v>
      </c>
      <c r="C933" s="45" t="s">
        <v>52</v>
      </c>
      <c r="D933" s="45" t="s">
        <v>45</v>
      </c>
      <c r="E933" s="45" t="s">
        <v>267</v>
      </c>
      <c r="F933" s="45">
        <v>1</v>
      </c>
      <c r="G933" s="74">
        <v>1</v>
      </c>
      <c r="H933" s="45">
        <v>23</v>
      </c>
      <c r="I933" s="45">
        <v>72</v>
      </c>
      <c r="J933" s="45">
        <v>2018</v>
      </c>
      <c r="K933" s="45">
        <v>2018</v>
      </c>
      <c r="L933" s="55">
        <v>30</v>
      </c>
      <c r="M933" s="55">
        <v>0</v>
      </c>
      <c r="N933" s="55">
        <v>0</v>
      </c>
      <c r="O933" s="55">
        <v>30</v>
      </c>
      <c r="P933" s="55">
        <v>0</v>
      </c>
      <c r="Q933" s="45" t="s">
        <v>46</v>
      </c>
      <c r="R933" s="45">
        <v>23</v>
      </c>
      <c r="S933" s="45">
        <v>72</v>
      </c>
      <c r="T933" s="45">
        <v>23</v>
      </c>
      <c r="U933" s="45">
        <v>72</v>
      </c>
      <c r="V933" s="73">
        <v>0</v>
      </c>
      <c r="W933" s="74">
        <v>0</v>
      </c>
      <c r="X933" s="74">
        <v>0</v>
      </c>
      <c r="Y933" s="74">
        <v>0</v>
      </c>
      <c r="Z933" s="74">
        <v>0</v>
      </c>
      <c r="AA933" s="74">
        <v>0</v>
      </c>
      <c r="AB933" s="45" t="s">
        <v>325</v>
      </c>
      <c r="AC933" s="74" t="s">
        <v>52</v>
      </c>
      <c r="AD933" s="74"/>
    </row>
    <row r="934" s="21" customFormat="1" ht="36" spans="1:30">
      <c r="A934" s="45" t="s">
        <v>42</v>
      </c>
      <c r="B934" s="46" t="s">
        <v>626</v>
      </c>
      <c r="C934" s="45" t="s">
        <v>54</v>
      </c>
      <c r="D934" s="45" t="s">
        <v>45</v>
      </c>
      <c r="E934" s="45" t="s">
        <v>267</v>
      </c>
      <c r="F934" s="45">
        <v>1</v>
      </c>
      <c r="G934" s="74">
        <v>1</v>
      </c>
      <c r="H934" s="45">
        <v>3</v>
      </c>
      <c r="I934" s="45">
        <v>7</v>
      </c>
      <c r="J934" s="45">
        <v>2018</v>
      </c>
      <c r="K934" s="45">
        <v>2018</v>
      </c>
      <c r="L934" s="55">
        <v>15</v>
      </c>
      <c r="M934" s="55">
        <v>0</v>
      </c>
      <c r="N934" s="55">
        <v>0</v>
      </c>
      <c r="O934" s="55">
        <v>15</v>
      </c>
      <c r="P934" s="55">
        <v>0</v>
      </c>
      <c r="Q934" s="45" t="s">
        <v>46</v>
      </c>
      <c r="R934" s="45">
        <v>3</v>
      </c>
      <c r="S934" s="45">
        <v>7</v>
      </c>
      <c r="T934" s="45">
        <v>3</v>
      </c>
      <c r="U934" s="45">
        <v>7</v>
      </c>
      <c r="V934" s="73">
        <v>0</v>
      </c>
      <c r="W934" s="74">
        <v>0</v>
      </c>
      <c r="X934" s="74">
        <v>0</v>
      </c>
      <c r="Y934" s="74">
        <v>0</v>
      </c>
      <c r="Z934" s="74">
        <v>0</v>
      </c>
      <c r="AA934" s="74">
        <v>0</v>
      </c>
      <c r="AB934" s="45" t="s">
        <v>325</v>
      </c>
      <c r="AC934" s="74" t="s">
        <v>54</v>
      </c>
      <c r="AD934" s="74"/>
    </row>
    <row r="935" s="21" customFormat="1" ht="36" spans="1:225">
      <c r="A935" s="45" t="s">
        <v>42</v>
      </c>
      <c r="B935" s="46" t="s">
        <v>626</v>
      </c>
      <c r="C935" s="45" t="s">
        <v>54</v>
      </c>
      <c r="D935" s="45" t="s">
        <v>45</v>
      </c>
      <c r="E935" s="45" t="s">
        <v>267</v>
      </c>
      <c r="F935" s="45">
        <v>1</v>
      </c>
      <c r="G935" s="74">
        <v>1</v>
      </c>
      <c r="H935" s="45">
        <v>228</v>
      </c>
      <c r="I935" s="45">
        <v>866</v>
      </c>
      <c r="J935" s="45">
        <v>2018</v>
      </c>
      <c r="K935" s="45">
        <v>2018</v>
      </c>
      <c r="L935" s="55">
        <v>20</v>
      </c>
      <c r="M935" s="55">
        <v>0</v>
      </c>
      <c r="N935" s="55">
        <v>0</v>
      </c>
      <c r="O935" s="55">
        <v>20</v>
      </c>
      <c r="P935" s="55">
        <v>0</v>
      </c>
      <c r="Q935" s="45" t="s">
        <v>46</v>
      </c>
      <c r="R935" s="45">
        <v>228</v>
      </c>
      <c r="S935" s="45">
        <v>866</v>
      </c>
      <c r="T935" s="45">
        <v>228</v>
      </c>
      <c r="U935" s="45">
        <v>866</v>
      </c>
      <c r="V935" s="75">
        <v>0</v>
      </c>
      <c r="W935" s="75">
        <v>0</v>
      </c>
      <c r="X935" s="75">
        <v>0</v>
      </c>
      <c r="Y935" s="75">
        <v>0</v>
      </c>
      <c r="Z935" s="75">
        <v>0</v>
      </c>
      <c r="AA935" s="75">
        <v>0</v>
      </c>
      <c r="AB935" s="45" t="s">
        <v>325</v>
      </c>
      <c r="AC935" s="75" t="s">
        <v>54</v>
      </c>
      <c r="AD935" s="75"/>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c r="BK935" s="10"/>
      <c r="BL935" s="10"/>
      <c r="BM935" s="10"/>
      <c r="BN935" s="10"/>
      <c r="BO935" s="10"/>
      <c r="BP935" s="10"/>
      <c r="BQ935" s="10"/>
      <c r="BR935" s="10"/>
      <c r="BS935" s="10"/>
      <c r="BT935" s="10"/>
      <c r="BU935" s="10"/>
      <c r="BV935" s="10"/>
      <c r="BW935" s="10"/>
      <c r="BX935" s="10"/>
      <c r="BY935" s="10"/>
      <c r="BZ935" s="10"/>
      <c r="CA935" s="10"/>
      <c r="CB935" s="10"/>
      <c r="CC935" s="10"/>
      <c r="CD935" s="10"/>
      <c r="CE935" s="10"/>
      <c r="CF935" s="10"/>
      <c r="CG935" s="10"/>
      <c r="CH935" s="10"/>
      <c r="CI935" s="10"/>
      <c r="CJ935" s="10"/>
      <c r="CK935" s="10"/>
      <c r="CL935" s="10"/>
      <c r="CM935" s="10"/>
      <c r="CN935" s="10"/>
      <c r="CO935" s="10"/>
      <c r="CP935" s="10"/>
      <c r="CQ935" s="10"/>
      <c r="CR935" s="10"/>
      <c r="CS935" s="10"/>
      <c r="CT935" s="10"/>
      <c r="CU935" s="10"/>
      <c r="CV935" s="10"/>
      <c r="CW935" s="10"/>
      <c r="CX935" s="10"/>
      <c r="CY935" s="10"/>
      <c r="CZ935" s="10"/>
      <c r="DA935" s="10"/>
      <c r="DB935" s="10"/>
      <c r="DC935" s="10"/>
      <c r="DD935" s="10"/>
      <c r="DE935" s="10"/>
      <c r="DF935" s="10"/>
      <c r="DG935" s="10"/>
      <c r="DH935" s="10"/>
      <c r="DI935" s="10"/>
      <c r="DJ935" s="10"/>
      <c r="DK935" s="10"/>
      <c r="DL935" s="10"/>
      <c r="DM935" s="10"/>
      <c r="DN935" s="10"/>
      <c r="DO935" s="10"/>
      <c r="DP935" s="10"/>
      <c r="DQ935" s="10"/>
      <c r="DR935" s="10"/>
      <c r="DS935" s="10"/>
      <c r="DT935" s="10"/>
      <c r="DU935" s="10"/>
      <c r="DV935" s="10"/>
      <c r="DW935" s="10"/>
      <c r="DX935" s="10"/>
      <c r="DY935" s="10"/>
      <c r="DZ935" s="10"/>
      <c r="EA935" s="10"/>
      <c r="EB935" s="10"/>
      <c r="EC935" s="10"/>
      <c r="ED935" s="10"/>
      <c r="EE935" s="10"/>
      <c r="EF935" s="10"/>
      <c r="EG935" s="10"/>
      <c r="EH935" s="10"/>
      <c r="EI935" s="10"/>
      <c r="EJ935" s="10"/>
      <c r="EK935" s="10"/>
      <c r="EL935" s="10"/>
      <c r="EM935" s="10"/>
      <c r="EN935" s="10"/>
      <c r="EO935" s="10"/>
      <c r="EP935" s="10"/>
      <c r="EQ935" s="10"/>
      <c r="ER935" s="10"/>
      <c r="ES935" s="10"/>
      <c r="ET935" s="10"/>
      <c r="EU935" s="10"/>
      <c r="EV935" s="10"/>
      <c r="EW935" s="10"/>
      <c r="EX935" s="10"/>
      <c r="EY935" s="10"/>
      <c r="EZ935" s="10"/>
      <c r="FA935" s="10"/>
      <c r="FB935" s="10"/>
      <c r="FC935" s="10"/>
      <c r="FD935" s="10"/>
      <c r="FE935" s="10"/>
      <c r="FF935" s="10"/>
      <c r="FG935" s="10"/>
      <c r="FH935" s="10"/>
      <c r="FI935" s="10"/>
      <c r="FJ935" s="10"/>
      <c r="FK935" s="10"/>
      <c r="FL935" s="10"/>
      <c r="FM935" s="10"/>
      <c r="FN935" s="10"/>
      <c r="FO935" s="10"/>
      <c r="FP935" s="10"/>
      <c r="FQ935" s="10"/>
      <c r="FR935" s="10"/>
      <c r="FS935" s="10"/>
      <c r="FT935" s="10"/>
      <c r="FU935" s="10"/>
      <c r="FV935" s="10"/>
      <c r="FW935" s="10"/>
      <c r="FX935" s="10"/>
      <c r="FY935" s="10"/>
      <c r="FZ935" s="10"/>
      <c r="GA935" s="10"/>
      <c r="GB935" s="10"/>
      <c r="GC935" s="10"/>
      <c r="GD935" s="10"/>
      <c r="GE935" s="10"/>
      <c r="GF935" s="10"/>
      <c r="GG935" s="10"/>
      <c r="GH935" s="10"/>
      <c r="GI935" s="10"/>
      <c r="GJ935" s="10"/>
      <c r="GK935" s="10"/>
      <c r="GL935" s="10"/>
      <c r="GM935" s="10"/>
      <c r="GN935" s="10"/>
      <c r="GO935" s="10"/>
      <c r="GP935" s="10"/>
      <c r="GQ935" s="10"/>
      <c r="GR935" s="10"/>
      <c r="GS935" s="10"/>
      <c r="GT935" s="10"/>
      <c r="GU935" s="10"/>
      <c r="GV935" s="10"/>
      <c r="GW935" s="10"/>
      <c r="GX935" s="10"/>
      <c r="GY935" s="10"/>
      <c r="GZ935" s="10"/>
      <c r="HA935" s="10"/>
      <c r="HB935" s="10"/>
      <c r="HC935" s="10"/>
      <c r="HD935" s="10"/>
      <c r="HE935" s="10"/>
      <c r="HF935" s="10"/>
      <c r="HG935" s="10"/>
      <c r="HH935" s="10"/>
      <c r="HI935" s="10"/>
      <c r="HJ935" s="10"/>
      <c r="HK935" s="10"/>
      <c r="HL935" s="10"/>
      <c r="HM935" s="10"/>
      <c r="HN935" s="10"/>
      <c r="HO935" s="10"/>
      <c r="HP935" s="10"/>
      <c r="HQ935" s="10"/>
    </row>
    <row r="936" s="21" customFormat="1" ht="36" spans="1:30">
      <c r="A936" s="45" t="s">
        <v>42</v>
      </c>
      <c r="B936" s="46" t="s">
        <v>626</v>
      </c>
      <c r="C936" s="45" t="s">
        <v>55</v>
      </c>
      <c r="D936" s="45" t="s">
        <v>45</v>
      </c>
      <c r="E936" s="45" t="s">
        <v>267</v>
      </c>
      <c r="F936" s="45">
        <v>1</v>
      </c>
      <c r="G936" s="74">
        <v>1</v>
      </c>
      <c r="H936" s="45">
        <v>0</v>
      </c>
      <c r="I936" s="45">
        <v>0</v>
      </c>
      <c r="J936" s="45">
        <v>2018</v>
      </c>
      <c r="K936" s="45">
        <v>2018</v>
      </c>
      <c r="L936" s="55">
        <v>60</v>
      </c>
      <c r="M936" s="55">
        <v>0</v>
      </c>
      <c r="N936" s="55">
        <v>0</v>
      </c>
      <c r="O936" s="55">
        <v>60</v>
      </c>
      <c r="P936" s="55">
        <v>0</v>
      </c>
      <c r="Q936" s="45" t="s">
        <v>46</v>
      </c>
      <c r="R936" s="45">
        <v>0</v>
      </c>
      <c r="S936" s="45">
        <v>0</v>
      </c>
      <c r="T936" s="45">
        <v>0</v>
      </c>
      <c r="U936" s="45">
        <v>0</v>
      </c>
      <c r="V936" s="73">
        <v>0</v>
      </c>
      <c r="W936" s="74">
        <v>0</v>
      </c>
      <c r="X936" s="74">
        <v>0</v>
      </c>
      <c r="Y936" s="74">
        <v>0</v>
      </c>
      <c r="Z936" s="74">
        <v>0</v>
      </c>
      <c r="AA936" s="74">
        <v>0</v>
      </c>
      <c r="AB936" s="45" t="s">
        <v>325</v>
      </c>
      <c r="AC936" s="74" t="s">
        <v>55</v>
      </c>
      <c r="AD936" s="74"/>
    </row>
    <row r="937" s="21" customFormat="1" ht="36" spans="1:30">
      <c r="A937" s="45" t="s">
        <v>42</v>
      </c>
      <c r="B937" s="46" t="s">
        <v>626</v>
      </c>
      <c r="C937" s="45" t="s">
        <v>56</v>
      </c>
      <c r="D937" s="45" t="s">
        <v>45</v>
      </c>
      <c r="E937" s="45" t="s">
        <v>267</v>
      </c>
      <c r="F937" s="45">
        <v>1</v>
      </c>
      <c r="G937" s="74">
        <v>1</v>
      </c>
      <c r="H937" s="45">
        <v>15</v>
      </c>
      <c r="I937" s="45">
        <v>54</v>
      </c>
      <c r="J937" s="45">
        <v>2018</v>
      </c>
      <c r="K937" s="45">
        <v>2018</v>
      </c>
      <c r="L937" s="55">
        <v>22</v>
      </c>
      <c r="M937" s="55">
        <v>0</v>
      </c>
      <c r="N937" s="55">
        <v>0</v>
      </c>
      <c r="O937" s="55">
        <v>22</v>
      </c>
      <c r="P937" s="55">
        <v>0</v>
      </c>
      <c r="Q937" s="45" t="s">
        <v>46</v>
      </c>
      <c r="R937" s="45">
        <v>15</v>
      </c>
      <c r="S937" s="45">
        <v>54</v>
      </c>
      <c r="T937" s="45">
        <v>15</v>
      </c>
      <c r="U937" s="45">
        <v>54</v>
      </c>
      <c r="V937" s="73">
        <v>0</v>
      </c>
      <c r="W937" s="74">
        <v>0</v>
      </c>
      <c r="X937" s="74">
        <v>0</v>
      </c>
      <c r="Y937" s="74">
        <v>0</v>
      </c>
      <c r="Z937" s="74">
        <v>0</v>
      </c>
      <c r="AA937" s="74">
        <v>0</v>
      </c>
      <c r="AB937" s="45" t="s">
        <v>325</v>
      </c>
      <c r="AC937" s="74" t="s">
        <v>56</v>
      </c>
      <c r="AD937" s="74"/>
    </row>
    <row r="938" s="21" customFormat="1" ht="36" spans="1:30">
      <c r="A938" s="45" t="s">
        <v>42</v>
      </c>
      <c r="B938" s="46" t="s">
        <v>626</v>
      </c>
      <c r="C938" s="45" t="s">
        <v>49</v>
      </c>
      <c r="D938" s="45" t="s">
        <v>45</v>
      </c>
      <c r="E938" s="45" t="s">
        <v>267</v>
      </c>
      <c r="F938" s="45">
        <v>2</v>
      </c>
      <c r="G938" s="45">
        <v>1</v>
      </c>
      <c r="H938" s="45">
        <v>20</v>
      </c>
      <c r="I938" s="45">
        <v>60</v>
      </c>
      <c r="J938" s="45">
        <v>2018</v>
      </c>
      <c r="K938" s="45">
        <v>2018</v>
      </c>
      <c r="L938" s="55">
        <v>73</v>
      </c>
      <c r="M938" s="55">
        <v>0</v>
      </c>
      <c r="N938" s="55">
        <v>0</v>
      </c>
      <c r="O938" s="55">
        <v>73</v>
      </c>
      <c r="P938" s="55">
        <v>0</v>
      </c>
      <c r="Q938" s="45" t="s">
        <v>46</v>
      </c>
      <c r="R938" s="45">
        <v>20</v>
      </c>
      <c r="S938" s="45">
        <v>60</v>
      </c>
      <c r="T938" s="45">
        <v>20</v>
      </c>
      <c r="U938" s="45">
        <v>60</v>
      </c>
      <c r="V938" s="45">
        <v>0</v>
      </c>
      <c r="W938" s="45">
        <v>0</v>
      </c>
      <c r="X938" s="45">
        <v>0</v>
      </c>
      <c r="Y938" s="45">
        <v>0</v>
      </c>
      <c r="Z938" s="45">
        <v>0</v>
      </c>
      <c r="AA938" s="45">
        <v>0</v>
      </c>
      <c r="AB938" s="45" t="s">
        <v>325</v>
      </c>
      <c r="AC938" s="45" t="s">
        <v>49</v>
      </c>
      <c r="AD938" s="74"/>
    </row>
    <row r="939" s="21" customFormat="1" ht="36" spans="1:30">
      <c r="A939" s="45" t="s">
        <v>42</v>
      </c>
      <c r="B939" s="46" t="s">
        <v>626</v>
      </c>
      <c r="C939" s="45" t="s">
        <v>50</v>
      </c>
      <c r="D939" s="45" t="s">
        <v>45</v>
      </c>
      <c r="E939" s="45" t="s">
        <v>267</v>
      </c>
      <c r="F939" s="45">
        <v>1</v>
      </c>
      <c r="G939" s="45">
        <v>1</v>
      </c>
      <c r="H939" s="45">
        <v>102</v>
      </c>
      <c r="I939" s="45">
        <v>381</v>
      </c>
      <c r="J939" s="45">
        <v>2018</v>
      </c>
      <c r="K939" s="45">
        <v>2018</v>
      </c>
      <c r="L939" s="55">
        <v>20</v>
      </c>
      <c r="M939" s="55">
        <v>0</v>
      </c>
      <c r="N939" s="55">
        <v>0</v>
      </c>
      <c r="O939" s="55">
        <v>20</v>
      </c>
      <c r="P939" s="55">
        <v>0</v>
      </c>
      <c r="Q939" s="45" t="s">
        <v>46</v>
      </c>
      <c r="R939" s="45">
        <v>102</v>
      </c>
      <c r="S939" s="45">
        <v>381</v>
      </c>
      <c r="T939" s="45">
        <v>102</v>
      </c>
      <c r="U939" s="45">
        <v>381</v>
      </c>
      <c r="V939" s="45">
        <v>0</v>
      </c>
      <c r="W939" s="45">
        <v>0</v>
      </c>
      <c r="X939" s="45">
        <v>0</v>
      </c>
      <c r="Y939" s="45">
        <v>0</v>
      </c>
      <c r="Z939" s="45">
        <v>0</v>
      </c>
      <c r="AA939" s="45">
        <v>0</v>
      </c>
      <c r="AB939" s="45" t="s">
        <v>325</v>
      </c>
      <c r="AC939" s="45" t="s">
        <v>50</v>
      </c>
      <c r="AD939" s="74"/>
    </row>
    <row r="940" s="21" customFormat="1" ht="24" spans="1:30">
      <c r="A940" s="45" t="s">
        <v>42</v>
      </c>
      <c r="B940" s="46" t="s">
        <v>627</v>
      </c>
      <c r="C940" s="45" t="s">
        <v>56</v>
      </c>
      <c r="D940" s="45" t="s">
        <v>45</v>
      </c>
      <c r="E940" s="45" t="s">
        <v>267</v>
      </c>
      <c r="F940" s="45">
        <v>1</v>
      </c>
      <c r="G940" s="45">
        <v>1</v>
      </c>
      <c r="H940" s="45">
        <v>3</v>
      </c>
      <c r="I940" s="45">
        <v>17</v>
      </c>
      <c r="J940" s="45">
        <v>2019</v>
      </c>
      <c r="K940" s="45">
        <v>2019</v>
      </c>
      <c r="L940" s="55">
        <v>30</v>
      </c>
      <c r="M940" s="55">
        <v>0</v>
      </c>
      <c r="N940" s="55">
        <v>0</v>
      </c>
      <c r="O940" s="55">
        <v>30</v>
      </c>
      <c r="P940" s="55">
        <v>0</v>
      </c>
      <c r="Q940" s="45" t="s">
        <v>46</v>
      </c>
      <c r="R940" s="45">
        <v>3</v>
      </c>
      <c r="S940" s="45">
        <v>17</v>
      </c>
      <c r="T940" s="45">
        <v>3</v>
      </c>
      <c r="U940" s="45">
        <v>17</v>
      </c>
      <c r="V940" s="45">
        <v>0</v>
      </c>
      <c r="W940" s="45">
        <v>0</v>
      </c>
      <c r="X940" s="45">
        <v>0</v>
      </c>
      <c r="Y940" s="45">
        <v>0</v>
      </c>
      <c r="Z940" s="45">
        <v>0</v>
      </c>
      <c r="AA940" s="45">
        <v>0</v>
      </c>
      <c r="AB940" s="45" t="s">
        <v>299</v>
      </c>
      <c r="AC940" s="45"/>
      <c r="AD940" s="74"/>
    </row>
    <row r="941" s="21" customFormat="1" ht="24" spans="1:229">
      <c r="A941" s="45" t="s">
        <v>42</v>
      </c>
      <c r="B941" s="46" t="s">
        <v>628</v>
      </c>
      <c r="C941" s="45" t="s">
        <v>58</v>
      </c>
      <c r="D941" s="45" t="s">
        <v>45</v>
      </c>
      <c r="E941" s="45" t="s">
        <v>267</v>
      </c>
      <c r="F941" s="45">
        <v>1</v>
      </c>
      <c r="G941" s="45">
        <v>1</v>
      </c>
      <c r="H941" s="45">
        <v>1</v>
      </c>
      <c r="I941" s="45">
        <v>4</v>
      </c>
      <c r="J941" s="45">
        <v>2019</v>
      </c>
      <c r="K941" s="45">
        <v>2019</v>
      </c>
      <c r="L941" s="55">
        <v>100</v>
      </c>
      <c r="M941" s="55">
        <v>0</v>
      </c>
      <c r="N941" s="55">
        <v>0</v>
      </c>
      <c r="O941" s="55">
        <v>100</v>
      </c>
      <c r="P941" s="55">
        <v>0</v>
      </c>
      <c r="Q941" s="45" t="s">
        <v>46</v>
      </c>
      <c r="R941" s="45">
        <v>52</v>
      </c>
      <c r="S941" s="45">
        <v>235</v>
      </c>
      <c r="T941" s="45">
        <v>1</v>
      </c>
      <c r="U941" s="45">
        <v>4</v>
      </c>
      <c r="V941" s="45">
        <v>0</v>
      </c>
      <c r="W941" s="45">
        <v>0</v>
      </c>
      <c r="X941" s="45">
        <v>0</v>
      </c>
      <c r="Y941" s="45">
        <v>0</v>
      </c>
      <c r="Z941" s="45">
        <v>0</v>
      </c>
      <c r="AA941" s="45">
        <v>0</v>
      </c>
      <c r="AB941" s="45" t="s">
        <v>515</v>
      </c>
      <c r="AC941" s="45" t="s">
        <v>454</v>
      </c>
      <c r="AD941" s="75"/>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c r="BK941" s="10"/>
      <c r="BL941" s="10"/>
      <c r="BM941" s="10"/>
      <c r="BN941" s="10"/>
      <c r="BO941" s="10"/>
      <c r="BP941" s="10"/>
      <c r="BQ941" s="10"/>
      <c r="BR941" s="10"/>
      <c r="BS941" s="10"/>
      <c r="BT941" s="10"/>
      <c r="BU941" s="10"/>
      <c r="BV941" s="10"/>
      <c r="BW941" s="10"/>
      <c r="BX941" s="10"/>
      <c r="BY941" s="10"/>
      <c r="BZ941" s="10"/>
      <c r="CA941" s="10"/>
      <c r="CB941" s="10"/>
      <c r="CC941" s="10"/>
      <c r="CD941" s="10"/>
      <c r="CE941" s="10"/>
      <c r="CF941" s="10"/>
      <c r="CG941" s="10"/>
      <c r="CH941" s="10"/>
      <c r="CI941" s="10"/>
      <c r="CJ941" s="10"/>
      <c r="CK941" s="10"/>
      <c r="CL941" s="10"/>
      <c r="CM941" s="10"/>
      <c r="CN941" s="10"/>
      <c r="CO941" s="10"/>
      <c r="CP941" s="10"/>
      <c r="CQ941" s="10"/>
      <c r="CR941" s="10"/>
      <c r="CS941" s="10"/>
      <c r="CT941" s="10"/>
      <c r="CU941" s="10"/>
      <c r="CV941" s="10"/>
      <c r="CW941" s="10"/>
      <c r="CX941" s="10"/>
      <c r="CY941" s="10"/>
      <c r="CZ941" s="10"/>
      <c r="DA941" s="10"/>
      <c r="DB941" s="10"/>
      <c r="DC941" s="10"/>
      <c r="DD941" s="10"/>
      <c r="DE941" s="10"/>
      <c r="DF941" s="10"/>
      <c r="DG941" s="10"/>
      <c r="DH941" s="10"/>
      <c r="DI941" s="10"/>
      <c r="DJ941" s="10"/>
      <c r="DK941" s="10"/>
      <c r="DL941" s="10"/>
      <c r="DM941" s="10"/>
      <c r="DN941" s="10"/>
      <c r="DO941" s="10"/>
      <c r="DP941" s="10"/>
      <c r="DQ941" s="10"/>
      <c r="DR941" s="10"/>
      <c r="DS941" s="10"/>
      <c r="DT941" s="10"/>
      <c r="DU941" s="10"/>
      <c r="DV941" s="10"/>
      <c r="DW941" s="10"/>
      <c r="DX941" s="10"/>
      <c r="DY941" s="10"/>
      <c r="DZ941" s="10"/>
      <c r="EA941" s="10"/>
      <c r="EB941" s="10"/>
      <c r="EC941" s="10"/>
      <c r="ED941" s="10"/>
      <c r="EE941" s="10"/>
      <c r="EF941" s="10"/>
      <c r="EG941" s="10"/>
      <c r="EH941" s="10"/>
      <c r="EI941" s="10"/>
      <c r="EJ941" s="10"/>
      <c r="EK941" s="10"/>
      <c r="EL941" s="10"/>
      <c r="EM941" s="10"/>
      <c r="EN941" s="10"/>
      <c r="EO941" s="10"/>
      <c r="EP941" s="10"/>
      <c r="EQ941" s="10"/>
      <c r="ER941" s="10"/>
      <c r="ES941" s="10"/>
      <c r="ET941" s="10"/>
      <c r="EU941" s="10"/>
      <c r="EV941" s="10"/>
      <c r="EW941" s="10"/>
      <c r="EX941" s="10"/>
      <c r="EY941" s="10"/>
      <c r="EZ941" s="10"/>
      <c r="FA941" s="10"/>
      <c r="FB941" s="10"/>
      <c r="FC941" s="10"/>
      <c r="FD941" s="10"/>
      <c r="FE941" s="10"/>
      <c r="FF941" s="10"/>
      <c r="FG941" s="10"/>
      <c r="FH941" s="10"/>
      <c r="FI941" s="10"/>
      <c r="FJ941" s="10"/>
      <c r="FK941" s="10"/>
      <c r="FL941" s="10"/>
      <c r="FM941" s="10"/>
      <c r="FN941" s="10"/>
      <c r="FO941" s="10"/>
      <c r="FP941" s="10"/>
      <c r="FQ941" s="10"/>
      <c r="FR941" s="10"/>
      <c r="FS941" s="10"/>
      <c r="FT941" s="10"/>
      <c r="FU941" s="10"/>
      <c r="FV941" s="10"/>
      <c r="FW941" s="10"/>
      <c r="FX941" s="10"/>
      <c r="FY941" s="10"/>
      <c r="FZ941" s="10"/>
      <c r="GA941" s="10"/>
      <c r="GB941" s="10"/>
      <c r="GC941" s="10"/>
      <c r="GD941" s="10"/>
      <c r="GE941" s="10"/>
      <c r="GF941" s="10"/>
      <c r="GG941" s="10"/>
      <c r="GH941" s="10"/>
      <c r="GI941" s="10"/>
      <c r="GJ941" s="10"/>
      <c r="GK941" s="10"/>
      <c r="GL941" s="10"/>
      <c r="GM941" s="10"/>
      <c r="GN941" s="10"/>
      <c r="GO941" s="10"/>
      <c r="GP941" s="10"/>
      <c r="GQ941" s="10"/>
      <c r="GR941" s="10"/>
      <c r="GS941" s="10"/>
      <c r="GT941" s="10"/>
      <c r="GU941" s="10"/>
      <c r="GV941" s="10"/>
      <c r="GW941" s="10"/>
      <c r="GX941" s="10"/>
      <c r="GY941" s="10"/>
      <c r="GZ941" s="10"/>
      <c r="HA941" s="10"/>
      <c r="HB941" s="10"/>
      <c r="HC941" s="10"/>
      <c r="HD941" s="10"/>
      <c r="HE941" s="10"/>
      <c r="HF941" s="10"/>
      <c r="HG941" s="10"/>
      <c r="HH941" s="10"/>
      <c r="HI941" s="10"/>
      <c r="HJ941" s="10"/>
      <c r="HK941" s="10"/>
      <c r="HL941" s="10"/>
      <c r="HM941" s="10"/>
      <c r="HN941" s="10"/>
      <c r="HO941" s="10"/>
      <c r="HP941" s="10"/>
      <c r="HQ941" s="10"/>
      <c r="HR941" s="10"/>
      <c r="HS941" s="10"/>
      <c r="HT941" s="10"/>
      <c r="HU941" s="10"/>
    </row>
    <row r="942" s="10" customFormat="1" ht="36" spans="1:229">
      <c r="A942" s="45" t="s">
        <v>42</v>
      </c>
      <c r="B942" s="46" t="s">
        <v>629</v>
      </c>
      <c r="C942" s="45" t="s">
        <v>57</v>
      </c>
      <c r="D942" s="45" t="s">
        <v>45</v>
      </c>
      <c r="E942" s="45" t="s">
        <v>267</v>
      </c>
      <c r="F942" s="45">
        <v>1</v>
      </c>
      <c r="G942" s="45">
        <v>1</v>
      </c>
      <c r="H942" s="45">
        <v>12</v>
      </c>
      <c r="I942" s="45">
        <v>43</v>
      </c>
      <c r="J942" s="45">
        <v>2019</v>
      </c>
      <c r="K942" s="45">
        <v>2019</v>
      </c>
      <c r="L942" s="55">
        <v>40</v>
      </c>
      <c r="M942" s="55">
        <v>0</v>
      </c>
      <c r="N942" s="55">
        <v>0</v>
      </c>
      <c r="O942" s="55">
        <v>40</v>
      </c>
      <c r="P942" s="55">
        <v>0</v>
      </c>
      <c r="Q942" s="45" t="s">
        <v>46</v>
      </c>
      <c r="R942" s="45">
        <v>51</v>
      </c>
      <c r="S942" s="45">
        <v>210</v>
      </c>
      <c r="T942" s="45">
        <v>12</v>
      </c>
      <c r="U942" s="45">
        <v>43</v>
      </c>
      <c r="V942" s="45">
        <v>0</v>
      </c>
      <c r="W942" s="45">
        <v>0</v>
      </c>
      <c r="X942" s="45">
        <v>12</v>
      </c>
      <c r="Y942" s="45">
        <v>43</v>
      </c>
      <c r="Z942" s="45">
        <v>0</v>
      </c>
      <c r="AA942" s="45">
        <v>0</v>
      </c>
      <c r="AB942" s="45" t="s">
        <v>299</v>
      </c>
      <c r="AC942" s="45" t="s">
        <v>454</v>
      </c>
      <c r="AD942" s="74"/>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c r="BY942" s="21"/>
      <c r="BZ942" s="21"/>
      <c r="CA942" s="21"/>
      <c r="CB942" s="21"/>
      <c r="CC942" s="21"/>
      <c r="CD942" s="21"/>
      <c r="CE942" s="21"/>
      <c r="CF942" s="21"/>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1"/>
      <c r="DH942" s="21"/>
      <c r="DI942" s="21"/>
      <c r="DJ942" s="21"/>
      <c r="DK942" s="21"/>
      <c r="DL942" s="21"/>
      <c r="DM942" s="21"/>
      <c r="DN942" s="21"/>
      <c r="DO942" s="21"/>
      <c r="DP942" s="21"/>
      <c r="DQ942" s="21"/>
      <c r="DR942" s="21"/>
      <c r="DS942" s="21"/>
      <c r="DT942" s="21"/>
      <c r="DU942" s="21"/>
      <c r="DV942" s="21"/>
      <c r="DW942" s="21"/>
      <c r="DX942" s="21"/>
      <c r="DY942" s="21"/>
      <c r="DZ942" s="21"/>
      <c r="EA942" s="21"/>
      <c r="EB942" s="21"/>
      <c r="EC942" s="21"/>
      <c r="ED942" s="21"/>
      <c r="EE942" s="21"/>
      <c r="EF942" s="21"/>
      <c r="EG942" s="21"/>
      <c r="EH942" s="21"/>
      <c r="EI942" s="21"/>
      <c r="EJ942" s="21"/>
      <c r="EK942" s="21"/>
      <c r="EL942" s="21"/>
      <c r="EM942" s="21"/>
      <c r="EN942" s="21"/>
      <c r="EO942" s="21"/>
      <c r="EP942" s="21"/>
      <c r="EQ942" s="21"/>
      <c r="ER942" s="21"/>
      <c r="ES942" s="21"/>
      <c r="ET942" s="21"/>
      <c r="EU942" s="21"/>
      <c r="EV942" s="21"/>
      <c r="EW942" s="21"/>
      <c r="EX942" s="21"/>
      <c r="EY942" s="21"/>
      <c r="EZ942" s="21"/>
      <c r="FA942" s="21"/>
      <c r="FB942" s="21"/>
      <c r="FC942" s="21"/>
      <c r="FD942" s="21"/>
      <c r="FE942" s="21"/>
      <c r="FF942" s="21"/>
      <c r="FG942" s="21"/>
      <c r="FH942" s="21"/>
      <c r="FI942" s="21"/>
      <c r="FJ942" s="21"/>
      <c r="FK942" s="21"/>
      <c r="FL942" s="21"/>
      <c r="FM942" s="21"/>
      <c r="FN942" s="21"/>
      <c r="FO942" s="21"/>
      <c r="FP942" s="21"/>
      <c r="FQ942" s="21"/>
      <c r="FR942" s="21"/>
      <c r="FS942" s="21"/>
      <c r="FT942" s="21"/>
      <c r="FU942" s="21"/>
      <c r="FV942" s="21"/>
      <c r="FW942" s="21"/>
      <c r="FX942" s="21"/>
      <c r="FY942" s="21"/>
      <c r="FZ942" s="21"/>
      <c r="GA942" s="21"/>
      <c r="GB942" s="21"/>
      <c r="GC942" s="21"/>
      <c r="GD942" s="21"/>
      <c r="GE942" s="21"/>
      <c r="GF942" s="21"/>
      <c r="GG942" s="21"/>
      <c r="GH942" s="21"/>
      <c r="GI942" s="21"/>
      <c r="GJ942" s="21"/>
      <c r="GK942" s="21"/>
      <c r="GL942" s="21"/>
      <c r="GM942" s="21"/>
      <c r="GN942" s="21"/>
      <c r="GO942" s="21"/>
      <c r="GP942" s="21"/>
      <c r="GQ942" s="21"/>
      <c r="GR942" s="21"/>
      <c r="GS942" s="21"/>
      <c r="GT942" s="21"/>
      <c r="GU942" s="21"/>
      <c r="GV942" s="21"/>
      <c r="GW942" s="21"/>
      <c r="GX942" s="21"/>
      <c r="GY942" s="21"/>
      <c r="GZ942" s="21"/>
      <c r="HA942" s="21"/>
      <c r="HB942" s="21"/>
      <c r="HC942" s="21"/>
      <c r="HD942" s="21"/>
      <c r="HE942" s="21"/>
      <c r="HF942" s="21"/>
      <c r="HG942" s="21"/>
      <c r="HH942" s="21"/>
      <c r="HI942" s="21"/>
      <c r="HJ942" s="21"/>
      <c r="HK942" s="21"/>
      <c r="HL942" s="21"/>
      <c r="HM942" s="21"/>
      <c r="HN942" s="21"/>
      <c r="HO942" s="21"/>
      <c r="HP942" s="21"/>
      <c r="HQ942" s="21"/>
      <c r="HR942" s="21"/>
      <c r="HS942" s="21"/>
      <c r="HT942" s="21"/>
      <c r="HU942" s="21"/>
    </row>
    <row r="943" s="21" customFormat="1" ht="14.25" spans="1:30">
      <c r="A943" s="45" t="s">
        <v>42</v>
      </c>
      <c r="B943" s="46" t="s">
        <v>497</v>
      </c>
      <c r="C943" s="45" t="s">
        <v>44</v>
      </c>
      <c r="D943" s="45" t="s">
        <v>45</v>
      </c>
      <c r="E943" s="45" t="s">
        <v>267</v>
      </c>
      <c r="F943" s="45">
        <v>1</v>
      </c>
      <c r="G943" s="45">
        <v>1</v>
      </c>
      <c r="H943" s="45">
        <v>42</v>
      </c>
      <c r="I943" s="45">
        <v>133</v>
      </c>
      <c r="J943" s="45">
        <v>2020</v>
      </c>
      <c r="K943" s="45">
        <v>2020</v>
      </c>
      <c r="L943" s="55">
        <v>80</v>
      </c>
      <c r="M943" s="55">
        <v>0</v>
      </c>
      <c r="N943" s="55">
        <v>0</v>
      </c>
      <c r="O943" s="55">
        <v>80</v>
      </c>
      <c r="P943" s="55">
        <v>0</v>
      </c>
      <c r="Q943" s="45" t="s">
        <v>46</v>
      </c>
      <c r="R943" s="45">
        <v>604</v>
      </c>
      <c r="S943" s="45">
        <v>2839</v>
      </c>
      <c r="T943" s="45">
        <v>42</v>
      </c>
      <c r="U943" s="45">
        <v>133</v>
      </c>
      <c r="V943" s="45">
        <v>42</v>
      </c>
      <c r="W943" s="45">
        <v>133</v>
      </c>
      <c r="X943" s="45">
        <v>0</v>
      </c>
      <c r="Y943" s="45">
        <v>0</v>
      </c>
      <c r="Z943" s="45">
        <v>0</v>
      </c>
      <c r="AA943" s="45">
        <v>0</v>
      </c>
      <c r="AB943" s="45" t="s">
        <v>117</v>
      </c>
      <c r="AC943" s="45" t="s">
        <v>44</v>
      </c>
      <c r="AD943" s="45"/>
    </row>
    <row r="944" s="10" customFormat="1" ht="36" spans="1:30">
      <c r="A944" s="45" t="s">
        <v>42</v>
      </c>
      <c r="B944" s="46" t="s">
        <v>630</v>
      </c>
      <c r="C944" s="45" t="s">
        <v>50</v>
      </c>
      <c r="D944" s="45" t="s">
        <v>45</v>
      </c>
      <c r="E944" s="45" t="s">
        <v>267</v>
      </c>
      <c r="F944" s="45">
        <v>1</v>
      </c>
      <c r="G944" s="45">
        <v>1</v>
      </c>
      <c r="H944" s="45">
        <v>85</v>
      </c>
      <c r="I944" s="45">
        <v>321</v>
      </c>
      <c r="J944" s="45">
        <v>2020</v>
      </c>
      <c r="K944" s="45">
        <v>2020</v>
      </c>
      <c r="L944" s="55">
        <v>58</v>
      </c>
      <c r="M944" s="55">
        <v>0</v>
      </c>
      <c r="N944" s="55">
        <v>0</v>
      </c>
      <c r="O944" s="55">
        <v>58</v>
      </c>
      <c r="P944" s="55">
        <v>0</v>
      </c>
      <c r="Q944" s="45" t="s">
        <v>46</v>
      </c>
      <c r="R944" s="45">
        <v>481</v>
      </c>
      <c r="S944" s="45">
        <v>2285</v>
      </c>
      <c r="T944" s="45">
        <v>85</v>
      </c>
      <c r="U944" s="45">
        <v>321</v>
      </c>
      <c r="V944" s="45">
        <v>0</v>
      </c>
      <c r="W944" s="45">
        <v>0</v>
      </c>
      <c r="X944" s="45">
        <v>481</v>
      </c>
      <c r="Y944" s="45">
        <v>2285</v>
      </c>
      <c r="Z944" s="45">
        <v>0</v>
      </c>
      <c r="AA944" s="45">
        <v>0</v>
      </c>
      <c r="AB944" s="45" t="s">
        <v>631</v>
      </c>
      <c r="AC944" s="45" t="s">
        <v>50</v>
      </c>
      <c r="AD944" s="45"/>
    </row>
    <row r="945" s="21" customFormat="1" ht="36" spans="1:30">
      <c r="A945" s="45" t="s">
        <v>42</v>
      </c>
      <c r="B945" s="46" t="s">
        <v>632</v>
      </c>
      <c r="C945" s="45" t="s">
        <v>53</v>
      </c>
      <c r="D945" s="45" t="s">
        <v>45</v>
      </c>
      <c r="E945" s="45" t="s">
        <v>267</v>
      </c>
      <c r="F945" s="45">
        <v>1</v>
      </c>
      <c r="G945" s="45">
        <v>1</v>
      </c>
      <c r="H945" s="45">
        <v>62</v>
      </c>
      <c r="I945" s="45">
        <v>216</v>
      </c>
      <c r="J945" s="45">
        <v>2020</v>
      </c>
      <c r="K945" s="45">
        <v>2020</v>
      </c>
      <c r="L945" s="55">
        <v>164</v>
      </c>
      <c r="M945" s="55">
        <v>0</v>
      </c>
      <c r="N945" s="55">
        <v>0</v>
      </c>
      <c r="O945" s="55">
        <v>164</v>
      </c>
      <c r="P945" s="55">
        <v>0</v>
      </c>
      <c r="Q945" s="45" t="s">
        <v>46</v>
      </c>
      <c r="R945" s="45">
        <v>417</v>
      </c>
      <c r="S945" s="45">
        <v>1682</v>
      </c>
      <c r="T945" s="45">
        <v>62</v>
      </c>
      <c r="U945" s="45">
        <v>216</v>
      </c>
      <c r="V945" s="45">
        <v>0</v>
      </c>
      <c r="W945" s="45">
        <v>0</v>
      </c>
      <c r="X945" s="45">
        <v>0</v>
      </c>
      <c r="Y945" s="45">
        <v>0</v>
      </c>
      <c r="Z945" s="45">
        <v>0</v>
      </c>
      <c r="AA945" s="45">
        <v>0</v>
      </c>
      <c r="AB945" s="45" t="s">
        <v>325</v>
      </c>
      <c r="AC945" s="45" t="s">
        <v>237</v>
      </c>
      <c r="AD945" s="45"/>
    </row>
    <row r="946" s="21" customFormat="1" ht="36" spans="1:30">
      <c r="A946" s="45" t="s">
        <v>42</v>
      </c>
      <c r="B946" s="46" t="s">
        <v>633</v>
      </c>
      <c r="C946" s="45" t="s">
        <v>53</v>
      </c>
      <c r="D946" s="45" t="s">
        <v>45</v>
      </c>
      <c r="E946" s="45" t="s">
        <v>267</v>
      </c>
      <c r="F946" s="45">
        <v>1</v>
      </c>
      <c r="G946" s="45">
        <v>1</v>
      </c>
      <c r="H946" s="45">
        <v>88</v>
      </c>
      <c r="I946" s="45">
        <v>302</v>
      </c>
      <c r="J946" s="45">
        <v>2020</v>
      </c>
      <c r="K946" s="45">
        <v>2020</v>
      </c>
      <c r="L946" s="55">
        <v>4</v>
      </c>
      <c r="M946" s="55">
        <v>0</v>
      </c>
      <c r="N946" s="55">
        <v>0</v>
      </c>
      <c r="O946" s="55">
        <v>4</v>
      </c>
      <c r="P946" s="55">
        <v>0</v>
      </c>
      <c r="Q946" s="45" t="s">
        <v>46</v>
      </c>
      <c r="R946" s="45">
        <v>389</v>
      </c>
      <c r="S946" s="45">
        <v>1457</v>
      </c>
      <c r="T946" s="45">
        <v>88</v>
      </c>
      <c r="U946" s="45">
        <v>302</v>
      </c>
      <c r="V946" s="45">
        <v>0</v>
      </c>
      <c r="W946" s="45">
        <v>0</v>
      </c>
      <c r="X946" s="45">
        <v>0</v>
      </c>
      <c r="Y946" s="45">
        <v>0</v>
      </c>
      <c r="Z946" s="45">
        <v>0</v>
      </c>
      <c r="AA946" s="45">
        <v>0</v>
      </c>
      <c r="AB946" s="45" t="s">
        <v>325</v>
      </c>
      <c r="AC946" s="45" t="s">
        <v>237</v>
      </c>
      <c r="AD946" s="45"/>
    </row>
    <row r="947" s="21" customFormat="1" ht="36" spans="1:30">
      <c r="A947" s="45" t="s">
        <v>42</v>
      </c>
      <c r="B947" s="46" t="s">
        <v>634</v>
      </c>
      <c r="C947" s="45" t="s">
        <v>53</v>
      </c>
      <c r="D947" s="45" t="s">
        <v>45</v>
      </c>
      <c r="E947" s="45" t="s">
        <v>267</v>
      </c>
      <c r="F947" s="45">
        <v>1</v>
      </c>
      <c r="G947" s="45">
        <v>1</v>
      </c>
      <c r="H947" s="45">
        <v>117</v>
      </c>
      <c r="I947" s="45">
        <v>454</v>
      </c>
      <c r="J947" s="45">
        <v>2020</v>
      </c>
      <c r="K947" s="45">
        <v>2020</v>
      </c>
      <c r="L947" s="55">
        <v>437</v>
      </c>
      <c r="M947" s="55">
        <v>0</v>
      </c>
      <c r="N947" s="55">
        <v>0</v>
      </c>
      <c r="O947" s="55">
        <v>437</v>
      </c>
      <c r="P947" s="55">
        <v>0</v>
      </c>
      <c r="Q947" s="45" t="s">
        <v>46</v>
      </c>
      <c r="R947" s="45">
        <v>268</v>
      </c>
      <c r="S947" s="45">
        <v>1103</v>
      </c>
      <c r="T947" s="45">
        <v>117</v>
      </c>
      <c r="U947" s="45">
        <v>454</v>
      </c>
      <c r="V947" s="45">
        <v>0</v>
      </c>
      <c r="W947" s="45">
        <v>0</v>
      </c>
      <c r="X947" s="45">
        <v>0</v>
      </c>
      <c r="Y947" s="45">
        <v>0</v>
      </c>
      <c r="Z947" s="45">
        <v>0</v>
      </c>
      <c r="AA947" s="45">
        <v>0</v>
      </c>
      <c r="AB947" s="45" t="s">
        <v>325</v>
      </c>
      <c r="AC947" s="45" t="s">
        <v>237</v>
      </c>
      <c r="AD947" s="45"/>
    </row>
    <row r="948" s="21" customFormat="1" ht="24" spans="1:30">
      <c r="A948" s="45" t="s">
        <v>42</v>
      </c>
      <c r="B948" s="46" t="s">
        <v>635</v>
      </c>
      <c r="C948" s="45" t="s">
        <v>55</v>
      </c>
      <c r="D948" s="45" t="s">
        <v>45</v>
      </c>
      <c r="E948" s="45" t="s">
        <v>267</v>
      </c>
      <c r="F948" s="45">
        <v>1</v>
      </c>
      <c r="G948" s="45">
        <v>1</v>
      </c>
      <c r="H948" s="45">
        <v>70</v>
      </c>
      <c r="I948" s="45">
        <v>285</v>
      </c>
      <c r="J948" s="45">
        <v>2020</v>
      </c>
      <c r="K948" s="45">
        <v>2020</v>
      </c>
      <c r="L948" s="55">
        <v>8</v>
      </c>
      <c r="M948" s="55">
        <v>0</v>
      </c>
      <c r="N948" s="55">
        <v>0</v>
      </c>
      <c r="O948" s="55">
        <v>8</v>
      </c>
      <c r="P948" s="55">
        <v>0</v>
      </c>
      <c r="Q948" s="45" t="s">
        <v>46</v>
      </c>
      <c r="R948" s="45">
        <v>319</v>
      </c>
      <c r="S948" s="45">
        <v>1266</v>
      </c>
      <c r="T948" s="45">
        <v>70</v>
      </c>
      <c r="U948" s="45">
        <v>285</v>
      </c>
      <c r="V948" s="45">
        <v>0</v>
      </c>
      <c r="W948" s="45">
        <v>0</v>
      </c>
      <c r="X948" s="45">
        <v>0</v>
      </c>
      <c r="Y948" s="45">
        <v>0</v>
      </c>
      <c r="Z948" s="45">
        <v>0</v>
      </c>
      <c r="AA948" s="45">
        <v>0</v>
      </c>
      <c r="AB948" s="45" t="s">
        <v>222</v>
      </c>
      <c r="AC948" s="45" t="s">
        <v>454</v>
      </c>
      <c r="AD948" s="45"/>
    </row>
    <row r="949" s="21" customFormat="1" ht="24" spans="1:30">
      <c r="A949" s="45" t="s">
        <v>42</v>
      </c>
      <c r="B949" s="46" t="s">
        <v>636</v>
      </c>
      <c r="C949" s="45" t="s">
        <v>55</v>
      </c>
      <c r="D949" s="45" t="s">
        <v>45</v>
      </c>
      <c r="E949" s="45" t="s">
        <v>267</v>
      </c>
      <c r="F949" s="45">
        <v>1</v>
      </c>
      <c r="G949" s="45">
        <v>1</v>
      </c>
      <c r="H949" s="45">
        <v>15</v>
      </c>
      <c r="I949" s="45">
        <v>60</v>
      </c>
      <c r="J949" s="45">
        <v>2020</v>
      </c>
      <c r="K949" s="45">
        <v>2020</v>
      </c>
      <c r="L949" s="55">
        <v>335</v>
      </c>
      <c r="M949" s="55">
        <v>0</v>
      </c>
      <c r="N949" s="55">
        <v>0</v>
      </c>
      <c r="O949" s="55">
        <v>335</v>
      </c>
      <c r="P949" s="55">
        <v>0</v>
      </c>
      <c r="Q949" s="45" t="s">
        <v>46</v>
      </c>
      <c r="R949" s="45">
        <v>35</v>
      </c>
      <c r="S949" s="45">
        <v>158</v>
      </c>
      <c r="T949" s="45">
        <v>15</v>
      </c>
      <c r="U949" s="45">
        <v>60</v>
      </c>
      <c r="V949" s="45">
        <v>0</v>
      </c>
      <c r="W949" s="45">
        <v>0</v>
      </c>
      <c r="X949" s="45">
        <v>0</v>
      </c>
      <c r="Y949" s="45">
        <v>0</v>
      </c>
      <c r="Z949" s="45">
        <v>0</v>
      </c>
      <c r="AA949" s="45">
        <v>0</v>
      </c>
      <c r="AB949" s="45" t="s">
        <v>222</v>
      </c>
      <c r="AC949" s="45" t="s">
        <v>454</v>
      </c>
      <c r="AD949" s="45"/>
    </row>
    <row r="950" s="21" customFormat="1" ht="24" spans="1:30">
      <c r="A950" s="45" t="s">
        <v>42</v>
      </c>
      <c r="B950" s="46" t="s">
        <v>637</v>
      </c>
      <c r="C950" s="45" t="s">
        <v>55</v>
      </c>
      <c r="D950" s="45" t="s">
        <v>45</v>
      </c>
      <c r="E950" s="45" t="s">
        <v>267</v>
      </c>
      <c r="F950" s="45">
        <v>1</v>
      </c>
      <c r="G950" s="45">
        <v>1</v>
      </c>
      <c r="H950" s="45">
        <v>30</v>
      </c>
      <c r="I950" s="45">
        <v>125</v>
      </c>
      <c r="J950" s="45">
        <v>2020</v>
      </c>
      <c r="K950" s="45">
        <v>2020</v>
      </c>
      <c r="L950" s="55">
        <v>105</v>
      </c>
      <c r="M950" s="55">
        <v>0</v>
      </c>
      <c r="N950" s="55">
        <v>0</v>
      </c>
      <c r="O950" s="55">
        <v>105</v>
      </c>
      <c r="P950" s="55">
        <v>0</v>
      </c>
      <c r="Q950" s="45" t="s">
        <v>46</v>
      </c>
      <c r="R950" s="45">
        <v>54</v>
      </c>
      <c r="S950" s="45">
        <v>236</v>
      </c>
      <c r="T950" s="45">
        <v>30</v>
      </c>
      <c r="U950" s="45">
        <v>125</v>
      </c>
      <c r="V950" s="45">
        <v>0</v>
      </c>
      <c r="W950" s="45">
        <v>0</v>
      </c>
      <c r="X950" s="45">
        <v>0</v>
      </c>
      <c r="Y950" s="45">
        <v>0</v>
      </c>
      <c r="Z950" s="45">
        <v>0</v>
      </c>
      <c r="AA950" s="45">
        <v>0</v>
      </c>
      <c r="AB950" s="45" t="s">
        <v>222</v>
      </c>
      <c r="AC950" s="45" t="s">
        <v>454</v>
      </c>
      <c r="AD950" s="45"/>
    </row>
    <row r="951" s="21" customFormat="1" ht="24" spans="1:30">
      <c r="A951" s="45" t="s">
        <v>42</v>
      </c>
      <c r="B951" s="46" t="s">
        <v>638</v>
      </c>
      <c r="C951" s="45" t="s">
        <v>639</v>
      </c>
      <c r="D951" s="45" t="s">
        <v>45</v>
      </c>
      <c r="E951" s="45" t="s">
        <v>640</v>
      </c>
      <c r="F951" s="45">
        <v>159</v>
      </c>
      <c r="G951" s="45">
        <v>1</v>
      </c>
      <c r="H951" s="45">
        <v>12</v>
      </c>
      <c r="I951" s="45">
        <v>46</v>
      </c>
      <c r="J951" s="45">
        <v>2020</v>
      </c>
      <c r="K951" s="45">
        <v>2020</v>
      </c>
      <c r="L951" s="55">
        <v>238.5</v>
      </c>
      <c r="M951" s="55">
        <v>0</v>
      </c>
      <c r="N951" s="55">
        <v>0</v>
      </c>
      <c r="O951" s="55">
        <v>238.5</v>
      </c>
      <c r="P951" s="55">
        <v>0</v>
      </c>
      <c r="Q951" s="45" t="s">
        <v>46</v>
      </c>
      <c r="R951" s="45">
        <v>53</v>
      </c>
      <c r="S951" s="45">
        <v>237</v>
      </c>
      <c r="T951" s="45">
        <v>12</v>
      </c>
      <c r="U951" s="45">
        <v>46</v>
      </c>
      <c r="V951" s="45">
        <v>53</v>
      </c>
      <c r="W951" s="45">
        <v>237</v>
      </c>
      <c r="X951" s="45">
        <v>0</v>
      </c>
      <c r="Y951" s="45">
        <v>0</v>
      </c>
      <c r="Z951" s="45">
        <v>0</v>
      </c>
      <c r="AA951" s="45">
        <v>0</v>
      </c>
      <c r="AB951" s="45" t="s">
        <v>299</v>
      </c>
      <c r="AC951" s="45" t="s">
        <v>181</v>
      </c>
      <c r="AD951" s="45"/>
    </row>
    <row r="952" s="21" customFormat="1" ht="24" spans="1:30">
      <c r="A952" s="45" t="s">
        <v>42</v>
      </c>
      <c r="B952" s="46" t="s">
        <v>641</v>
      </c>
      <c r="C952" s="45" t="s">
        <v>55</v>
      </c>
      <c r="D952" s="45" t="s">
        <v>45</v>
      </c>
      <c r="E952" s="45" t="s">
        <v>267</v>
      </c>
      <c r="F952" s="45">
        <v>1</v>
      </c>
      <c r="G952" s="45">
        <v>1</v>
      </c>
      <c r="H952" s="45">
        <v>46</v>
      </c>
      <c r="I952" s="45">
        <v>164</v>
      </c>
      <c r="J952" s="45">
        <v>2020</v>
      </c>
      <c r="K952" s="45">
        <v>2020</v>
      </c>
      <c r="L952" s="55">
        <v>50</v>
      </c>
      <c r="M952" s="55">
        <v>0</v>
      </c>
      <c r="N952" s="55">
        <v>0</v>
      </c>
      <c r="O952" s="55">
        <v>50</v>
      </c>
      <c r="P952" s="55">
        <v>0</v>
      </c>
      <c r="Q952" s="45" t="s">
        <v>46</v>
      </c>
      <c r="R952" s="45">
        <v>375</v>
      </c>
      <c r="S952" s="45">
        <v>1606</v>
      </c>
      <c r="T952" s="45">
        <v>46</v>
      </c>
      <c r="U952" s="45">
        <v>164</v>
      </c>
      <c r="V952" s="45">
        <v>0</v>
      </c>
      <c r="W952" s="45">
        <v>0</v>
      </c>
      <c r="X952" s="45">
        <v>0</v>
      </c>
      <c r="Y952" s="45">
        <v>0</v>
      </c>
      <c r="Z952" s="45">
        <v>0</v>
      </c>
      <c r="AA952" s="45">
        <v>0</v>
      </c>
      <c r="AB952" s="45" t="s">
        <v>222</v>
      </c>
      <c r="AC952" s="45" t="s">
        <v>454</v>
      </c>
      <c r="AD952" s="45"/>
    </row>
    <row r="953" s="21" customFormat="1" ht="24" spans="1:229">
      <c r="A953" s="45" t="s">
        <v>42</v>
      </c>
      <c r="B953" s="46" t="s">
        <v>642</v>
      </c>
      <c r="C953" s="45" t="s">
        <v>58</v>
      </c>
      <c r="D953" s="45" t="s">
        <v>45</v>
      </c>
      <c r="E953" s="45" t="s">
        <v>267</v>
      </c>
      <c r="F953" s="45">
        <v>1</v>
      </c>
      <c r="G953" s="45">
        <v>1</v>
      </c>
      <c r="H953" s="45">
        <v>50</v>
      </c>
      <c r="I953" s="45">
        <v>242</v>
      </c>
      <c r="J953" s="45">
        <v>2020</v>
      </c>
      <c r="K953" s="45">
        <v>2020</v>
      </c>
      <c r="L953" s="55">
        <v>50</v>
      </c>
      <c r="M953" s="55">
        <v>0</v>
      </c>
      <c r="N953" s="55">
        <v>0</v>
      </c>
      <c r="O953" s="55">
        <v>50</v>
      </c>
      <c r="P953" s="55">
        <v>0</v>
      </c>
      <c r="Q953" s="45" t="s">
        <v>46</v>
      </c>
      <c r="R953" s="45">
        <v>65</v>
      </c>
      <c r="S953" s="45">
        <v>305</v>
      </c>
      <c r="T953" s="45">
        <v>50</v>
      </c>
      <c r="U953" s="45">
        <v>242</v>
      </c>
      <c r="V953" s="45">
        <v>0</v>
      </c>
      <c r="W953" s="45">
        <v>0</v>
      </c>
      <c r="X953" s="45">
        <v>0</v>
      </c>
      <c r="Y953" s="45">
        <v>0</v>
      </c>
      <c r="Z953" s="45">
        <v>0</v>
      </c>
      <c r="AA953" s="45">
        <v>0</v>
      </c>
      <c r="AB953" s="45" t="s">
        <v>515</v>
      </c>
      <c r="AC953" s="45" t="s">
        <v>454</v>
      </c>
      <c r="AD953" s="45"/>
      <c r="AE953" s="10"/>
      <c r="AF953" s="10"/>
      <c r="AG953" s="10"/>
      <c r="AH953" s="10"/>
      <c r="AI953" s="10"/>
      <c r="AJ953" s="10"/>
      <c r="AK953" s="10"/>
      <c r="AL953" s="10"/>
      <c r="AM953" s="10"/>
      <c r="AN953" s="10"/>
      <c r="AO953" s="10"/>
      <c r="AP953" s="10"/>
      <c r="AQ953" s="10"/>
      <c r="AR953" s="10"/>
      <c r="AS953" s="10"/>
      <c r="AT953" s="10"/>
      <c r="AU953" s="10"/>
      <c r="AV953" s="10"/>
      <c r="AW953" s="10"/>
      <c r="AX953" s="10"/>
      <c r="AY953" s="10"/>
      <c r="AZ953" s="10"/>
      <c r="BA953" s="10"/>
      <c r="BB953" s="10"/>
      <c r="BC953" s="10"/>
      <c r="BD953" s="10"/>
      <c r="BE953" s="10"/>
      <c r="BF953" s="10"/>
      <c r="BG953" s="10"/>
      <c r="BH953" s="10"/>
      <c r="BI953" s="10"/>
      <c r="BJ953" s="10"/>
      <c r="BK953" s="10"/>
      <c r="BL953" s="10"/>
      <c r="BM953" s="10"/>
      <c r="BN953" s="10"/>
      <c r="BO953" s="10"/>
      <c r="BP953" s="10"/>
      <c r="BQ953" s="10"/>
      <c r="BR953" s="10"/>
      <c r="BS953" s="10"/>
      <c r="BT953" s="10"/>
      <c r="BU953" s="10"/>
      <c r="BV953" s="10"/>
      <c r="BW953" s="10"/>
      <c r="BX953" s="10"/>
      <c r="BY953" s="10"/>
      <c r="BZ953" s="10"/>
      <c r="CA953" s="10"/>
      <c r="CB953" s="10"/>
      <c r="CC953" s="10"/>
      <c r="CD953" s="10"/>
      <c r="CE953" s="10"/>
      <c r="CF953" s="10"/>
      <c r="CG953" s="10"/>
      <c r="CH953" s="10"/>
      <c r="CI953" s="10"/>
      <c r="CJ953" s="10"/>
      <c r="CK953" s="10"/>
      <c r="CL953" s="10"/>
      <c r="CM953" s="10"/>
      <c r="CN953" s="10"/>
      <c r="CO953" s="10"/>
      <c r="CP953" s="10"/>
      <c r="CQ953" s="10"/>
      <c r="CR953" s="10"/>
      <c r="CS953" s="10"/>
      <c r="CT953" s="10"/>
      <c r="CU953" s="10"/>
      <c r="CV953" s="10"/>
      <c r="CW953" s="10"/>
      <c r="CX953" s="10"/>
      <c r="CY953" s="10"/>
      <c r="CZ953" s="10"/>
      <c r="DA953" s="10"/>
      <c r="DB953" s="10"/>
      <c r="DC953" s="10"/>
      <c r="DD953" s="10"/>
      <c r="DE953" s="10"/>
      <c r="DF953" s="10"/>
      <c r="DG953" s="10"/>
      <c r="DH953" s="10"/>
      <c r="DI953" s="10"/>
      <c r="DJ953" s="10"/>
      <c r="DK953" s="10"/>
      <c r="DL953" s="10"/>
      <c r="DM953" s="10"/>
      <c r="DN953" s="10"/>
      <c r="DO953" s="10"/>
      <c r="DP953" s="10"/>
      <c r="DQ953" s="10"/>
      <c r="DR953" s="10"/>
      <c r="DS953" s="10"/>
      <c r="DT953" s="10"/>
      <c r="DU953" s="10"/>
      <c r="DV953" s="10"/>
      <c r="DW953" s="10"/>
      <c r="DX953" s="10"/>
      <c r="DY953" s="10"/>
      <c r="DZ953" s="10"/>
      <c r="EA953" s="10"/>
      <c r="EB953" s="10"/>
      <c r="EC953" s="10"/>
      <c r="ED953" s="10"/>
      <c r="EE953" s="10"/>
      <c r="EF953" s="10"/>
      <c r="EG953" s="10"/>
      <c r="EH953" s="10"/>
      <c r="EI953" s="10"/>
      <c r="EJ953" s="10"/>
      <c r="EK953" s="10"/>
      <c r="EL953" s="10"/>
      <c r="EM953" s="10"/>
      <c r="EN953" s="10"/>
      <c r="EO953" s="10"/>
      <c r="EP953" s="10"/>
      <c r="EQ953" s="10"/>
      <c r="ER953" s="10"/>
      <c r="ES953" s="10"/>
      <c r="ET953" s="10"/>
      <c r="EU953" s="10"/>
      <c r="EV953" s="10"/>
      <c r="EW953" s="10"/>
      <c r="EX953" s="10"/>
      <c r="EY953" s="10"/>
      <c r="EZ953" s="10"/>
      <c r="FA953" s="10"/>
      <c r="FB953" s="10"/>
      <c r="FC953" s="10"/>
      <c r="FD953" s="10"/>
      <c r="FE953" s="10"/>
      <c r="FF953" s="10"/>
      <c r="FG953" s="10"/>
      <c r="FH953" s="10"/>
      <c r="FI953" s="10"/>
      <c r="FJ953" s="10"/>
      <c r="FK953" s="10"/>
      <c r="FL953" s="10"/>
      <c r="FM953" s="10"/>
      <c r="FN953" s="10"/>
      <c r="FO953" s="10"/>
      <c r="FP953" s="10"/>
      <c r="FQ953" s="10"/>
      <c r="FR953" s="10"/>
      <c r="FS953" s="10"/>
      <c r="FT953" s="10"/>
      <c r="FU953" s="10"/>
      <c r="FV953" s="10"/>
      <c r="FW953" s="10"/>
      <c r="FX953" s="10"/>
      <c r="FY953" s="10"/>
      <c r="FZ953" s="10"/>
      <c r="GA953" s="10"/>
      <c r="GB953" s="10"/>
      <c r="GC953" s="10"/>
      <c r="GD953" s="10"/>
      <c r="GE953" s="10"/>
      <c r="GF953" s="10"/>
      <c r="GG953" s="10"/>
      <c r="GH953" s="10"/>
      <c r="GI953" s="10"/>
      <c r="GJ953" s="10"/>
      <c r="GK953" s="10"/>
      <c r="GL953" s="10"/>
      <c r="GM953" s="10"/>
      <c r="GN953" s="10"/>
      <c r="GO953" s="10"/>
      <c r="GP953" s="10"/>
      <c r="GQ953" s="10"/>
      <c r="GR953" s="10"/>
      <c r="GS953" s="10"/>
      <c r="GT953" s="10"/>
      <c r="GU953" s="10"/>
      <c r="GV953" s="10"/>
      <c r="GW953" s="10"/>
      <c r="GX953" s="10"/>
      <c r="GY953" s="10"/>
      <c r="GZ953" s="10"/>
      <c r="HA953" s="10"/>
      <c r="HB953" s="10"/>
      <c r="HC953" s="10"/>
      <c r="HD953" s="10"/>
      <c r="HE953" s="10"/>
      <c r="HF953" s="10"/>
      <c r="HG953" s="10"/>
      <c r="HH953" s="10"/>
      <c r="HI953" s="10"/>
      <c r="HJ953" s="10"/>
      <c r="HK953" s="10"/>
      <c r="HL953" s="10"/>
      <c r="HM953" s="10"/>
      <c r="HN953" s="10"/>
      <c r="HO953" s="10"/>
      <c r="HP953" s="10"/>
      <c r="HQ953" s="10"/>
      <c r="HR953" s="10"/>
      <c r="HS953" s="10"/>
      <c r="HT953" s="10"/>
      <c r="HU953" s="10"/>
    </row>
    <row r="954" s="10" customFormat="1" ht="36" spans="1:229">
      <c r="A954" s="45" t="s">
        <v>42</v>
      </c>
      <c r="B954" s="46" t="s">
        <v>643</v>
      </c>
      <c r="C954" s="45" t="s">
        <v>644</v>
      </c>
      <c r="D954" s="45" t="s">
        <v>45</v>
      </c>
      <c r="E954" s="45" t="s">
        <v>267</v>
      </c>
      <c r="F954" s="45">
        <v>1</v>
      </c>
      <c r="G954" s="45">
        <v>1</v>
      </c>
      <c r="H954" s="45">
        <v>25</v>
      </c>
      <c r="I954" s="45">
        <v>108</v>
      </c>
      <c r="J954" s="45">
        <v>2020</v>
      </c>
      <c r="K954" s="45">
        <v>2020</v>
      </c>
      <c r="L954" s="55">
        <v>15</v>
      </c>
      <c r="M954" s="55">
        <v>0</v>
      </c>
      <c r="N954" s="55">
        <v>0</v>
      </c>
      <c r="O954" s="55">
        <v>15</v>
      </c>
      <c r="P954" s="55">
        <v>0</v>
      </c>
      <c r="Q954" s="45" t="s">
        <v>46</v>
      </c>
      <c r="R954" s="45">
        <v>25</v>
      </c>
      <c r="S954" s="45">
        <v>109</v>
      </c>
      <c r="T954" s="45">
        <v>25</v>
      </c>
      <c r="U954" s="45">
        <v>108</v>
      </c>
      <c r="V954" s="45">
        <v>0</v>
      </c>
      <c r="W954" s="45">
        <v>0</v>
      </c>
      <c r="X954" s="45">
        <v>0</v>
      </c>
      <c r="Y954" s="45">
        <v>0</v>
      </c>
      <c r="Z954" s="45">
        <v>0</v>
      </c>
      <c r="AA954" s="45">
        <v>0</v>
      </c>
      <c r="AB954" s="45" t="s">
        <v>299</v>
      </c>
      <c r="AC954" s="45" t="s">
        <v>226</v>
      </c>
      <c r="AD954" s="45"/>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c r="BY954" s="21"/>
      <c r="BZ954" s="21"/>
      <c r="CA954" s="21"/>
      <c r="CB954" s="21"/>
      <c r="CC954" s="21"/>
      <c r="CD954" s="21"/>
      <c r="CE954" s="21"/>
      <c r="CF954" s="21"/>
      <c r="CG954" s="21"/>
      <c r="CH954" s="21"/>
      <c r="CI954" s="21"/>
      <c r="CJ954" s="21"/>
      <c r="CK954" s="21"/>
      <c r="CL954" s="21"/>
      <c r="CM954" s="21"/>
      <c r="CN954" s="21"/>
      <c r="CO954" s="21"/>
      <c r="CP954" s="21"/>
      <c r="CQ954" s="21"/>
      <c r="CR954" s="21"/>
      <c r="CS954" s="21"/>
      <c r="CT954" s="21"/>
      <c r="CU954" s="21"/>
      <c r="CV954" s="21"/>
      <c r="CW954" s="21"/>
      <c r="CX954" s="21"/>
      <c r="CY954" s="21"/>
      <c r="CZ954" s="21"/>
      <c r="DA954" s="21"/>
      <c r="DB954" s="21"/>
      <c r="DC954" s="21"/>
      <c r="DD954" s="21"/>
      <c r="DE954" s="21"/>
      <c r="DF954" s="21"/>
      <c r="DG954" s="21"/>
      <c r="DH954" s="21"/>
      <c r="DI954" s="21"/>
      <c r="DJ954" s="21"/>
      <c r="DK954" s="21"/>
      <c r="DL954" s="21"/>
      <c r="DM954" s="21"/>
      <c r="DN954" s="21"/>
      <c r="DO954" s="21"/>
      <c r="DP954" s="21"/>
      <c r="DQ954" s="21"/>
      <c r="DR954" s="21"/>
      <c r="DS954" s="21"/>
      <c r="DT954" s="21"/>
      <c r="DU954" s="21"/>
      <c r="DV954" s="21"/>
      <c r="DW954" s="21"/>
      <c r="DX954" s="21"/>
      <c r="DY954" s="21"/>
      <c r="DZ954" s="21"/>
      <c r="EA954" s="21"/>
      <c r="EB954" s="21"/>
      <c r="EC954" s="21"/>
      <c r="ED954" s="21"/>
      <c r="EE954" s="21"/>
      <c r="EF954" s="21"/>
      <c r="EG954" s="21"/>
      <c r="EH954" s="21"/>
      <c r="EI954" s="21"/>
      <c r="EJ954" s="21"/>
      <c r="EK954" s="21"/>
      <c r="EL954" s="21"/>
      <c r="EM954" s="21"/>
      <c r="EN954" s="21"/>
      <c r="EO954" s="21"/>
      <c r="EP954" s="21"/>
      <c r="EQ954" s="21"/>
      <c r="ER954" s="21"/>
      <c r="ES954" s="21"/>
      <c r="ET954" s="21"/>
      <c r="EU954" s="21"/>
      <c r="EV954" s="21"/>
      <c r="EW954" s="21"/>
      <c r="EX954" s="21"/>
      <c r="EY954" s="21"/>
      <c r="EZ954" s="21"/>
      <c r="FA954" s="21"/>
      <c r="FB954" s="21"/>
      <c r="FC954" s="21"/>
      <c r="FD954" s="21"/>
      <c r="FE954" s="21"/>
      <c r="FF954" s="21"/>
      <c r="FG954" s="21"/>
      <c r="FH954" s="21"/>
      <c r="FI954" s="21"/>
      <c r="FJ954" s="21"/>
      <c r="FK954" s="21"/>
      <c r="FL954" s="21"/>
      <c r="FM954" s="21"/>
      <c r="FN954" s="21"/>
      <c r="FO954" s="21"/>
      <c r="FP954" s="21"/>
      <c r="FQ954" s="21"/>
      <c r="FR954" s="21"/>
      <c r="FS954" s="21"/>
      <c r="FT954" s="21"/>
      <c r="FU954" s="21"/>
      <c r="FV954" s="21"/>
      <c r="FW954" s="21"/>
      <c r="FX954" s="21"/>
      <c r="FY954" s="21"/>
      <c r="FZ954" s="21"/>
      <c r="GA954" s="21"/>
      <c r="GB954" s="21"/>
      <c r="GC954" s="21"/>
      <c r="GD954" s="21"/>
      <c r="GE954" s="21"/>
      <c r="GF954" s="21"/>
      <c r="GG954" s="21"/>
      <c r="GH954" s="21"/>
      <c r="GI954" s="21"/>
      <c r="GJ954" s="21"/>
      <c r="GK954" s="21"/>
      <c r="GL954" s="21"/>
      <c r="GM954" s="21"/>
      <c r="GN954" s="21"/>
      <c r="GO954" s="21"/>
      <c r="GP954" s="21"/>
      <c r="GQ954" s="21"/>
      <c r="GR954" s="21"/>
      <c r="GS954" s="21"/>
      <c r="GT954" s="21"/>
      <c r="GU954" s="21"/>
      <c r="GV954" s="21"/>
      <c r="GW954" s="21"/>
      <c r="GX954" s="21"/>
      <c r="GY954" s="21"/>
      <c r="GZ954" s="21"/>
      <c r="HA954" s="21"/>
      <c r="HB954" s="21"/>
      <c r="HC954" s="21"/>
      <c r="HD954" s="21"/>
      <c r="HE954" s="21"/>
      <c r="HF954" s="21"/>
      <c r="HG954" s="21"/>
      <c r="HH954" s="21"/>
      <c r="HI954" s="21"/>
      <c r="HJ954" s="21"/>
      <c r="HK954" s="21"/>
      <c r="HL954" s="21"/>
      <c r="HM954" s="21"/>
      <c r="HN954" s="21"/>
      <c r="HO954" s="21"/>
      <c r="HP954" s="21"/>
      <c r="HQ954" s="21"/>
      <c r="HR954" s="21"/>
      <c r="HS954" s="21"/>
      <c r="HT954" s="21"/>
      <c r="HU954" s="21"/>
    </row>
    <row r="955" s="10" customFormat="1" ht="24" spans="1:229">
      <c r="A955" s="45" t="s">
        <v>42</v>
      </c>
      <c r="B955" s="46" t="s">
        <v>645</v>
      </c>
      <c r="C955" s="45" t="s">
        <v>57</v>
      </c>
      <c r="D955" s="45" t="s">
        <v>45</v>
      </c>
      <c r="E955" s="45" t="s">
        <v>267</v>
      </c>
      <c r="F955" s="45">
        <v>1</v>
      </c>
      <c r="G955" s="45">
        <v>1</v>
      </c>
      <c r="H955" s="45">
        <v>17</v>
      </c>
      <c r="I955" s="45">
        <v>66</v>
      </c>
      <c r="J955" s="45">
        <v>2020</v>
      </c>
      <c r="K955" s="45">
        <v>2020</v>
      </c>
      <c r="L955" s="55">
        <v>115</v>
      </c>
      <c r="M955" s="55">
        <v>0</v>
      </c>
      <c r="N955" s="55">
        <v>0</v>
      </c>
      <c r="O955" s="55">
        <v>115</v>
      </c>
      <c r="P955" s="55">
        <v>0</v>
      </c>
      <c r="Q955" s="45" t="s">
        <v>46</v>
      </c>
      <c r="R955" s="45">
        <v>93</v>
      </c>
      <c r="S955" s="45">
        <v>382</v>
      </c>
      <c r="T955" s="45">
        <v>17</v>
      </c>
      <c r="U955" s="45">
        <v>66</v>
      </c>
      <c r="V955" s="45">
        <v>0</v>
      </c>
      <c r="W955" s="45">
        <v>0</v>
      </c>
      <c r="X955" s="45">
        <v>17</v>
      </c>
      <c r="Y955" s="45">
        <v>66</v>
      </c>
      <c r="Z955" s="45">
        <v>0</v>
      </c>
      <c r="AA955" s="45">
        <v>0</v>
      </c>
      <c r="AB955" s="45" t="s">
        <v>299</v>
      </c>
      <c r="AC955" s="45" t="s">
        <v>454</v>
      </c>
      <c r="AD955" s="45"/>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c r="BY955" s="21"/>
      <c r="BZ955" s="21"/>
      <c r="CA955" s="21"/>
      <c r="CB955" s="21"/>
      <c r="CC955" s="21"/>
      <c r="CD955" s="21"/>
      <c r="CE955" s="21"/>
      <c r="CF955" s="21"/>
      <c r="CG955" s="21"/>
      <c r="CH955" s="21"/>
      <c r="CI955" s="21"/>
      <c r="CJ955" s="21"/>
      <c r="CK955" s="21"/>
      <c r="CL955" s="21"/>
      <c r="CM955" s="21"/>
      <c r="CN955" s="21"/>
      <c r="CO955" s="21"/>
      <c r="CP955" s="21"/>
      <c r="CQ955" s="21"/>
      <c r="CR955" s="21"/>
      <c r="CS955" s="21"/>
      <c r="CT955" s="21"/>
      <c r="CU955" s="21"/>
      <c r="CV955" s="21"/>
      <c r="CW955" s="21"/>
      <c r="CX955" s="21"/>
      <c r="CY955" s="21"/>
      <c r="CZ955" s="21"/>
      <c r="DA955" s="21"/>
      <c r="DB955" s="21"/>
      <c r="DC955" s="21"/>
      <c r="DD955" s="21"/>
      <c r="DE955" s="21"/>
      <c r="DF955" s="21"/>
      <c r="DG955" s="21"/>
      <c r="DH955" s="21"/>
      <c r="DI955" s="21"/>
      <c r="DJ955" s="21"/>
      <c r="DK955" s="21"/>
      <c r="DL955" s="21"/>
      <c r="DM955" s="21"/>
      <c r="DN955" s="21"/>
      <c r="DO955" s="21"/>
      <c r="DP955" s="21"/>
      <c r="DQ955" s="21"/>
      <c r="DR955" s="21"/>
      <c r="DS955" s="21"/>
      <c r="DT955" s="21"/>
      <c r="DU955" s="21"/>
      <c r="DV955" s="21"/>
      <c r="DW955" s="21"/>
      <c r="DX955" s="21"/>
      <c r="DY955" s="21"/>
      <c r="DZ955" s="21"/>
      <c r="EA955" s="21"/>
      <c r="EB955" s="21"/>
      <c r="EC955" s="21"/>
      <c r="ED955" s="21"/>
      <c r="EE955" s="21"/>
      <c r="EF955" s="21"/>
      <c r="EG955" s="21"/>
      <c r="EH955" s="21"/>
      <c r="EI955" s="21"/>
      <c r="EJ955" s="21"/>
      <c r="EK955" s="21"/>
      <c r="EL955" s="21"/>
      <c r="EM955" s="21"/>
      <c r="EN955" s="21"/>
      <c r="EO955" s="21"/>
      <c r="EP955" s="21"/>
      <c r="EQ955" s="21"/>
      <c r="ER955" s="21"/>
      <c r="ES955" s="21"/>
      <c r="ET955" s="21"/>
      <c r="EU955" s="21"/>
      <c r="EV955" s="21"/>
      <c r="EW955" s="21"/>
      <c r="EX955" s="21"/>
      <c r="EY955" s="21"/>
      <c r="EZ955" s="21"/>
      <c r="FA955" s="21"/>
      <c r="FB955" s="21"/>
      <c r="FC955" s="21"/>
      <c r="FD955" s="21"/>
      <c r="FE955" s="21"/>
      <c r="FF955" s="21"/>
      <c r="FG955" s="21"/>
      <c r="FH955" s="21"/>
      <c r="FI955" s="21"/>
      <c r="FJ955" s="21"/>
      <c r="FK955" s="21"/>
      <c r="FL955" s="21"/>
      <c r="FM955" s="21"/>
      <c r="FN955" s="21"/>
      <c r="FO955" s="21"/>
      <c r="FP955" s="21"/>
      <c r="FQ955" s="21"/>
      <c r="FR955" s="21"/>
      <c r="FS955" s="21"/>
      <c r="FT955" s="21"/>
      <c r="FU955" s="21"/>
      <c r="FV955" s="21"/>
      <c r="FW955" s="21"/>
      <c r="FX955" s="21"/>
      <c r="FY955" s="21"/>
      <c r="FZ955" s="21"/>
      <c r="GA955" s="21"/>
      <c r="GB955" s="21"/>
      <c r="GC955" s="21"/>
      <c r="GD955" s="21"/>
      <c r="GE955" s="21"/>
      <c r="GF955" s="21"/>
      <c r="GG955" s="21"/>
      <c r="GH955" s="21"/>
      <c r="GI955" s="21"/>
      <c r="GJ955" s="21"/>
      <c r="GK955" s="21"/>
      <c r="GL955" s="21"/>
      <c r="GM955" s="21"/>
      <c r="GN955" s="21"/>
      <c r="GO955" s="21"/>
      <c r="GP955" s="21"/>
      <c r="GQ955" s="21"/>
      <c r="GR955" s="21"/>
      <c r="GS955" s="21"/>
      <c r="GT955" s="21"/>
      <c r="GU955" s="21"/>
      <c r="GV955" s="21"/>
      <c r="GW955" s="21"/>
      <c r="GX955" s="21"/>
      <c r="GY955" s="21"/>
      <c r="GZ955" s="21"/>
      <c r="HA955" s="21"/>
      <c r="HB955" s="21"/>
      <c r="HC955" s="21"/>
      <c r="HD955" s="21"/>
      <c r="HE955" s="21"/>
      <c r="HF955" s="21"/>
      <c r="HG955" s="21"/>
      <c r="HH955" s="21"/>
      <c r="HI955" s="21"/>
      <c r="HJ955" s="21"/>
      <c r="HK955" s="21"/>
      <c r="HL955" s="21"/>
      <c r="HM955" s="21"/>
      <c r="HN955" s="21"/>
      <c r="HO955" s="21"/>
      <c r="HP955" s="21"/>
      <c r="HQ955" s="21"/>
      <c r="HR955" s="21"/>
      <c r="HS955" s="21"/>
      <c r="HT955" s="21"/>
      <c r="HU955" s="21"/>
    </row>
    <row r="956" s="143" customFormat="1" ht="12" spans="1:30">
      <c r="A956" s="43" t="s">
        <v>646</v>
      </c>
      <c r="B956" s="44" t="s">
        <v>647</v>
      </c>
      <c r="C956" s="43"/>
      <c r="D956" s="43"/>
      <c r="E956" s="43"/>
      <c r="F956" s="43">
        <f>SUM(F957,F959)</f>
        <v>18371.42</v>
      </c>
      <c r="G956" s="43">
        <f>SUM(G957,G959)</f>
        <v>37</v>
      </c>
      <c r="H956" s="43">
        <f>SUM(H957,H959)</f>
        <v>1209</v>
      </c>
      <c r="I956" s="43">
        <f>SUM(I957,I959)</f>
        <v>4769</v>
      </c>
      <c r="J956" s="43"/>
      <c r="K956" s="43"/>
      <c r="L956" s="52">
        <f>SUM(L957,L959)</f>
        <v>1592.94</v>
      </c>
      <c r="M956" s="52">
        <f t="shared" ref="M956:AA956" si="112">SUM(M957,M959)</f>
        <v>145.02</v>
      </c>
      <c r="N956" s="52">
        <f t="shared" si="112"/>
        <v>1429.92</v>
      </c>
      <c r="O956" s="52">
        <f t="shared" si="112"/>
        <v>18</v>
      </c>
      <c r="P956" s="52">
        <f t="shared" si="112"/>
        <v>0</v>
      </c>
      <c r="Q956" s="43"/>
      <c r="R956" s="43">
        <f t="shared" si="112"/>
        <v>2134</v>
      </c>
      <c r="S956" s="43">
        <f t="shared" si="112"/>
        <v>8723</v>
      </c>
      <c r="T956" s="43">
        <f t="shared" si="112"/>
        <v>1209</v>
      </c>
      <c r="U956" s="43">
        <f t="shared" si="112"/>
        <v>4769</v>
      </c>
      <c r="V956" s="43">
        <f t="shared" si="112"/>
        <v>0</v>
      </c>
      <c r="W956" s="43">
        <f t="shared" si="112"/>
        <v>0</v>
      </c>
      <c r="X956" s="43">
        <f t="shared" si="112"/>
        <v>1209</v>
      </c>
      <c r="Y956" s="43">
        <f t="shared" si="112"/>
        <v>4769</v>
      </c>
      <c r="Z956" s="43">
        <f t="shared" si="112"/>
        <v>0</v>
      </c>
      <c r="AA956" s="43">
        <f t="shared" si="112"/>
        <v>0</v>
      </c>
      <c r="AB956" s="43"/>
      <c r="AC956" s="44"/>
      <c r="AD956" s="77"/>
    </row>
    <row r="957" s="143" customFormat="1" ht="24" spans="1:30">
      <c r="A957" s="43" t="s">
        <v>648</v>
      </c>
      <c r="B957" s="44" t="s">
        <v>649</v>
      </c>
      <c r="C957" s="43" t="s">
        <v>36</v>
      </c>
      <c r="D957" s="43"/>
      <c r="E957" s="43"/>
      <c r="F957" s="43">
        <f>SUM(F958)</f>
        <v>1.42</v>
      </c>
      <c r="G957" s="43">
        <f>SUM(G958)</f>
        <v>1</v>
      </c>
      <c r="H957" s="43">
        <f>SUM(H958)</f>
        <v>329</v>
      </c>
      <c r="I957" s="43">
        <f>SUM(I958)</f>
        <v>1310</v>
      </c>
      <c r="J957" s="43"/>
      <c r="K957" s="43"/>
      <c r="L957" s="52">
        <f>SUM(L958)</f>
        <v>8.52</v>
      </c>
      <c r="M957" s="52">
        <f t="shared" ref="M957:AA957" si="113">SUM(M958)</f>
        <v>8.52</v>
      </c>
      <c r="N957" s="52">
        <f t="shared" si="113"/>
        <v>0</v>
      </c>
      <c r="O957" s="52">
        <f t="shared" si="113"/>
        <v>0</v>
      </c>
      <c r="P957" s="52">
        <f t="shared" si="113"/>
        <v>0</v>
      </c>
      <c r="Q957" s="43"/>
      <c r="R957" s="43">
        <f t="shared" si="113"/>
        <v>329</v>
      </c>
      <c r="S957" s="43">
        <f t="shared" si="113"/>
        <v>1310</v>
      </c>
      <c r="T957" s="43">
        <f t="shared" si="113"/>
        <v>329</v>
      </c>
      <c r="U957" s="43">
        <f t="shared" si="113"/>
        <v>1310</v>
      </c>
      <c r="V957" s="83">
        <f t="shared" si="113"/>
        <v>0</v>
      </c>
      <c r="W957" s="77">
        <f t="shared" si="113"/>
        <v>0</v>
      </c>
      <c r="X957" s="77">
        <f t="shared" si="113"/>
        <v>329</v>
      </c>
      <c r="Y957" s="77">
        <f t="shared" si="113"/>
        <v>1310</v>
      </c>
      <c r="Z957" s="77">
        <f t="shared" si="113"/>
        <v>0</v>
      </c>
      <c r="AA957" s="77">
        <f t="shared" si="113"/>
        <v>0</v>
      </c>
      <c r="AB957" s="43"/>
      <c r="AC957" s="44"/>
      <c r="AD957" s="77"/>
    </row>
    <row r="958" s="8" customFormat="1" ht="24" spans="1:30">
      <c r="A958" s="45" t="s">
        <v>42</v>
      </c>
      <c r="B958" s="46" t="s">
        <v>650</v>
      </c>
      <c r="C958" s="43" t="s">
        <v>55</v>
      </c>
      <c r="D958" s="45" t="s">
        <v>248</v>
      </c>
      <c r="E958" s="45" t="s">
        <v>651</v>
      </c>
      <c r="F958" s="45">
        <v>1.42</v>
      </c>
      <c r="G958" s="75">
        <v>1</v>
      </c>
      <c r="H958" s="45">
        <v>329</v>
      </c>
      <c r="I958" s="45">
        <v>1310</v>
      </c>
      <c r="J958" s="45">
        <v>2020</v>
      </c>
      <c r="K958" s="45">
        <v>2020</v>
      </c>
      <c r="L958" s="55">
        <v>8.52</v>
      </c>
      <c r="M958" s="55">
        <v>8.52</v>
      </c>
      <c r="N958" s="55">
        <v>0</v>
      </c>
      <c r="O958" s="52">
        <v>0</v>
      </c>
      <c r="P958" s="55">
        <v>0</v>
      </c>
      <c r="Q958" s="45" t="s">
        <v>46</v>
      </c>
      <c r="R958" s="45">
        <v>329</v>
      </c>
      <c r="S958" s="45">
        <v>1310</v>
      </c>
      <c r="T958" s="45">
        <v>329</v>
      </c>
      <c r="U958" s="45">
        <v>1310</v>
      </c>
      <c r="V958" s="83">
        <v>0</v>
      </c>
      <c r="W958" s="77">
        <v>0</v>
      </c>
      <c r="X958" s="45">
        <v>329</v>
      </c>
      <c r="Y958" s="45">
        <v>1310</v>
      </c>
      <c r="Z958" s="77">
        <v>0</v>
      </c>
      <c r="AA958" s="77">
        <v>0</v>
      </c>
      <c r="AB958" s="45" t="s">
        <v>117</v>
      </c>
      <c r="AC958" s="46" t="s">
        <v>181</v>
      </c>
      <c r="AD958" s="66"/>
    </row>
    <row r="959" s="143" customFormat="1" ht="24" spans="1:30">
      <c r="A959" s="43" t="s">
        <v>652</v>
      </c>
      <c r="B959" s="44" t="s">
        <v>653</v>
      </c>
      <c r="C959" s="43" t="s">
        <v>36</v>
      </c>
      <c r="D959" s="43"/>
      <c r="E959" s="43"/>
      <c r="F959" s="43">
        <f t="shared" ref="F959:I959" si="114">SUM(F960:F995)</f>
        <v>18370</v>
      </c>
      <c r="G959" s="43">
        <f t="shared" si="114"/>
        <v>36</v>
      </c>
      <c r="H959" s="43">
        <f t="shared" si="114"/>
        <v>880</v>
      </c>
      <c r="I959" s="43">
        <f t="shared" si="114"/>
        <v>3459</v>
      </c>
      <c r="J959" s="43"/>
      <c r="K959" s="43"/>
      <c r="L959" s="52">
        <f>SUM(L960:L995)</f>
        <v>1584.42</v>
      </c>
      <c r="M959" s="52">
        <f t="shared" ref="M959:AA959" si="115">SUM(M960:M995)</f>
        <v>136.5</v>
      </c>
      <c r="N959" s="52">
        <f t="shared" si="115"/>
        <v>1429.92</v>
      </c>
      <c r="O959" s="52">
        <f t="shared" si="115"/>
        <v>18</v>
      </c>
      <c r="P959" s="52">
        <f t="shared" si="115"/>
        <v>0</v>
      </c>
      <c r="Q959" s="43"/>
      <c r="R959" s="43">
        <f t="shared" si="115"/>
        <v>1805</v>
      </c>
      <c r="S959" s="43">
        <f t="shared" si="115"/>
        <v>7413</v>
      </c>
      <c r="T959" s="43">
        <f t="shared" si="115"/>
        <v>880</v>
      </c>
      <c r="U959" s="43">
        <f t="shared" si="115"/>
        <v>3459</v>
      </c>
      <c r="V959" s="43">
        <f t="shared" si="115"/>
        <v>0</v>
      </c>
      <c r="W959" s="43">
        <f t="shared" si="115"/>
        <v>0</v>
      </c>
      <c r="X959" s="43">
        <f t="shared" si="115"/>
        <v>880</v>
      </c>
      <c r="Y959" s="43">
        <f t="shared" si="115"/>
        <v>3459</v>
      </c>
      <c r="Z959" s="43">
        <f t="shared" si="115"/>
        <v>0</v>
      </c>
      <c r="AA959" s="43">
        <f t="shared" si="115"/>
        <v>0</v>
      </c>
      <c r="AB959" s="43"/>
      <c r="AC959" s="43"/>
      <c r="AD959" s="77"/>
    </row>
    <row r="960" s="21" customFormat="1" spans="1:225">
      <c r="A960" s="45" t="s">
        <v>42</v>
      </c>
      <c r="B960" s="46" t="s">
        <v>654</v>
      </c>
      <c r="C960" s="45" t="s">
        <v>49</v>
      </c>
      <c r="D960" s="45" t="s">
        <v>70</v>
      </c>
      <c r="E960" s="45" t="s">
        <v>419</v>
      </c>
      <c r="F960" s="75">
        <v>470</v>
      </c>
      <c r="G960" s="74">
        <v>1</v>
      </c>
      <c r="H960" s="45">
        <v>65</v>
      </c>
      <c r="I960" s="45">
        <v>275</v>
      </c>
      <c r="J960" s="45">
        <v>2018</v>
      </c>
      <c r="K960" s="45">
        <v>2018</v>
      </c>
      <c r="L960" s="55">
        <v>70.5</v>
      </c>
      <c r="M960" s="55">
        <v>70.5</v>
      </c>
      <c r="N960" s="55">
        <v>0</v>
      </c>
      <c r="O960" s="55">
        <v>0</v>
      </c>
      <c r="P960" s="55">
        <v>0</v>
      </c>
      <c r="Q960" s="91" t="s">
        <v>46</v>
      </c>
      <c r="R960" s="45">
        <v>65</v>
      </c>
      <c r="S960" s="45">
        <v>275</v>
      </c>
      <c r="T960" s="45">
        <v>65</v>
      </c>
      <c r="U960" s="45">
        <v>275</v>
      </c>
      <c r="V960" s="73">
        <v>0</v>
      </c>
      <c r="W960" s="45">
        <v>0</v>
      </c>
      <c r="X960" s="45">
        <v>65</v>
      </c>
      <c r="Y960" s="45">
        <v>275</v>
      </c>
      <c r="Z960" s="45">
        <v>0</v>
      </c>
      <c r="AA960" s="45">
        <v>0</v>
      </c>
      <c r="AB960" s="45" t="s">
        <v>117</v>
      </c>
      <c r="AC960" s="45" t="s">
        <v>454</v>
      </c>
      <c r="AD960" s="45"/>
      <c r="AE960" s="131"/>
      <c r="AF960" s="131"/>
      <c r="AG960" s="131"/>
      <c r="AH960" s="131"/>
      <c r="AI960" s="131"/>
      <c r="AJ960" s="131"/>
      <c r="AK960" s="131"/>
      <c r="AL960" s="131"/>
      <c r="AM960" s="131"/>
      <c r="AN960" s="131"/>
      <c r="AO960" s="131"/>
      <c r="AP960" s="131"/>
      <c r="AQ960" s="131"/>
      <c r="AR960" s="131"/>
      <c r="AS960" s="131"/>
      <c r="AT960" s="131"/>
      <c r="AU960" s="131"/>
      <c r="AV960" s="131"/>
      <c r="AW960" s="131"/>
      <c r="AX960" s="131"/>
      <c r="AY960" s="131"/>
      <c r="AZ960" s="131"/>
      <c r="BA960" s="131"/>
      <c r="BB960" s="131"/>
      <c r="BC960" s="131"/>
      <c r="BD960" s="131"/>
      <c r="BE960" s="131"/>
      <c r="BF960" s="131"/>
      <c r="BG960" s="131"/>
      <c r="BH960" s="131"/>
      <c r="BI960" s="131"/>
      <c r="BJ960" s="131"/>
      <c r="BK960" s="131"/>
      <c r="BL960" s="131"/>
      <c r="BM960" s="131"/>
      <c r="BN960" s="131"/>
      <c r="BO960" s="131"/>
      <c r="BP960" s="131"/>
      <c r="BQ960" s="131"/>
      <c r="BR960" s="131"/>
      <c r="BS960" s="131"/>
      <c r="BT960" s="131"/>
      <c r="BU960" s="131"/>
      <c r="BV960" s="131"/>
      <c r="BW960" s="131"/>
      <c r="BX960" s="131"/>
      <c r="BY960" s="131"/>
      <c r="BZ960" s="131"/>
      <c r="CA960" s="131"/>
      <c r="CB960" s="131"/>
      <c r="CC960" s="131"/>
      <c r="CD960" s="131"/>
      <c r="CE960" s="131"/>
      <c r="CF960" s="131"/>
      <c r="CG960" s="131"/>
      <c r="CH960" s="131"/>
      <c r="CI960" s="131"/>
      <c r="CJ960" s="131"/>
      <c r="CK960" s="131"/>
      <c r="CL960" s="131"/>
      <c r="CM960" s="131"/>
      <c r="CN960" s="131"/>
      <c r="CO960" s="131"/>
      <c r="CP960" s="131"/>
      <c r="CQ960" s="131"/>
      <c r="CR960" s="131"/>
      <c r="CS960" s="131"/>
      <c r="CT960" s="131"/>
      <c r="CU960" s="131"/>
      <c r="CV960" s="131"/>
      <c r="CW960" s="131"/>
      <c r="CX960" s="131"/>
      <c r="CY960" s="131"/>
      <c r="CZ960" s="131"/>
      <c r="DA960" s="131"/>
      <c r="DB960" s="131"/>
      <c r="DC960" s="131"/>
      <c r="DD960" s="131"/>
      <c r="DE960" s="131"/>
      <c r="DF960" s="131"/>
      <c r="DG960" s="131"/>
      <c r="DH960" s="131"/>
      <c r="DI960" s="131"/>
      <c r="DJ960" s="131"/>
      <c r="DK960" s="131"/>
      <c r="DL960" s="131"/>
      <c r="DM960" s="131"/>
      <c r="DN960" s="131"/>
      <c r="DO960" s="131"/>
      <c r="DP960" s="131"/>
      <c r="DQ960" s="131"/>
      <c r="DR960" s="131"/>
      <c r="DS960" s="131"/>
      <c r="DT960" s="131"/>
      <c r="DU960" s="131"/>
      <c r="DV960" s="131"/>
      <c r="DW960" s="131"/>
      <c r="DX960" s="131"/>
      <c r="DY960" s="131"/>
      <c r="DZ960" s="131"/>
      <c r="EA960" s="131"/>
      <c r="EB960" s="131"/>
      <c r="EC960" s="131"/>
      <c r="ED960" s="131"/>
      <c r="EE960" s="131"/>
      <c r="EF960" s="131"/>
      <c r="EG960" s="131"/>
      <c r="EH960" s="131"/>
      <c r="EI960" s="131"/>
      <c r="EJ960" s="131"/>
      <c r="EK960" s="131"/>
      <c r="EL960" s="131"/>
      <c r="EM960" s="131"/>
      <c r="EN960" s="131"/>
      <c r="EO960" s="131"/>
      <c r="EP960" s="131"/>
      <c r="EQ960" s="131"/>
      <c r="ER960" s="131"/>
      <c r="ES960" s="131"/>
      <c r="ET960" s="131"/>
      <c r="EU960" s="131"/>
      <c r="EV960" s="131"/>
      <c r="EW960" s="131"/>
      <c r="EX960" s="131"/>
      <c r="EY960" s="131"/>
      <c r="EZ960" s="131"/>
      <c r="FA960" s="131"/>
      <c r="FB960" s="131"/>
      <c r="FC960" s="131"/>
      <c r="FD960" s="131"/>
      <c r="FE960" s="131"/>
      <c r="FF960" s="131"/>
      <c r="FG960" s="131"/>
      <c r="FH960" s="131"/>
      <c r="FI960" s="131"/>
      <c r="FJ960" s="131"/>
      <c r="FK960" s="131"/>
      <c r="FL960" s="131"/>
      <c r="FM960" s="131"/>
      <c r="FN960" s="131"/>
      <c r="FO960" s="131"/>
      <c r="FP960" s="131"/>
      <c r="FQ960" s="131"/>
      <c r="FR960" s="131"/>
      <c r="FS960" s="131"/>
      <c r="FT960" s="131"/>
      <c r="FU960" s="131"/>
      <c r="FV960" s="131"/>
      <c r="FW960" s="131"/>
      <c r="FX960" s="131"/>
      <c r="FY960" s="131"/>
      <c r="FZ960" s="131"/>
      <c r="GA960" s="131"/>
      <c r="GB960" s="131"/>
      <c r="GC960" s="131"/>
      <c r="GD960" s="131"/>
      <c r="GE960" s="131"/>
      <c r="GF960" s="131"/>
      <c r="GG960" s="131"/>
      <c r="GH960" s="131"/>
      <c r="GI960" s="131"/>
      <c r="GJ960" s="131"/>
      <c r="GK960" s="131"/>
      <c r="GL960" s="131"/>
      <c r="GM960" s="131"/>
      <c r="GN960" s="131"/>
      <c r="GO960" s="131"/>
      <c r="GP960" s="131"/>
      <c r="GQ960" s="131"/>
      <c r="GR960" s="131"/>
      <c r="GS960" s="131"/>
      <c r="GT960" s="131"/>
      <c r="GU960" s="131"/>
      <c r="GV960" s="131"/>
      <c r="GW960" s="131"/>
      <c r="GX960" s="131"/>
      <c r="GY960" s="131"/>
      <c r="GZ960" s="131"/>
      <c r="HA960" s="131"/>
      <c r="HB960" s="131"/>
      <c r="HC960" s="131"/>
      <c r="HD960" s="131"/>
      <c r="HE960" s="131"/>
      <c r="HF960" s="131"/>
      <c r="HG960" s="131"/>
      <c r="HH960" s="131"/>
      <c r="HI960" s="131"/>
      <c r="HJ960" s="131"/>
      <c r="HK960" s="131"/>
      <c r="HL960" s="131"/>
      <c r="HM960" s="131"/>
      <c r="HN960" s="131"/>
      <c r="HO960" s="131"/>
      <c r="HP960" s="131"/>
      <c r="HQ960" s="131"/>
    </row>
    <row r="961" s="131" customFormat="1" spans="1:30">
      <c r="A961" s="45" t="s">
        <v>42</v>
      </c>
      <c r="B961" s="46" t="s">
        <v>654</v>
      </c>
      <c r="C961" s="45" t="s">
        <v>51</v>
      </c>
      <c r="D961" s="45" t="s">
        <v>70</v>
      </c>
      <c r="E961" s="45" t="s">
        <v>419</v>
      </c>
      <c r="F961" s="75">
        <v>629</v>
      </c>
      <c r="G961" s="45">
        <v>1</v>
      </c>
      <c r="H961" s="45">
        <v>46</v>
      </c>
      <c r="I961" s="45">
        <v>144</v>
      </c>
      <c r="J961" s="45">
        <v>2018</v>
      </c>
      <c r="K961" s="45">
        <v>2018</v>
      </c>
      <c r="L961" s="55">
        <v>29</v>
      </c>
      <c r="M961" s="55">
        <v>29</v>
      </c>
      <c r="N961" s="55">
        <v>0</v>
      </c>
      <c r="O961" s="55">
        <v>0</v>
      </c>
      <c r="P961" s="55">
        <v>0</v>
      </c>
      <c r="Q961" s="91" t="s">
        <v>46</v>
      </c>
      <c r="R961" s="45">
        <v>46</v>
      </c>
      <c r="S961" s="45">
        <v>144</v>
      </c>
      <c r="T961" s="45">
        <v>46</v>
      </c>
      <c r="U961" s="45">
        <v>144</v>
      </c>
      <c r="V961" s="73">
        <v>0</v>
      </c>
      <c r="W961" s="45">
        <v>0</v>
      </c>
      <c r="X961" s="45">
        <v>46</v>
      </c>
      <c r="Y961" s="45">
        <v>144</v>
      </c>
      <c r="Z961" s="45">
        <v>0</v>
      </c>
      <c r="AA961" s="45">
        <v>0</v>
      </c>
      <c r="AB961" s="45" t="s">
        <v>117</v>
      </c>
      <c r="AC961" s="45" t="s">
        <v>454</v>
      </c>
      <c r="AD961" s="45"/>
    </row>
    <row r="962" s="131" customFormat="1" spans="1:30">
      <c r="A962" s="45" t="s">
        <v>42</v>
      </c>
      <c r="B962" s="46" t="s">
        <v>654</v>
      </c>
      <c r="C962" s="45" t="s">
        <v>51</v>
      </c>
      <c r="D962" s="45" t="s">
        <v>70</v>
      </c>
      <c r="E962" s="45" t="s">
        <v>419</v>
      </c>
      <c r="F962" s="75">
        <v>365</v>
      </c>
      <c r="G962" s="45">
        <v>1</v>
      </c>
      <c r="H962" s="45">
        <v>11</v>
      </c>
      <c r="I962" s="45">
        <v>44</v>
      </c>
      <c r="J962" s="45">
        <v>2018</v>
      </c>
      <c r="K962" s="45">
        <v>2018</v>
      </c>
      <c r="L962" s="55">
        <v>23</v>
      </c>
      <c r="M962" s="55">
        <v>23</v>
      </c>
      <c r="N962" s="55">
        <v>0</v>
      </c>
      <c r="O962" s="55">
        <v>0</v>
      </c>
      <c r="P962" s="55">
        <v>0</v>
      </c>
      <c r="Q962" s="91" t="s">
        <v>46</v>
      </c>
      <c r="R962" s="45">
        <v>11</v>
      </c>
      <c r="S962" s="45">
        <v>44</v>
      </c>
      <c r="T962" s="45">
        <v>11</v>
      </c>
      <c r="U962" s="45">
        <v>44</v>
      </c>
      <c r="V962" s="73">
        <v>0</v>
      </c>
      <c r="W962" s="45">
        <v>0</v>
      </c>
      <c r="X962" s="45">
        <v>11</v>
      </c>
      <c r="Y962" s="45">
        <v>44</v>
      </c>
      <c r="Z962" s="45">
        <v>0</v>
      </c>
      <c r="AA962" s="45">
        <v>0</v>
      </c>
      <c r="AB962" s="45" t="s">
        <v>117</v>
      </c>
      <c r="AC962" s="45" t="s">
        <v>454</v>
      </c>
      <c r="AD962" s="45"/>
    </row>
    <row r="963" s="131" customFormat="1" ht="12" spans="1:30">
      <c r="A963" s="45" t="s">
        <v>42</v>
      </c>
      <c r="B963" s="46" t="s">
        <v>654</v>
      </c>
      <c r="C963" s="45" t="s">
        <v>55</v>
      </c>
      <c r="D963" s="45" t="s">
        <v>70</v>
      </c>
      <c r="E963" s="45" t="s">
        <v>419</v>
      </c>
      <c r="F963" s="75">
        <v>450</v>
      </c>
      <c r="G963" s="45">
        <v>1</v>
      </c>
      <c r="H963" s="45">
        <v>53</v>
      </c>
      <c r="I963" s="45">
        <v>213</v>
      </c>
      <c r="J963" s="45">
        <v>2018</v>
      </c>
      <c r="K963" s="92">
        <v>2018</v>
      </c>
      <c r="L963" s="55">
        <v>14</v>
      </c>
      <c r="M963" s="55">
        <v>14</v>
      </c>
      <c r="N963" s="55">
        <v>0</v>
      </c>
      <c r="O963" s="55">
        <v>0</v>
      </c>
      <c r="P963" s="55">
        <v>0</v>
      </c>
      <c r="Q963" s="91" t="s">
        <v>46</v>
      </c>
      <c r="R963" s="45">
        <v>73</v>
      </c>
      <c r="S963" s="45">
        <v>335</v>
      </c>
      <c r="T963" s="45">
        <v>53</v>
      </c>
      <c r="U963" s="45">
        <v>213</v>
      </c>
      <c r="V963" s="45">
        <v>0</v>
      </c>
      <c r="W963" s="45">
        <v>0</v>
      </c>
      <c r="X963" s="45">
        <v>53</v>
      </c>
      <c r="Y963" s="45">
        <v>213</v>
      </c>
      <c r="Z963" s="45">
        <v>0</v>
      </c>
      <c r="AA963" s="45">
        <v>0</v>
      </c>
      <c r="AB963" s="45" t="s">
        <v>117</v>
      </c>
      <c r="AC963" s="45" t="s">
        <v>454</v>
      </c>
      <c r="AD963" s="45"/>
    </row>
    <row r="964" s="131" customFormat="1" spans="1:30">
      <c r="A964" s="45" t="s">
        <v>42</v>
      </c>
      <c r="B964" s="46" t="s">
        <v>654</v>
      </c>
      <c r="C964" s="45" t="s">
        <v>56</v>
      </c>
      <c r="D964" s="45" t="s">
        <v>70</v>
      </c>
      <c r="E964" s="45" t="s">
        <v>419</v>
      </c>
      <c r="F964" s="75">
        <v>400</v>
      </c>
      <c r="G964" s="45">
        <v>1</v>
      </c>
      <c r="H964" s="45">
        <v>37</v>
      </c>
      <c r="I964" s="45">
        <v>118</v>
      </c>
      <c r="J964" s="45">
        <v>2018</v>
      </c>
      <c r="K964" s="45">
        <v>2018</v>
      </c>
      <c r="L964" s="55">
        <v>18</v>
      </c>
      <c r="M964" s="55">
        <v>0</v>
      </c>
      <c r="N964" s="55">
        <v>0</v>
      </c>
      <c r="O964" s="55">
        <v>18</v>
      </c>
      <c r="P964" s="55">
        <v>0</v>
      </c>
      <c r="Q964" s="45" t="s">
        <v>46</v>
      </c>
      <c r="R964" s="45">
        <v>37</v>
      </c>
      <c r="S964" s="45">
        <v>118</v>
      </c>
      <c r="T964" s="45">
        <v>37</v>
      </c>
      <c r="U964" s="45">
        <v>118</v>
      </c>
      <c r="V964" s="73">
        <v>0</v>
      </c>
      <c r="W964" s="45">
        <v>0</v>
      </c>
      <c r="X964" s="45">
        <v>37</v>
      </c>
      <c r="Y964" s="45">
        <v>118</v>
      </c>
      <c r="Z964" s="45">
        <v>0</v>
      </c>
      <c r="AA964" s="45">
        <v>0</v>
      </c>
      <c r="AB964" s="45" t="s">
        <v>117</v>
      </c>
      <c r="AC964" s="45" t="s">
        <v>454</v>
      </c>
      <c r="AD964" s="45"/>
    </row>
    <row r="965" s="8" customFormat="1" ht="24" spans="1:30">
      <c r="A965" s="45" t="s">
        <v>42</v>
      </c>
      <c r="B965" s="46" t="s">
        <v>655</v>
      </c>
      <c r="C965" s="120" t="s">
        <v>55</v>
      </c>
      <c r="D965" s="45" t="s">
        <v>45</v>
      </c>
      <c r="E965" s="43" t="s">
        <v>419</v>
      </c>
      <c r="F965" s="45">
        <v>380</v>
      </c>
      <c r="G965" s="75">
        <v>1</v>
      </c>
      <c r="H965" s="45">
        <v>32</v>
      </c>
      <c r="I965" s="45">
        <v>105</v>
      </c>
      <c r="J965" s="45">
        <v>2020</v>
      </c>
      <c r="K965" s="45">
        <v>2020</v>
      </c>
      <c r="L965" s="52">
        <v>53.1</v>
      </c>
      <c r="M965" s="55">
        <v>0</v>
      </c>
      <c r="N965" s="55">
        <v>53.1</v>
      </c>
      <c r="O965" s="52">
        <v>0</v>
      </c>
      <c r="P965" s="55">
        <v>0</v>
      </c>
      <c r="Q965" s="45" t="s">
        <v>46</v>
      </c>
      <c r="R965" s="121">
        <v>38</v>
      </c>
      <c r="S965" s="121">
        <v>157</v>
      </c>
      <c r="T965" s="45">
        <v>32</v>
      </c>
      <c r="U965" s="45">
        <v>105</v>
      </c>
      <c r="V965" s="83">
        <v>0</v>
      </c>
      <c r="W965" s="77">
        <v>0</v>
      </c>
      <c r="X965" s="77">
        <v>32</v>
      </c>
      <c r="Y965" s="77">
        <v>105</v>
      </c>
      <c r="Z965" s="77">
        <v>0</v>
      </c>
      <c r="AA965" s="77">
        <v>0</v>
      </c>
      <c r="AB965" s="45" t="s">
        <v>117</v>
      </c>
      <c r="AC965" s="122" t="s">
        <v>55</v>
      </c>
      <c r="AD965" s="66"/>
    </row>
    <row r="966" s="8" customFormat="1" ht="24" spans="1:30">
      <c r="A966" s="45" t="s">
        <v>42</v>
      </c>
      <c r="B966" s="46" t="s">
        <v>656</v>
      </c>
      <c r="C966" s="120" t="s">
        <v>55</v>
      </c>
      <c r="D966" s="45" t="s">
        <v>45</v>
      </c>
      <c r="E966" s="43" t="s">
        <v>419</v>
      </c>
      <c r="F966" s="45">
        <v>410</v>
      </c>
      <c r="G966" s="75">
        <v>1</v>
      </c>
      <c r="H966" s="45">
        <v>22</v>
      </c>
      <c r="I966" s="45">
        <v>108</v>
      </c>
      <c r="J966" s="45">
        <v>2020</v>
      </c>
      <c r="K966" s="45">
        <v>2020</v>
      </c>
      <c r="L966" s="52">
        <v>56.92</v>
      </c>
      <c r="M966" s="55">
        <v>0</v>
      </c>
      <c r="N966" s="55">
        <v>56.92</v>
      </c>
      <c r="O966" s="52">
        <v>0</v>
      </c>
      <c r="P966" s="55">
        <v>0</v>
      </c>
      <c r="Q966" s="45" t="s">
        <v>46</v>
      </c>
      <c r="R966" s="121">
        <v>41</v>
      </c>
      <c r="S966" s="121">
        <v>183</v>
      </c>
      <c r="T966" s="45">
        <v>22</v>
      </c>
      <c r="U966" s="45">
        <v>108</v>
      </c>
      <c r="V966" s="83">
        <v>0</v>
      </c>
      <c r="W966" s="77">
        <v>0</v>
      </c>
      <c r="X966" s="77">
        <v>22</v>
      </c>
      <c r="Y966" s="77">
        <v>108</v>
      </c>
      <c r="Z966" s="77">
        <v>0</v>
      </c>
      <c r="AA966" s="77">
        <v>0</v>
      </c>
      <c r="AB966" s="45" t="s">
        <v>117</v>
      </c>
      <c r="AC966" s="122" t="s">
        <v>55</v>
      </c>
      <c r="AD966" s="66"/>
    </row>
    <row r="967" s="8" customFormat="1" ht="24" spans="1:30">
      <c r="A967" s="45" t="s">
        <v>42</v>
      </c>
      <c r="B967" s="46" t="s">
        <v>657</v>
      </c>
      <c r="C967" s="120" t="s">
        <v>55</v>
      </c>
      <c r="D967" s="45" t="s">
        <v>45</v>
      </c>
      <c r="E967" s="43" t="s">
        <v>419</v>
      </c>
      <c r="F967" s="45">
        <v>130</v>
      </c>
      <c r="G967" s="75">
        <v>1</v>
      </c>
      <c r="H967" s="45">
        <v>7</v>
      </c>
      <c r="I967" s="45">
        <v>32</v>
      </c>
      <c r="J967" s="45">
        <v>2020</v>
      </c>
      <c r="K967" s="45">
        <v>2020</v>
      </c>
      <c r="L967" s="52">
        <v>17.8</v>
      </c>
      <c r="M967" s="55">
        <v>0</v>
      </c>
      <c r="N967" s="55">
        <v>17.8</v>
      </c>
      <c r="O967" s="52">
        <v>0</v>
      </c>
      <c r="P967" s="55">
        <v>0</v>
      </c>
      <c r="Q967" s="45" t="s">
        <v>46</v>
      </c>
      <c r="R967" s="121">
        <v>13</v>
      </c>
      <c r="S967" s="121">
        <v>49</v>
      </c>
      <c r="T967" s="45">
        <v>7</v>
      </c>
      <c r="U967" s="45">
        <v>32</v>
      </c>
      <c r="V967" s="83">
        <v>0</v>
      </c>
      <c r="W967" s="77">
        <v>0</v>
      </c>
      <c r="X967" s="77">
        <v>7</v>
      </c>
      <c r="Y967" s="77">
        <v>32</v>
      </c>
      <c r="Z967" s="77">
        <v>0</v>
      </c>
      <c r="AA967" s="77">
        <v>0</v>
      </c>
      <c r="AB967" s="45" t="s">
        <v>117</v>
      </c>
      <c r="AC967" s="122" t="s">
        <v>55</v>
      </c>
      <c r="AD967" s="66"/>
    </row>
    <row r="968" s="8" customFormat="1" ht="24" spans="1:30">
      <c r="A968" s="45" t="s">
        <v>42</v>
      </c>
      <c r="B968" s="46" t="s">
        <v>658</v>
      </c>
      <c r="C968" s="120" t="s">
        <v>53</v>
      </c>
      <c r="D968" s="45" t="s">
        <v>45</v>
      </c>
      <c r="E968" s="43" t="s">
        <v>419</v>
      </c>
      <c r="F968" s="45">
        <v>780</v>
      </c>
      <c r="G968" s="75">
        <v>1</v>
      </c>
      <c r="H968" s="45">
        <v>39</v>
      </c>
      <c r="I968" s="45">
        <v>176</v>
      </c>
      <c r="J968" s="45">
        <v>2020</v>
      </c>
      <c r="K968" s="45">
        <v>2020</v>
      </c>
      <c r="L968" s="52">
        <v>97.5</v>
      </c>
      <c r="M968" s="55">
        <v>0</v>
      </c>
      <c r="N968" s="55">
        <v>97.5</v>
      </c>
      <c r="O968" s="52">
        <v>0</v>
      </c>
      <c r="P968" s="55">
        <v>0</v>
      </c>
      <c r="Q968" s="45" t="s">
        <v>46</v>
      </c>
      <c r="R968" s="121">
        <v>65</v>
      </c>
      <c r="S968" s="121">
        <v>280</v>
      </c>
      <c r="T968" s="45">
        <v>39</v>
      </c>
      <c r="U968" s="45">
        <v>176</v>
      </c>
      <c r="V968" s="83">
        <v>0</v>
      </c>
      <c r="W968" s="77">
        <v>0</v>
      </c>
      <c r="X968" s="77">
        <v>39</v>
      </c>
      <c r="Y968" s="77">
        <v>176</v>
      </c>
      <c r="Z968" s="77">
        <v>0</v>
      </c>
      <c r="AA968" s="77">
        <v>0</v>
      </c>
      <c r="AB968" s="45" t="s">
        <v>117</v>
      </c>
      <c r="AC968" s="122" t="s">
        <v>53</v>
      </c>
      <c r="AD968" s="66"/>
    </row>
    <row r="969" s="8" customFormat="1" ht="24" spans="1:30">
      <c r="A969" s="45" t="s">
        <v>42</v>
      </c>
      <c r="B969" s="46" t="s">
        <v>659</v>
      </c>
      <c r="C969" s="120" t="s">
        <v>53</v>
      </c>
      <c r="D969" s="45" t="s">
        <v>45</v>
      </c>
      <c r="E969" s="43" t="s">
        <v>419</v>
      </c>
      <c r="F969" s="45">
        <v>816</v>
      </c>
      <c r="G969" s="75">
        <v>1</v>
      </c>
      <c r="H969" s="45">
        <v>34</v>
      </c>
      <c r="I969" s="45">
        <v>97</v>
      </c>
      <c r="J969" s="45">
        <v>2020</v>
      </c>
      <c r="K969" s="45">
        <v>2020</v>
      </c>
      <c r="L969" s="52">
        <v>102</v>
      </c>
      <c r="M969" s="55">
        <v>0</v>
      </c>
      <c r="N969" s="55">
        <v>102</v>
      </c>
      <c r="O969" s="52">
        <v>0</v>
      </c>
      <c r="P969" s="55">
        <v>0</v>
      </c>
      <c r="Q969" s="45" t="s">
        <v>46</v>
      </c>
      <c r="R969" s="121">
        <v>68</v>
      </c>
      <c r="S969" s="121">
        <v>226</v>
      </c>
      <c r="T969" s="45">
        <v>34</v>
      </c>
      <c r="U969" s="45">
        <v>97</v>
      </c>
      <c r="V969" s="83">
        <v>0</v>
      </c>
      <c r="W969" s="77">
        <v>0</v>
      </c>
      <c r="X969" s="77">
        <v>34</v>
      </c>
      <c r="Y969" s="77">
        <v>97</v>
      </c>
      <c r="Z969" s="77">
        <v>0</v>
      </c>
      <c r="AA969" s="77">
        <v>0</v>
      </c>
      <c r="AB969" s="45" t="s">
        <v>117</v>
      </c>
      <c r="AC969" s="122" t="s">
        <v>53</v>
      </c>
      <c r="AD969" s="66"/>
    </row>
    <row r="970" s="8" customFormat="1" ht="24" spans="1:30">
      <c r="A970" s="45" t="s">
        <v>42</v>
      </c>
      <c r="B970" s="46" t="s">
        <v>660</v>
      </c>
      <c r="C970" s="120" t="s">
        <v>53</v>
      </c>
      <c r="D970" s="45" t="s">
        <v>45</v>
      </c>
      <c r="E970" s="43" t="s">
        <v>419</v>
      </c>
      <c r="F970" s="45">
        <v>180</v>
      </c>
      <c r="G970" s="75">
        <v>1</v>
      </c>
      <c r="H970" s="45">
        <v>12</v>
      </c>
      <c r="I970" s="45">
        <v>50</v>
      </c>
      <c r="J970" s="45">
        <v>2020</v>
      </c>
      <c r="K970" s="45">
        <v>2020</v>
      </c>
      <c r="L970" s="52">
        <v>22.5</v>
      </c>
      <c r="M970" s="55">
        <v>0</v>
      </c>
      <c r="N970" s="55">
        <v>22.5</v>
      </c>
      <c r="O970" s="52">
        <v>0</v>
      </c>
      <c r="P970" s="55">
        <v>0</v>
      </c>
      <c r="Q970" s="45" t="s">
        <v>46</v>
      </c>
      <c r="R970" s="121">
        <v>15</v>
      </c>
      <c r="S970" s="121">
        <v>65</v>
      </c>
      <c r="T970" s="45">
        <v>12</v>
      </c>
      <c r="U970" s="45">
        <v>50</v>
      </c>
      <c r="V970" s="83">
        <v>0</v>
      </c>
      <c r="W970" s="77">
        <v>0</v>
      </c>
      <c r="X970" s="77">
        <v>12</v>
      </c>
      <c r="Y970" s="77">
        <v>50</v>
      </c>
      <c r="Z970" s="77">
        <v>0</v>
      </c>
      <c r="AA970" s="77">
        <v>0</v>
      </c>
      <c r="AB970" s="45" t="s">
        <v>117</v>
      </c>
      <c r="AC970" s="122" t="s">
        <v>53</v>
      </c>
      <c r="AD970" s="66"/>
    </row>
    <row r="971" s="8" customFormat="1" ht="24" spans="1:30">
      <c r="A971" s="45" t="s">
        <v>42</v>
      </c>
      <c r="B971" s="46" t="s">
        <v>661</v>
      </c>
      <c r="C971" s="120" t="s">
        <v>53</v>
      </c>
      <c r="D971" s="45" t="s">
        <v>45</v>
      </c>
      <c r="E971" s="43" t="s">
        <v>419</v>
      </c>
      <c r="F971" s="45">
        <v>180</v>
      </c>
      <c r="G971" s="75">
        <v>1</v>
      </c>
      <c r="H971" s="45">
        <v>7</v>
      </c>
      <c r="I971" s="45">
        <v>30</v>
      </c>
      <c r="J971" s="45">
        <v>2020</v>
      </c>
      <c r="K971" s="45">
        <v>2020</v>
      </c>
      <c r="L971" s="52">
        <v>22.5</v>
      </c>
      <c r="M971" s="55">
        <v>0</v>
      </c>
      <c r="N971" s="55">
        <v>22.5</v>
      </c>
      <c r="O971" s="52">
        <v>0</v>
      </c>
      <c r="P971" s="55">
        <v>0</v>
      </c>
      <c r="Q971" s="45" t="s">
        <v>46</v>
      </c>
      <c r="R971" s="121">
        <v>15</v>
      </c>
      <c r="S971" s="121">
        <v>69</v>
      </c>
      <c r="T971" s="45">
        <v>7</v>
      </c>
      <c r="U971" s="45">
        <v>30</v>
      </c>
      <c r="V971" s="83">
        <v>0</v>
      </c>
      <c r="W971" s="77">
        <v>0</v>
      </c>
      <c r="X971" s="77">
        <v>7</v>
      </c>
      <c r="Y971" s="77">
        <v>30</v>
      </c>
      <c r="Z971" s="77">
        <v>0</v>
      </c>
      <c r="AA971" s="77">
        <v>0</v>
      </c>
      <c r="AB971" s="45" t="s">
        <v>117</v>
      </c>
      <c r="AC971" s="122" t="s">
        <v>53</v>
      </c>
      <c r="AD971" s="66"/>
    </row>
    <row r="972" s="8" customFormat="1" ht="24" spans="1:30">
      <c r="A972" s="45" t="s">
        <v>42</v>
      </c>
      <c r="B972" s="46" t="s">
        <v>662</v>
      </c>
      <c r="C972" s="120" t="s">
        <v>56</v>
      </c>
      <c r="D972" s="45" t="s">
        <v>45</v>
      </c>
      <c r="E972" s="43" t="s">
        <v>419</v>
      </c>
      <c r="F972" s="45">
        <v>1400</v>
      </c>
      <c r="G972" s="75">
        <v>1</v>
      </c>
      <c r="H972" s="45">
        <v>32</v>
      </c>
      <c r="I972" s="45">
        <v>121</v>
      </c>
      <c r="J972" s="45">
        <v>2020</v>
      </c>
      <c r="K972" s="45">
        <v>2020</v>
      </c>
      <c r="L972" s="52">
        <v>112</v>
      </c>
      <c r="M972" s="55">
        <v>0</v>
      </c>
      <c r="N972" s="55">
        <v>112</v>
      </c>
      <c r="O972" s="52">
        <v>0</v>
      </c>
      <c r="P972" s="55">
        <v>0</v>
      </c>
      <c r="Q972" s="45" t="s">
        <v>46</v>
      </c>
      <c r="R972" s="121">
        <v>140</v>
      </c>
      <c r="S972" s="121">
        <v>501</v>
      </c>
      <c r="T972" s="45">
        <v>32</v>
      </c>
      <c r="U972" s="45">
        <v>121</v>
      </c>
      <c r="V972" s="83">
        <v>0</v>
      </c>
      <c r="W972" s="77">
        <v>0</v>
      </c>
      <c r="X972" s="77">
        <v>32</v>
      </c>
      <c r="Y972" s="77">
        <v>121</v>
      </c>
      <c r="Z972" s="77">
        <v>0</v>
      </c>
      <c r="AA972" s="77">
        <v>0</v>
      </c>
      <c r="AB972" s="45" t="s">
        <v>117</v>
      </c>
      <c r="AC972" s="122" t="s">
        <v>56</v>
      </c>
      <c r="AD972" s="66"/>
    </row>
    <row r="973" s="8" customFormat="1" ht="24" spans="1:30">
      <c r="A973" s="45" t="s">
        <v>42</v>
      </c>
      <c r="B973" s="46" t="s">
        <v>663</v>
      </c>
      <c r="C973" s="120" t="s">
        <v>56</v>
      </c>
      <c r="D973" s="45" t="s">
        <v>45</v>
      </c>
      <c r="E973" s="43" t="s">
        <v>419</v>
      </c>
      <c r="F973" s="45">
        <v>340</v>
      </c>
      <c r="G973" s="75">
        <v>1</v>
      </c>
      <c r="H973" s="45">
        <v>27</v>
      </c>
      <c r="I973" s="45">
        <v>89</v>
      </c>
      <c r="J973" s="45">
        <v>2020</v>
      </c>
      <c r="K973" s="45">
        <v>2020</v>
      </c>
      <c r="L973" s="52">
        <v>27.2</v>
      </c>
      <c r="M973" s="55">
        <v>0</v>
      </c>
      <c r="N973" s="55">
        <v>27.2</v>
      </c>
      <c r="O973" s="52">
        <v>0</v>
      </c>
      <c r="P973" s="55">
        <v>0</v>
      </c>
      <c r="Q973" s="45" t="s">
        <v>46</v>
      </c>
      <c r="R973" s="121">
        <v>34</v>
      </c>
      <c r="S973" s="121">
        <v>131</v>
      </c>
      <c r="T973" s="45">
        <v>27</v>
      </c>
      <c r="U973" s="45">
        <v>89</v>
      </c>
      <c r="V973" s="83">
        <v>0</v>
      </c>
      <c r="W973" s="77">
        <v>0</v>
      </c>
      <c r="X973" s="77">
        <v>27</v>
      </c>
      <c r="Y973" s="77">
        <v>89</v>
      </c>
      <c r="Z973" s="77">
        <v>0</v>
      </c>
      <c r="AA973" s="77">
        <v>0</v>
      </c>
      <c r="AB973" s="45" t="s">
        <v>117</v>
      </c>
      <c r="AC973" s="122" t="s">
        <v>56</v>
      </c>
      <c r="AD973" s="66"/>
    </row>
    <row r="974" s="8" customFormat="1" ht="24" spans="1:30">
      <c r="A974" s="45" t="s">
        <v>42</v>
      </c>
      <c r="B974" s="46" t="s">
        <v>664</v>
      </c>
      <c r="C974" s="120" t="s">
        <v>56</v>
      </c>
      <c r="D974" s="45" t="s">
        <v>45</v>
      </c>
      <c r="E974" s="43" t="s">
        <v>419</v>
      </c>
      <c r="F974" s="45">
        <v>940</v>
      </c>
      <c r="G974" s="75">
        <v>1</v>
      </c>
      <c r="H974" s="45">
        <v>56</v>
      </c>
      <c r="I974" s="45">
        <v>210</v>
      </c>
      <c r="J974" s="45">
        <v>2020</v>
      </c>
      <c r="K974" s="45">
        <v>2020</v>
      </c>
      <c r="L974" s="52">
        <v>75.2</v>
      </c>
      <c r="M974" s="55">
        <v>0</v>
      </c>
      <c r="N974" s="55">
        <v>75.2</v>
      </c>
      <c r="O974" s="52">
        <v>0</v>
      </c>
      <c r="P974" s="55">
        <v>0</v>
      </c>
      <c r="Q974" s="45" t="s">
        <v>46</v>
      </c>
      <c r="R974" s="121">
        <v>94</v>
      </c>
      <c r="S974" s="121">
        <v>389</v>
      </c>
      <c r="T974" s="45">
        <v>56</v>
      </c>
      <c r="U974" s="45">
        <v>210</v>
      </c>
      <c r="V974" s="83">
        <v>0</v>
      </c>
      <c r="W974" s="77">
        <v>0</v>
      </c>
      <c r="X974" s="77">
        <v>56</v>
      </c>
      <c r="Y974" s="77">
        <v>210</v>
      </c>
      <c r="Z974" s="77">
        <v>0</v>
      </c>
      <c r="AA974" s="77">
        <v>0</v>
      </c>
      <c r="AB974" s="45" t="s">
        <v>117</v>
      </c>
      <c r="AC974" s="122" t="s">
        <v>56</v>
      </c>
      <c r="AD974" s="66"/>
    </row>
    <row r="975" s="8" customFormat="1" ht="24" spans="1:30">
      <c r="A975" s="45" t="s">
        <v>42</v>
      </c>
      <c r="B975" s="46" t="s">
        <v>665</v>
      </c>
      <c r="C975" s="120" t="s">
        <v>56</v>
      </c>
      <c r="D975" s="45" t="s">
        <v>45</v>
      </c>
      <c r="E975" s="43" t="s">
        <v>419</v>
      </c>
      <c r="F975" s="45">
        <v>1150</v>
      </c>
      <c r="G975" s="75">
        <v>1</v>
      </c>
      <c r="H975" s="45">
        <v>39</v>
      </c>
      <c r="I975" s="45">
        <v>162</v>
      </c>
      <c r="J975" s="45">
        <v>2020</v>
      </c>
      <c r="K975" s="45">
        <v>2020</v>
      </c>
      <c r="L975" s="52">
        <v>92</v>
      </c>
      <c r="M975" s="55">
        <v>0</v>
      </c>
      <c r="N975" s="55">
        <v>92</v>
      </c>
      <c r="O975" s="52">
        <v>0</v>
      </c>
      <c r="P975" s="55">
        <v>0</v>
      </c>
      <c r="Q975" s="45" t="s">
        <v>46</v>
      </c>
      <c r="R975" s="121">
        <v>115</v>
      </c>
      <c r="S975" s="121">
        <v>476</v>
      </c>
      <c r="T975" s="45">
        <v>39</v>
      </c>
      <c r="U975" s="45">
        <v>162</v>
      </c>
      <c r="V975" s="83">
        <v>0</v>
      </c>
      <c r="W975" s="77">
        <v>0</v>
      </c>
      <c r="X975" s="77">
        <v>39</v>
      </c>
      <c r="Y975" s="77">
        <v>162</v>
      </c>
      <c r="Z975" s="77">
        <v>0</v>
      </c>
      <c r="AA975" s="77">
        <v>0</v>
      </c>
      <c r="AB975" s="45" t="s">
        <v>117</v>
      </c>
      <c r="AC975" s="122" t="s">
        <v>56</v>
      </c>
      <c r="AD975" s="66"/>
    </row>
    <row r="976" s="8" customFormat="1" ht="24" spans="1:30">
      <c r="A976" s="45" t="s">
        <v>42</v>
      </c>
      <c r="B976" s="46" t="s">
        <v>666</v>
      </c>
      <c r="C976" s="120" t="s">
        <v>56</v>
      </c>
      <c r="D976" s="45" t="s">
        <v>45</v>
      </c>
      <c r="E976" s="43" t="s">
        <v>419</v>
      </c>
      <c r="F976" s="45">
        <v>290</v>
      </c>
      <c r="G976" s="75">
        <v>1</v>
      </c>
      <c r="H976" s="45">
        <v>26</v>
      </c>
      <c r="I976" s="45">
        <v>100</v>
      </c>
      <c r="J976" s="45">
        <v>2020</v>
      </c>
      <c r="K976" s="45">
        <v>2020</v>
      </c>
      <c r="L976" s="52">
        <v>23.2</v>
      </c>
      <c r="M976" s="55">
        <v>0</v>
      </c>
      <c r="N976" s="55">
        <v>23.2</v>
      </c>
      <c r="O976" s="52">
        <v>0</v>
      </c>
      <c r="P976" s="55">
        <v>0</v>
      </c>
      <c r="Q976" s="45" t="s">
        <v>46</v>
      </c>
      <c r="R976" s="121">
        <v>29</v>
      </c>
      <c r="S976" s="121">
        <v>107</v>
      </c>
      <c r="T976" s="45">
        <v>26</v>
      </c>
      <c r="U976" s="45">
        <v>100</v>
      </c>
      <c r="V976" s="83">
        <v>0</v>
      </c>
      <c r="W976" s="77">
        <v>0</v>
      </c>
      <c r="X976" s="77">
        <v>26</v>
      </c>
      <c r="Y976" s="77">
        <v>100</v>
      </c>
      <c r="Z976" s="77">
        <v>0</v>
      </c>
      <c r="AA976" s="77">
        <v>0</v>
      </c>
      <c r="AB976" s="45" t="s">
        <v>117</v>
      </c>
      <c r="AC976" s="122" t="s">
        <v>56</v>
      </c>
      <c r="AD976" s="66"/>
    </row>
    <row r="977" s="8" customFormat="1" ht="24" spans="1:30">
      <c r="A977" s="45" t="s">
        <v>42</v>
      </c>
      <c r="B977" s="46" t="s">
        <v>667</v>
      </c>
      <c r="C977" s="120" t="s">
        <v>56</v>
      </c>
      <c r="D977" s="45" t="s">
        <v>45</v>
      </c>
      <c r="E977" s="43" t="s">
        <v>419</v>
      </c>
      <c r="F977" s="45">
        <v>270</v>
      </c>
      <c r="G977" s="75">
        <v>1</v>
      </c>
      <c r="H977" s="45">
        <v>4</v>
      </c>
      <c r="I977" s="45">
        <v>6</v>
      </c>
      <c r="J977" s="45">
        <v>2020</v>
      </c>
      <c r="K977" s="45">
        <v>2020</v>
      </c>
      <c r="L977" s="52">
        <v>21.6</v>
      </c>
      <c r="M977" s="55">
        <v>0</v>
      </c>
      <c r="N977" s="55">
        <v>21.6</v>
      </c>
      <c r="O977" s="52">
        <v>0</v>
      </c>
      <c r="P977" s="55">
        <v>0</v>
      </c>
      <c r="Q977" s="45" t="s">
        <v>46</v>
      </c>
      <c r="R977" s="121">
        <v>27</v>
      </c>
      <c r="S977" s="121">
        <v>110</v>
      </c>
      <c r="T977" s="45">
        <v>4</v>
      </c>
      <c r="U977" s="45">
        <v>6</v>
      </c>
      <c r="V977" s="83">
        <v>0</v>
      </c>
      <c r="W977" s="77">
        <v>0</v>
      </c>
      <c r="X977" s="77">
        <v>4</v>
      </c>
      <c r="Y977" s="77">
        <v>6</v>
      </c>
      <c r="Z977" s="77">
        <v>0</v>
      </c>
      <c r="AA977" s="77">
        <v>0</v>
      </c>
      <c r="AB977" s="45" t="s">
        <v>117</v>
      </c>
      <c r="AC977" s="122" t="s">
        <v>56</v>
      </c>
      <c r="AD977" s="66"/>
    </row>
    <row r="978" s="8" customFormat="1" ht="24" spans="1:30">
      <c r="A978" s="45" t="s">
        <v>42</v>
      </c>
      <c r="B978" s="46" t="s">
        <v>668</v>
      </c>
      <c r="C978" s="120" t="s">
        <v>56</v>
      </c>
      <c r="D978" s="45" t="s">
        <v>45</v>
      </c>
      <c r="E978" s="43" t="s">
        <v>419</v>
      </c>
      <c r="F978" s="45">
        <v>280</v>
      </c>
      <c r="G978" s="75">
        <v>1</v>
      </c>
      <c r="H978" s="45">
        <v>15</v>
      </c>
      <c r="I978" s="45">
        <v>54</v>
      </c>
      <c r="J978" s="45">
        <v>2020</v>
      </c>
      <c r="K978" s="45">
        <v>2020</v>
      </c>
      <c r="L978" s="52">
        <v>22.4</v>
      </c>
      <c r="M978" s="55">
        <v>0</v>
      </c>
      <c r="N978" s="55">
        <v>22.4</v>
      </c>
      <c r="O978" s="52">
        <v>0</v>
      </c>
      <c r="P978" s="55">
        <v>0</v>
      </c>
      <c r="Q978" s="45" t="s">
        <v>46</v>
      </c>
      <c r="R978" s="121">
        <v>28</v>
      </c>
      <c r="S978" s="121">
        <v>114</v>
      </c>
      <c r="T978" s="45">
        <v>15</v>
      </c>
      <c r="U978" s="45">
        <v>54</v>
      </c>
      <c r="V978" s="83">
        <v>0</v>
      </c>
      <c r="W978" s="77">
        <v>0</v>
      </c>
      <c r="X978" s="77">
        <v>15</v>
      </c>
      <c r="Y978" s="77">
        <v>54</v>
      </c>
      <c r="Z978" s="77">
        <v>0</v>
      </c>
      <c r="AA978" s="77">
        <v>0</v>
      </c>
      <c r="AB978" s="45" t="s">
        <v>117</v>
      </c>
      <c r="AC978" s="122" t="s">
        <v>56</v>
      </c>
      <c r="AD978" s="66"/>
    </row>
    <row r="979" s="8" customFormat="1" ht="24" spans="1:30">
      <c r="A979" s="45" t="s">
        <v>42</v>
      </c>
      <c r="B979" s="46" t="s">
        <v>669</v>
      </c>
      <c r="C979" s="120" t="s">
        <v>56</v>
      </c>
      <c r="D979" s="45" t="s">
        <v>45</v>
      </c>
      <c r="E979" s="43" t="s">
        <v>419</v>
      </c>
      <c r="F979" s="45">
        <v>390</v>
      </c>
      <c r="G979" s="75">
        <v>1</v>
      </c>
      <c r="H979" s="45">
        <v>2</v>
      </c>
      <c r="I979" s="45">
        <v>7</v>
      </c>
      <c r="J979" s="45">
        <v>2020</v>
      </c>
      <c r="K979" s="45">
        <v>2020</v>
      </c>
      <c r="L979" s="52">
        <v>31.2</v>
      </c>
      <c r="M979" s="55">
        <v>0</v>
      </c>
      <c r="N979" s="55">
        <v>31.2</v>
      </c>
      <c r="O979" s="52">
        <v>0</v>
      </c>
      <c r="P979" s="55">
        <v>0</v>
      </c>
      <c r="Q979" s="45" t="s">
        <v>46</v>
      </c>
      <c r="R979" s="121">
        <v>39</v>
      </c>
      <c r="S979" s="121">
        <v>173</v>
      </c>
      <c r="T979" s="45">
        <v>2</v>
      </c>
      <c r="U979" s="45">
        <v>7</v>
      </c>
      <c r="V979" s="83">
        <v>0</v>
      </c>
      <c r="W979" s="77">
        <v>0</v>
      </c>
      <c r="X979" s="77">
        <v>2</v>
      </c>
      <c r="Y979" s="77">
        <v>7</v>
      </c>
      <c r="Z979" s="77">
        <v>0</v>
      </c>
      <c r="AA979" s="77">
        <v>0</v>
      </c>
      <c r="AB979" s="45" t="s">
        <v>117</v>
      </c>
      <c r="AC979" s="122" t="s">
        <v>56</v>
      </c>
      <c r="AD979" s="66"/>
    </row>
    <row r="980" s="8" customFormat="1" ht="24" spans="1:30">
      <c r="A980" s="45" t="s">
        <v>42</v>
      </c>
      <c r="B980" s="46" t="s">
        <v>670</v>
      </c>
      <c r="C980" s="120" t="s">
        <v>52</v>
      </c>
      <c r="D980" s="45" t="s">
        <v>45</v>
      </c>
      <c r="E980" s="43" t="s">
        <v>419</v>
      </c>
      <c r="F980" s="45">
        <v>180</v>
      </c>
      <c r="G980" s="75">
        <v>1</v>
      </c>
      <c r="H980" s="45">
        <v>16</v>
      </c>
      <c r="I980" s="45">
        <v>73</v>
      </c>
      <c r="J980" s="45">
        <v>2020</v>
      </c>
      <c r="K980" s="45">
        <v>2020</v>
      </c>
      <c r="L980" s="52">
        <v>14.4</v>
      </c>
      <c r="M980" s="55">
        <v>0</v>
      </c>
      <c r="N980" s="55">
        <v>14.4</v>
      </c>
      <c r="O980" s="52">
        <v>0</v>
      </c>
      <c r="P980" s="55">
        <v>0</v>
      </c>
      <c r="Q980" s="45" t="s">
        <v>46</v>
      </c>
      <c r="R980" s="121">
        <v>18</v>
      </c>
      <c r="S980" s="121">
        <v>79</v>
      </c>
      <c r="T980" s="45">
        <v>16</v>
      </c>
      <c r="U980" s="45">
        <v>73</v>
      </c>
      <c r="V980" s="83">
        <v>0</v>
      </c>
      <c r="W980" s="77">
        <v>0</v>
      </c>
      <c r="X980" s="77">
        <v>16</v>
      </c>
      <c r="Y980" s="77">
        <v>73</v>
      </c>
      <c r="Z980" s="77">
        <v>0</v>
      </c>
      <c r="AA980" s="77">
        <v>0</v>
      </c>
      <c r="AB980" s="45" t="s">
        <v>117</v>
      </c>
      <c r="AC980" s="122" t="s">
        <v>52</v>
      </c>
      <c r="AD980" s="66"/>
    </row>
    <row r="981" s="8" customFormat="1" spans="1:30">
      <c r="A981" s="45" t="s">
        <v>42</v>
      </c>
      <c r="B981" s="46" t="s">
        <v>671</v>
      </c>
      <c r="C981" s="120" t="s">
        <v>52</v>
      </c>
      <c r="D981" s="45" t="s">
        <v>45</v>
      </c>
      <c r="E981" s="43" t="s">
        <v>419</v>
      </c>
      <c r="F981" s="45">
        <v>190</v>
      </c>
      <c r="G981" s="75">
        <v>1</v>
      </c>
      <c r="H981" s="45">
        <v>19</v>
      </c>
      <c r="I981" s="45">
        <v>77</v>
      </c>
      <c r="J981" s="45">
        <v>2020</v>
      </c>
      <c r="K981" s="45">
        <v>2020</v>
      </c>
      <c r="L981" s="52">
        <v>15.2</v>
      </c>
      <c r="M981" s="55">
        <v>0</v>
      </c>
      <c r="N981" s="55">
        <v>15.2</v>
      </c>
      <c r="O981" s="52">
        <v>0</v>
      </c>
      <c r="P981" s="55">
        <v>0</v>
      </c>
      <c r="Q981" s="45" t="s">
        <v>46</v>
      </c>
      <c r="R981" s="121">
        <v>19</v>
      </c>
      <c r="S981" s="121">
        <v>77</v>
      </c>
      <c r="T981" s="45">
        <v>19</v>
      </c>
      <c r="U981" s="45">
        <v>77</v>
      </c>
      <c r="V981" s="83">
        <v>0</v>
      </c>
      <c r="W981" s="77">
        <v>0</v>
      </c>
      <c r="X981" s="77">
        <v>19</v>
      </c>
      <c r="Y981" s="77">
        <v>77</v>
      </c>
      <c r="Z981" s="77">
        <v>0</v>
      </c>
      <c r="AA981" s="77">
        <v>0</v>
      </c>
      <c r="AB981" s="45" t="s">
        <v>117</v>
      </c>
      <c r="AC981" s="122" t="s">
        <v>52</v>
      </c>
      <c r="AD981" s="66"/>
    </row>
    <row r="982" s="8" customFormat="1" ht="24" spans="1:30">
      <c r="A982" s="45" t="s">
        <v>42</v>
      </c>
      <c r="B982" s="46" t="s">
        <v>672</v>
      </c>
      <c r="C982" s="120" t="s">
        <v>52</v>
      </c>
      <c r="D982" s="45" t="s">
        <v>45</v>
      </c>
      <c r="E982" s="43" t="s">
        <v>419</v>
      </c>
      <c r="F982" s="45">
        <v>1280</v>
      </c>
      <c r="G982" s="75">
        <v>1</v>
      </c>
      <c r="H982" s="45">
        <v>3</v>
      </c>
      <c r="I982" s="45">
        <v>8</v>
      </c>
      <c r="J982" s="45">
        <v>2020</v>
      </c>
      <c r="K982" s="45">
        <v>2020</v>
      </c>
      <c r="L982" s="52">
        <v>102.4</v>
      </c>
      <c r="M982" s="55">
        <v>0</v>
      </c>
      <c r="N982" s="55">
        <v>102.4</v>
      </c>
      <c r="O982" s="52">
        <v>0</v>
      </c>
      <c r="P982" s="55">
        <v>0</v>
      </c>
      <c r="Q982" s="45" t="s">
        <v>46</v>
      </c>
      <c r="R982" s="121">
        <v>128</v>
      </c>
      <c r="S982" s="121">
        <v>481</v>
      </c>
      <c r="T982" s="45">
        <v>3</v>
      </c>
      <c r="U982" s="45">
        <v>8</v>
      </c>
      <c r="V982" s="83">
        <v>0</v>
      </c>
      <c r="W982" s="77">
        <v>0</v>
      </c>
      <c r="X982" s="77">
        <v>3</v>
      </c>
      <c r="Y982" s="77">
        <v>8</v>
      </c>
      <c r="Z982" s="77">
        <v>0</v>
      </c>
      <c r="AA982" s="77">
        <v>0</v>
      </c>
      <c r="AB982" s="45" t="s">
        <v>117</v>
      </c>
      <c r="AC982" s="122" t="s">
        <v>52</v>
      </c>
      <c r="AD982" s="66"/>
    </row>
    <row r="983" s="8" customFormat="1" ht="24" spans="1:30">
      <c r="A983" s="45" t="s">
        <v>42</v>
      </c>
      <c r="B983" s="46" t="s">
        <v>673</v>
      </c>
      <c r="C983" s="120" t="s">
        <v>50</v>
      </c>
      <c r="D983" s="45" t="s">
        <v>45</v>
      </c>
      <c r="E983" s="43" t="s">
        <v>419</v>
      </c>
      <c r="F983" s="45">
        <v>300</v>
      </c>
      <c r="G983" s="75">
        <v>1</v>
      </c>
      <c r="H983" s="45">
        <v>12</v>
      </c>
      <c r="I983" s="45">
        <v>44</v>
      </c>
      <c r="J983" s="45">
        <v>2020</v>
      </c>
      <c r="K983" s="45">
        <v>2020</v>
      </c>
      <c r="L983" s="52">
        <v>25.6</v>
      </c>
      <c r="M983" s="52">
        <v>0</v>
      </c>
      <c r="N983" s="55">
        <v>25.6</v>
      </c>
      <c r="O983" s="52">
        <v>0</v>
      </c>
      <c r="P983" s="55">
        <v>0</v>
      </c>
      <c r="Q983" s="45" t="s">
        <v>46</v>
      </c>
      <c r="R983" s="121">
        <v>30</v>
      </c>
      <c r="S983" s="121">
        <v>183</v>
      </c>
      <c r="T983" s="45">
        <v>12</v>
      </c>
      <c r="U983" s="45">
        <v>44</v>
      </c>
      <c r="V983" s="83">
        <v>0</v>
      </c>
      <c r="W983" s="77">
        <v>0</v>
      </c>
      <c r="X983" s="77">
        <v>12</v>
      </c>
      <c r="Y983" s="77">
        <v>44</v>
      </c>
      <c r="Z983" s="77">
        <v>0</v>
      </c>
      <c r="AA983" s="77">
        <v>0</v>
      </c>
      <c r="AB983" s="45" t="s">
        <v>117</v>
      </c>
      <c r="AC983" s="122" t="s">
        <v>50</v>
      </c>
      <c r="AD983" s="66"/>
    </row>
    <row r="984" s="8" customFormat="1" spans="1:30">
      <c r="A984" s="45" t="s">
        <v>42</v>
      </c>
      <c r="B984" s="46" t="s">
        <v>674</v>
      </c>
      <c r="C984" s="120" t="s">
        <v>50</v>
      </c>
      <c r="D984" s="45" t="s">
        <v>45</v>
      </c>
      <c r="E984" s="43" t="s">
        <v>419</v>
      </c>
      <c r="F984" s="45">
        <v>230</v>
      </c>
      <c r="G984" s="75">
        <v>1</v>
      </c>
      <c r="H984" s="45">
        <v>1</v>
      </c>
      <c r="I984" s="45">
        <v>1</v>
      </c>
      <c r="J984" s="45">
        <v>2020</v>
      </c>
      <c r="K984" s="45">
        <v>2020</v>
      </c>
      <c r="L984" s="52">
        <v>20</v>
      </c>
      <c r="M984" s="52">
        <v>0</v>
      </c>
      <c r="N984" s="55">
        <v>20</v>
      </c>
      <c r="O984" s="52">
        <v>0</v>
      </c>
      <c r="P984" s="55">
        <v>0</v>
      </c>
      <c r="Q984" s="45" t="s">
        <v>46</v>
      </c>
      <c r="R984" s="121">
        <v>23</v>
      </c>
      <c r="S984" s="121">
        <v>96</v>
      </c>
      <c r="T984" s="45">
        <v>1</v>
      </c>
      <c r="U984" s="45">
        <v>1</v>
      </c>
      <c r="V984" s="83">
        <v>0</v>
      </c>
      <c r="W984" s="77">
        <v>0</v>
      </c>
      <c r="X984" s="77">
        <v>1</v>
      </c>
      <c r="Y984" s="77">
        <v>1</v>
      </c>
      <c r="Z984" s="77">
        <v>0</v>
      </c>
      <c r="AA984" s="77">
        <v>0</v>
      </c>
      <c r="AB984" s="45" t="s">
        <v>117</v>
      </c>
      <c r="AC984" s="122" t="s">
        <v>50</v>
      </c>
      <c r="AD984" s="66"/>
    </row>
    <row r="985" s="8" customFormat="1" ht="24" spans="1:30">
      <c r="A985" s="45" t="s">
        <v>42</v>
      </c>
      <c r="B985" s="46" t="s">
        <v>675</v>
      </c>
      <c r="C985" s="120" t="s">
        <v>49</v>
      </c>
      <c r="D985" s="45" t="s">
        <v>45</v>
      </c>
      <c r="E985" s="43" t="s">
        <v>419</v>
      </c>
      <c r="F985" s="45">
        <v>480</v>
      </c>
      <c r="G985" s="75">
        <v>1</v>
      </c>
      <c r="H985" s="45">
        <v>14</v>
      </c>
      <c r="I985" s="45">
        <v>57</v>
      </c>
      <c r="J985" s="45">
        <v>2020</v>
      </c>
      <c r="K985" s="45">
        <v>2020</v>
      </c>
      <c r="L985" s="52">
        <v>38.4</v>
      </c>
      <c r="M985" s="52">
        <v>0</v>
      </c>
      <c r="N985" s="55">
        <v>38.4</v>
      </c>
      <c r="O985" s="52">
        <v>0</v>
      </c>
      <c r="P985" s="55">
        <v>0</v>
      </c>
      <c r="Q985" s="45" t="s">
        <v>46</v>
      </c>
      <c r="R985" s="121">
        <v>48</v>
      </c>
      <c r="S985" s="121">
        <v>198</v>
      </c>
      <c r="T985" s="45">
        <v>14</v>
      </c>
      <c r="U985" s="45">
        <v>57</v>
      </c>
      <c r="V985" s="83">
        <v>0</v>
      </c>
      <c r="W985" s="77">
        <v>0</v>
      </c>
      <c r="X985" s="77">
        <v>14</v>
      </c>
      <c r="Y985" s="77">
        <v>57</v>
      </c>
      <c r="Z985" s="77">
        <v>0</v>
      </c>
      <c r="AA985" s="77">
        <v>0</v>
      </c>
      <c r="AB985" s="45" t="s">
        <v>117</v>
      </c>
      <c r="AC985" s="122" t="s">
        <v>49</v>
      </c>
      <c r="AD985" s="66"/>
    </row>
    <row r="986" s="8" customFormat="1" spans="1:30">
      <c r="A986" s="45" t="s">
        <v>42</v>
      </c>
      <c r="B986" s="46" t="s">
        <v>676</v>
      </c>
      <c r="C986" s="120" t="s">
        <v>49</v>
      </c>
      <c r="D986" s="45" t="s">
        <v>45</v>
      </c>
      <c r="E986" s="43" t="s">
        <v>419</v>
      </c>
      <c r="F986" s="45">
        <v>830</v>
      </c>
      <c r="G986" s="75">
        <v>1</v>
      </c>
      <c r="H986" s="45">
        <v>24</v>
      </c>
      <c r="I986" s="45">
        <v>88</v>
      </c>
      <c r="J986" s="45">
        <v>2020</v>
      </c>
      <c r="K986" s="45">
        <v>2020</v>
      </c>
      <c r="L986" s="52">
        <v>66.4</v>
      </c>
      <c r="M986" s="52">
        <v>0</v>
      </c>
      <c r="N986" s="55">
        <v>66.4</v>
      </c>
      <c r="O986" s="52">
        <v>0</v>
      </c>
      <c r="P986" s="55">
        <v>0</v>
      </c>
      <c r="Q986" s="45" t="s">
        <v>46</v>
      </c>
      <c r="R986" s="121">
        <v>83</v>
      </c>
      <c r="S986" s="121">
        <v>369</v>
      </c>
      <c r="T986" s="45">
        <v>24</v>
      </c>
      <c r="U986" s="45">
        <v>88</v>
      </c>
      <c r="V986" s="83">
        <v>0</v>
      </c>
      <c r="W986" s="77">
        <v>0</v>
      </c>
      <c r="X986" s="77">
        <v>24</v>
      </c>
      <c r="Y986" s="77">
        <v>88</v>
      </c>
      <c r="Z986" s="77">
        <v>0</v>
      </c>
      <c r="AA986" s="77">
        <v>0</v>
      </c>
      <c r="AB986" s="45" t="s">
        <v>117</v>
      </c>
      <c r="AC986" s="122" t="s">
        <v>49</v>
      </c>
      <c r="AD986" s="66"/>
    </row>
    <row r="987" s="8" customFormat="1" spans="1:30">
      <c r="A987" s="45" t="s">
        <v>42</v>
      </c>
      <c r="B987" s="46" t="s">
        <v>677</v>
      </c>
      <c r="C987" s="120" t="s">
        <v>49</v>
      </c>
      <c r="D987" s="45" t="s">
        <v>45</v>
      </c>
      <c r="E987" s="43" t="s">
        <v>419</v>
      </c>
      <c r="F987" s="45">
        <v>570</v>
      </c>
      <c r="G987" s="75">
        <v>1</v>
      </c>
      <c r="H987" s="45">
        <v>20</v>
      </c>
      <c r="I987" s="45">
        <v>89</v>
      </c>
      <c r="J987" s="45">
        <v>2020</v>
      </c>
      <c r="K987" s="45">
        <v>2020</v>
      </c>
      <c r="L987" s="52">
        <v>45.6</v>
      </c>
      <c r="M987" s="52">
        <v>0</v>
      </c>
      <c r="N987" s="55">
        <v>45.6</v>
      </c>
      <c r="O987" s="52">
        <v>0</v>
      </c>
      <c r="P987" s="55">
        <v>0</v>
      </c>
      <c r="Q987" s="45" t="s">
        <v>46</v>
      </c>
      <c r="R987" s="121">
        <v>57</v>
      </c>
      <c r="S987" s="121">
        <v>248</v>
      </c>
      <c r="T987" s="45">
        <v>20</v>
      </c>
      <c r="U987" s="45">
        <v>89</v>
      </c>
      <c r="V987" s="83">
        <v>0</v>
      </c>
      <c r="W987" s="77">
        <v>0</v>
      </c>
      <c r="X987" s="77">
        <v>20</v>
      </c>
      <c r="Y987" s="77">
        <v>89</v>
      </c>
      <c r="Z987" s="77">
        <v>0</v>
      </c>
      <c r="AA987" s="77">
        <v>0</v>
      </c>
      <c r="AB987" s="45" t="s">
        <v>117</v>
      </c>
      <c r="AC987" s="122" t="s">
        <v>49</v>
      </c>
      <c r="AD987" s="66"/>
    </row>
    <row r="988" s="8" customFormat="1" spans="1:30">
      <c r="A988" s="45" t="s">
        <v>42</v>
      </c>
      <c r="B988" s="46" t="s">
        <v>678</v>
      </c>
      <c r="C988" s="120" t="s">
        <v>54</v>
      </c>
      <c r="D988" s="45" t="s">
        <v>45</v>
      </c>
      <c r="E988" s="43" t="s">
        <v>419</v>
      </c>
      <c r="F988" s="45">
        <v>150</v>
      </c>
      <c r="G988" s="75">
        <v>1</v>
      </c>
      <c r="H988" s="45">
        <v>10</v>
      </c>
      <c r="I988" s="45">
        <v>31</v>
      </c>
      <c r="J988" s="45">
        <v>2020</v>
      </c>
      <c r="K988" s="45">
        <v>2020</v>
      </c>
      <c r="L988" s="52">
        <v>12</v>
      </c>
      <c r="M988" s="52">
        <v>0</v>
      </c>
      <c r="N988" s="55">
        <v>12</v>
      </c>
      <c r="O988" s="52">
        <v>0</v>
      </c>
      <c r="P988" s="55">
        <v>0</v>
      </c>
      <c r="Q988" s="45" t="s">
        <v>46</v>
      </c>
      <c r="R988" s="121">
        <v>15</v>
      </c>
      <c r="S988" s="121">
        <v>49</v>
      </c>
      <c r="T988" s="45">
        <v>10</v>
      </c>
      <c r="U988" s="45">
        <v>31</v>
      </c>
      <c r="V988" s="83">
        <v>0</v>
      </c>
      <c r="W988" s="77">
        <v>0</v>
      </c>
      <c r="X988" s="77">
        <v>10</v>
      </c>
      <c r="Y988" s="77">
        <v>31</v>
      </c>
      <c r="Z988" s="77">
        <v>0</v>
      </c>
      <c r="AA988" s="77">
        <v>0</v>
      </c>
      <c r="AB988" s="45" t="s">
        <v>117</v>
      </c>
      <c r="AC988" s="122" t="s">
        <v>54</v>
      </c>
      <c r="AD988" s="66"/>
    </row>
    <row r="989" s="8" customFormat="1" spans="1:30">
      <c r="A989" s="45" t="s">
        <v>42</v>
      </c>
      <c r="B989" s="46" t="s">
        <v>679</v>
      </c>
      <c r="C989" s="120" t="s">
        <v>54</v>
      </c>
      <c r="D989" s="45" t="s">
        <v>45</v>
      </c>
      <c r="E989" s="43" t="s">
        <v>419</v>
      </c>
      <c r="F989" s="45">
        <v>220</v>
      </c>
      <c r="G989" s="75">
        <v>1</v>
      </c>
      <c r="H989" s="45">
        <v>18</v>
      </c>
      <c r="I989" s="45">
        <v>55</v>
      </c>
      <c r="J989" s="45">
        <v>2020</v>
      </c>
      <c r="K989" s="45">
        <v>2020</v>
      </c>
      <c r="L989" s="52">
        <v>17.6</v>
      </c>
      <c r="M989" s="52">
        <v>0</v>
      </c>
      <c r="N989" s="55">
        <v>17.6</v>
      </c>
      <c r="O989" s="52">
        <v>0</v>
      </c>
      <c r="P989" s="55">
        <v>0</v>
      </c>
      <c r="Q989" s="45" t="s">
        <v>46</v>
      </c>
      <c r="R989" s="121">
        <v>22</v>
      </c>
      <c r="S989" s="121">
        <v>89</v>
      </c>
      <c r="T989" s="45">
        <v>18</v>
      </c>
      <c r="U989" s="45">
        <v>55</v>
      </c>
      <c r="V989" s="83">
        <v>0</v>
      </c>
      <c r="W989" s="77">
        <v>0</v>
      </c>
      <c r="X989" s="77">
        <v>18</v>
      </c>
      <c r="Y989" s="77">
        <v>55</v>
      </c>
      <c r="Z989" s="77">
        <v>0</v>
      </c>
      <c r="AA989" s="77">
        <v>0</v>
      </c>
      <c r="AB989" s="45" t="s">
        <v>117</v>
      </c>
      <c r="AC989" s="122" t="s">
        <v>54</v>
      </c>
      <c r="AD989" s="66"/>
    </row>
    <row r="990" s="8" customFormat="1" spans="1:30">
      <c r="A990" s="45" t="s">
        <v>42</v>
      </c>
      <c r="B990" s="46" t="s">
        <v>680</v>
      </c>
      <c r="C990" s="120" t="s">
        <v>54</v>
      </c>
      <c r="D990" s="45" t="s">
        <v>45</v>
      </c>
      <c r="E990" s="43" t="s">
        <v>419</v>
      </c>
      <c r="F990" s="45">
        <v>120</v>
      </c>
      <c r="G990" s="75">
        <v>1</v>
      </c>
      <c r="H990" s="45">
        <v>10</v>
      </c>
      <c r="I990" s="45">
        <v>40</v>
      </c>
      <c r="J990" s="45">
        <v>2020</v>
      </c>
      <c r="K990" s="45">
        <v>2020</v>
      </c>
      <c r="L990" s="52">
        <v>9.6</v>
      </c>
      <c r="M990" s="52">
        <v>0</v>
      </c>
      <c r="N990" s="55">
        <v>9.6</v>
      </c>
      <c r="O990" s="52">
        <v>0</v>
      </c>
      <c r="P990" s="55">
        <v>0</v>
      </c>
      <c r="Q990" s="45" t="s">
        <v>46</v>
      </c>
      <c r="R990" s="121">
        <v>12</v>
      </c>
      <c r="S990" s="121">
        <v>46</v>
      </c>
      <c r="T990" s="45">
        <v>10</v>
      </c>
      <c r="U990" s="45">
        <v>40</v>
      </c>
      <c r="V990" s="83">
        <v>0</v>
      </c>
      <c r="W990" s="77">
        <v>0</v>
      </c>
      <c r="X990" s="77">
        <v>10</v>
      </c>
      <c r="Y990" s="77">
        <v>40</v>
      </c>
      <c r="Z990" s="77">
        <v>0</v>
      </c>
      <c r="AA990" s="77">
        <v>0</v>
      </c>
      <c r="AB990" s="45" t="s">
        <v>117</v>
      </c>
      <c r="AC990" s="122" t="s">
        <v>54</v>
      </c>
      <c r="AD990" s="66"/>
    </row>
    <row r="991" s="8" customFormat="1" spans="1:30">
      <c r="A991" s="45" t="s">
        <v>42</v>
      </c>
      <c r="B991" s="46" t="s">
        <v>681</v>
      </c>
      <c r="C991" s="120" t="s">
        <v>54</v>
      </c>
      <c r="D991" s="45" t="s">
        <v>45</v>
      </c>
      <c r="E991" s="43" t="s">
        <v>419</v>
      </c>
      <c r="F991" s="45">
        <v>90</v>
      </c>
      <c r="G991" s="75">
        <v>1</v>
      </c>
      <c r="H991" s="45">
        <v>8</v>
      </c>
      <c r="I991" s="45">
        <v>29</v>
      </c>
      <c r="J991" s="45">
        <v>2020</v>
      </c>
      <c r="K991" s="45">
        <v>2020</v>
      </c>
      <c r="L991" s="52">
        <v>7.2</v>
      </c>
      <c r="M991" s="52">
        <v>0</v>
      </c>
      <c r="N991" s="55">
        <v>7.2</v>
      </c>
      <c r="O991" s="52">
        <v>0</v>
      </c>
      <c r="P991" s="55">
        <v>0</v>
      </c>
      <c r="Q991" s="45" t="s">
        <v>46</v>
      </c>
      <c r="R991" s="121">
        <v>9</v>
      </c>
      <c r="S991" s="121">
        <v>35</v>
      </c>
      <c r="T991" s="45">
        <v>8</v>
      </c>
      <c r="U991" s="45">
        <v>29</v>
      </c>
      <c r="V991" s="83">
        <v>0</v>
      </c>
      <c r="W991" s="77">
        <v>0</v>
      </c>
      <c r="X991" s="77">
        <v>8</v>
      </c>
      <c r="Y991" s="77">
        <v>29</v>
      </c>
      <c r="Z991" s="77">
        <v>0</v>
      </c>
      <c r="AA991" s="77">
        <v>0</v>
      </c>
      <c r="AB991" s="45" t="s">
        <v>117</v>
      </c>
      <c r="AC991" s="122" t="s">
        <v>54</v>
      </c>
      <c r="AD991" s="66"/>
    </row>
    <row r="992" s="8" customFormat="1" spans="1:30">
      <c r="A992" s="45" t="s">
        <v>42</v>
      </c>
      <c r="B992" s="46" t="s">
        <v>682</v>
      </c>
      <c r="C992" s="120" t="s">
        <v>58</v>
      </c>
      <c r="D992" s="45" t="s">
        <v>45</v>
      </c>
      <c r="E992" s="43" t="s">
        <v>419</v>
      </c>
      <c r="F992" s="45">
        <v>700</v>
      </c>
      <c r="G992" s="75">
        <v>1</v>
      </c>
      <c r="H992" s="45">
        <v>50</v>
      </c>
      <c r="I992" s="45">
        <v>252</v>
      </c>
      <c r="J992" s="45">
        <v>2020</v>
      </c>
      <c r="K992" s="45">
        <v>2020</v>
      </c>
      <c r="L992" s="52">
        <v>56</v>
      </c>
      <c r="M992" s="52">
        <v>0</v>
      </c>
      <c r="N992" s="55">
        <v>56</v>
      </c>
      <c r="O992" s="52">
        <v>0</v>
      </c>
      <c r="P992" s="55">
        <v>0</v>
      </c>
      <c r="Q992" s="45" t="s">
        <v>46</v>
      </c>
      <c r="R992" s="121">
        <v>70</v>
      </c>
      <c r="S992" s="121">
        <v>313</v>
      </c>
      <c r="T992" s="45">
        <v>50</v>
      </c>
      <c r="U992" s="45">
        <v>252</v>
      </c>
      <c r="V992" s="83">
        <v>0</v>
      </c>
      <c r="W992" s="77">
        <v>0</v>
      </c>
      <c r="X992" s="77">
        <v>50</v>
      </c>
      <c r="Y992" s="77">
        <v>252</v>
      </c>
      <c r="Z992" s="77">
        <v>0</v>
      </c>
      <c r="AA992" s="77">
        <v>0</v>
      </c>
      <c r="AB992" s="45" t="s">
        <v>117</v>
      </c>
      <c r="AC992" s="122" t="s">
        <v>58</v>
      </c>
      <c r="AD992" s="66"/>
    </row>
    <row r="993" s="8" customFormat="1" spans="1:30">
      <c r="A993" s="45" t="s">
        <v>42</v>
      </c>
      <c r="B993" s="46" t="s">
        <v>683</v>
      </c>
      <c r="C993" s="120" t="s">
        <v>58</v>
      </c>
      <c r="D993" s="45" t="s">
        <v>45</v>
      </c>
      <c r="E993" s="43" t="s">
        <v>419</v>
      </c>
      <c r="F993" s="45">
        <v>1250</v>
      </c>
      <c r="G993" s="75">
        <v>1</v>
      </c>
      <c r="H993" s="45">
        <v>79</v>
      </c>
      <c r="I993" s="45">
        <v>351</v>
      </c>
      <c r="J993" s="45">
        <v>2020</v>
      </c>
      <c r="K993" s="45">
        <v>2020</v>
      </c>
      <c r="L993" s="52">
        <v>100</v>
      </c>
      <c r="M993" s="52">
        <v>0</v>
      </c>
      <c r="N993" s="55">
        <v>100</v>
      </c>
      <c r="O993" s="52">
        <v>0</v>
      </c>
      <c r="P993" s="55">
        <v>0</v>
      </c>
      <c r="Q993" s="45" t="s">
        <v>46</v>
      </c>
      <c r="R993" s="121">
        <v>125</v>
      </c>
      <c r="S993" s="121">
        <v>542</v>
      </c>
      <c r="T993" s="45">
        <v>79</v>
      </c>
      <c r="U993" s="45">
        <v>351</v>
      </c>
      <c r="V993" s="83">
        <v>0</v>
      </c>
      <c r="W993" s="77">
        <v>0</v>
      </c>
      <c r="X993" s="77">
        <v>79</v>
      </c>
      <c r="Y993" s="77">
        <v>351</v>
      </c>
      <c r="Z993" s="77">
        <v>0</v>
      </c>
      <c r="AA993" s="77">
        <v>0</v>
      </c>
      <c r="AB993" s="45" t="s">
        <v>117</v>
      </c>
      <c r="AC993" s="122" t="s">
        <v>58</v>
      </c>
      <c r="AD993" s="66"/>
    </row>
    <row r="994" s="8" customFormat="1" spans="1:30">
      <c r="A994" s="45" t="s">
        <v>42</v>
      </c>
      <c r="B994" s="120" t="s">
        <v>684</v>
      </c>
      <c r="C994" s="120" t="s">
        <v>51</v>
      </c>
      <c r="D994" s="45" t="s">
        <v>45</v>
      </c>
      <c r="E994" s="43" t="s">
        <v>419</v>
      </c>
      <c r="F994" s="120">
        <v>440</v>
      </c>
      <c r="G994" s="75">
        <v>1</v>
      </c>
      <c r="H994" s="121">
        <v>22</v>
      </c>
      <c r="I994" s="121">
        <v>97</v>
      </c>
      <c r="J994" s="121">
        <v>2020</v>
      </c>
      <c r="K994" s="123">
        <v>2020</v>
      </c>
      <c r="L994" s="55">
        <v>35.2</v>
      </c>
      <c r="M994" s="52">
        <v>0</v>
      </c>
      <c r="N994" s="55">
        <v>35.2</v>
      </c>
      <c r="O994" s="52">
        <v>0</v>
      </c>
      <c r="P994" s="55">
        <v>0</v>
      </c>
      <c r="Q994" s="45" t="s">
        <v>46</v>
      </c>
      <c r="R994" s="121">
        <v>44</v>
      </c>
      <c r="S994" s="121">
        <v>194</v>
      </c>
      <c r="T994" s="121">
        <v>22</v>
      </c>
      <c r="U994" s="121">
        <v>97</v>
      </c>
      <c r="V994" s="83">
        <v>0</v>
      </c>
      <c r="W994" s="77">
        <v>0</v>
      </c>
      <c r="X994" s="77">
        <v>22</v>
      </c>
      <c r="Y994" s="77">
        <v>97</v>
      </c>
      <c r="Z994" s="77">
        <v>0</v>
      </c>
      <c r="AA994" s="77">
        <v>0</v>
      </c>
      <c r="AB994" s="45" t="s">
        <v>117</v>
      </c>
      <c r="AC994" s="122" t="s">
        <v>51</v>
      </c>
      <c r="AD994" s="66"/>
    </row>
    <row r="995" s="8" customFormat="1" spans="1:30">
      <c r="A995" s="45" t="s">
        <v>42</v>
      </c>
      <c r="B995" s="120" t="s">
        <v>685</v>
      </c>
      <c r="C995" s="120" t="s">
        <v>51</v>
      </c>
      <c r="D995" s="45" t="s">
        <v>45</v>
      </c>
      <c r="E995" s="43" t="s">
        <v>419</v>
      </c>
      <c r="F995" s="120">
        <v>1090</v>
      </c>
      <c r="G995" s="75">
        <v>1</v>
      </c>
      <c r="H995" s="121">
        <v>8</v>
      </c>
      <c r="I995" s="121">
        <v>26</v>
      </c>
      <c r="J995" s="121">
        <v>2020</v>
      </c>
      <c r="K995" s="123">
        <v>2020</v>
      </c>
      <c r="L995" s="55">
        <v>87.2</v>
      </c>
      <c r="M995" s="52">
        <v>0</v>
      </c>
      <c r="N995" s="55">
        <v>87.2</v>
      </c>
      <c r="O995" s="52">
        <v>0</v>
      </c>
      <c r="P995" s="55">
        <v>0</v>
      </c>
      <c r="Q995" s="45" t="s">
        <v>46</v>
      </c>
      <c r="R995" s="121">
        <v>109</v>
      </c>
      <c r="S995" s="121">
        <v>468</v>
      </c>
      <c r="T995" s="121">
        <v>8</v>
      </c>
      <c r="U995" s="121">
        <v>26</v>
      </c>
      <c r="V995" s="83">
        <v>0</v>
      </c>
      <c r="W995" s="77">
        <v>0</v>
      </c>
      <c r="X995" s="77">
        <v>8</v>
      </c>
      <c r="Y995" s="77">
        <v>26</v>
      </c>
      <c r="Z995" s="77">
        <v>0</v>
      </c>
      <c r="AA995" s="77">
        <v>0</v>
      </c>
      <c r="AB995" s="45" t="s">
        <v>117</v>
      </c>
      <c r="AC995" s="122" t="s">
        <v>51</v>
      </c>
      <c r="AD995" s="66"/>
    </row>
    <row r="996" s="143" customFormat="1" ht="12" spans="1:30">
      <c r="A996" s="43" t="s">
        <v>686</v>
      </c>
      <c r="B996" s="44" t="s">
        <v>687</v>
      </c>
      <c r="C996" s="43" t="s">
        <v>174</v>
      </c>
      <c r="D996" s="43"/>
      <c r="E996" s="43"/>
      <c r="F996" s="43">
        <f>SUM(F997)</f>
        <v>0</v>
      </c>
      <c r="G996" s="77">
        <v>1</v>
      </c>
      <c r="H996" s="43">
        <f t="shared" ref="H996:O996" si="116">SUM(H997)</f>
        <v>0</v>
      </c>
      <c r="I996" s="43">
        <f t="shared" si="116"/>
        <v>0</v>
      </c>
      <c r="J996" s="43"/>
      <c r="K996" s="43"/>
      <c r="L996" s="52">
        <f t="shared" si="116"/>
        <v>2</v>
      </c>
      <c r="M996" s="52">
        <f t="shared" si="116"/>
        <v>2</v>
      </c>
      <c r="N996" s="52">
        <f t="shared" si="116"/>
        <v>0</v>
      </c>
      <c r="O996" s="52">
        <f t="shared" si="116"/>
        <v>0</v>
      </c>
      <c r="P996" s="52">
        <f t="shared" ref="P996:AA996" si="117">SUM(P997)</f>
        <v>0</v>
      </c>
      <c r="Q996" s="43"/>
      <c r="R996" s="43">
        <f t="shared" si="117"/>
        <v>0</v>
      </c>
      <c r="S996" s="43">
        <f t="shared" si="117"/>
        <v>0</v>
      </c>
      <c r="T996" s="43">
        <f t="shared" si="117"/>
        <v>0</v>
      </c>
      <c r="U996" s="43">
        <f t="shared" si="117"/>
        <v>0</v>
      </c>
      <c r="V996" s="43">
        <f t="shared" si="117"/>
        <v>0</v>
      </c>
      <c r="W996" s="43">
        <f t="shared" si="117"/>
        <v>0</v>
      </c>
      <c r="X996" s="43">
        <f t="shared" si="117"/>
        <v>0</v>
      </c>
      <c r="Y996" s="43">
        <f t="shared" si="117"/>
        <v>0</v>
      </c>
      <c r="Z996" s="43">
        <f t="shared" si="117"/>
        <v>0</v>
      </c>
      <c r="AA996" s="43">
        <f t="shared" si="117"/>
        <v>0</v>
      </c>
      <c r="AB996" s="77"/>
      <c r="AC996" s="77"/>
      <c r="AD996" s="77"/>
    </row>
    <row r="997" s="10" customFormat="1" spans="1:30">
      <c r="A997" s="43" t="s">
        <v>42</v>
      </c>
      <c r="B997" s="46" t="s">
        <v>688</v>
      </c>
      <c r="C997" s="45" t="s">
        <v>58</v>
      </c>
      <c r="D997" s="45" t="s">
        <v>70</v>
      </c>
      <c r="E997" s="45" t="s">
        <v>71</v>
      </c>
      <c r="F997" s="43"/>
      <c r="G997" s="75"/>
      <c r="H997" s="43"/>
      <c r="I997" s="43"/>
      <c r="J997" s="45">
        <v>2018</v>
      </c>
      <c r="K997" s="92">
        <v>2018</v>
      </c>
      <c r="L997" s="52">
        <v>2</v>
      </c>
      <c r="M997" s="52">
        <v>2</v>
      </c>
      <c r="N997" s="52"/>
      <c r="O997" s="52"/>
      <c r="P997" s="52"/>
      <c r="Q997" s="43"/>
      <c r="R997" s="43"/>
      <c r="S997" s="43"/>
      <c r="T997" s="43"/>
      <c r="U997" s="43"/>
      <c r="V997" s="73"/>
      <c r="W997" s="75"/>
      <c r="X997" s="75"/>
      <c r="Y997" s="75"/>
      <c r="Z997" s="75"/>
      <c r="AA997" s="75"/>
      <c r="AB997" s="75"/>
      <c r="AC997" s="75"/>
      <c r="AD997" s="75"/>
    </row>
    <row r="998" s="143" customFormat="1" ht="12" spans="1:30">
      <c r="A998" s="43" t="s">
        <v>689</v>
      </c>
      <c r="B998" s="44" t="s">
        <v>690</v>
      </c>
      <c r="C998" s="43" t="s">
        <v>36</v>
      </c>
      <c r="D998" s="43"/>
      <c r="E998" s="43"/>
      <c r="F998" s="43">
        <f>SUM(F999:F1019)</f>
        <v>20014</v>
      </c>
      <c r="G998" s="43">
        <f>SUM(G999:G1019)</f>
        <v>21</v>
      </c>
      <c r="H998" s="43">
        <f>SUM(H999:H1019)</f>
        <v>14445</v>
      </c>
      <c r="I998" s="43">
        <f>SUM(I999:I1019)</f>
        <v>20014</v>
      </c>
      <c r="J998" s="43"/>
      <c r="K998" s="43"/>
      <c r="L998" s="52">
        <f>SUM(L999:L1019)</f>
        <v>126.777</v>
      </c>
      <c r="M998" s="52">
        <f>SUM(M999:M1019)</f>
        <v>65.597</v>
      </c>
      <c r="N998" s="52">
        <f>SUM(N999:N1019)</f>
        <v>0</v>
      </c>
      <c r="O998" s="52">
        <f>SUM(O999:O1019)</f>
        <v>28.96</v>
      </c>
      <c r="P998" s="52">
        <f t="shared" ref="P998:AA998" si="118">SUM(P999:P1019)</f>
        <v>32.22</v>
      </c>
      <c r="Q998" s="43"/>
      <c r="R998" s="43">
        <f t="shared" si="118"/>
        <v>34256</v>
      </c>
      <c r="S998" s="43">
        <f t="shared" si="118"/>
        <v>105682</v>
      </c>
      <c r="T998" s="43">
        <f t="shared" si="118"/>
        <v>14445</v>
      </c>
      <c r="U998" s="43">
        <f t="shared" si="118"/>
        <v>20014</v>
      </c>
      <c r="V998" s="43">
        <f t="shared" si="118"/>
        <v>0</v>
      </c>
      <c r="W998" s="43">
        <f t="shared" si="118"/>
        <v>0</v>
      </c>
      <c r="X998" s="43">
        <f t="shared" si="118"/>
        <v>4648</v>
      </c>
      <c r="Y998" s="43">
        <f t="shared" si="118"/>
        <v>4648</v>
      </c>
      <c r="Z998" s="43">
        <f t="shared" si="118"/>
        <v>1314</v>
      </c>
      <c r="AA998" s="43">
        <f t="shared" si="118"/>
        <v>1314</v>
      </c>
      <c r="AB998" s="77"/>
      <c r="AC998" s="77"/>
      <c r="AD998" s="77"/>
    </row>
    <row r="999" s="10" customFormat="1" spans="1:30">
      <c r="A999" s="45" t="s">
        <v>42</v>
      </c>
      <c r="B999" s="46" t="s">
        <v>691</v>
      </c>
      <c r="C999" s="45" t="s">
        <v>44</v>
      </c>
      <c r="D999" s="45" t="s">
        <v>70</v>
      </c>
      <c r="E999" s="45" t="s">
        <v>71</v>
      </c>
      <c r="F999" s="45">
        <v>161</v>
      </c>
      <c r="G999" s="75">
        <v>1</v>
      </c>
      <c r="H999" s="45">
        <v>71</v>
      </c>
      <c r="I999" s="45">
        <v>161</v>
      </c>
      <c r="J999" s="45">
        <v>2018</v>
      </c>
      <c r="K999" s="45">
        <v>2018</v>
      </c>
      <c r="L999" s="55">
        <v>1.236</v>
      </c>
      <c r="M999" s="55">
        <v>1.236</v>
      </c>
      <c r="N999" s="55">
        <v>0</v>
      </c>
      <c r="O999" s="55">
        <v>0</v>
      </c>
      <c r="P999" s="55">
        <v>0</v>
      </c>
      <c r="Q999" s="45" t="s">
        <v>46</v>
      </c>
      <c r="R999" s="45">
        <v>71</v>
      </c>
      <c r="S999" s="45">
        <v>161</v>
      </c>
      <c r="T999" s="45">
        <v>71</v>
      </c>
      <c r="U999" s="45">
        <v>161</v>
      </c>
      <c r="V999" s="73">
        <v>0</v>
      </c>
      <c r="W999" s="75">
        <v>0</v>
      </c>
      <c r="X999" s="75">
        <v>0</v>
      </c>
      <c r="Y999" s="75">
        <v>0</v>
      </c>
      <c r="Z999" s="75">
        <v>0</v>
      </c>
      <c r="AA999" s="75">
        <v>0</v>
      </c>
      <c r="AB999" s="75" t="s">
        <v>117</v>
      </c>
      <c r="AC999" s="75" t="s">
        <v>181</v>
      </c>
      <c r="AD999" s="75"/>
    </row>
    <row r="1000" s="180" customFormat="1" ht="13.5" spans="1:30">
      <c r="A1000" s="45" t="s">
        <v>42</v>
      </c>
      <c r="B1000" s="46" t="s">
        <v>691</v>
      </c>
      <c r="C1000" s="45" t="s">
        <v>49</v>
      </c>
      <c r="D1000" s="45" t="s">
        <v>70</v>
      </c>
      <c r="E1000" s="45" t="s">
        <v>71</v>
      </c>
      <c r="F1000" s="45">
        <v>1403</v>
      </c>
      <c r="G1000" s="117">
        <v>1</v>
      </c>
      <c r="H1000" s="45">
        <v>373</v>
      </c>
      <c r="I1000" s="45">
        <v>1403</v>
      </c>
      <c r="J1000" s="45">
        <v>2018</v>
      </c>
      <c r="K1000" s="45">
        <v>2018</v>
      </c>
      <c r="L1000" s="55">
        <v>8.418</v>
      </c>
      <c r="M1000" s="55">
        <v>8.418</v>
      </c>
      <c r="N1000" s="55">
        <v>0</v>
      </c>
      <c r="O1000" s="55">
        <v>0</v>
      </c>
      <c r="P1000" s="55">
        <v>0</v>
      </c>
      <c r="Q1000" s="45" t="s">
        <v>46</v>
      </c>
      <c r="R1000" s="45">
        <v>373</v>
      </c>
      <c r="S1000" s="45">
        <v>1403</v>
      </c>
      <c r="T1000" s="45">
        <v>373</v>
      </c>
      <c r="U1000" s="45">
        <v>1403</v>
      </c>
      <c r="V1000" s="117">
        <v>0</v>
      </c>
      <c r="W1000" s="117">
        <v>0</v>
      </c>
      <c r="X1000" s="117">
        <v>0</v>
      </c>
      <c r="Y1000" s="117">
        <v>0</v>
      </c>
      <c r="Z1000" s="117">
        <v>0</v>
      </c>
      <c r="AA1000" s="117">
        <v>0</v>
      </c>
      <c r="AB1000" s="117" t="s">
        <v>117</v>
      </c>
      <c r="AC1000" s="117" t="s">
        <v>181</v>
      </c>
      <c r="AD1000" s="117"/>
    </row>
    <row r="1001" s="180" customFormat="1" ht="13.5" spans="1:30">
      <c r="A1001" s="45" t="s">
        <v>42</v>
      </c>
      <c r="B1001" s="46" t="s">
        <v>691</v>
      </c>
      <c r="C1001" s="45" t="s">
        <v>50</v>
      </c>
      <c r="D1001" s="45" t="s">
        <v>70</v>
      </c>
      <c r="E1001" s="45" t="s">
        <v>71</v>
      </c>
      <c r="F1001" s="45">
        <v>308</v>
      </c>
      <c r="G1001" s="117">
        <v>1</v>
      </c>
      <c r="H1001" s="45">
        <v>308</v>
      </c>
      <c r="I1001" s="45">
        <v>308</v>
      </c>
      <c r="J1001" s="45">
        <v>2018</v>
      </c>
      <c r="K1001" s="45">
        <v>2018</v>
      </c>
      <c r="L1001" s="55">
        <v>1.848</v>
      </c>
      <c r="M1001" s="55">
        <v>1.848</v>
      </c>
      <c r="N1001" s="55">
        <v>0</v>
      </c>
      <c r="O1001" s="55">
        <v>0</v>
      </c>
      <c r="P1001" s="55">
        <v>0</v>
      </c>
      <c r="Q1001" s="45" t="s">
        <v>46</v>
      </c>
      <c r="R1001" s="45">
        <v>308</v>
      </c>
      <c r="S1001" s="45">
        <v>308</v>
      </c>
      <c r="T1001" s="45">
        <v>308</v>
      </c>
      <c r="U1001" s="45">
        <v>308</v>
      </c>
      <c r="V1001" s="117">
        <v>0</v>
      </c>
      <c r="W1001" s="117">
        <v>0</v>
      </c>
      <c r="X1001" s="117">
        <v>0</v>
      </c>
      <c r="Y1001" s="117">
        <v>0</v>
      </c>
      <c r="Z1001" s="117">
        <v>0</v>
      </c>
      <c r="AA1001" s="117">
        <v>0</v>
      </c>
      <c r="AB1001" s="117" t="s">
        <v>117</v>
      </c>
      <c r="AC1001" s="117" t="s">
        <v>181</v>
      </c>
      <c r="AD1001" s="117"/>
    </row>
    <row r="1002" s="180" customFormat="1" ht="13.5" spans="1:30">
      <c r="A1002" s="45" t="s">
        <v>42</v>
      </c>
      <c r="B1002" s="46" t="s">
        <v>691</v>
      </c>
      <c r="C1002" s="45" t="s">
        <v>53</v>
      </c>
      <c r="D1002" s="45" t="s">
        <v>70</v>
      </c>
      <c r="E1002" s="45" t="s">
        <v>71</v>
      </c>
      <c r="F1002" s="45">
        <v>1129</v>
      </c>
      <c r="G1002" s="117">
        <v>1</v>
      </c>
      <c r="H1002" s="45">
        <v>1126</v>
      </c>
      <c r="I1002" s="45">
        <v>1129</v>
      </c>
      <c r="J1002" s="45">
        <v>2018</v>
      </c>
      <c r="K1002" s="45">
        <v>2018</v>
      </c>
      <c r="L1002" s="55">
        <v>6.774</v>
      </c>
      <c r="M1002" s="55">
        <v>6.774</v>
      </c>
      <c r="N1002" s="55">
        <v>0</v>
      </c>
      <c r="O1002" s="55">
        <v>0</v>
      </c>
      <c r="P1002" s="55">
        <v>0</v>
      </c>
      <c r="Q1002" s="45" t="s">
        <v>46</v>
      </c>
      <c r="R1002" s="45">
        <v>4464</v>
      </c>
      <c r="S1002" s="45">
        <v>20046</v>
      </c>
      <c r="T1002" s="45">
        <v>1126</v>
      </c>
      <c r="U1002" s="45">
        <v>1129</v>
      </c>
      <c r="V1002" s="117">
        <v>0</v>
      </c>
      <c r="W1002" s="117">
        <v>0</v>
      </c>
      <c r="X1002" s="117">
        <v>0</v>
      </c>
      <c r="Y1002" s="117">
        <v>0</v>
      </c>
      <c r="Z1002" s="117">
        <v>0</v>
      </c>
      <c r="AA1002" s="117">
        <v>0</v>
      </c>
      <c r="AB1002" s="117" t="s">
        <v>117</v>
      </c>
      <c r="AC1002" s="117" t="s">
        <v>181</v>
      </c>
      <c r="AD1002" s="117"/>
    </row>
    <row r="1003" s="180" customFormat="1" ht="13.5" spans="1:30">
      <c r="A1003" s="45" t="s">
        <v>42</v>
      </c>
      <c r="B1003" s="46" t="s">
        <v>691</v>
      </c>
      <c r="C1003" s="45" t="s">
        <v>52</v>
      </c>
      <c r="D1003" s="45" t="s">
        <v>70</v>
      </c>
      <c r="E1003" s="45" t="s">
        <v>71</v>
      </c>
      <c r="F1003" s="45">
        <v>659</v>
      </c>
      <c r="G1003" s="117">
        <v>1</v>
      </c>
      <c r="H1003" s="45">
        <v>659</v>
      </c>
      <c r="I1003" s="45">
        <v>659</v>
      </c>
      <c r="J1003" s="45">
        <v>2018</v>
      </c>
      <c r="K1003" s="45">
        <v>2018</v>
      </c>
      <c r="L1003" s="55">
        <v>3.954</v>
      </c>
      <c r="M1003" s="55">
        <v>3.954</v>
      </c>
      <c r="N1003" s="55">
        <v>0</v>
      </c>
      <c r="O1003" s="55">
        <v>0</v>
      </c>
      <c r="P1003" s="55">
        <v>0</v>
      </c>
      <c r="Q1003" s="45" t="s">
        <v>46</v>
      </c>
      <c r="R1003" s="45">
        <v>659</v>
      </c>
      <c r="S1003" s="45">
        <v>659</v>
      </c>
      <c r="T1003" s="45">
        <v>659</v>
      </c>
      <c r="U1003" s="45">
        <v>659</v>
      </c>
      <c r="V1003" s="117">
        <v>0</v>
      </c>
      <c r="W1003" s="117">
        <v>0</v>
      </c>
      <c r="X1003" s="117">
        <v>0</v>
      </c>
      <c r="Y1003" s="117">
        <v>0</v>
      </c>
      <c r="Z1003" s="117">
        <v>0</v>
      </c>
      <c r="AA1003" s="117">
        <v>0</v>
      </c>
      <c r="AB1003" s="117" t="s">
        <v>117</v>
      </c>
      <c r="AC1003" s="117" t="s">
        <v>181</v>
      </c>
      <c r="AD1003" s="117"/>
    </row>
    <row r="1004" s="180" customFormat="1" ht="13.5" spans="1:30">
      <c r="A1004" s="45" t="s">
        <v>42</v>
      </c>
      <c r="B1004" s="46" t="s">
        <v>691</v>
      </c>
      <c r="C1004" s="45" t="s">
        <v>51</v>
      </c>
      <c r="D1004" s="45" t="s">
        <v>70</v>
      </c>
      <c r="E1004" s="45" t="s">
        <v>71</v>
      </c>
      <c r="F1004" s="45">
        <v>183</v>
      </c>
      <c r="G1004" s="117">
        <v>1</v>
      </c>
      <c r="H1004" s="45">
        <v>183</v>
      </c>
      <c r="I1004" s="45">
        <v>183</v>
      </c>
      <c r="J1004" s="45">
        <v>2018</v>
      </c>
      <c r="K1004" s="45">
        <v>2018</v>
      </c>
      <c r="L1004" s="55">
        <v>1.098</v>
      </c>
      <c r="M1004" s="55">
        <v>1.098</v>
      </c>
      <c r="N1004" s="55">
        <v>0</v>
      </c>
      <c r="O1004" s="55">
        <v>0</v>
      </c>
      <c r="P1004" s="55">
        <v>0</v>
      </c>
      <c r="Q1004" s="45" t="s">
        <v>46</v>
      </c>
      <c r="R1004" s="45">
        <v>1129</v>
      </c>
      <c r="S1004" s="45">
        <v>1129</v>
      </c>
      <c r="T1004" s="45">
        <v>183</v>
      </c>
      <c r="U1004" s="45">
        <v>183</v>
      </c>
      <c r="V1004" s="117">
        <v>0</v>
      </c>
      <c r="W1004" s="117">
        <v>0</v>
      </c>
      <c r="X1004" s="117">
        <v>0</v>
      </c>
      <c r="Y1004" s="117">
        <v>0</v>
      </c>
      <c r="Z1004" s="117">
        <v>0</v>
      </c>
      <c r="AA1004" s="117">
        <v>0</v>
      </c>
      <c r="AB1004" s="117" t="s">
        <v>117</v>
      </c>
      <c r="AC1004" s="117" t="s">
        <v>181</v>
      </c>
      <c r="AD1004" s="117"/>
    </row>
    <row r="1005" s="131" customFormat="1" ht="12" spans="1:30">
      <c r="A1005" s="45" t="s">
        <v>42</v>
      </c>
      <c r="B1005" s="46" t="s">
        <v>691</v>
      </c>
      <c r="C1005" s="45" t="s">
        <v>54</v>
      </c>
      <c r="D1005" s="45" t="s">
        <v>70</v>
      </c>
      <c r="E1005" s="45" t="s">
        <v>71</v>
      </c>
      <c r="F1005" s="45">
        <v>3755</v>
      </c>
      <c r="G1005" s="45">
        <v>1</v>
      </c>
      <c r="H1005" s="45">
        <v>1491</v>
      </c>
      <c r="I1005" s="45">
        <v>3755</v>
      </c>
      <c r="J1005" s="45">
        <v>2018</v>
      </c>
      <c r="K1005" s="45">
        <v>2018</v>
      </c>
      <c r="L1005" s="55">
        <v>26.285</v>
      </c>
      <c r="M1005" s="55">
        <v>26.285</v>
      </c>
      <c r="N1005" s="55">
        <v>0</v>
      </c>
      <c r="O1005" s="55">
        <v>0</v>
      </c>
      <c r="P1005" s="55">
        <v>0</v>
      </c>
      <c r="Q1005" s="45" t="s">
        <v>46</v>
      </c>
      <c r="R1005" s="45">
        <v>1491</v>
      </c>
      <c r="S1005" s="45">
        <v>3755</v>
      </c>
      <c r="T1005" s="45">
        <v>1491</v>
      </c>
      <c r="U1005" s="45">
        <v>3755</v>
      </c>
      <c r="V1005" s="45">
        <v>0</v>
      </c>
      <c r="W1005" s="45">
        <v>0</v>
      </c>
      <c r="X1005" s="45">
        <v>0</v>
      </c>
      <c r="Y1005" s="45">
        <v>0</v>
      </c>
      <c r="Z1005" s="45">
        <v>0</v>
      </c>
      <c r="AA1005" s="45">
        <v>0</v>
      </c>
      <c r="AB1005" s="45" t="s">
        <v>117</v>
      </c>
      <c r="AC1005" s="45" t="s">
        <v>181</v>
      </c>
      <c r="AD1005" s="45"/>
    </row>
    <row r="1006" s="131" customFormat="1" ht="12" spans="1:30">
      <c r="A1006" s="45" t="s">
        <v>42</v>
      </c>
      <c r="B1006" s="46" t="s">
        <v>691</v>
      </c>
      <c r="C1006" s="45" t="s">
        <v>58</v>
      </c>
      <c r="D1006" s="45" t="s">
        <v>70</v>
      </c>
      <c r="E1006" s="45" t="s">
        <v>71</v>
      </c>
      <c r="F1006" s="45">
        <v>1013</v>
      </c>
      <c r="G1006" s="45">
        <v>1</v>
      </c>
      <c r="H1006" s="45">
        <v>1013</v>
      </c>
      <c r="I1006" s="45">
        <v>1013</v>
      </c>
      <c r="J1006" s="45">
        <v>2018</v>
      </c>
      <c r="K1006" s="45">
        <v>2018</v>
      </c>
      <c r="L1006" s="55">
        <v>6.078</v>
      </c>
      <c r="M1006" s="55">
        <v>6.078</v>
      </c>
      <c r="N1006" s="55">
        <v>0</v>
      </c>
      <c r="O1006" s="55">
        <v>0</v>
      </c>
      <c r="P1006" s="55">
        <v>0</v>
      </c>
      <c r="Q1006" s="45" t="s">
        <v>46</v>
      </c>
      <c r="R1006" s="45">
        <v>5738</v>
      </c>
      <c r="S1006" s="45">
        <v>24852</v>
      </c>
      <c r="T1006" s="45">
        <v>1013</v>
      </c>
      <c r="U1006" s="45">
        <v>1013</v>
      </c>
      <c r="V1006" s="45">
        <v>0</v>
      </c>
      <c r="W1006" s="45">
        <v>0</v>
      </c>
      <c r="X1006" s="45">
        <v>1449</v>
      </c>
      <c r="Y1006" s="45">
        <v>1449</v>
      </c>
      <c r="Z1006" s="45">
        <v>0</v>
      </c>
      <c r="AA1006" s="45">
        <v>0</v>
      </c>
      <c r="AB1006" s="45" t="s">
        <v>117</v>
      </c>
      <c r="AC1006" s="45" t="s">
        <v>181</v>
      </c>
      <c r="AD1006" s="45"/>
    </row>
    <row r="1007" s="21" customFormat="1" ht="14.25" spans="1:30">
      <c r="A1007" s="45" t="s">
        <v>42</v>
      </c>
      <c r="B1007" s="46" t="s">
        <v>691</v>
      </c>
      <c r="C1007" s="45" t="s">
        <v>55</v>
      </c>
      <c r="D1007" s="45" t="s">
        <v>70</v>
      </c>
      <c r="E1007" s="45" t="s">
        <v>71</v>
      </c>
      <c r="F1007" s="45">
        <v>1449</v>
      </c>
      <c r="G1007" s="45">
        <v>1</v>
      </c>
      <c r="H1007" s="45">
        <v>1449</v>
      </c>
      <c r="I1007" s="45">
        <v>1449</v>
      </c>
      <c r="J1007" s="45">
        <v>2018</v>
      </c>
      <c r="K1007" s="45">
        <v>2018</v>
      </c>
      <c r="L1007" s="55">
        <v>8.694</v>
      </c>
      <c r="M1007" s="55">
        <v>8.694</v>
      </c>
      <c r="N1007" s="55">
        <v>0</v>
      </c>
      <c r="O1007" s="55">
        <v>0</v>
      </c>
      <c r="P1007" s="55">
        <v>0</v>
      </c>
      <c r="Q1007" s="45" t="s">
        <v>46</v>
      </c>
      <c r="R1007" s="45">
        <v>1449</v>
      </c>
      <c r="S1007" s="45">
        <v>1449</v>
      </c>
      <c r="T1007" s="45">
        <v>1449</v>
      </c>
      <c r="U1007" s="45">
        <v>1449</v>
      </c>
      <c r="V1007" s="45">
        <v>0</v>
      </c>
      <c r="W1007" s="45">
        <v>0</v>
      </c>
      <c r="X1007" s="45">
        <v>0</v>
      </c>
      <c r="Y1007" s="45">
        <v>0</v>
      </c>
      <c r="Z1007" s="45">
        <v>0</v>
      </c>
      <c r="AA1007" s="45">
        <v>0</v>
      </c>
      <c r="AB1007" s="45" t="s">
        <v>117</v>
      </c>
      <c r="AC1007" s="45" t="s">
        <v>181</v>
      </c>
      <c r="AD1007" s="74"/>
    </row>
    <row r="1008" s="10" customFormat="1" ht="12" spans="1:30">
      <c r="A1008" s="45" t="s">
        <v>42</v>
      </c>
      <c r="B1008" s="46" t="s">
        <v>691</v>
      </c>
      <c r="C1008" s="45" t="s">
        <v>57</v>
      </c>
      <c r="D1008" s="45" t="s">
        <v>70</v>
      </c>
      <c r="E1008" s="45" t="s">
        <v>71</v>
      </c>
      <c r="F1008" s="45">
        <v>200</v>
      </c>
      <c r="G1008" s="45">
        <v>1</v>
      </c>
      <c r="H1008" s="45">
        <v>200</v>
      </c>
      <c r="I1008" s="45">
        <v>200</v>
      </c>
      <c r="J1008" s="45">
        <v>2018</v>
      </c>
      <c r="K1008" s="45">
        <v>2018</v>
      </c>
      <c r="L1008" s="55">
        <v>1.212</v>
      </c>
      <c r="M1008" s="55">
        <v>1.212</v>
      </c>
      <c r="N1008" s="55">
        <v>0</v>
      </c>
      <c r="O1008" s="55">
        <v>0</v>
      </c>
      <c r="P1008" s="55">
        <v>0</v>
      </c>
      <c r="Q1008" s="45" t="s">
        <v>46</v>
      </c>
      <c r="R1008" s="45">
        <v>2436</v>
      </c>
      <c r="S1008" s="45">
        <v>2436</v>
      </c>
      <c r="T1008" s="45">
        <v>200</v>
      </c>
      <c r="U1008" s="45">
        <v>200</v>
      </c>
      <c r="V1008" s="45">
        <v>0</v>
      </c>
      <c r="W1008" s="45">
        <v>0</v>
      </c>
      <c r="X1008" s="45">
        <v>203</v>
      </c>
      <c r="Y1008" s="45">
        <v>203</v>
      </c>
      <c r="Z1008" s="45">
        <v>0</v>
      </c>
      <c r="AA1008" s="45">
        <v>0</v>
      </c>
      <c r="AB1008" s="45" t="s">
        <v>117</v>
      </c>
      <c r="AC1008" s="45" t="s">
        <v>181</v>
      </c>
      <c r="AD1008" s="75"/>
    </row>
    <row r="1009" s="180" customFormat="1" ht="13.5" spans="1:30">
      <c r="A1009" s="45" t="s">
        <v>42</v>
      </c>
      <c r="B1009" s="46" t="s">
        <v>691</v>
      </c>
      <c r="C1009" s="45" t="s">
        <v>49</v>
      </c>
      <c r="D1009" s="45" t="s">
        <v>70</v>
      </c>
      <c r="E1009" s="45" t="s">
        <v>71</v>
      </c>
      <c r="F1009" s="45">
        <v>1415</v>
      </c>
      <c r="G1009" s="45">
        <v>1</v>
      </c>
      <c r="H1009" s="45">
        <v>374</v>
      </c>
      <c r="I1009" s="45">
        <v>1415</v>
      </c>
      <c r="J1009" s="45">
        <v>2019</v>
      </c>
      <c r="K1009" s="45">
        <v>2019</v>
      </c>
      <c r="L1009" s="55">
        <v>8.49</v>
      </c>
      <c r="M1009" s="55">
        <v>0</v>
      </c>
      <c r="N1009" s="55">
        <v>0</v>
      </c>
      <c r="O1009" s="55">
        <v>0</v>
      </c>
      <c r="P1009" s="55">
        <v>8.49</v>
      </c>
      <c r="Q1009" s="45" t="s">
        <v>46</v>
      </c>
      <c r="R1009" s="45">
        <v>374</v>
      </c>
      <c r="S1009" s="45">
        <v>1415</v>
      </c>
      <c r="T1009" s="45">
        <v>374</v>
      </c>
      <c r="U1009" s="45">
        <v>1415</v>
      </c>
      <c r="V1009" s="45">
        <v>0</v>
      </c>
      <c r="W1009" s="45">
        <v>0</v>
      </c>
      <c r="X1009" s="45">
        <v>0</v>
      </c>
      <c r="Y1009" s="45">
        <v>0</v>
      </c>
      <c r="Z1009" s="45">
        <v>0</v>
      </c>
      <c r="AA1009" s="45">
        <v>0</v>
      </c>
      <c r="AB1009" s="45" t="s">
        <v>117</v>
      </c>
      <c r="AC1009" s="45" t="s">
        <v>181</v>
      </c>
      <c r="AD1009" s="117"/>
    </row>
    <row r="1010" s="180" customFormat="1" ht="13.5" spans="1:30">
      <c r="A1010" s="45" t="s">
        <v>42</v>
      </c>
      <c r="B1010" s="46" t="s">
        <v>691</v>
      </c>
      <c r="C1010" s="45" t="s">
        <v>51</v>
      </c>
      <c r="D1010" s="45" t="s">
        <v>70</v>
      </c>
      <c r="E1010" s="45" t="s">
        <v>71</v>
      </c>
      <c r="F1010" s="45">
        <v>181</v>
      </c>
      <c r="G1010" s="45">
        <v>1</v>
      </c>
      <c r="H1010" s="45">
        <v>181</v>
      </c>
      <c r="I1010" s="45">
        <v>181</v>
      </c>
      <c r="J1010" s="45">
        <v>2019</v>
      </c>
      <c r="K1010" s="45">
        <v>2019</v>
      </c>
      <c r="L1010" s="55">
        <v>1.086</v>
      </c>
      <c r="M1010" s="55">
        <v>0</v>
      </c>
      <c r="N1010" s="55">
        <v>0</v>
      </c>
      <c r="O1010" s="55">
        <v>0</v>
      </c>
      <c r="P1010" s="55">
        <v>1.086</v>
      </c>
      <c r="Q1010" s="45" t="s">
        <v>46</v>
      </c>
      <c r="R1010" s="45">
        <v>4464</v>
      </c>
      <c r="S1010" s="45">
        <v>20046</v>
      </c>
      <c r="T1010" s="45">
        <v>181</v>
      </c>
      <c r="U1010" s="45">
        <v>181</v>
      </c>
      <c r="V1010" s="45">
        <v>0</v>
      </c>
      <c r="W1010" s="45">
        <v>0</v>
      </c>
      <c r="X1010" s="45">
        <v>0</v>
      </c>
      <c r="Y1010" s="45">
        <v>0</v>
      </c>
      <c r="Z1010" s="45">
        <v>0</v>
      </c>
      <c r="AA1010" s="45">
        <v>0</v>
      </c>
      <c r="AB1010" s="45" t="s">
        <v>117</v>
      </c>
      <c r="AC1010" s="45" t="s">
        <v>181</v>
      </c>
      <c r="AD1010" s="117"/>
    </row>
    <row r="1011" s="180" customFormat="1" ht="13.5" spans="1:30">
      <c r="A1011" s="45" t="s">
        <v>42</v>
      </c>
      <c r="B1011" s="46" t="s">
        <v>691</v>
      </c>
      <c r="C1011" s="45" t="s">
        <v>52</v>
      </c>
      <c r="D1011" s="45" t="s">
        <v>70</v>
      </c>
      <c r="E1011" s="45" t="s">
        <v>71</v>
      </c>
      <c r="F1011" s="45">
        <v>657</v>
      </c>
      <c r="G1011" s="45">
        <v>1</v>
      </c>
      <c r="H1011" s="45">
        <v>657</v>
      </c>
      <c r="I1011" s="45">
        <v>657</v>
      </c>
      <c r="J1011" s="45">
        <v>2019</v>
      </c>
      <c r="K1011" s="45">
        <v>2019</v>
      </c>
      <c r="L1011" s="55">
        <v>3.942</v>
      </c>
      <c r="M1011" s="55">
        <v>0</v>
      </c>
      <c r="N1011" s="55">
        <v>0</v>
      </c>
      <c r="O1011" s="55">
        <v>0</v>
      </c>
      <c r="P1011" s="55">
        <v>3.942</v>
      </c>
      <c r="Q1011" s="45" t="s">
        <v>46</v>
      </c>
      <c r="R1011" s="45">
        <v>657</v>
      </c>
      <c r="S1011" s="45">
        <v>657</v>
      </c>
      <c r="T1011" s="45">
        <v>657</v>
      </c>
      <c r="U1011" s="45">
        <v>657</v>
      </c>
      <c r="V1011" s="45">
        <v>0</v>
      </c>
      <c r="W1011" s="45">
        <v>0</v>
      </c>
      <c r="X1011" s="45">
        <v>0</v>
      </c>
      <c r="Y1011" s="45">
        <v>0</v>
      </c>
      <c r="Z1011" s="45">
        <v>657</v>
      </c>
      <c r="AA1011" s="45">
        <v>657</v>
      </c>
      <c r="AB1011" s="45" t="s">
        <v>117</v>
      </c>
      <c r="AC1011" s="45" t="s">
        <v>181</v>
      </c>
      <c r="AD1011" s="117"/>
    </row>
    <row r="1012" s="180" customFormat="1" ht="13.5" spans="1:30">
      <c r="A1012" s="45" t="s">
        <v>42</v>
      </c>
      <c r="B1012" s="46" t="s">
        <v>691</v>
      </c>
      <c r="C1012" s="45" t="s">
        <v>53</v>
      </c>
      <c r="D1012" s="45" t="s">
        <v>70</v>
      </c>
      <c r="E1012" s="45" t="s">
        <v>71</v>
      </c>
      <c r="F1012" s="45">
        <v>1126</v>
      </c>
      <c r="G1012" s="45">
        <v>1</v>
      </c>
      <c r="H1012" s="45">
        <v>1126</v>
      </c>
      <c r="I1012" s="45">
        <v>1126</v>
      </c>
      <c r="J1012" s="45">
        <v>2019</v>
      </c>
      <c r="K1012" s="45">
        <v>2019</v>
      </c>
      <c r="L1012" s="55">
        <v>6.75</v>
      </c>
      <c r="M1012" s="55">
        <v>0</v>
      </c>
      <c r="N1012" s="55">
        <v>0</v>
      </c>
      <c r="O1012" s="55">
        <v>0</v>
      </c>
      <c r="P1012" s="55">
        <v>6.75</v>
      </c>
      <c r="Q1012" s="45" t="s">
        <v>46</v>
      </c>
      <c r="R1012" s="45">
        <v>1126</v>
      </c>
      <c r="S1012" s="45">
        <v>1126</v>
      </c>
      <c r="T1012" s="45">
        <v>1126</v>
      </c>
      <c r="U1012" s="45">
        <v>1126</v>
      </c>
      <c r="V1012" s="45">
        <v>0</v>
      </c>
      <c r="W1012" s="45">
        <v>0</v>
      </c>
      <c r="X1012" s="45">
        <v>0</v>
      </c>
      <c r="Y1012" s="45">
        <v>0</v>
      </c>
      <c r="Z1012" s="45">
        <v>0</v>
      </c>
      <c r="AA1012" s="45">
        <v>0</v>
      </c>
      <c r="AB1012" s="45" t="s">
        <v>117</v>
      </c>
      <c r="AC1012" s="45" t="s">
        <v>181</v>
      </c>
      <c r="AD1012" s="117"/>
    </row>
    <row r="1013" s="131" customFormat="1" ht="12" spans="1:30">
      <c r="A1013" s="45" t="s">
        <v>42</v>
      </c>
      <c r="B1013" s="46" t="s">
        <v>691</v>
      </c>
      <c r="C1013" s="45" t="s">
        <v>55</v>
      </c>
      <c r="D1013" s="45" t="s">
        <v>70</v>
      </c>
      <c r="E1013" s="45" t="s">
        <v>71</v>
      </c>
      <c r="F1013" s="45">
        <v>1448</v>
      </c>
      <c r="G1013" s="45">
        <v>1</v>
      </c>
      <c r="H1013" s="45">
        <v>1448</v>
      </c>
      <c r="I1013" s="45">
        <v>1448</v>
      </c>
      <c r="J1013" s="45">
        <v>2019</v>
      </c>
      <c r="K1013" s="45">
        <v>2019</v>
      </c>
      <c r="L1013" s="55">
        <v>8.688</v>
      </c>
      <c r="M1013" s="55">
        <v>0</v>
      </c>
      <c r="N1013" s="55">
        <v>0</v>
      </c>
      <c r="O1013" s="55">
        <v>0</v>
      </c>
      <c r="P1013" s="55">
        <v>8.688</v>
      </c>
      <c r="Q1013" s="45" t="s">
        <v>46</v>
      </c>
      <c r="R1013" s="45">
        <v>1448</v>
      </c>
      <c r="S1013" s="45">
        <v>1448</v>
      </c>
      <c r="T1013" s="45">
        <v>1448</v>
      </c>
      <c r="U1013" s="45">
        <v>1448</v>
      </c>
      <c r="V1013" s="45">
        <v>0</v>
      </c>
      <c r="W1013" s="45">
        <v>0</v>
      </c>
      <c r="X1013" s="45">
        <v>1448</v>
      </c>
      <c r="Y1013" s="45">
        <v>1448</v>
      </c>
      <c r="Z1013" s="45">
        <v>0</v>
      </c>
      <c r="AA1013" s="45">
        <v>0</v>
      </c>
      <c r="AB1013" s="45" t="s">
        <v>117</v>
      </c>
      <c r="AC1013" s="45" t="s">
        <v>181</v>
      </c>
      <c r="AD1013" s="45"/>
    </row>
    <row r="1014" s="10" customFormat="1" ht="12" spans="1:30">
      <c r="A1014" s="45" t="s">
        <v>42</v>
      </c>
      <c r="B1014" s="46" t="s">
        <v>691</v>
      </c>
      <c r="C1014" s="45" t="s">
        <v>57</v>
      </c>
      <c r="D1014" s="45" t="s">
        <v>70</v>
      </c>
      <c r="E1014" s="45" t="s">
        <v>71</v>
      </c>
      <c r="F1014" s="45">
        <v>100</v>
      </c>
      <c r="G1014" s="45">
        <v>1</v>
      </c>
      <c r="H1014" s="45">
        <v>100</v>
      </c>
      <c r="I1014" s="45">
        <v>100</v>
      </c>
      <c r="J1014" s="45">
        <v>2019</v>
      </c>
      <c r="K1014" s="45">
        <v>2019</v>
      </c>
      <c r="L1014" s="55">
        <v>3.264</v>
      </c>
      <c r="M1014" s="55">
        <v>0</v>
      </c>
      <c r="N1014" s="55">
        <v>0</v>
      </c>
      <c r="O1014" s="55">
        <v>0</v>
      </c>
      <c r="P1014" s="55">
        <v>3.264</v>
      </c>
      <c r="Q1014" s="45" t="s">
        <v>46</v>
      </c>
      <c r="R1014" s="45">
        <v>100</v>
      </c>
      <c r="S1014" s="45">
        <v>100</v>
      </c>
      <c r="T1014" s="45">
        <v>100</v>
      </c>
      <c r="U1014" s="45">
        <v>100</v>
      </c>
      <c r="V1014" s="45">
        <v>0</v>
      </c>
      <c r="W1014" s="45">
        <v>0</v>
      </c>
      <c r="X1014" s="45">
        <v>100</v>
      </c>
      <c r="Y1014" s="45">
        <v>100</v>
      </c>
      <c r="Z1014" s="45">
        <v>0</v>
      </c>
      <c r="AA1014" s="45">
        <v>0</v>
      </c>
      <c r="AB1014" s="45" t="s">
        <v>117</v>
      </c>
      <c r="AC1014" s="45" t="s">
        <v>181</v>
      </c>
      <c r="AD1014" s="75"/>
    </row>
    <row r="1015" s="180" customFormat="1" ht="13.5" spans="1:30">
      <c r="A1015" s="45" t="s">
        <v>42</v>
      </c>
      <c r="B1015" s="46" t="s">
        <v>691</v>
      </c>
      <c r="C1015" s="45" t="s">
        <v>49</v>
      </c>
      <c r="D1015" s="45" t="s">
        <v>70</v>
      </c>
      <c r="E1015" s="45" t="s">
        <v>71</v>
      </c>
      <c r="F1015" s="45">
        <v>1415</v>
      </c>
      <c r="G1015" s="45">
        <v>1</v>
      </c>
      <c r="H1015" s="45">
        <v>274</v>
      </c>
      <c r="I1015" s="45">
        <v>1415</v>
      </c>
      <c r="J1015" s="45">
        <v>2020</v>
      </c>
      <c r="K1015" s="45">
        <v>2020</v>
      </c>
      <c r="L1015" s="55">
        <f>M1015+N1015+O1015+P1015</f>
        <v>8.49</v>
      </c>
      <c r="M1015" s="55">
        <v>0</v>
      </c>
      <c r="N1015" s="55">
        <v>0</v>
      </c>
      <c r="O1015" s="55">
        <v>8.49</v>
      </c>
      <c r="P1015" s="55">
        <v>0</v>
      </c>
      <c r="Q1015" s="45" t="s">
        <v>46</v>
      </c>
      <c r="R1015" s="45">
        <v>274</v>
      </c>
      <c r="S1015" s="45">
        <v>1415</v>
      </c>
      <c r="T1015" s="45">
        <v>274</v>
      </c>
      <c r="U1015" s="45">
        <v>1415</v>
      </c>
      <c r="V1015" s="45">
        <v>0</v>
      </c>
      <c r="W1015" s="45">
        <v>0</v>
      </c>
      <c r="X1015" s="45">
        <v>0</v>
      </c>
      <c r="Y1015" s="45">
        <v>0</v>
      </c>
      <c r="Z1015" s="45">
        <v>0</v>
      </c>
      <c r="AA1015" s="45">
        <v>0</v>
      </c>
      <c r="AB1015" s="45" t="s">
        <v>117</v>
      </c>
      <c r="AC1015" s="45" t="s">
        <v>181</v>
      </c>
      <c r="AD1015" s="45"/>
    </row>
    <row r="1016" s="180" customFormat="1" ht="13.5" spans="1:30">
      <c r="A1016" s="45" t="s">
        <v>42</v>
      </c>
      <c r="B1016" s="46" t="s">
        <v>691</v>
      </c>
      <c r="C1016" s="45" t="s">
        <v>51</v>
      </c>
      <c r="D1016" s="45" t="s">
        <v>70</v>
      </c>
      <c r="E1016" s="45" t="s">
        <v>71</v>
      </c>
      <c r="F1016" s="45">
        <v>181</v>
      </c>
      <c r="G1016" s="45">
        <v>1</v>
      </c>
      <c r="H1016" s="45">
        <v>181</v>
      </c>
      <c r="I1016" s="45">
        <v>181</v>
      </c>
      <c r="J1016" s="45">
        <v>2020</v>
      </c>
      <c r="K1016" s="45">
        <v>2020</v>
      </c>
      <c r="L1016" s="55">
        <f>M1016+N1016+O1016+P1016</f>
        <v>1.09</v>
      </c>
      <c r="M1016" s="55">
        <v>0</v>
      </c>
      <c r="N1016" s="55">
        <v>0</v>
      </c>
      <c r="O1016" s="55">
        <v>1.09</v>
      </c>
      <c r="P1016" s="124">
        <v>0</v>
      </c>
      <c r="Q1016" s="45" t="s">
        <v>46</v>
      </c>
      <c r="R1016" s="45">
        <v>4464</v>
      </c>
      <c r="S1016" s="45">
        <v>20046</v>
      </c>
      <c r="T1016" s="45">
        <v>181</v>
      </c>
      <c r="U1016" s="45">
        <v>181</v>
      </c>
      <c r="V1016" s="45">
        <v>0</v>
      </c>
      <c r="W1016" s="45">
        <v>0</v>
      </c>
      <c r="X1016" s="45">
        <v>0</v>
      </c>
      <c r="Y1016" s="45">
        <v>0</v>
      </c>
      <c r="Z1016" s="45">
        <v>0</v>
      </c>
      <c r="AA1016" s="45">
        <v>0</v>
      </c>
      <c r="AB1016" s="45" t="s">
        <v>117</v>
      </c>
      <c r="AC1016" s="45" t="s">
        <v>181</v>
      </c>
      <c r="AD1016" s="45"/>
    </row>
    <row r="1017" s="180" customFormat="1" ht="13.5" spans="1:30">
      <c r="A1017" s="45" t="s">
        <v>42</v>
      </c>
      <c r="B1017" s="46" t="s">
        <v>691</v>
      </c>
      <c r="C1017" s="45" t="s">
        <v>52</v>
      </c>
      <c r="D1017" s="45" t="s">
        <v>70</v>
      </c>
      <c r="E1017" s="45" t="s">
        <v>71</v>
      </c>
      <c r="F1017" s="45">
        <v>657</v>
      </c>
      <c r="G1017" s="45">
        <v>1</v>
      </c>
      <c r="H1017" s="45">
        <v>657</v>
      </c>
      <c r="I1017" s="45">
        <v>657</v>
      </c>
      <c r="J1017" s="45">
        <v>2020</v>
      </c>
      <c r="K1017" s="45">
        <v>2020</v>
      </c>
      <c r="L1017" s="55">
        <f>M1017+N1017+O1017+P1017</f>
        <v>3.942</v>
      </c>
      <c r="M1017" s="55">
        <v>0</v>
      </c>
      <c r="N1017" s="55">
        <v>0</v>
      </c>
      <c r="O1017" s="55">
        <v>3.942</v>
      </c>
      <c r="P1017" s="55">
        <v>0</v>
      </c>
      <c r="Q1017" s="45" t="s">
        <v>46</v>
      </c>
      <c r="R1017" s="45">
        <v>657</v>
      </c>
      <c r="S1017" s="45">
        <v>657</v>
      </c>
      <c r="T1017" s="45">
        <v>657</v>
      </c>
      <c r="U1017" s="45">
        <v>657</v>
      </c>
      <c r="V1017" s="45">
        <v>0</v>
      </c>
      <c r="W1017" s="45">
        <v>0</v>
      </c>
      <c r="X1017" s="45">
        <v>0</v>
      </c>
      <c r="Y1017" s="45">
        <v>0</v>
      </c>
      <c r="Z1017" s="45">
        <v>657</v>
      </c>
      <c r="AA1017" s="45">
        <v>657</v>
      </c>
      <c r="AB1017" s="45" t="s">
        <v>117</v>
      </c>
      <c r="AC1017" s="45" t="s">
        <v>181</v>
      </c>
      <c r="AD1017" s="45"/>
    </row>
    <row r="1018" s="180" customFormat="1" ht="13.5" spans="1:30">
      <c r="A1018" s="45" t="s">
        <v>42</v>
      </c>
      <c r="B1018" s="46" t="s">
        <v>691</v>
      </c>
      <c r="C1018" s="45" t="s">
        <v>53</v>
      </c>
      <c r="D1018" s="45" t="s">
        <v>70</v>
      </c>
      <c r="E1018" s="45" t="s">
        <v>71</v>
      </c>
      <c r="F1018" s="45">
        <v>1126</v>
      </c>
      <c r="G1018" s="45">
        <v>1</v>
      </c>
      <c r="H1018" s="45">
        <v>1126</v>
      </c>
      <c r="I1018" s="45">
        <v>1126</v>
      </c>
      <c r="J1018" s="45">
        <v>2020</v>
      </c>
      <c r="K1018" s="45">
        <v>2020</v>
      </c>
      <c r="L1018" s="55">
        <f>M1018+N1018+O1018+P1018</f>
        <v>6.75</v>
      </c>
      <c r="M1018" s="55">
        <v>0</v>
      </c>
      <c r="N1018" s="55">
        <v>0</v>
      </c>
      <c r="O1018" s="55">
        <v>6.75</v>
      </c>
      <c r="P1018" s="124">
        <v>0</v>
      </c>
      <c r="Q1018" s="45" t="s">
        <v>46</v>
      </c>
      <c r="R1018" s="45">
        <v>1126</v>
      </c>
      <c r="S1018" s="45">
        <v>1126</v>
      </c>
      <c r="T1018" s="45">
        <v>1126</v>
      </c>
      <c r="U1018" s="45">
        <v>1126</v>
      </c>
      <c r="V1018" s="45">
        <v>0</v>
      </c>
      <c r="W1018" s="45">
        <v>0</v>
      </c>
      <c r="X1018" s="45">
        <v>0</v>
      </c>
      <c r="Y1018" s="45">
        <v>0</v>
      </c>
      <c r="Z1018" s="45">
        <v>0</v>
      </c>
      <c r="AA1018" s="45">
        <v>0</v>
      </c>
      <c r="AB1018" s="45" t="s">
        <v>117</v>
      </c>
      <c r="AC1018" s="45" t="s">
        <v>181</v>
      </c>
      <c r="AD1018" s="45"/>
    </row>
    <row r="1019" s="131" customFormat="1" ht="13.5" spans="1:30">
      <c r="A1019" s="45" t="s">
        <v>42</v>
      </c>
      <c r="B1019" s="46" t="s">
        <v>691</v>
      </c>
      <c r="C1019" s="45" t="s">
        <v>55</v>
      </c>
      <c r="D1019" s="45" t="s">
        <v>70</v>
      </c>
      <c r="E1019" s="45" t="s">
        <v>71</v>
      </c>
      <c r="F1019" s="45">
        <v>1448</v>
      </c>
      <c r="G1019" s="45">
        <v>1</v>
      </c>
      <c r="H1019" s="45">
        <v>1448</v>
      </c>
      <c r="I1019" s="45">
        <v>1448</v>
      </c>
      <c r="J1019" s="45">
        <v>2020</v>
      </c>
      <c r="K1019" s="45">
        <v>2020</v>
      </c>
      <c r="L1019" s="55">
        <f>M1019+N1019+O1019+P1019</f>
        <v>8.688</v>
      </c>
      <c r="M1019" s="55">
        <v>0</v>
      </c>
      <c r="N1019" s="55">
        <v>0</v>
      </c>
      <c r="O1019" s="55">
        <v>8.688</v>
      </c>
      <c r="P1019" s="124">
        <v>0</v>
      </c>
      <c r="Q1019" s="45" t="s">
        <v>46</v>
      </c>
      <c r="R1019" s="45">
        <v>1448</v>
      </c>
      <c r="S1019" s="45">
        <v>1448</v>
      </c>
      <c r="T1019" s="45">
        <v>1448</v>
      </c>
      <c r="U1019" s="45">
        <v>1448</v>
      </c>
      <c r="V1019" s="45">
        <v>0</v>
      </c>
      <c r="W1019" s="45">
        <v>0</v>
      </c>
      <c r="X1019" s="45">
        <v>1448</v>
      </c>
      <c r="Y1019" s="45">
        <v>1448</v>
      </c>
      <c r="Z1019" s="45">
        <v>0</v>
      </c>
      <c r="AA1019" s="45">
        <v>0</v>
      </c>
      <c r="AB1019" s="45" t="s">
        <v>117</v>
      </c>
      <c r="AC1019" s="45" t="s">
        <v>181</v>
      </c>
      <c r="AD1019" s="45"/>
    </row>
    <row r="1020" s="143" customFormat="1" ht="12" spans="1:30">
      <c r="A1020" s="43" t="s">
        <v>692</v>
      </c>
      <c r="B1020" s="44" t="s">
        <v>693</v>
      </c>
      <c r="C1020" s="43" t="s">
        <v>36</v>
      </c>
      <c r="D1020" s="43"/>
      <c r="E1020" s="43"/>
      <c r="F1020" s="43">
        <f>SUM(F1021:F1048)</f>
        <v>29</v>
      </c>
      <c r="G1020" s="43">
        <f>SUM(G1021:G1048)</f>
        <v>28</v>
      </c>
      <c r="H1020" s="43">
        <f>SUM(H1021:H1048)</f>
        <v>1890</v>
      </c>
      <c r="I1020" s="43">
        <f>SUM(I1021:I1048)</f>
        <v>7355</v>
      </c>
      <c r="J1020" s="43"/>
      <c r="K1020" s="43"/>
      <c r="L1020" s="52">
        <f>SUM(L1021:L1048)</f>
        <v>7197.80939</v>
      </c>
      <c r="M1020" s="52">
        <f>SUM(M1021:M1048)</f>
        <v>4004.97345</v>
      </c>
      <c r="N1020" s="52">
        <f>SUM(N1021:N1048)</f>
        <v>939.04594</v>
      </c>
      <c r="O1020" s="52">
        <f>SUM(O1021:O1048)</f>
        <v>0</v>
      </c>
      <c r="P1020" s="52">
        <f t="shared" ref="P1020:AA1020" si="119">SUM(P1021:P1048)</f>
        <v>2253.79</v>
      </c>
      <c r="Q1020" s="43"/>
      <c r="R1020" s="43">
        <f t="shared" si="119"/>
        <v>4543</v>
      </c>
      <c r="S1020" s="43">
        <f t="shared" si="119"/>
        <v>19627</v>
      </c>
      <c r="T1020" s="43">
        <f t="shared" si="119"/>
        <v>1890</v>
      </c>
      <c r="U1020" s="43">
        <f t="shared" si="119"/>
        <v>7355</v>
      </c>
      <c r="V1020" s="43">
        <f t="shared" si="119"/>
        <v>0</v>
      </c>
      <c r="W1020" s="43">
        <f t="shared" si="119"/>
        <v>0</v>
      </c>
      <c r="X1020" s="43">
        <f t="shared" si="119"/>
        <v>0</v>
      </c>
      <c r="Y1020" s="43">
        <f t="shared" si="119"/>
        <v>0</v>
      </c>
      <c r="Z1020" s="43">
        <f t="shared" si="119"/>
        <v>0</v>
      </c>
      <c r="AA1020" s="43">
        <f t="shared" si="119"/>
        <v>0</v>
      </c>
      <c r="AB1020" s="43"/>
      <c r="AC1020" s="43"/>
      <c r="AD1020" s="77"/>
    </row>
    <row r="1021" s="131" customFormat="1" ht="24" spans="1:225">
      <c r="A1021" s="45" t="s">
        <v>42</v>
      </c>
      <c r="B1021" s="46" t="s">
        <v>694</v>
      </c>
      <c r="C1021" s="45" t="s">
        <v>49</v>
      </c>
      <c r="D1021" s="45" t="s">
        <v>45</v>
      </c>
      <c r="E1021" s="45" t="s">
        <v>267</v>
      </c>
      <c r="F1021" s="45">
        <v>1</v>
      </c>
      <c r="G1021" s="45">
        <v>1</v>
      </c>
      <c r="H1021" s="45">
        <v>32</v>
      </c>
      <c r="I1021" s="45">
        <v>153</v>
      </c>
      <c r="J1021" s="45">
        <v>2018</v>
      </c>
      <c r="K1021" s="45">
        <v>2018</v>
      </c>
      <c r="L1021" s="55">
        <v>40</v>
      </c>
      <c r="M1021" s="55">
        <v>40</v>
      </c>
      <c r="N1021" s="55">
        <v>0</v>
      </c>
      <c r="O1021" s="55">
        <v>0</v>
      </c>
      <c r="P1021" s="55">
        <v>0</v>
      </c>
      <c r="Q1021" s="75" t="s">
        <v>46</v>
      </c>
      <c r="R1021" s="45">
        <v>32</v>
      </c>
      <c r="S1021" s="45">
        <v>153</v>
      </c>
      <c r="T1021" s="45">
        <v>32</v>
      </c>
      <c r="U1021" s="45">
        <v>153</v>
      </c>
      <c r="V1021" s="73">
        <v>0</v>
      </c>
      <c r="W1021" s="74">
        <v>0</v>
      </c>
      <c r="X1021" s="74">
        <v>0</v>
      </c>
      <c r="Y1021" s="74">
        <v>0</v>
      </c>
      <c r="Z1021" s="74">
        <v>0</v>
      </c>
      <c r="AA1021" s="74">
        <v>0</v>
      </c>
      <c r="AB1021" s="45" t="s">
        <v>222</v>
      </c>
      <c r="AC1021" s="45" t="s">
        <v>6</v>
      </c>
      <c r="AD1021" s="74"/>
      <c r="AE1021" s="21"/>
      <c r="AF1021" s="21"/>
      <c r="AG1021" s="21"/>
      <c r="AH1021" s="21"/>
      <c r="AI1021" s="21"/>
      <c r="AJ1021" s="21"/>
      <c r="AK1021" s="21"/>
      <c r="AL1021" s="21"/>
      <c r="AM1021" s="21"/>
      <c r="AN1021" s="21"/>
      <c r="AO1021" s="21"/>
      <c r="AP1021" s="21"/>
      <c r="AQ1021" s="21"/>
      <c r="AR1021" s="21"/>
      <c r="AS1021" s="21"/>
      <c r="AT1021" s="21"/>
      <c r="AU1021" s="21"/>
      <c r="AV1021" s="21"/>
      <c r="AW1021" s="21"/>
      <c r="AX1021" s="21"/>
      <c r="AY1021" s="21"/>
      <c r="AZ1021" s="21"/>
      <c r="BA1021" s="21"/>
      <c r="BB1021" s="21"/>
      <c r="BC1021" s="21"/>
      <c r="BD1021" s="21"/>
      <c r="BE1021" s="21"/>
      <c r="BF1021" s="21"/>
      <c r="BG1021" s="21"/>
      <c r="BH1021" s="21"/>
      <c r="BI1021" s="21"/>
      <c r="BJ1021" s="21"/>
      <c r="BK1021" s="21"/>
      <c r="BL1021" s="21"/>
      <c r="BM1021" s="21"/>
      <c r="BN1021" s="21"/>
      <c r="BO1021" s="21"/>
      <c r="BP1021" s="21"/>
      <c r="BQ1021" s="21"/>
      <c r="BR1021" s="21"/>
      <c r="BS1021" s="21"/>
      <c r="BT1021" s="21"/>
      <c r="BU1021" s="21"/>
      <c r="BV1021" s="21"/>
      <c r="BW1021" s="21"/>
      <c r="BX1021" s="21"/>
      <c r="BY1021" s="21"/>
      <c r="BZ1021" s="21"/>
      <c r="CA1021" s="21"/>
      <c r="CB1021" s="21"/>
      <c r="CC1021" s="21"/>
      <c r="CD1021" s="21"/>
      <c r="CE1021" s="21"/>
      <c r="CF1021" s="21"/>
      <c r="CG1021" s="21"/>
      <c r="CH1021" s="21"/>
      <c r="CI1021" s="21"/>
      <c r="CJ1021" s="21"/>
      <c r="CK1021" s="21"/>
      <c r="CL1021" s="21"/>
      <c r="CM1021" s="21"/>
      <c r="CN1021" s="21"/>
      <c r="CO1021" s="21"/>
      <c r="CP1021" s="21"/>
      <c r="CQ1021" s="21"/>
      <c r="CR1021" s="21"/>
      <c r="CS1021" s="21"/>
      <c r="CT1021" s="21"/>
      <c r="CU1021" s="21"/>
      <c r="CV1021" s="21"/>
      <c r="CW1021" s="21"/>
      <c r="CX1021" s="21"/>
      <c r="CY1021" s="21"/>
      <c r="CZ1021" s="21"/>
      <c r="DA1021" s="21"/>
      <c r="DB1021" s="21"/>
      <c r="DC1021" s="21"/>
      <c r="DD1021" s="21"/>
      <c r="DE1021" s="21"/>
      <c r="DF1021" s="21"/>
      <c r="DG1021" s="21"/>
      <c r="DH1021" s="21"/>
      <c r="DI1021" s="21"/>
      <c r="DJ1021" s="21"/>
      <c r="DK1021" s="21"/>
      <c r="DL1021" s="21"/>
      <c r="DM1021" s="21"/>
      <c r="DN1021" s="21"/>
      <c r="DO1021" s="21"/>
      <c r="DP1021" s="21"/>
      <c r="DQ1021" s="21"/>
      <c r="DR1021" s="21"/>
      <c r="DS1021" s="21"/>
      <c r="DT1021" s="21"/>
      <c r="DU1021" s="21"/>
      <c r="DV1021" s="21"/>
      <c r="DW1021" s="21"/>
      <c r="DX1021" s="21"/>
      <c r="DY1021" s="21"/>
      <c r="DZ1021" s="21"/>
      <c r="EA1021" s="21"/>
      <c r="EB1021" s="21"/>
      <c r="EC1021" s="21"/>
      <c r="ED1021" s="21"/>
      <c r="EE1021" s="21"/>
      <c r="EF1021" s="21"/>
      <c r="EG1021" s="21"/>
      <c r="EH1021" s="21"/>
      <c r="EI1021" s="21"/>
      <c r="EJ1021" s="21"/>
      <c r="EK1021" s="21"/>
      <c r="EL1021" s="21"/>
      <c r="EM1021" s="21"/>
      <c r="EN1021" s="21"/>
      <c r="EO1021" s="21"/>
      <c r="EP1021" s="21"/>
      <c r="EQ1021" s="21"/>
      <c r="ER1021" s="21"/>
      <c r="ES1021" s="21"/>
      <c r="ET1021" s="21"/>
      <c r="EU1021" s="21"/>
      <c r="EV1021" s="21"/>
      <c r="EW1021" s="21"/>
      <c r="EX1021" s="21"/>
      <c r="EY1021" s="21"/>
      <c r="EZ1021" s="21"/>
      <c r="FA1021" s="21"/>
      <c r="FB1021" s="21"/>
      <c r="FC1021" s="21"/>
      <c r="FD1021" s="21"/>
      <c r="FE1021" s="21"/>
      <c r="FF1021" s="21"/>
      <c r="FG1021" s="21"/>
      <c r="FH1021" s="21"/>
      <c r="FI1021" s="21"/>
      <c r="FJ1021" s="21"/>
      <c r="FK1021" s="21"/>
      <c r="FL1021" s="21"/>
      <c r="FM1021" s="21"/>
      <c r="FN1021" s="21"/>
      <c r="FO1021" s="21"/>
      <c r="FP1021" s="21"/>
      <c r="FQ1021" s="21"/>
      <c r="FR1021" s="21"/>
      <c r="FS1021" s="21"/>
      <c r="FT1021" s="21"/>
      <c r="FU1021" s="21"/>
      <c r="FV1021" s="21"/>
      <c r="FW1021" s="21"/>
      <c r="FX1021" s="21"/>
      <c r="FY1021" s="21"/>
      <c r="FZ1021" s="21"/>
      <c r="GA1021" s="21"/>
      <c r="GB1021" s="21"/>
      <c r="GC1021" s="21"/>
      <c r="GD1021" s="21"/>
      <c r="GE1021" s="21"/>
      <c r="GF1021" s="21"/>
      <c r="GG1021" s="21"/>
      <c r="GH1021" s="21"/>
      <c r="GI1021" s="21"/>
      <c r="GJ1021" s="21"/>
      <c r="GK1021" s="21"/>
      <c r="GL1021" s="21"/>
      <c r="GM1021" s="21"/>
      <c r="GN1021" s="21"/>
      <c r="GO1021" s="21"/>
      <c r="GP1021" s="21"/>
      <c r="GQ1021" s="21"/>
      <c r="GR1021" s="21"/>
      <c r="GS1021" s="21"/>
      <c r="GT1021" s="21"/>
      <c r="GU1021" s="21"/>
      <c r="GV1021" s="21"/>
      <c r="GW1021" s="21"/>
      <c r="GX1021" s="21"/>
      <c r="GY1021" s="21"/>
      <c r="GZ1021" s="21"/>
      <c r="HA1021" s="21"/>
      <c r="HB1021" s="21"/>
      <c r="HC1021" s="21"/>
      <c r="HD1021" s="21"/>
      <c r="HE1021" s="21"/>
      <c r="HF1021" s="21"/>
      <c r="HG1021" s="21"/>
      <c r="HH1021" s="21"/>
      <c r="HI1021" s="21"/>
      <c r="HJ1021" s="21"/>
      <c r="HK1021" s="21"/>
      <c r="HL1021" s="21"/>
      <c r="HM1021" s="21"/>
      <c r="HN1021" s="21"/>
      <c r="HO1021" s="21"/>
      <c r="HP1021" s="21"/>
      <c r="HQ1021" s="21"/>
    </row>
    <row r="1022" s="10" customFormat="1" ht="24" spans="1:225">
      <c r="A1022" s="45" t="s">
        <v>42</v>
      </c>
      <c r="B1022" s="46" t="s">
        <v>694</v>
      </c>
      <c r="C1022" s="75" t="s">
        <v>55</v>
      </c>
      <c r="D1022" s="75" t="s">
        <v>45</v>
      </c>
      <c r="E1022" s="45" t="s">
        <v>267</v>
      </c>
      <c r="F1022" s="45">
        <v>1</v>
      </c>
      <c r="G1022" s="75">
        <v>1</v>
      </c>
      <c r="H1022" s="75">
        <v>32</v>
      </c>
      <c r="I1022" s="75">
        <v>127</v>
      </c>
      <c r="J1022" s="45">
        <v>2018</v>
      </c>
      <c r="K1022" s="45">
        <v>2018</v>
      </c>
      <c r="L1022" s="55">
        <v>60</v>
      </c>
      <c r="M1022" s="55">
        <v>0</v>
      </c>
      <c r="N1022" s="55">
        <v>60</v>
      </c>
      <c r="O1022" s="81">
        <v>0</v>
      </c>
      <c r="P1022" s="81">
        <v>0</v>
      </c>
      <c r="Q1022" s="75" t="s">
        <v>46</v>
      </c>
      <c r="R1022" s="75">
        <v>499</v>
      </c>
      <c r="S1022" s="75">
        <v>2332</v>
      </c>
      <c r="T1022" s="75">
        <v>32</v>
      </c>
      <c r="U1022" s="45">
        <v>127</v>
      </c>
      <c r="V1022" s="73">
        <v>0</v>
      </c>
      <c r="W1022" s="45">
        <v>0</v>
      </c>
      <c r="X1022" s="45">
        <v>0</v>
      </c>
      <c r="Y1022" s="45">
        <v>0</v>
      </c>
      <c r="Z1022" s="45">
        <v>0</v>
      </c>
      <c r="AA1022" s="45">
        <v>0</v>
      </c>
      <c r="AB1022" s="45" t="s">
        <v>222</v>
      </c>
      <c r="AC1022" s="45" t="s">
        <v>6</v>
      </c>
      <c r="AD1022" s="45"/>
      <c r="AE1022" s="131"/>
      <c r="AF1022" s="131"/>
      <c r="AG1022" s="131"/>
      <c r="AH1022" s="131"/>
      <c r="AI1022" s="131"/>
      <c r="AJ1022" s="131"/>
      <c r="AK1022" s="131"/>
      <c r="AL1022" s="131"/>
      <c r="AM1022" s="131"/>
      <c r="AN1022" s="131"/>
      <c r="AO1022" s="131"/>
      <c r="AP1022" s="131"/>
      <c r="AQ1022" s="131"/>
      <c r="AR1022" s="131"/>
      <c r="AS1022" s="131"/>
      <c r="AT1022" s="131"/>
      <c r="AU1022" s="131"/>
      <c r="AV1022" s="131"/>
      <c r="AW1022" s="131"/>
      <c r="AX1022" s="131"/>
      <c r="AY1022" s="131"/>
      <c r="AZ1022" s="131"/>
      <c r="BA1022" s="131"/>
      <c r="BB1022" s="131"/>
      <c r="BC1022" s="131"/>
      <c r="BD1022" s="131"/>
      <c r="BE1022" s="131"/>
      <c r="BF1022" s="131"/>
      <c r="BG1022" s="131"/>
      <c r="BH1022" s="131"/>
      <c r="BI1022" s="131"/>
      <c r="BJ1022" s="131"/>
      <c r="BK1022" s="131"/>
      <c r="BL1022" s="131"/>
      <c r="BM1022" s="131"/>
      <c r="BN1022" s="131"/>
      <c r="BO1022" s="131"/>
      <c r="BP1022" s="131"/>
      <c r="BQ1022" s="131"/>
      <c r="BR1022" s="131"/>
      <c r="BS1022" s="131"/>
      <c r="BT1022" s="131"/>
      <c r="BU1022" s="131"/>
      <c r="BV1022" s="131"/>
      <c r="BW1022" s="131"/>
      <c r="BX1022" s="131"/>
      <c r="BY1022" s="131"/>
      <c r="BZ1022" s="131"/>
      <c r="CA1022" s="131"/>
      <c r="CB1022" s="131"/>
      <c r="CC1022" s="131"/>
      <c r="CD1022" s="131"/>
      <c r="CE1022" s="131"/>
      <c r="CF1022" s="131"/>
      <c r="CG1022" s="131"/>
      <c r="CH1022" s="131"/>
      <c r="CI1022" s="131"/>
      <c r="CJ1022" s="131"/>
      <c r="CK1022" s="131"/>
      <c r="CL1022" s="131"/>
      <c r="CM1022" s="131"/>
      <c r="CN1022" s="131"/>
      <c r="CO1022" s="131"/>
      <c r="CP1022" s="131"/>
      <c r="CQ1022" s="131"/>
      <c r="CR1022" s="131"/>
      <c r="CS1022" s="131"/>
      <c r="CT1022" s="131"/>
      <c r="CU1022" s="131"/>
      <c r="CV1022" s="131"/>
      <c r="CW1022" s="131"/>
      <c r="CX1022" s="131"/>
      <c r="CY1022" s="131"/>
      <c r="CZ1022" s="131"/>
      <c r="DA1022" s="131"/>
      <c r="DB1022" s="131"/>
      <c r="DC1022" s="131"/>
      <c r="DD1022" s="131"/>
      <c r="DE1022" s="131"/>
      <c r="DF1022" s="131"/>
      <c r="DG1022" s="131"/>
      <c r="DH1022" s="131"/>
      <c r="DI1022" s="131"/>
      <c r="DJ1022" s="131"/>
      <c r="DK1022" s="131"/>
      <c r="DL1022" s="131"/>
      <c r="DM1022" s="131"/>
      <c r="DN1022" s="131"/>
      <c r="DO1022" s="131"/>
      <c r="DP1022" s="131"/>
      <c r="DQ1022" s="131"/>
      <c r="DR1022" s="131"/>
      <c r="DS1022" s="131"/>
      <c r="DT1022" s="131"/>
      <c r="DU1022" s="131"/>
      <c r="DV1022" s="131"/>
      <c r="DW1022" s="131"/>
      <c r="DX1022" s="131"/>
      <c r="DY1022" s="131"/>
      <c r="DZ1022" s="131"/>
      <c r="EA1022" s="131"/>
      <c r="EB1022" s="131"/>
      <c r="EC1022" s="131"/>
      <c r="ED1022" s="131"/>
      <c r="EE1022" s="131"/>
      <c r="EF1022" s="131"/>
      <c r="EG1022" s="131"/>
      <c r="EH1022" s="131"/>
      <c r="EI1022" s="131"/>
      <c r="EJ1022" s="131"/>
      <c r="EK1022" s="131"/>
      <c r="EL1022" s="131"/>
      <c r="EM1022" s="131"/>
      <c r="EN1022" s="131"/>
      <c r="EO1022" s="131"/>
      <c r="EP1022" s="131"/>
      <c r="EQ1022" s="131"/>
      <c r="ER1022" s="131"/>
      <c r="ES1022" s="131"/>
      <c r="ET1022" s="131"/>
      <c r="EU1022" s="131"/>
      <c r="EV1022" s="131"/>
      <c r="EW1022" s="131"/>
      <c r="EX1022" s="131"/>
      <c r="EY1022" s="131"/>
      <c r="EZ1022" s="131"/>
      <c r="FA1022" s="131"/>
      <c r="FB1022" s="131"/>
      <c r="FC1022" s="131"/>
      <c r="FD1022" s="131"/>
      <c r="FE1022" s="131"/>
      <c r="FF1022" s="131"/>
      <c r="FG1022" s="131"/>
      <c r="FH1022" s="131"/>
      <c r="FI1022" s="131"/>
      <c r="FJ1022" s="131"/>
      <c r="FK1022" s="131"/>
      <c r="FL1022" s="131"/>
      <c r="FM1022" s="131"/>
      <c r="FN1022" s="131"/>
      <c r="FO1022" s="131"/>
      <c r="FP1022" s="131"/>
      <c r="FQ1022" s="131"/>
      <c r="FR1022" s="131"/>
      <c r="FS1022" s="131"/>
      <c r="FT1022" s="131"/>
      <c r="FU1022" s="131"/>
      <c r="FV1022" s="131"/>
      <c r="FW1022" s="131"/>
      <c r="FX1022" s="131"/>
      <c r="FY1022" s="131"/>
      <c r="FZ1022" s="131"/>
      <c r="GA1022" s="131"/>
      <c r="GB1022" s="131"/>
      <c r="GC1022" s="131"/>
      <c r="GD1022" s="131"/>
      <c r="GE1022" s="131"/>
      <c r="GF1022" s="131"/>
      <c r="GG1022" s="131"/>
      <c r="GH1022" s="131"/>
      <c r="GI1022" s="131"/>
      <c r="GJ1022" s="131"/>
      <c r="GK1022" s="131"/>
      <c r="GL1022" s="131"/>
      <c r="GM1022" s="131"/>
      <c r="GN1022" s="131"/>
      <c r="GO1022" s="131"/>
      <c r="GP1022" s="131"/>
      <c r="GQ1022" s="131"/>
      <c r="GR1022" s="131"/>
      <c r="GS1022" s="131"/>
      <c r="GT1022" s="131"/>
      <c r="GU1022" s="131"/>
      <c r="GV1022" s="131"/>
      <c r="GW1022" s="131"/>
      <c r="GX1022" s="131"/>
      <c r="GY1022" s="131"/>
      <c r="GZ1022" s="131"/>
      <c r="HA1022" s="131"/>
      <c r="HB1022" s="131"/>
      <c r="HC1022" s="131"/>
      <c r="HD1022" s="131"/>
      <c r="HE1022" s="131"/>
      <c r="HF1022" s="131"/>
      <c r="HG1022" s="131"/>
      <c r="HH1022" s="131"/>
      <c r="HI1022" s="131"/>
      <c r="HJ1022" s="131"/>
      <c r="HK1022" s="131"/>
      <c r="HL1022" s="131"/>
      <c r="HM1022" s="131"/>
      <c r="HN1022" s="131"/>
      <c r="HO1022" s="131"/>
      <c r="HP1022" s="131"/>
      <c r="HQ1022" s="131"/>
    </row>
    <row r="1023" s="10" customFormat="1" ht="24" spans="1:225">
      <c r="A1023" s="45" t="s">
        <v>42</v>
      </c>
      <c r="B1023" s="46" t="s">
        <v>694</v>
      </c>
      <c r="C1023" s="45" t="s">
        <v>57</v>
      </c>
      <c r="D1023" s="75" t="s">
        <v>45</v>
      </c>
      <c r="E1023" s="45" t="s">
        <v>267</v>
      </c>
      <c r="F1023" s="45">
        <v>2</v>
      </c>
      <c r="G1023" s="75">
        <v>1</v>
      </c>
      <c r="H1023" s="45">
        <v>48</v>
      </c>
      <c r="I1023" s="45">
        <v>192</v>
      </c>
      <c r="J1023" s="45">
        <v>2018</v>
      </c>
      <c r="K1023" s="45">
        <v>2018</v>
      </c>
      <c r="L1023" s="55">
        <v>180</v>
      </c>
      <c r="M1023" s="55">
        <v>180</v>
      </c>
      <c r="N1023" s="55">
        <v>0</v>
      </c>
      <c r="O1023" s="55">
        <v>0</v>
      </c>
      <c r="P1023" s="55">
        <v>0</v>
      </c>
      <c r="Q1023" s="75" t="s">
        <v>46</v>
      </c>
      <c r="R1023" s="45">
        <v>48</v>
      </c>
      <c r="S1023" s="73">
        <v>192</v>
      </c>
      <c r="T1023" s="75">
        <v>48</v>
      </c>
      <c r="U1023" s="45">
        <v>192</v>
      </c>
      <c r="V1023" s="73">
        <v>0</v>
      </c>
      <c r="W1023" s="45">
        <v>0</v>
      </c>
      <c r="X1023" s="45">
        <v>0</v>
      </c>
      <c r="Y1023" s="45">
        <v>0</v>
      </c>
      <c r="Z1023" s="45">
        <v>0</v>
      </c>
      <c r="AA1023" s="45">
        <v>0</v>
      </c>
      <c r="AB1023" s="45" t="s">
        <v>222</v>
      </c>
      <c r="AC1023" s="45" t="s">
        <v>6</v>
      </c>
      <c r="AD1023" s="45"/>
      <c r="AE1023" s="131"/>
      <c r="AF1023" s="131"/>
      <c r="AG1023" s="131"/>
      <c r="AH1023" s="131"/>
      <c r="AI1023" s="131"/>
      <c r="AJ1023" s="131"/>
      <c r="AK1023" s="131"/>
      <c r="AL1023" s="131"/>
      <c r="AM1023" s="131"/>
      <c r="AN1023" s="131"/>
      <c r="AO1023" s="131"/>
      <c r="AP1023" s="131"/>
      <c r="AQ1023" s="131"/>
      <c r="AR1023" s="131"/>
      <c r="AS1023" s="131"/>
      <c r="AT1023" s="131"/>
      <c r="AU1023" s="131"/>
      <c r="AV1023" s="131"/>
      <c r="AW1023" s="131"/>
      <c r="AX1023" s="131"/>
      <c r="AY1023" s="131"/>
      <c r="AZ1023" s="131"/>
      <c r="BA1023" s="131"/>
      <c r="BB1023" s="131"/>
      <c r="BC1023" s="131"/>
      <c r="BD1023" s="131"/>
      <c r="BE1023" s="131"/>
      <c r="BF1023" s="131"/>
      <c r="BG1023" s="131"/>
      <c r="BH1023" s="131"/>
      <c r="BI1023" s="131"/>
      <c r="BJ1023" s="131"/>
      <c r="BK1023" s="131"/>
      <c r="BL1023" s="131"/>
      <c r="BM1023" s="131"/>
      <c r="BN1023" s="131"/>
      <c r="BO1023" s="131"/>
      <c r="BP1023" s="131"/>
      <c r="BQ1023" s="131"/>
      <c r="BR1023" s="131"/>
      <c r="BS1023" s="131"/>
      <c r="BT1023" s="131"/>
      <c r="BU1023" s="131"/>
      <c r="BV1023" s="131"/>
      <c r="BW1023" s="131"/>
      <c r="BX1023" s="131"/>
      <c r="BY1023" s="131"/>
      <c r="BZ1023" s="131"/>
      <c r="CA1023" s="131"/>
      <c r="CB1023" s="131"/>
      <c r="CC1023" s="131"/>
      <c r="CD1023" s="131"/>
      <c r="CE1023" s="131"/>
      <c r="CF1023" s="131"/>
      <c r="CG1023" s="131"/>
      <c r="CH1023" s="131"/>
      <c r="CI1023" s="131"/>
      <c r="CJ1023" s="131"/>
      <c r="CK1023" s="131"/>
      <c r="CL1023" s="131"/>
      <c r="CM1023" s="131"/>
      <c r="CN1023" s="131"/>
      <c r="CO1023" s="131"/>
      <c r="CP1023" s="131"/>
      <c r="CQ1023" s="131"/>
      <c r="CR1023" s="131"/>
      <c r="CS1023" s="131"/>
      <c r="CT1023" s="131"/>
      <c r="CU1023" s="131"/>
      <c r="CV1023" s="131"/>
      <c r="CW1023" s="131"/>
      <c r="CX1023" s="131"/>
      <c r="CY1023" s="131"/>
      <c r="CZ1023" s="131"/>
      <c r="DA1023" s="131"/>
      <c r="DB1023" s="131"/>
      <c r="DC1023" s="131"/>
      <c r="DD1023" s="131"/>
      <c r="DE1023" s="131"/>
      <c r="DF1023" s="131"/>
      <c r="DG1023" s="131"/>
      <c r="DH1023" s="131"/>
      <c r="DI1023" s="131"/>
      <c r="DJ1023" s="131"/>
      <c r="DK1023" s="131"/>
      <c r="DL1023" s="131"/>
      <c r="DM1023" s="131"/>
      <c r="DN1023" s="131"/>
      <c r="DO1023" s="131"/>
      <c r="DP1023" s="131"/>
      <c r="DQ1023" s="131"/>
      <c r="DR1023" s="131"/>
      <c r="DS1023" s="131"/>
      <c r="DT1023" s="131"/>
      <c r="DU1023" s="131"/>
      <c r="DV1023" s="131"/>
      <c r="DW1023" s="131"/>
      <c r="DX1023" s="131"/>
      <c r="DY1023" s="131"/>
      <c r="DZ1023" s="131"/>
      <c r="EA1023" s="131"/>
      <c r="EB1023" s="131"/>
      <c r="EC1023" s="131"/>
      <c r="ED1023" s="131"/>
      <c r="EE1023" s="131"/>
      <c r="EF1023" s="131"/>
      <c r="EG1023" s="131"/>
      <c r="EH1023" s="131"/>
      <c r="EI1023" s="131"/>
      <c r="EJ1023" s="131"/>
      <c r="EK1023" s="131"/>
      <c r="EL1023" s="131"/>
      <c r="EM1023" s="131"/>
      <c r="EN1023" s="131"/>
      <c r="EO1023" s="131"/>
      <c r="EP1023" s="131"/>
      <c r="EQ1023" s="131"/>
      <c r="ER1023" s="131"/>
      <c r="ES1023" s="131"/>
      <c r="ET1023" s="131"/>
      <c r="EU1023" s="131"/>
      <c r="EV1023" s="131"/>
      <c r="EW1023" s="131"/>
      <c r="EX1023" s="131"/>
      <c r="EY1023" s="131"/>
      <c r="EZ1023" s="131"/>
      <c r="FA1023" s="131"/>
      <c r="FB1023" s="131"/>
      <c r="FC1023" s="131"/>
      <c r="FD1023" s="131"/>
      <c r="FE1023" s="131"/>
      <c r="FF1023" s="131"/>
      <c r="FG1023" s="131"/>
      <c r="FH1023" s="131"/>
      <c r="FI1023" s="131"/>
      <c r="FJ1023" s="131"/>
      <c r="FK1023" s="131"/>
      <c r="FL1023" s="131"/>
      <c r="FM1023" s="131"/>
      <c r="FN1023" s="131"/>
      <c r="FO1023" s="131"/>
      <c r="FP1023" s="131"/>
      <c r="FQ1023" s="131"/>
      <c r="FR1023" s="131"/>
      <c r="FS1023" s="131"/>
      <c r="FT1023" s="131"/>
      <c r="FU1023" s="131"/>
      <c r="FV1023" s="131"/>
      <c r="FW1023" s="131"/>
      <c r="FX1023" s="131"/>
      <c r="FY1023" s="131"/>
      <c r="FZ1023" s="131"/>
      <c r="GA1023" s="131"/>
      <c r="GB1023" s="131"/>
      <c r="GC1023" s="131"/>
      <c r="GD1023" s="131"/>
      <c r="GE1023" s="131"/>
      <c r="GF1023" s="131"/>
      <c r="GG1023" s="131"/>
      <c r="GH1023" s="131"/>
      <c r="GI1023" s="131"/>
      <c r="GJ1023" s="131"/>
      <c r="GK1023" s="131"/>
      <c r="GL1023" s="131"/>
      <c r="GM1023" s="131"/>
      <c r="GN1023" s="131"/>
      <c r="GO1023" s="131"/>
      <c r="GP1023" s="131"/>
      <c r="GQ1023" s="131"/>
      <c r="GR1023" s="131"/>
      <c r="GS1023" s="131"/>
      <c r="GT1023" s="131"/>
      <c r="GU1023" s="131"/>
      <c r="GV1023" s="131"/>
      <c r="GW1023" s="131"/>
      <c r="GX1023" s="131"/>
      <c r="GY1023" s="131"/>
      <c r="GZ1023" s="131"/>
      <c r="HA1023" s="131"/>
      <c r="HB1023" s="131"/>
      <c r="HC1023" s="131"/>
      <c r="HD1023" s="131"/>
      <c r="HE1023" s="131"/>
      <c r="HF1023" s="131"/>
      <c r="HG1023" s="131"/>
      <c r="HH1023" s="131"/>
      <c r="HI1023" s="131"/>
      <c r="HJ1023" s="131"/>
      <c r="HK1023" s="131"/>
      <c r="HL1023" s="131"/>
      <c r="HM1023" s="131"/>
      <c r="HN1023" s="131"/>
      <c r="HO1023" s="131"/>
      <c r="HP1023" s="131"/>
      <c r="HQ1023" s="131"/>
    </row>
    <row r="1024" s="131" customFormat="1" ht="20" customHeight="1" spans="1:229">
      <c r="A1024" s="45" t="s">
        <v>42</v>
      </c>
      <c r="B1024" s="46" t="s">
        <v>695</v>
      </c>
      <c r="C1024" s="45" t="s">
        <v>49</v>
      </c>
      <c r="D1024" s="45" t="s">
        <v>45</v>
      </c>
      <c r="E1024" s="45" t="s">
        <v>267</v>
      </c>
      <c r="F1024" s="45">
        <v>1</v>
      </c>
      <c r="G1024" s="45">
        <v>1</v>
      </c>
      <c r="H1024" s="45">
        <v>3</v>
      </c>
      <c r="I1024" s="45">
        <v>12</v>
      </c>
      <c r="J1024" s="45">
        <v>2019</v>
      </c>
      <c r="K1024" s="45">
        <v>2019</v>
      </c>
      <c r="L1024" s="55">
        <v>107.25</v>
      </c>
      <c r="M1024" s="55">
        <v>0</v>
      </c>
      <c r="N1024" s="55">
        <v>0</v>
      </c>
      <c r="O1024" s="55">
        <v>0</v>
      </c>
      <c r="P1024" s="55">
        <v>107.25</v>
      </c>
      <c r="Q1024" s="45" t="s">
        <v>46</v>
      </c>
      <c r="R1024" s="45">
        <v>3</v>
      </c>
      <c r="S1024" s="45">
        <v>12</v>
      </c>
      <c r="T1024" s="45">
        <v>3</v>
      </c>
      <c r="U1024" s="45">
        <v>12</v>
      </c>
      <c r="V1024" s="45">
        <v>0</v>
      </c>
      <c r="W1024" s="45">
        <v>0</v>
      </c>
      <c r="X1024" s="45">
        <v>0</v>
      </c>
      <c r="Y1024" s="45">
        <v>0</v>
      </c>
      <c r="Z1024" s="45">
        <v>0</v>
      </c>
      <c r="AA1024" s="45">
        <v>0</v>
      </c>
      <c r="AB1024" s="45" t="s">
        <v>299</v>
      </c>
      <c r="AC1024" s="45" t="s">
        <v>181</v>
      </c>
      <c r="AD1024" s="74"/>
      <c r="AE1024" s="21"/>
      <c r="AF1024" s="21"/>
      <c r="AG1024" s="21"/>
      <c r="AH1024" s="21"/>
      <c r="AI1024" s="21"/>
      <c r="AJ1024" s="21"/>
      <c r="AK1024" s="21"/>
      <c r="AL1024" s="21"/>
      <c r="AM1024" s="21"/>
      <c r="AN1024" s="21"/>
      <c r="AO1024" s="21"/>
      <c r="AP1024" s="21"/>
      <c r="AQ1024" s="21"/>
      <c r="AR1024" s="21"/>
      <c r="AS1024" s="21"/>
      <c r="AT1024" s="21"/>
      <c r="AU1024" s="21"/>
      <c r="AV1024" s="21"/>
      <c r="AW1024" s="21"/>
      <c r="AX1024" s="21"/>
      <c r="AY1024" s="21"/>
      <c r="AZ1024" s="21"/>
      <c r="BA1024" s="21"/>
      <c r="BB1024" s="21"/>
      <c r="BC1024" s="21"/>
      <c r="BD1024" s="21"/>
      <c r="BE1024" s="21"/>
      <c r="BF1024" s="21"/>
      <c r="BG1024" s="21"/>
      <c r="BH1024" s="21"/>
      <c r="BI1024" s="21"/>
      <c r="BJ1024" s="21"/>
      <c r="BK1024" s="21"/>
      <c r="BL1024" s="21"/>
      <c r="BM1024" s="21"/>
      <c r="BN1024" s="21"/>
      <c r="BO1024" s="21"/>
      <c r="BP1024" s="21"/>
      <c r="BQ1024" s="21"/>
      <c r="BR1024" s="21"/>
      <c r="BS1024" s="21"/>
      <c r="BT1024" s="21"/>
      <c r="BU1024" s="21"/>
      <c r="BV1024" s="21"/>
      <c r="BW1024" s="21"/>
      <c r="BX1024" s="21"/>
      <c r="BY1024" s="21"/>
      <c r="BZ1024" s="21"/>
      <c r="CA1024" s="21"/>
      <c r="CB1024" s="21"/>
      <c r="CC1024" s="21"/>
      <c r="CD1024" s="21"/>
      <c r="CE1024" s="21"/>
      <c r="CF1024" s="21"/>
      <c r="CG1024" s="21"/>
      <c r="CH1024" s="21"/>
      <c r="CI1024" s="21"/>
      <c r="CJ1024" s="21"/>
      <c r="CK1024" s="21"/>
      <c r="CL1024" s="21"/>
      <c r="CM1024" s="21"/>
      <c r="CN1024" s="21"/>
      <c r="CO1024" s="21"/>
      <c r="CP1024" s="21"/>
      <c r="CQ1024" s="21"/>
      <c r="CR1024" s="21"/>
      <c r="CS1024" s="21"/>
      <c r="CT1024" s="21"/>
      <c r="CU1024" s="21"/>
      <c r="CV1024" s="21"/>
      <c r="CW1024" s="21"/>
      <c r="CX1024" s="21"/>
      <c r="CY1024" s="21"/>
      <c r="CZ1024" s="21"/>
      <c r="DA1024" s="21"/>
      <c r="DB1024" s="21"/>
      <c r="DC1024" s="21"/>
      <c r="DD1024" s="21"/>
      <c r="DE1024" s="21"/>
      <c r="DF1024" s="21"/>
      <c r="DG1024" s="21"/>
      <c r="DH1024" s="21"/>
      <c r="DI1024" s="21"/>
      <c r="DJ1024" s="21"/>
      <c r="DK1024" s="21"/>
      <c r="DL1024" s="21"/>
      <c r="DM1024" s="21"/>
      <c r="DN1024" s="21"/>
      <c r="DO1024" s="21"/>
      <c r="DP1024" s="21"/>
      <c r="DQ1024" s="21"/>
      <c r="DR1024" s="21"/>
      <c r="DS1024" s="21"/>
      <c r="DT1024" s="21"/>
      <c r="DU1024" s="21"/>
      <c r="DV1024" s="21"/>
      <c r="DW1024" s="21"/>
      <c r="DX1024" s="21"/>
      <c r="DY1024" s="21"/>
      <c r="DZ1024" s="21"/>
      <c r="EA1024" s="21"/>
      <c r="EB1024" s="21"/>
      <c r="EC1024" s="21"/>
      <c r="ED1024" s="21"/>
      <c r="EE1024" s="21"/>
      <c r="EF1024" s="21"/>
      <c r="EG1024" s="21"/>
      <c r="EH1024" s="21"/>
      <c r="EI1024" s="21"/>
      <c r="EJ1024" s="21"/>
      <c r="EK1024" s="21"/>
      <c r="EL1024" s="21"/>
      <c r="EM1024" s="21"/>
      <c r="EN1024" s="21"/>
      <c r="EO1024" s="21"/>
      <c r="EP1024" s="21"/>
      <c r="EQ1024" s="21"/>
      <c r="ER1024" s="21"/>
      <c r="ES1024" s="21"/>
      <c r="ET1024" s="21"/>
      <c r="EU1024" s="21"/>
      <c r="EV1024" s="21"/>
      <c r="EW1024" s="21"/>
      <c r="EX1024" s="21"/>
      <c r="EY1024" s="21"/>
      <c r="EZ1024" s="21"/>
      <c r="FA1024" s="21"/>
      <c r="FB1024" s="21"/>
      <c r="FC1024" s="21"/>
      <c r="FD1024" s="21"/>
      <c r="FE1024" s="21"/>
      <c r="FF1024" s="21"/>
      <c r="FG1024" s="21"/>
      <c r="FH1024" s="21"/>
      <c r="FI1024" s="21"/>
      <c r="FJ1024" s="21"/>
      <c r="FK1024" s="21"/>
      <c r="FL1024" s="21"/>
      <c r="FM1024" s="21"/>
      <c r="FN1024" s="21"/>
      <c r="FO1024" s="21"/>
      <c r="FP1024" s="21"/>
      <c r="FQ1024" s="21"/>
      <c r="FR1024" s="21"/>
      <c r="FS1024" s="21"/>
      <c r="FT1024" s="21"/>
      <c r="FU1024" s="21"/>
      <c r="FV1024" s="21"/>
      <c r="FW1024" s="21"/>
      <c r="FX1024" s="21"/>
      <c r="FY1024" s="21"/>
      <c r="FZ1024" s="21"/>
      <c r="GA1024" s="21"/>
      <c r="GB1024" s="21"/>
      <c r="GC1024" s="21"/>
      <c r="GD1024" s="21"/>
      <c r="GE1024" s="21"/>
      <c r="GF1024" s="21"/>
      <c r="GG1024" s="21"/>
      <c r="GH1024" s="21"/>
      <c r="GI1024" s="21"/>
      <c r="GJ1024" s="21"/>
      <c r="GK1024" s="21"/>
      <c r="GL1024" s="21"/>
      <c r="GM1024" s="21"/>
      <c r="GN1024" s="21"/>
      <c r="GO1024" s="21"/>
      <c r="GP1024" s="21"/>
      <c r="GQ1024" s="21"/>
      <c r="GR1024" s="21"/>
      <c r="GS1024" s="21"/>
      <c r="GT1024" s="21"/>
      <c r="GU1024" s="21"/>
      <c r="GV1024" s="21"/>
      <c r="GW1024" s="21"/>
      <c r="GX1024" s="21"/>
      <c r="GY1024" s="21"/>
      <c r="GZ1024" s="21"/>
      <c r="HA1024" s="21"/>
      <c r="HB1024" s="21"/>
      <c r="HC1024" s="21"/>
      <c r="HD1024" s="21"/>
      <c r="HE1024" s="21"/>
      <c r="HF1024" s="21"/>
      <c r="HG1024" s="21"/>
      <c r="HH1024" s="21"/>
      <c r="HI1024" s="21"/>
      <c r="HJ1024" s="21"/>
      <c r="HK1024" s="21"/>
      <c r="HL1024" s="21"/>
      <c r="HM1024" s="21"/>
      <c r="HN1024" s="21"/>
      <c r="HO1024" s="21"/>
      <c r="HP1024" s="21"/>
      <c r="HQ1024" s="21"/>
      <c r="HR1024" s="21"/>
      <c r="HS1024" s="21"/>
      <c r="HT1024" s="21"/>
      <c r="HU1024" s="21"/>
    </row>
    <row r="1025" s="131" customFormat="1" ht="20" customHeight="1" spans="1:229">
      <c r="A1025" s="45" t="s">
        <v>42</v>
      </c>
      <c r="B1025" s="46" t="s">
        <v>696</v>
      </c>
      <c r="C1025" s="45" t="s">
        <v>49</v>
      </c>
      <c r="D1025" s="45" t="s">
        <v>45</v>
      </c>
      <c r="E1025" s="45" t="s">
        <v>267</v>
      </c>
      <c r="F1025" s="45">
        <v>1</v>
      </c>
      <c r="G1025" s="45">
        <v>1</v>
      </c>
      <c r="H1025" s="45">
        <v>84</v>
      </c>
      <c r="I1025" s="45">
        <v>276</v>
      </c>
      <c r="J1025" s="45">
        <v>2019</v>
      </c>
      <c r="K1025" s="45">
        <v>2019</v>
      </c>
      <c r="L1025" s="55">
        <v>230</v>
      </c>
      <c r="M1025" s="55">
        <v>0</v>
      </c>
      <c r="N1025" s="55">
        <v>0</v>
      </c>
      <c r="O1025" s="55">
        <v>0</v>
      </c>
      <c r="P1025" s="55">
        <v>230</v>
      </c>
      <c r="Q1025" s="45" t="s">
        <v>46</v>
      </c>
      <c r="R1025" s="45">
        <v>84</v>
      </c>
      <c r="S1025" s="45">
        <v>276</v>
      </c>
      <c r="T1025" s="45">
        <v>84</v>
      </c>
      <c r="U1025" s="45">
        <v>276</v>
      </c>
      <c r="V1025" s="45">
        <v>0</v>
      </c>
      <c r="W1025" s="45">
        <v>0</v>
      </c>
      <c r="X1025" s="45">
        <v>0</v>
      </c>
      <c r="Y1025" s="45">
        <v>0</v>
      </c>
      <c r="Z1025" s="45">
        <v>0</v>
      </c>
      <c r="AA1025" s="45">
        <v>0</v>
      </c>
      <c r="AB1025" s="45" t="s">
        <v>299</v>
      </c>
      <c r="AC1025" s="45" t="s">
        <v>181</v>
      </c>
      <c r="AD1025" s="74"/>
      <c r="AE1025" s="21"/>
      <c r="AF1025" s="21"/>
      <c r="AG1025" s="21"/>
      <c r="AH1025" s="21"/>
      <c r="AI1025" s="21"/>
      <c r="AJ1025" s="21"/>
      <c r="AK1025" s="21"/>
      <c r="AL1025" s="21"/>
      <c r="AM1025" s="21"/>
      <c r="AN1025" s="21"/>
      <c r="AO1025" s="21"/>
      <c r="AP1025" s="21"/>
      <c r="AQ1025" s="21"/>
      <c r="AR1025" s="21"/>
      <c r="AS1025" s="21"/>
      <c r="AT1025" s="21"/>
      <c r="AU1025" s="21"/>
      <c r="AV1025" s="21"/>
      <c r="AW1025" s="21"/>
      <c r="AX1025" s="21"/>
      <c r="AY1025" s="21"/>
      <c r="AZ1025" s="21"/>
      <c r="BA1025" s="21"/>
      <c r="BB1025" s="21"/>
      <c r="BC1025" s="21"/>
      <c r="BD1025" s="21"/>
      <c r="BE1025" s="21"/>
      <c r="BF1025" s="21"/>
      <c r="BG1025" s="21"/>
      <c r="BH1025" s="21"/>
      <c r="BI1025" s="21"/>
      <c r="BJ1025" s="21"/>
      <c r="BK1025" s="21"/>
      <c r="BL1025" s="21"/>
      <c r="BM1025" s="21"/>
      <c r="BN1025" s="21"/>
      <c r="BO1025" s="21"/>
      <c r="BP1025" s="21"/>
      <c r="BQ1025" s="21"/>
      <c r="BR1025" s="21"/>
      <c r="BS1025" s="21"/>
      <c r="BT1025" s="21"/>
      <c r="BU1025" s="21"/>
      <c r="BV1025" s="21"/>
      <c r="BW1025" s="21"/>
      <c r="BX1025" s="21"/>
      <c r="BY1025" s="21"/>
      <c r="BZ1025" s="21"/>
      <c r="CA1025" s="21"/>
      <c r="CB1025" s="21"/>
      <c r="CC1025" s="21"/>
      <c r="CD1025" s="21"/>
      <c r="CE1025" s="21"/>
      <c r="CF1025" s="21"/>
      <c r="CG1025" s="21"/>
      <c r="CH1025" s="21"/>
      <c r="CI1025" s="21"/>
      <c r="CJ1025" s="21"/>
      <c r="CK1025" s="21"/>
      <c r="CL1025" s="21"/>
      <c r="CM1025" s="21"/>
      <c r="CN1025" s="21"/>
      <c r="CO1025" s="21"/>
      <c r="CP1025" s="21"/>
      <c r="CQ1025" s="21"/>
      <c r="CR1025" s="21"/>
      <c r="CS1025" s="21"/>
      <c r="CT1025" s="21"/>
      <c r="CU1025" s="21"/>
      <c r="CV1025" s="21"/>
      <c r="CW1025" s="21"/>
      <c r="CX1025" s="21"/>
      <c r="CY1025" s="21"/>
      <c r="CZ1025" s="21"/>
      <c r="DA1025" s="21"/>
      <c r="DB1025" s="21"/>
      <c r="DC1025" s="21"/>
      <c r="DD1025" s="21"/>
      <c r="DE1025" s="21"/>
      <c r="DF1025" s="21"/>
      <c r="DG1025" s="21"/>
      <c r="DH1025" s="21"/>
      <c r="DI1025" s="21"/>
      <c r="DJ1025" s="21"/>
      <c r="DK1025" s="21"/>
      <c r="DL1025" s="21"/>
      <c r="DM1025" s="21"/>
      <c r="DN1025" s="21"/>
      <c r="DO1025" s="21"/>
      <c r="DP1025" s="21"/>
      <c r="DQ1025" s="21"/>
      <c r="DR1025" s="21"/>
      <c r="DS1025" s="21"/>
      <c r="DT1025" s="21"/>
      <c r="DU1025" s="21"/>
      <c r="DV1025" s="21"/>
      <c r="DW1025" s="21"/>
      <c r="DX1025" s="21"/>
      <c r="DY1025" s="21"/>
      <c r="DZ1025" s="21"/>
      <c r="EA1025" s="21"/>
      <c r="EB1025" s="21"/>
      <c r="EC1025" s="21"/>
      <c r="ED1025" s="21"/>
      <c r="EE1025" s="21"/>
      <c r="EF1025" s="21"/>
      <c r="EG1025" s="21"/>
      <c r="EH1025" s="21"/>
      <c r="EI1025" s="21"/>
      <c r="EJ1025" s="21"/>
      <c r="EK1025" s="21"/>
      <c r="EL1025" s="21"/>
      <c r="EM1025" s="21"/>
      <c r="EN1025" s="21"/>
      <c r="EO1025" s="21"/>
      <c r="EP1025" s="21"/>
      <c r="EQ1025" s="21"/>
      <c r="ER1025" s="21"/>
      <c r="ES1025" s="21"/>
      <c r="ET1025" s="21"/>
      <c r="EU1025" s="21"/>
      <c r="EV1025" s="21"/>
      <c r="EW1025" s="21"/>
      <c r="EX1025" s="21"/>
      <c r="EY1025" s="21"/>
      <c r="EZ1025" s="21"/>
      <c r="FA1025" s="21"/>
      <c r="FB1025" s="21"/>
      <c r="FC1025" s="21"/>
      <c r="FD1025" s="21"/>
      <c r="FE1025" s="21"/>
      <c r="FF1025" s="21"/>
      <c r="FG1025" s="21"/>
      <c r="FH1025" s="21"/>
      <c r="FI1025" s="21"/>
      <c r="FJ1025" s="21"/>
      <c r="FK1025" s="21"/>
      <c r="FL1025" s="21"/>
      <c r="FM1025" s="21"/>
      <c r="FN1025" s="21"/>
      <c r="FO1025" s="21"/>
      <c r="FP1025" s="21"/>
      <c r="FQ1025" s="21"/>
      <c r="FR1025" s="21"/>
      <c r="FS1025" s="21"/>
      <c r="FT1025" s="21"/>
      <c r="FU1025" s="21"/>
      <c r="FV1025" s="21"/>
      <c r="FW1025" s="21"/>
      <c r="FX1025" s="21"/>
      <c r="FY1025" s="21"/>
      <c r="FZ1025" s="21"/>
      <c r="GA1025" s="21"/>
      <c r="GB1025" s="21"/>
      <c r="GC1025" s="21"/>
      <c r="GD1025" s="21"/>
      <c r="GE1025" s="21"/>
      <c r="GF1025" s="21"/>
      <c r="GG1025" s="21"/>
      <c r="GH1025" s="21"/>
      <c r="GI1025" s="21"/>
      <c r="GJ1025" s="21"/>
      <c r="GK1025" s="21"/>
      <c r="GL1025" s="21"/>
      <c r="GM1025" s="21"/>
      <c r="GN1025" s="21"/>
      <c r="GO1025" s="21"/>
      <c r="GP1025" s="21"/>
      <c r="GQ1025" s="21"/>
      <c r="GR1025" s="21"/>
      <c r="GS1025" s="21"/>
      <c r="GT1025" s="21"/>
      <c r="GU1025" s="21"/>
      <c r="GV1025" s="21"/>
      <c r="GW1025" s="21"/>
      <c r="GX1025" s="21"/>
      <c r="GY1025" s="21"/>
      <c r="GZ1025" s="21"/>
      <c r="HA1025" s="21"/>
      <c r="HB1025" s="21"/>
      <c r="HC1025" s="21"/>
      <c r="HD1025" s="21"/>
      <c r="HE1025" s="21"/>
      <c r="HF1025" s="21"/>
      <c r="HG1025" s="21"/>
      <c r="HH1025" s="21"/>
      <c r="HI1025" s="21"/>
      <c r="HJ1025" s="21"/>
      <c r="HK1025" s="21"/>
      <c r="HL1025" s="21"/>
      <c r="HM1025" s="21"/>
      <c r="HN1025" s="21"/>
      <c r="HO1025" s="21"/>
      <c r="HP1025" s="21"/>
      <c r="HQ1025" s="21"/>
      <c r="HR1025" s="21"/>
      <c r="HS1025" s="21"/>
      <c r="HT1025" s="21"/>
      <c r="HU1025" s="21"/>
    </row>
    <row r="1026" s="131" customFormat="1" ht="20" customHeight="1" spans="1:229">
      <c r="A1026" s="45" t="s">
        <v>42</v>
      </c>
      <c r="B1026" s="46" t="s">
        <v>697</v>
      </c>
      <c r="C1026" s="45" t="s">
        <v>49</v>
      </c>
      <c r="D1026" s="45" t="s">
        <v>45</v>
      </c>
      <c r="E1026" s="45" t="s">
        <v>267</v>
      </c>
      <c r="F1026" s="45">
        <v>1</v>
      </c>
      <c r="G1026" s="45">
        <v>1</v>
      </c>
      <c r="H1026" s="45">
        <v>13</v>
      </c>
      <c r="I1026" s="45">
        <v>49</v>
      </c>
      <c r="J1026" s="45">
        <v>2019</v>
      </c>
      <c r="K1026" s="45">
        <v>2019</v>
      </c>
      <c r="L1026" s="55">
        <v>4</v>
      </c>
      <c r="M1026" s="55">
        <v>0</v>
      </c>
      <c r="N1026" s="55">
        <v>0</v>
      </c>
      <c r="O1026" s="55">
        <v>0</v>
      </c>
      <c r="P1026" s="55">
        <v>4</v>
      </c>
      <c r="Q1026" s="45" t="s">
        <v>46</v>
      </c>
      <c r="R1026" s="45">
        <v>13</v>
      </c>
      <c r="S1026" s="45">
        <v>49</v>
      </c>
      <c r="T1026" s="45">
        <v>13</v>
      </c>
      <c r="U1026" s="45">
        <v>49</v>
      </c>
      <c r="V1026" s="45">
        <v>0</v>
      </c>
      <c r="W1026" s="45">
        <v>0</v>
      </c>
      <c r="X1026" s="45">
        <v>0</v>
      </c>
      <c r="Y1026" s="45">
        <v>0</v>
      </c>
      <c r="Z1026" s="45">
        <v>0</v>
      </c>
      <c r="AA1026" s="45">
        <v>0</v>
      </c>
      <c r="AB1026" s="45" t="s">
        <v>299</v>
      </c>
      <c r="AC1026" s="45" t="s">
        <v>237</v>
      </c>
      <c r="AD1026" s="74"/>
      <c r="AE1026" s="21"/>
      <c r="AF1026" s="21"/>
      <c r="AG1026" s="21"/>
      <c r="AH1026" s="21"/>
      <c r="AI1026" s="21"/>
      <c r="AJ1026" s="21"/>
      <c r="AK1026" s="21"/>
      <c r="AL1026" s="21"/>
      <c r="AM1026" s="21"/>
      <c r="AN1026" s="21"/>
      <c r="AO1026" s="21"/>
      <c r="AP1026" s="21"/>
      <c r="AQ1026" s="21"/>
      <c r="AR1026" s="21"/>
      <c r="AS1026" s="21"/>
      <c r="AT1026" s="21"/>
      <c r="AU1026" s="21"/>
      <c r="AV1026" s="21"/>
      <c r="AW1026" s="21"/>
      <c r="AX1026" s="21"/>
      <c r="AY1026" s="21"/>
      <c r="AZ1026" s="21"/>
      <c r="BA1026" s="21"/>
      <c r="BB1026" s="21"/>
      <c r="BC1026" s="21"/>
      <c r="BD1026" s="21"/>
      <c r="BE1026" s="21"/>
      <c r="BF1026" s="21"/>
      <c r="BG1026" s="21"/>
      <c r="BH1026" s="21"/>
      <c r="BI1026" s="21"/>
      <c r="BJ1026" s="21"/>
      <c r="BK1026" s="21"/>
      <c r="BL1026" s="21"/>
      <c r="BM1026" s="21"/>
      <c r="BN1026" s="21"/>
      <c r="BO1026" s="21"/>
      <c r="BP1026" s="21"/>
      <c r="BQ1026" s="21"/>
      <c r="BR1026" s="21"/>
      <c r="BS1026" s="21"/>
      <c r="BT1026" s="21"/>
      <c r="BU1026" s="21"/>
      <c r="BV1026" s="21"/>
      <c r="BW1026" s="21"/>
      <c r="BX1026" s="21"/>
      <c r="BY1026" s="21"/>
      <c r="BZ1026" s="21"/>
      <c r="CA1026" s="21"/>
      <c r="CB1026" s="21"/>
      <c r="CC1026" s="21"/>
      <c r="CD1026" s="21"/>
      <c r="CE1026" s="21"/>
      <c r="CF1026" s="21"/>
      <c r="CG1026" s="21"/>
      <c r="CH1026" s="21"/>
      <c r="CI1026" s="21"/>
      <c r="CJ1026" s="21"/>
      <c r="CK1026" s="21"/>
      <c r="CL1026" s="21"/>
      <c r="CM1026" s="21"/>
      <c r="CN1026" s="21"/>
      <c r="CO1026" s="21"/>
      <c r="CP1026" s="21"/>
      <c r="CQ1026" s="21"/>
      <c r="CR1026" s="21"/>
      <c r="CS1026" s="21"/>
      <c r="CT1026" s="21"/>
      <c r="CU1026" s="21"/>
      <c r="CV1026" s="21"/>
      <c r="CW1026" s="21"/>
      <c r="CX1026" s="21"/>
      <c r="CY1026" s="21"/>
      <c r="CZ1026" s="21"/>
      <c r="DA1026" s="21"/>
      <c r="DB1026" s="21"/>
      <c r="DC1026" s="21"/>
      <c r="DD1026" s="21"/>
      <c r="DE1026" s="21"/>
      <c r="DF1026" s="21"/>
      <c r="DG1026" s="21"/>
      <c r="DH1026" s="21"/>
      <c r="DI1026" s="21"/>
      <c r="DJ1026" s="21"/>
      <c r="DK1026" s="21"/>
      <c r="DL1026" s="21"/>
      <c r="DM1026" s="21"/>
      <c r="DN1026" s="21"/>
      <c r="DO1026" s="21"/>
      <c r="DP1026" s="21"/>
      <c r="DQ1026" s="21"/>
      <c r="DR1026" s="21"/>
      <c r="DS1026" s="21"/>
      <c r="DT1026" s="21"/>
      <c r="DU1026" s="21"/>
      <c r="DV1026" s="21"/>
      <c r="DW1026" s="21"/>
      <c r="DX1026" s="21"/>
      <c r="DY1026" s="21"/>
      <c r="DZ1026" s="21"/>
      <c r="EA1026" s="21"/>
      <c r="EB1026" s="21"/>
      <c r="EC1026" s="21"/>
      <c r="ED1026" s="21"/>
      <c r="EE1026" s="21"/>
      <c r="EF1026" s="21"/>
      <c r="EG1026" s="21"/>
      <c r="EH1026" s="21"/>
      <c r="EI1026" s="21"/>
      <c r="EJ1026" s="21"/>
      <c r="EK1026" s="21"/>
      <c r="EL1026" s="21"/>
      <c r="EM1026" s="21"/>
      <c r="EN1026" s="21"/>
      <c r="EO1026" s="21"/>
      <c r="EP1026" s="21"/>
      <c r="EQ1026" s="21"/>
      <c r="ER1026" s="21"/>
      <c r="ES1026" s="21"/>
      <c r="ET1026" s="21"/>
      <c r="EU1026" s="21"/>
      <c r="EV1026" s="21"/>
      <c r="EW1026" s="21"/>
      <c r="EX1026" s="21"/>
      <c r="EY1026" s="21"/>
      <c r="EZ1026" s="21"/>
      <c r="FA1026" s="21"/>
      <c r="FB1026" s="21"/>
      <c r="FC1026" s="21"/>
      <c r="FD1026" s="21"/>
      <c r="FE1026" s="21"/>
      <c r="FF1026" s="21"/>
      <c r="FG1026" s="21"/>
      <c r="FH1026" s="21"/>
      <c r="FI1026" s="21"/>
      <c r="FJ1026" s="21"/>
      <c r="FK1026" s="21"/>
      <c r="FL1026" s="21"/>
      <c r="FM1026" s="21"/>
      <c r="FN1026" s="21"/>
      <c r="FO1026" s="21"/>
      <c r="FP1026" s="21"/>
      <c r="FQ1026" s="21"/>
      <c r="FR1026" s="21"/>
      <c r="FS1026" s="21"/>
      <c r="FT1026" s="21"/>
      <c r="FU1026" s="21"/>
      <c r="FV1026" s="21"/>
      <c r="FW1026" s="21"/>
      <c r="FX1026" s="21"/>
      <c r="FY1026" s="21"/>
      <c r="FZ1026" s="21"/>
      <c r="GA1026" s="21"/>
      <c r="GB1026" s="21"/>
      <c r="GC1026" s="21"/>
      <c r="GD1026" s="21"/>
      <c r="GE1026" s="21"/>
      <c r="GF1026" s="21"/>
      <c r="GG1026" s="21"/>
      <c r="GH1026" s="21"/>
      <c r="GI1026" s="21"/>
      <c r="GJ1026" s="21"/>
      <c r="GK1026" s="21"/>
      <c r="GL1026" s="21"/>
      <c r="GM1026" s="21"/>
      <c r="GN1026" s="21"/>
      <c r="GO1026" s="21"/>
      <c r="GP1026" s="21"/>
      <c r="GQ1026" s="21"/>
      <c r="GR1026" s="21"/>
      <c r="GS1026" s="21"/>
      <c r="GT1026" s="21"/>
      <c r="GU1026" s="21"/>
      <c r="GV1026" s="21"/>
      <c r="GW1026" s="21"/>
      <c r="GX1026" s="21"/>
      <c r="GY1026" s="21"/>
      <c r="GZ1026" s="21"/>
      <c r="HA1026" s="21"/>
      <c r="HB1026" s="21"/>
      <c r="HC1026" s="21"/>
      <c r="HD1026" s="21"/>
      <c r="HE1026" s="21"/>
      <c r="HF1026" s="21"/>
      <c r="HG1026" s="21"/>
      <c r="HH1026" s="21"/>
      <c r="HI1026" s="21"/>
      <c r="HJ1026" s="21"/>
      <c r="HK1026" s="21"/>
      <c r="HL1026" s="21"/>
      <c r="HM1026" s="21"/>
      <c r="HN1026" s="21"/>
      <c r="HO1026" s="21"/>
      <c r="HP1026" s="21"/>
      <c r="HQ1026" s="21"/>
      <c r="HR1026" s="21"/>
      <c r="HS1026" s="21"/>
      <c r="HT1026" s="21"/>
      <c r="HU1026" s="21"/>
    </row>
    <row r="1027" s="131" customFormat="1" ht="20" customHeight="1" spans="1:229">
      <c r="A1027" s="45" t="s">
        <v>42</v>
      </c>
      <c r="B1027" s="46" t="s">
        <v>698</v>
      </c>
      <c r="C1027" s="45" t="s">
        <v>49</v>
      </c>
      <c r="D1027" s="45" t="s">
        <v>45</v>
      </c>
      <c r="E1027" s="45" t="s">
        <v>267</v>
      </c>
      <c r="F1027" s="45">
        <v>1</v>
      </c>
      <c r="G1027" s="45">
        <v>1</v>
      </c>
      <c r="H1027" s="45">
        <v>24</v>
      </c>
      <c r="I1027" s="45">
        <v>88</v>
      </c>
      <c r="J1027" s="45">
        <v>2019</v>
      </c>
      <c r="K1027" s="45">
        <v>2019</v>
      </c>
      <c r="L1027" s="55">
        <v>159.76</v>
      </c>
      <c r="M1027" s="55">
        <v>0</v>
      </c>
      <c r="N1027" s="55">
        <v>0</v>
      </c>
      <c r="O1027" s="55">
        <v>0</v>
      </c>
      <c r="P1027" s="55">
        <v>159.76</v>
      </c>
      <c r="Q1027" s="45" t="s">
        <v>46</v>
      </c>
      <c r="R1027" s="45">
        <v>24</v>
      </c>
      <c r="S1027" s="45">
        <v>88</v>
      </c>
      <c r="T1027" s="45">
        <v>24</v>
      </c>
      <c r="U1027" s="45">
        <v>88</v>
      </c>
      <c r="V1027" s="45">
        <v>0</v>
      </c>
      <c r="W1027" s="45">
        <v>0</v>
      </c>
      <c r="X1027" s="45">
        <v>0</v>
      </c>
      <c r="Y1027" s="45">
        <v>0</v>
      </c>
      <c r="Z1027" s="45">
        <v>0</v>
      </c>
      <c r="AA1027" s="45">
        <v>0</v>
      </c>
      <c r="AB1027" s="45" t="s">
        <v>299</v>
      </c>
      <c r="AC1027" s="45" t="s">
        <v>181</v>
      </c>
      <c r="AD1027" s="74"/>
      <c r="AE1027" s="21"/>
      <c r="AF1027" s="21"/>
      <c r="AG1027" s="21"/>
      <c r="AH1027" s="21"/>
      <c r="AI1027" s="21"/>
      <c r="AJ1027" s="21"/>
      <c r="AK1027" s="21"/>
      <c r="AL1027" s="21"/>
      <c r="AM1027" s="21"/>
      <c r="AN1027" s="21"/>
      <c r="AO1027" s="21"/>
      <c r="AP1027" s="21"/>
      <c r="AQ1027" s="21"/>
      <c r="AR1027" s="21"/>
      <c r="AS1027" s="21"/>
      <c r="AT1027" s="21"/>
      <c r="AU1027" s="21"/>
      <c r="AV1027" s="21"/>
      <c r="AW1027" s="21"/>
      <c r="AX1027" s="21"/>
      <c r="AY1027" s="21"/>
      <c r="AZ1027" s="21"/>
      <c r="BA1027" s="21"/>
      <c r="BB1027" s="21"/>
      <c r="BC1027" s="21"/>
      <c r="BD1027" s="21"/>
      <c r="BE1027" s="21"/>
      <c r="BF1027" s="21"/>
      <c r="BG1027" s="21"/>
      <c r="BH1027" s="21"/>
      <c r="BI1027" s="21"/>
      <c r="BJ1027" s="21"/>
      <c r="BK1027" s="21"/>
      <c r="BL1027" s="21"/>
      <c r="BM1027" s="21"/>
      <c r="BN1027" s="21"/>
      <c r="BO1027" s="21"/>
      <c r="BP1027" s="21"/>
      <c r="BQ1027" s="21"/>
      <c r="BR1027" s="21"/>
      <c r="BS1027" s="21"/>
      <c r="BT1027" s="21"/>
      <c r="BU1027" s="21"/>
      <c r="BV1027" s="21"/>
      <c r="BW1027" s="21"/>
      <c r="BX1027" s="21"/>
      <c r="BY1027" s="21"/>
      <c r="BZ1027" s="21"/>
      <c r="CA1027" s="21"/>
      <c r="CB1027" s="21"/>
      <c r="CC1027" s="21"/>
      <c r="CD1027" s="21"/>
      <c r="CE1027" s="21"/>
      <c r="CF1027" s="21"/>
      <c r="CG1027" s="21"/>
      <c r="CH1027" s="21"/>
      <c r="CI1027" s="21"/>
      <c r="CJ1027" s="21"/>
      <c r="CK1027" s="21"/>
      <c r="CL1027" s="21"/>
      <c r="CM1027" s="21"/>
      <c r="CN1027" s="21"/>
      <c r="CO1027" s="21"/>
      <c r="CP1027" s="21"/>
      <c r="CQ1027" s="21"/>
      <c r="CR1027" s="21"/>
      <c r="CS1027" s="21"/>
      <c r="CT1027" s="21"/>
      <c r="CU1027" s="21"/>
      <c r="CV1027" s="21"/>
      <c r="CW1027" s="21"/>
      <c r="CX1027" s="21"/>
      <c r="CY1027" s="21"/>
      <c r="CZ1027" s="21"/>
      <c r="DA1027" s="21"/>
      <c r="DB1027" s="21"/>
      <c r="DC1027" s="21"/>
      <c r="DD1027" s="21"/>
      <c r="DE1027" s="21"/>
      <c r="DF1027" s="21"/>
      <c r="DG1027" s="21"/>
      <c r="DH1027" s="21"/>
      <c r="DI1027" s="21"/>
      <c r="DJ1027" s="21"/>
      <c r="DK1027" s="21"/>
      <c r="DL1027" s="21"/>
      <c r="DM1027" s="21"/>
      <c r="DN1027" s="21"/>
      <c r="DO1027" s="21"/>
      <c r="DP1027" s="21"/>
      <c r="DQ1027" s="21"/>
      <c r="DR1027" s="21"/>
      <c r="DS1027" s="21"/>
      <c r="DT1027" s="21"/>
      <c r="DU1027" s="21"/>
      <c r="DV1027" s="21"/>
      <c r="DW1027" s="21"/>
      <c r="DX1027" s="21"/>
      <c r="DY1027" s="21"/>
      <c r="DZ1027" s="21"/>
      <c r="EA1027" s="21"/>
      <c r="EB1027" s="21"/>
      <c r="EC1027" s="21"/>
      <c r="ED1027" s="21"/>
      <c r="EE1027" s="21"/>
      <c r="EF1027" s="21"/>
      <c r="EG1027" s="21"/>
      <c r="EH1027" s="21"/>
      <c r="EI1027" s="21"/>
      <c r="EJ1027" s="21"/>
      <c r="EK1027" s="21"/>
      <c r="EL1027" s="21"/>
      <c r="EM1027" s="21"/>
      <c r="EN1027" s="21"/>
      <c r="EO1027" s="21"/>
      <c r="EP1027" s="21"/>
      <c r="EQ1027" s="21"/>
      <c r="ER1027" s="21"/>
      <c r="ES1027" s="21"/>
      <c r="ET1027" s="21"/>
      <c r="EU1027" s="21"/>
      <c r="EV1027" s="21"/>
      <c r="EW1027" s="21"/>
      <c r="EX1027" s="21"/>
      <c r="EY1027" s="21"/>
      <c r="EZ1027" s="21"/>
      <c r="FA1027" s="21"/>
      <c r="FB1027" s="21"/>
      <c r="FC1027" s="21"/>
      <c r="FD1027" s="21"/>
      <c r="FE1027" s="21"/>
      <c r="FF1027" s="21"/>
      <c r="FG1027" s="21"/>
      <c r="FH1027" s="21"/>
      <c r="FI1027" s="21"/>
      <c r="FJ1027" s="21"/>
      <c r="FK1027" s="21"/>
      <c r="FL1027" s="21"/>
      <c r="FM1027" s="21"/>
      <c r="FN1027" s="21"/>
      <c r="FO1027" s="21"/>
      <c r="FP1027" s="21"/>
      <c r="FQ1027" s="21"/>
      <c r="FR1027" s="21"/>
      <c r="FS1027" s="21"/>
      <c r="FT1027" s="21"/>
      <c r="FU1027" s="21"/>
      <c r="FV1027" s="21"/>
      <c r="FW1027" s="21"/>
      <c r="FX1027" s="21"/>
      <c r="FY1027" s="21"/>
      <c r="FZ1027" s="21"/>
      <c r="GA1027" s="21"/>
      <c r="GB1027" s="21"/>
      <c r="GC1027" s="21"/>
      <c r="GD1027" s="21"/>
      <c r="GE1027" s="21"/>
      <c r="GF1027" s="21"/>
      <c r="GG1027" s="21"/>
      <c r="GH1027" s="21"/>
      <c r="GI1027" s="21"/>
      <c r="GJ1027" s="21"/>
      <c r="GK1027" s="21"/>
      <c r="GL1027" s="21"/>
      <c r="GM1027" s="21"/>
      <c r="GN1027" s="21"/>
      <c r="GO1027" s="21"/>
      <c r="GP1027" s="21"/>
      <c r="GQ1027" s="21"/>
      <c r="GR1027" s="21"/>
      <c r="GS1027" s="21"/>
      <c r="GT1027" s="21"/>
      <c r="GU1027" s="21"/>
      <c r="GV1027" s="21"/>
      <c r="GW1027" s="21"/>
      <c r="GX1027" s="21"/>
      <c r="GY1027" s="21"/>
      <c r="GZ1027" s="21"/>
      <c r="HA1027" s="21"/>
      <c r="HB1027" s="21"/>
      <c r="HC1027" s="21"/>
      <c r="HD1027" s="21"/>
      <c r="HE1027" s="21"/>
      <c r="HF1027" s="21"/>
      <c r="HG1027" s="21"/>
      <c r="HH1027" s="21"/>
      <c r="HI1027" s="21"/>
      <c r="HJ1027" s="21"/>
      <c r="HK1027" s="21"/>
      <c r="HL1027" s="21"/>
      <c r="HM1027" s="21"/>
      <c r="HN1027" s="21"/>
      <c r="HO1027" s="21"/>
      <c r="HP1027" s="21"/>
      <c r="HQ1027" s="21"/>
      <c r="HR1027" s="21"/>
      <c r="HS1027" s="21"/>
      <c r="HT1027" s="21"/>
      <c r="HU1027" s="21"/>
    </row>
    <row r="1028" s="131" customFormat="1" ht="20" customHeight="1" spans="1:229">
      <c r="A1028" s="45" t="s">
        <v>42</v>
      </c>
      <c r="B1028" s="46" t="s">
        <v>699</v>
      </c>
      <c r="C1028" s="45" t="s">
        <v>49</v>
      </c>
      <c r="D1028" s="45" t="s">
        <v>45</v>
      </c>
      <c r="E1028" s="45" t="s">
        <v>267</v>
      </c>
      <c r="F1028" s="45">
        <v>1</v>
      </c>
      <c r="G1028" s="45">
        <v>1</v>
      </c>
      <c r="H1028" s="45">
        <v>69</v>
      </c>
      <c r="I1028" s="45">
        <v>258</v>
      </c>
      <c r="J1028" s="45">
        <v>2019</v>
      </c>
      <c r="K1028" s="45">
        <v>2019</v>
      </c>
      <c r="L1028" s="55">
        <v>340</v>
      </c>
      <c r="M1028" s="55">
        <v>340</v>
      </c>
      <c r="N1028" s="55">
        <v>0</v>
      </c>
      <c r="O1028" s="55">
        <v>0</v>
      </c>
      <c r="P1028" s="55">
        <v>0</v>
      </c>
      <c r="Q1028" s="45" t="s">
        <v>46</v>
      </c>
      <c r="R1028" s="45">
        <v>69</v>
      </c>
      <c r="S1028" s="45">
        <v>258</v>
      </c>
      <c r="T1028" s="45">
        <v>69</v>
      </c>
      <c r="U1028" s="45">
        <v>258</v>
      </c>
      <c r="V1028" s="45">
        <v>0</v>
      </c>
      <c r="W1028" s="45">
        <v>0</v>
      </c>
      <c r="X1028" s="45">
        <v>0</v>
      </c>
      <c r="Y1028" s="45">
        <v>0</v>
      </c>
      <c r="Z1028" s="45">
        <v>0</v>
      </c>
      <c r="AA1028" s="45">
        <v>0</v>
      </c>
      <c r="AB1028" s="45" t="s">
        <v>222</v>
      </c>
      <c r="AC1028" s="45" t="s">
        <v>6</v>
      </c>
      <c r="AD1028" s="74"/>
      <c r="AE1028" s="21"/>
      <c r="AF1028" s="21"/>
      <c r="AG1028" s="21"/>
      <c r="AH1028" s="21"/>
      <c r="AI1028" s="21"/>
      <c r="AJ1028" s="21"/>
      <c r="AK1028" s="21"/>
      <c r="AL1028" s="21"/>
      <c r="AM1028" s="21"/>
      <c r="AN1028" s="21"/>
      <c r="AO1028" s="21"/>
      <c r="AP1028" s="21"/>
      <c r="AQ1028" s="21"/>
      <c r="AR1028" s="21"/>
      <c r="AS1028" s="21"/>
      <c r="AT1028" s="21"/>
      <c r="AU1028" s="21"/>
      <c r="AV1028" s="21"/>
      <c r="AW1028" s="21"/>
      <c r="AX1028" s="21"/>
      <c r="AY1028" s="21"/>
      <c r="AZ1028" s="21"/>
      <c r="BA1028" s="21"/>
      <c r="BB1028" s="21"/>
      <c r="BC1028" s="21"/>
      <c r="BD1028" s="21"/>
      <c r="BE1028" s="21"/>
      <c r="BF1028" s="21"/>
      <c r="BG1028" s="21"/>
      <c r="BH1028" s="21"/>
      <c r="BI1028" s="21"/>
      <c r="BJ1028" s="21"/>
      <c r="BK1028" s="21"/>
      <c r="BL1028" s="21"/>
      <c r="BM1028" s="21"/>
      <c r="BN1028" s="21"/>
      <c r="BO1028" s="21"/>
      <c r="BP1028" s="21"/>
      <c r="BQ1028" s="21"/>
      <c r="BR1028" s="21"/>
      <c r="BS1028" s="21"/>
      <c r="BT1028" s="21"/>
      <c r="BU1028" s="21"/>
      <c r="BV1028" s="21"/>
      <c r="BW1028" s="21"/>
      <c r="BX1028" s="21"/>
      <c r="BY1028" s="21"/>
      <c r="BZ1028" s="21"/>
      <c r="CA1028" s="21"/>
      <c r="CB1028" s="21"/>
      <c r="CC1028" s="21"/>
      <c r="CD1028" s="21"/>
      <c r="CE1028" s="21"/>
      <c r="CF1028" s="21"/>
      <c r="CG1028" s="21"/>
      <c r="CH1028" s="21"/>
      <c r="CI1028" s="21"/>
      <c r="CJ1028" s="21"/>
      <c r="CK1028" s="21"/>
      <c r="CL1028" s="21"/>
      <c r="CM1028" s="21"/>
      <c r="CN1028" s="21"/>
      <c r="CO1028" s="21"/>
      <c r="CP1028" s="21"/>
      <c r="CQ1028" s="21"/>
      <c r="CR1028" s="21"/>
      <c r="CS1028" s="21"/>
      <c r="CT1028" s="21"/>
      <c r="CU1028" s="21"/>
      <c r="CV1028" s="21"/>
      <c r="CW1028" s="21"/>
      <c r="CX1028" s="21"/>
      <c r="CY1028" s="21"/>
      <c r="CZ1028" s="21"/>
      <c r="DA1028" s="21"/>
      <c r="DB1028" s="21"/>
      <c r="DC1028" s="21"/>
      <c r="DD1028" s="21"/>
      <c r="DE1028" s="21"/>
      <c r="DF1028" s="21"/>
      <c r="DG1028" s="21"/>
      <c r="DH1028" s="21"/>
      <c r="DI1028" s="21"/>
      <c r="DJ1028" s="21"/>
      <c r="DK1028" s="21"/>
      <c r="DL1028" s="21"/>
      <c r="DM1028" s="21"/>
      <c r="DN1028" s="21"/>
      <c r="DO1028" s="21"/>
      <c r="DP1028" s="21"/>
      <c r="DQ1028" s="21"/>
      <c r="DR1028" s="21"/>
      <c r="DS1028" s="21"/>
      <c r="DT1028" s="21"/>
      <c r="DU1028" s="21"/>
      <c r="DV1028" s="21"/>
      <c r="DW1028" s="21"/>
      <c r="DX1028" s="21"/>
      <c r="DY1028" s="21"/>
      <c r="DZ1028" s="21"/>
      <c r="EA1028" s="21"/>
      <c r="EB1028" s="21"/>
      <c r="EC1028" s="21"/>
      <c r="ED1028" s="21"/>
      <c r="EE1028" s="21"/>
      <c r="EF1028" s="21"/>
      <c r="EG1028" s="21"/>
      <c r="EH1028" s="21"/>
      <c r="EI1028" s="21"/>
      <c r="EJ1028" s="21"/>
      <c r="EK1028" s="21"/>
      <c r="EL1028" s="21"/>
      <c r="EM1028" s="21"/>
      <c r="EN1028" s="21"/>
      <c r="EO1028" s="21"/>
      <c r="EP1028" s="21"/>
      <c r="EQ1028" s="21"/>
      <c r="ER1028" s="21"/>
      <c r="ES1028" s="21"/>
      <c r="ET1028" s="21"/>
      <c r="EU1028" s="21"/>
      <c r="EV1028" s="21"/>
      <c r="EW1028" s="21"/>
      <c r="EX1028" s="21"/>
      <c r="EY1028" s="21"/>
      <c r="EZ1028" s="21"/>
      <c r="FA1028" s="21"/>
      <c r="FB1028" s="21"/>
      <c r="FC1028" s="21"/>
      <c r="FD1028" s="21"/>
      <c r="FE1028" s="21"/>
      <c r="FF1028" s="21"/>
      <c r="FG1028" s="21"/>
      <c r="FH1028" s="21"/>
      <c r="FI1028" s="21"/>
      <c r="FJ1028" s="21"/>
      <c r="FK1028" s="21"/>
      <c r="FL1028" s="21"/>
      <c r="FM1028" s="21"/>
      <c r="FN1028" s="21"/>
      <c r="FO1028" s="21"/>
      <c r="FP1028" s="21"/>
      <c r="FQ1028" s="21"/>
      <c r="FR1028" s="21"/>
      <c r="FS1028" s="21"/>
      <c r="FT1028" s="21"/>
      <c r="FU1028" s="21"/>
      <c r="FV1028" s="21"/>
      <c r="FW1028" s="21"/>
      <c r="FX1028" s="21"/>
      <c r="FY1028" s="21"/>
      <c r="FZ1028" s="21"/>
      <c r="GA1028" s="21"/>
      <c r="GB1028" s="21"/>
      <c r="GC1028" s="21"/>
      <c r="GD1028" s="21"/>
      <c r="GE1028" s="21"/>
      <c r="GF1028" s="21"/>
      <c r="GG1028" s="21"/>
      <c r="GH1028" s="21"/>
      <c r="GI1028" s="21"/>
      <c r="GJ1028" s="21"/>
      <c r="GK1028" s="21"/>
      <c r="GL1028" s="21"/>
      <c r="GM1028" s="21"/>
      <c r="GN1028" s="21"/>
      <c r="GO1028" s="21"/>
      <c r="GP1028" s="21"/>
      <c r="GQ1028" s="21"/>
      <c r="GR1028" s="21"/>
      <c r="GS1028" s="21"/>
      <c r="GT1028" s="21"/>
      <c r="GU1028" s="21"/>
      <c r="GV1028" s="21"/>
      <c r="GW1028" s="21"/>
      <c r="GX1028" s="21"/>
      <c r="GY1028" s="21"/>
      <c r="GZ1028" s="21"/>
      <c r="HA1028" s="21"/>
      <c r="HB1028" s="21"/>
      <c r="HC1028" s="21"/>
      <c r="HD1028" s="21"/>
      <c r="HE1028" s="21"/>
      <c r="HF1028" s="21"/>
      <c r="HG1028" s="21"/>
      <c r="HH1028" s="21"/>
      <c r="HI1028" s="21"/>
      <c r="HJ1028" s="21"/>
      <c r="HK1028" s="21"/>
      <c r="HL1028" s="21"/>
      <c r="HM1028" s="21"/>
      <c r="HN1028" s="21"/>
      <c r="HO1028" s="21"/>
      <c r="HP1028" s="21"/>
      <c r="HQ1028" s="21"/>
      <c r="HR1028" s="21"/>
      <c r="HS1028" s="21"/>
      <c r="HT1028" s="21"/>
      <c r="HU1028" s="21"/>
    </row>
    <row r="1029" s="131" customFormat="1" ht="20" customHeight="1" spans="1:229">
      <c r="A1029" s="45" t="s">
        <v>42</v>
      </c>
      <c r="B1029" s="46" t="s">
        <v>700</v>
      </c>
      <c r="C1029" s="45" t="s">
        <v>49</v>
      </c>
      <c r="D1029" s="45" t="s">
        <v>45</v>
      </c>
      <c r="E1029" s="45" t="s">
        <v>267</v>
      </c>
      <c r="F1029" s="45">
        <v>1</v>
      </c>
      <c r="G1029" s="45">
        <v>1</v>
      </c>
      <c r="H1029" s="45">
        <v>69</v>
      </c>
      <c r="I1029" s="45">
        <v>258</v>
      </c>
      <c r="J1029" s="45">
        <v>2019</v>
      </c>
      <c r="K1029" s="45">
        <v>2019</v>
      </c>
      <c r="L1029" s="55">
        <v>860</v>
      </c>
      <c r="M1029" s="55">
        <v>860</v>
      </c>
      <c r="N1029" s="55">
        <v>0</v>
      </c>
      <c r="O1029" s="55">
        <v>0</v>
      </c>
      <c r="P1029" s="55">
        <v>0</v>
      </c>
      <c r="Q1029" s="45" t="s">
        <v>46</v>
      </c>
      <c r="R1029" s="45">
        <v>69</v>
      </c>
      <c r="S1029" s="45">
        <v>258</v>
      </c>
      <c r="T1029" s="45">
        <v>69</v>
      </c>
      <c r="U1029" s="45">
        <v>258</v>
      </c>
      <c r="V1029" s="45">
        <v>0</v>
      </c>
      <c r="W1029" s="45">
        <v>0</v>
      </c>
      <c r="X1029" s="45">
        <v>0</v>
      </c>
      <c r="Y1029" s="45">
        <v>0</v>
      </c>
      <c r="Z1029" s="45">
        <v>0</v>
      </c>
      <c r="AA1029" s="45">
        <v>0</v>
      </c>
      <c r="AB1029" s="45" t="s">
        <v>222</v>
      </c>
      <c r="AC1029" s="45" t="s">
        <v>6</v>
      </c>
      <c r="AD1029" s="74"/>
      <c r="AE1029" s="21"/>
      <c r="AF1029" s="21"/>
      <c r="AG1029" s="21"/>
      <c r="AH1029" s="21"/>
      <c r="AI1029" s="21"/>
      <c r="AJ1029" s="21"/>
      <c r="AK1029" s="21"/>
      <c r="AL1029" s="21"/>
      <c r="AM1029" s="21"/>
      <c r="AN1029" s="21"/>
      <c r="AO1029" s="21"/>
      <c r="AP1029" s="21"/>
      <c r="AQ1029" s="21"/>
      <c r="AR1029" s="21"/>
      <c r="AS1029" s="21"/>
      <c r="AT1029" s="21"/>
      <c r="AU1029" s="21"/>
      <c r="AV1029" s="21"/>
      <c r="AW1029" s="21"/>
      <c r="AX1029" s="21"/>
      <c r="AY1029" s="21"/>
      <c r="AZ1029" s="21"/>
      <c r="BA1029" s="21"/>
      <c r="BB1029" s="21"/>
      <c r="BC1029" s="21"/>
      <c r="BD1029" s="21"/>
      <c r="BE1029" s="21"/>
      <c r="BF1029" s="21"/>
      <c r="BG1029" s="21"/>
      <c r="BH1029" s="21"/>
      <c r="BI1029" s="21"/>
      <c r="BJ1029" s="21"/>
      <c r="BK1029" s="21"/>
      <c r="BL1029" s="21"/>
      <c r="BM1029" s="21"/>
      <c r="BN1029" s="21"/>
      <c r="BO1029" s="21"/>
      <c r="BP1029" s="21"/>
      <c r="BQ1029" s="21"/>
      <c r="BR1029" s="21"/>
      <c r="BS1029" s="21"/>
      <c r="BT1029" s="21"/>
      <c r="BU1029" s="21"/>
      <c r="BV1029" s="21"/>
      <c r="BW1029" s="21"/>
      <c r="BX1029" s="21"/>
      <c r="BY1029" s="21"/>
      <c r="BZ1029" s="21"/>
      <c r="CA1029" s="21"/>
      <c r="CB1029" s="21"/>
      <c r="CC1029" s="21"/>
      <c r="CD1029" s="21"/>
      <c r="CE1029" s="21"/>
      <c r="CF1029" s="21"/>
      <c r="CG1029" s="21"/>
      <c r="CH1029" s="21"/>
      <c r="CI1029" s="21"/>
      <c r="CJ1029" s="21"/>
      <c r="CK1029" s="21"/>
      <c r="CL1029" s="21"/>
      <c r="CM1029" s="21"/>
      <c r="CN1029" s="21"/>
      <c r="CO1029" s="21"/>
      <c r="CP1029" s="21"/>
      <c r="CQ1029" s="21"/>
      <c r="CR1029" s="21"/>
      <c r="CS1029" s="21"/>
      <c r="CT1029" s="21"/>
      <c r="CU1029" s="21"/>
      <c r="CV1029" s="21"/>
      <c r="CW1029" s="21"/>
      <c r="CX1029" s="21"/>
      <c r="CY1029" s="21"/>
      <c r="CZ1029" s="21"/>
      <c r="DA1029" s="21"/>
      <c r="DB1029" s="21"/>
      <c r="DC1029" s="21"/>
      <c r="DD1029" s="21"/>
      <c r="DE1029" s="21"/>
      <c r="DF1029" s="21"/>
      <c r="DG1029" s="21"/>
      <c r="DH1029" s="21"/>
      <c r="DI1029" s="21"/>
      <c r="DJ1029" s="21"/>
      <c r="DK1029" s="21"/>
      <c r="DL1029" s="21"/>
      <c r="DM1029" s="21"/>
      <c r="DN1029" s="21"/>
      <c r="DO1029" s="21"/>
      <c r="DP1029" s="21"/>
      <c r="DQ1029" s="21"/>
      <c r="DR1029" s="21"/>
      <c r="DS1029" s="21"/>
      <c r="DT1029" s="21"/>
      <c r="DU1029" s="21"/>
      <c r="DV1029" s="21"/>
      <c r="DW1029" s="21"/>
      <c r="DX1029" s="21"/>
      <c r="DY1029" s="21"/>
      <c r="DZ1029" s="21"/>
      <c r="EA1029" s="21"/>
      <c r="EB1029" s="21"/>
      <c r="EC1029" s="21"/>
      <c r="ED1029" s="21"/>
      <c r="EE1029" s="21"/>
      <c r="EF1029" s="21"/>
      <c r="EG1029" s="21"/>
      <c r="EH1029" s="21"/>
      <c r="EI1029" s="21"/>
      <c r="EJ1029" s="21"/>
      <c r="EK1029" s="21"/>
      <c r="EL1029" s="21"/>
      <c r="EM1029" s="21"/>
      <c r="EN1029" s="21"/>
      <c r="EO1029" s="21"/>
      <c r="EP1029" s="21"/>
      <c r="EQ1029" s="21"/>
      <c r="ER1029" s="21"/>
      <c r="ES1029" s="21"/>
      <c r="ET1029" s="21"/>
      <c r="EU1029" s="21"/>
      <c r="EV1029" s="21"/>
      <c r="EW1029" s="21"/>
      <c r="EX1029" s="21"/>
      <c r="EY1029" s="21"/>
      <c r="EZ1029" s="21"/>
      <c r="FA1029" s="21"/>
      <c r="FB1029" s="21"/>
      <c r="FC1029" s="21"/>
      <c r="FD1029" s="21"/>
      <c r="FE1029" s="21"/>
      <c r="FF1029" s="21"/>
      <c r="FG1029" s="21"/>
      <c r="FH1029" s="21"/>
      <c r="FI1029" s="21"/>
      <c r="FJ1029" s="21"/>
      <c r="FK1029" s="21"/>
      <c r="FL1029" s="21"/>
      <c r="FM1029" s="21"/>
      <c r="FN1029" s="21"/>
      <c r="FO1029" s="21"/>
      <c r="FP1029" s="21"/>
      <c r="FQ1029" s="21"/>
      <c r="FR1029" s="21"/>
      <c r="FS1029" s="21"/>
      <c r="FT1029" s="21"/>
      <c r="FU1029" s="21"/>
      <c r="FV1029" s="21"/>
      <c r="FW1029" s="21"/>
      <c r="FX1029" s="21"/>
      <c r="FY1029" s="21"/>
      <c r="FZ1029" s="21"/>
      <c r="GA1029" s="21"/>
      <c r="GB1029" s="21"/>
      <c r="GC1029" s="21"/>
      <c r="GD1029" s="21"/>
      <c r="GE1029" s="21"/>
      <c r="GF1029" s="21"/>
      <c r="GG1029" s="21"/>
      <c r="GH1029" s="21"/>
      <c r="GI1029" s="21"/>
      <c r="GJ1029" s="21"/>
      <c r="GK1029" s="21"/>
      <c r="GL1029" s="21"/>
      <c r="GM1029" s="21"/>
      <c r="GN1029" s="21"/>
      <c r="GO1029" s="21"/>
      <c r="GP1029" s="21"/>
      <c r="GQ1029" s="21"/>
      <c r="GR1029" s="21"/>
      <c r="GS1029" s="21"/>
      <c r="GT1029" s="21"/>
      <c r="GU1029" s="21"/>
      <c r="GV1029" s="21"/>
      <c r="GW1029" s="21"/>
      <c r="GX1029" s="21"/>
      <c r="GY1029" s="21"/>
      <c r="GZ1029" s="21"/>
      <c r="HA1029" s="21"/>
      <c r="HB1029" s="21"/>
      <c r="HC1029" s="21"/>
      <c r="HD1029" s="21"/>
      <c r="HE1029" s="21"/>
      <c r="HF1029" s="21"/>
      <c r="HG1029" s="21"/>
      <c r="HH1029" s="21"/>
      <c r="HI1029" s="21"/>
      <c r="HJ1029" s="21"/>
      <c r="HK1029" s="21"/>
      <c r="HL1029" s="21"/>
      <c r="HM1029" s="21"/>
      <c r="HN1029" s="21"/>
      <c r="HO1029" s="21"/>
      <c r="HP1029" s="21"/>
      <c r="HQ1029" s="21"/>
      <c r="HR1029" s="21"/>
      <c r="HS1029" s="21"/>
      <c r="HT1029" s="21"/>
      <c r="HU1029" s="21"/>
    </row>
    <row r="1030" s="131" customFormat="1" ht="20" customHeight="1" spans="1:229">
      <c r="A1030" s="45" t="s">
        <v>42</v>
      </c>
      <c r="B1030" s="46" t="s">
        <v>701</v>
      </c>
      <c r="C1030" s="45" t="s">
        <v>49</v>
      </c>
      <c r="D1030" s="45" t="s">
        <v>45</v>
      </c>
      <c r="E1030" s="45" t="s">
        <v>267</v>
      </c>
      <c r="F1030" s="45">
        <v>1</v>
      </c>
      <c r="G1030" s="45">
        <v>1</v>
      </c>
      <c r="H1030" s="45">
        <v>69</v>
      </c>
      <c r="I1030" s="45">
        <v>258</v>
      </c>
      <c r="J1030" s="45">
        <v>2019</v>
      </c>
      <c r="K1030" s="45">
        <v>2019</v>
      </c>
      <c r="L1030" s="55">
        <v>500</v>
      </c>
      <c r="M1030" s="55">
        <v>0</v>
      </c>
      <c r="N1030" s="55">
        <v>500</v>
      </c>
      <c r="O1030" s="55">
        <v>0</v>
      </c>
      <c r="P1030" s="55">
        <v>0</v>
      </c>
      <c r="Q1030" s="45" t="s">
        <v>46</v>
      </c>
      <c r="R1030" s="45">
        <v>69</v>
      </c>
      <c r="S1030" s="45">
        <v>258</v>
      </c>
      <c r="T1030" s="45">
        <v>69</v>
      </c>
      <c r="U1030" s="45">
        <v>258</v>
      </c>
      <c r="V1030" s="45">
        <v>0</v>
      </c>
      <c r="W1030" s="45">
        <v>0</v>
      </c>
      <c r="X1030" s="45">
        <v>0</v>
      </c>
      <c r="Y1030" s="45">
        <v>0</v>
      </c>
      <c r="Z1030" s="45">
        <v>0</v>
      </c>
      <c r="AA1030" s="45">
        <v>0</v>
      </c>
      <c r="AB1030" s="45" t="s">
        <v>222</v>
      </c>
      <c r="AC1030" s="45" t="s">
        <v>6</v>
      </c>
      <c r="AD1030" s="74"/>
      <c r="AE1030" s="21"/>
      <c r="AF1030" s="21"/>
      <c r="AG1030" s="21"/>
      <c r="AH1030" s="21"/>
      <c r="AI1030" s="21"/>
      <c r="AJ1030" s="21"/>
      <c r="AK1030" s="21"/>
      <c r="AL1030" s="21"/>
      <c r="AM1030" s="21"/>
      <c r="AN1030" s="21"/>
      <c r="AO1030" s="21"/>
      <c r="AP1030" s="21"/>
      <c r="AQ1030" s="21"/>
      <c r="AR1030" s="21"/>
      <c r="AS1030" s="21"/>
      <c r="AT1030" s="21"/>
      <c r="AU1030" s="21"/>
      <c r="AV1030" s="21"/>
      <c r="AW1030" s="21"/>
      <c r="AX1030" s="21"/>
      <c r="AY1030" s="21"/>
      <c r="AZ1030" s="21"/>
      <c r="BA1030" s="21"/>
      <c r="BB1030" s="21"/>
      <c r="BC1030" s="21"/>
      <c r="BD1030" s="21"/>
      <c r="BE1030" s="21"/>
      <c r="BF1030" s="21"/>
      <c r="BG1030" s="21"/>
      <c r="BH1030" s="21"/>
      <c r="BI1030" s="21"/>
      <c r="BJ1030" s="21"/>
      <c r="BK1030" s="21"/>
      <c r="BL1030" s="21"/>
      <c r="BM1030" s="21"/>
      <c r="BN1030" s="21"/>
      <c r="BO1030" s="21"/>
      <c r="BP1030" s="21"/>
      <c r="BQ1030" s="21"/>
      <c r="BR1030" s="21"/>
      <c r="BS1030" s="21"/>
      <c r="BT1030" s="21"/>
      <c r="BU1030" s="21"/>
      <c r="BV1030" s="21"/>
      <c r="BW1030" s="21"/>
      <c r="BX1030" s="21"/>
      <c r="BY1030" s="21"/>
      <c r="BZ1030" s="21"/>
      <c r="CA1030" s="21"/>
      <c r="CB1030" s="21"/>
      <c r="CC1030" s="21"/>
      <c r="CD1030" s="21"/>
      <c r="CE1030" s="21"/>
      <c r="CF1030" s="21"/>
      <c r="CG1030" s="21"/>
      <c r="CH1030" s="21"/>
      <c r="CI1030" s="21"/>
      <c r="CJ1030" s="21"/>
      <c r="CK1030" s="21"/>
      <c r="CL1030" s="21"/>
      <c r="CM1030" s="21"/>
      <c r="CN1030" s="21"/>
      <c r="CO1030" s="21"/>
      <c r="CP1030" s="21"/>
      <c r="CQ1030" s="21"/>
      <c r="CR1030" s="21"/>
      <c r="CS1030" s="21"/>
      <c r="CT1030" s="21"/>
      <c r="CU1030" s="21"/>
      <c r="CV1030" s="21"/>
      <c r="CW1030" s="21"/>
      <c r="CX1030" s="21"/>
      <c r="CY1030" s="21"/>
      <c r="CZ1030" s="21"/>
      <c r="DA1030" s="21"/>
      <c r="DB1030" s="21"/>
      <c r="DC1030" s="21"/>
      <c r="DD1030" s="21"/>
      <c r="DE1030" s="21"/>
      <c r="DF1030" s="21"/>
      <c r="DG1030" s="21"/>
      <c r="DH1030" s="21"/>
      <c r="DI1030" s="21"/>
      <c r="DJ1030" s="21"/>
      <c r="DK1030" s="21"/>
      <c r="DL1030" s="21"/>
      <c r="DM1030" s="21"/>
      <c r="DN1030" s="21"/>
      <c r="DO1030" s="21"/>
      <c r="DP1030" s="21"/>
      <c r="DQ1030" s="21"/>
      <c r="DR1030" s="21"/>
      <c r="DS1030" s="21"/>
      <c r="DT1030" s="21"/>
      <c r="DU1030" s="21"/>
      <c r="DV1030" s="21"/>
      <c r="DW1030" s="21"/>
      <c r="DX1030" s="21"/>
      <c r="DY1030" s="21"/>
      <c r="DZ1030" s="21"/>
      <c r="EA1030" s="21"/>
      <c r="EB1030" s="21"/>
      <c r="EC1030" s="21"/>
      <c r="ED1030" s="21"/>
      <c r="EE1030" s="21"/>
      <c r="EF1030" s="21"/>
      <c r="EG1030" s="21"/>
      <c r="EH1030" s="21"/>
      <c r="EI1030" s="21"/>
      <c r="EJ1030" s="21"/>
      <c r="EK1030" s="21"/>
      <c r="EL1030" s="21"/>
      <c r="EM1030" s="21"/>
      <c r="EN1030" s="21"/>
      <c r="EO1030" s="21"/>
      <c r="EP1030" s="21"/>
      <c r="EQ1030" s="21"/>
      <c r="ER1030" s="21"/>
      <c r="ES1030" s="21"/>
      <c r="ET1030" s="21"/>
      <c r="EU1030" s="21"/>
      <c r="EV1030" s="21"/>
      <c r="EW1030" s="21"/>
      <c r="EX1030" s="21"/>
      <c r="EY1030" s="21"/>
      <c r="EZ1030" s="21"/>
      <c r="FA1030" s="21"/>
      <c r="FB1030" s="21"/>
      <c r="FC1030" s="21"/>
      <c r="FD1030" s="21"/>
      <c r="FE1030" s="21"/>
      <c r="FF1030" s="21"/>
      <c r="FG1030" s="21"/>
      <c r="FH1030" s="21"/>
      <c r="FI1030" s="21"/>
      <c r="FJ1030" s="21"/>
      <c r="FK1030" s="21"/>
      <c r="FL1030" s="21"/>
      <c r="FM1030" s="21"/>
      <c r="FN1030" s="21"/>
      <c r="FO1030" s="21"/>
      <c r="FP1030" s="21"/>
      <c r="FQ1030" s="21"/>
      <c r="FR1030" s="21"/>
      <c r="FS1030" s="21"/>
      <c r="FT1030" s="21"/>
      <c r="FU1030" s="21"/>
      <c r="FV1030" s="21"/>
      <c r="FW1030" s="21"/>
      <c r="FX1030" s="21"/>
      <c r="FY1030" s="21"/>
      <c r="FZ1030" s="21"/>
      <c r="GA1030" s="21"/>
      <c r="GB1030" s="21"/>
      <c r="GC1030" s="21"/>
      <c r="GD1030" s="21"/>
      <c r="GE1030" s="21"/>
      <c r="GF1030" s="21"/>
      <c r="GG1030" s="21"/>
      <c r="GH1030" s="21"/>
      <c r="GI1030" s="21"/>
      <c r="GJ1030" s="21"/>
      <c r="GK1030" s="21"/>
      <c r="GL1030" s="21"/>
      <c r="GM1030" s="21"/>
      <c r="GN1030" s="21"/>
      <c r="GO1030" s="21"/>
      <c r="GP1030" s="21"/>
      <c r="GQ1030" s="21"/>
      <c r="GR1030" s="21"/>
      <c r="GS1030" s="21"/>
      <c r="GT1030" s="21"/>
      <c r="GU1030" s="21"/>
      <c r="GV1030" s="21"/>
      <c r="GW1030" s="21"/>
      <c r="GX1030" s="21"/>
      <c r="GY1030" s="21"/>
      <c r="GZ1030" s="21"/>
      <c r="HA1030" s="21"/>
      <c r="HB1030" s="21"/>
      <c r="HC1030" s="21"/>
      <c r="HD1030" s="21"/>
      <c r="HE1030" s="21"/>
      <c r="HF1030" s="21"/>
      <c r="HG1030" s="21"/>
      <c r="HH1030" s="21"/>
      <c r="HI1030" s="21"/>
      <c r="HJ1030" s="21"/>
      <c r="HK1030" s="21"/>
      <c r="HL1030" s="21"/>
      <c r="HM1030" s="21"/>
      <c r="HN1030" s="21"/>
      <c r="HO1030" s="21"/>
      <c r="HP1030" s="21"/>
      <c r="HQ1030" s="21"/>
      <c r="HR1030" s="21"/>
      <c r="HS1030" s="21"/>
      <c r="HT1030" s="21"/>
      <c r="HU1030" s="21"/>
    </row>
    <row r="1031" s="21" customFormat="1" ht="24" spans="1:255">
      <c r="A1031" s="45" t="s">
        <v>42</v>
      </c>
      <c r="B1031" s="46" t="s">
        <v>410</v>
      </c>
      <c r="C1031" s="45" t="s">
        <v>161</v>
      </c>
      <c r="D1031" s="45" t="s">
        <v>45</v>
      </c>
      <c r="E1031" s="45" t="s">
        <v>267</v>
      </c>
      <c r="F1031" s="45">
        <v>1</v>
      </c>
      <c r="G1031" s="45">
        <v>1</v>
      </c>
      <c r="H1031" s="45">
        <v>457</v>
      </c>
      <c r="I1031" s="45">
        <v>1576</v>
      </c>
      <c r="J1031" s="45">
        <v>2019</v>
      </c>
      <c r="K1031" s="45">
        <v>2019</v>
      </c>
      <c r="L1031" s="55">
        <v>1560</v>
      </c>
      <c r="M1031" s="55">
        <v>1560</v>
      </c>
      <c r="N1031" s="55">
        <v>0</v>
      </c>
      <c r="O1031" s="55">
        <v>0</v>
      </c>
      <c r="P1031" s="55">
        <v>0</v>
      </c>
      <c r="Q1031" s="45" t="s">
        <v>46</v>
      </c>
      <c r="R1031" s="45">
        <v>457</v>
      </c>
      <c r="S1031" s="45">
        <v>1576</v>
      </c>
      <c r="T1031" s="45">
        <v>457</v>
      </c>
      <c r="U1031" s="45">
        <v>1576</v>
      </c>
      <c r="V1031" s="45">
        <v>0</v>
      </c>
      <c r="W1031" s="45">
        <v>0</v>
      </c>
      <c r="X1031" s="45">
        <v>0</v>
      </c>
      <c r="Y1031" s="45">
        <v>0</v>
      </c>
      <c r="Z1031" s="45">
        <v>0</v>
      </c>
      <c r="AA1031" s="45">
        <v>0</v>
      </c>
      <c r="AB1031" s="45" t="s">
        <v>222</v>
      </c>
      <c r="AC1031" s="45" t="s">
        <v>411</v>
      </c>
      <c r="AD1031" s="73"/>
      <c r="AE1031" s="22"/>
      <c r="AF1031" s="22"/>
      <c r="AG1031" s="22"/>
      <c r="AH1031" s="22"/>
      <c r="AI1031" s="22"/>
      <c r="AJ1031" s="22"/>
      <c r="AK1031" s="22"/>
      <c r="AL1031" s="22"/>
      <c r="AM1031" s="22"/>
      <c r="AN1031" s="22"/>
      <c r="AO1031" s="22"/>
      <c r="AP1031" s="22"/>
      <c r="AQ1031" s="22"/>
      <c r="AR1031" s="22"/>
      <c r="AS1031" s="22"/>
      <c r="AT1031" s="22"/>
      <c r="AU1031" s="22"/>
      <c r="AV1031" s="22"/>
      <c r="AW1031" s="22"/>
      <c r="AX1031" s="22"/>
      <c r="AY1031" s="22"/>
      <c r="AZ1031" s="22"/>
      <c r="BA1031" s="22"/>
      <c r="BB1031" s="22"/>
      <c r="BC1031" s="22"/>
      <c r="BD1031" s="22"/>
      <c r="BE1031" s="22"/>
      <c r="BF1031" s="22"/>
      <c r="BG1031" s="22"/>
      <c r="BH1031" s="22"/>
      <c r="BI1031" s="22"/>
      <c r="BJ1031" s="22"/>
      <c r="BK1031" s="22"/>
      <c r="BL1031" s="22"/>
      <c r="BM1031" s="22"/>
      <c r="BN1031" s="22"/>
      <c r="BO1031" s="22"/>
      <c r="BP1031" s="22"/>
      <c r="BQ1031" s="22"/>
      <c r="BR1031" s="22"/>
      <c r="BS1031" s="22"/>
      <c r="BT1031" s="22"/>
      <c r="BU1031" s="22"/>
      <c r="BV1031" s="22"/>
      <c r="BW1031" s="22"/>
      <c r="BX1031" s="22"/>
      <c r="BY1031" s="22"/>
      <c r="BZ1031" s="22"/>
      <c r="CA1031" s="22"/>
      <c r="CB1031" s="22"/>
      <c r="CC1031" s="22"/>
      <c r="CD1031" s="22"/>
      <c r="CE1031" s="22"/>
      <c r="CF1031" s="22"/>
      <c r="CG1031" s="22"/>
      <c r="CH1031" s="22"/>
      <c r="CI1031" s="22"/>
      <c r="CJ1031" s="22"/>
      <c r="CK1031" s="22"/>
      <c r="CL1031" s="22"/>
      <c r="CM1031" s="22"/>
      <c r="CN1031" s="22"/>
      <c r="CO1031" s="22"/>
      <c r="CP1031" s="22"/>
      <c r="CQ1031" s="22"/>
      <c r="CR1031" s="22"/>
      <c r="CS1031" s="22"/>
      <c r="CT1031" s="22"/>
      <c r="CU1031" s="22"/>
      <c r="CV1031" s="22"/>
      <c r="CW1031" s="22"/>
      <c r="CX1031" s="22"/>
      <c r="CY1031" s="22"/>
      <c r="CZ1031" s="22"/>
      <c r="DA1031" s="22"/>
      <c r="DB1031" s="22"/>
      <c r="DC1031" s="22"/>
      <c r="DD1031" s="22"/>
      <c r="DE1031" s="22"/>
      <c r="DF1031" s="22"/>
      <c r="DG1031" s="22"/>
      <c r="DH1031" s="22"/>
      <c r="DI1031" s="22"/>
      <c r="DJ1031" s="22"/>
      <c r="DK1031" s="22"/>
      <c r="DL1031" s="22"/>
      <c r="DM1031" s="22"/>
      <c r="DN1031" s="22"/>
      <c r="DO1031" s="22"/>
      <c r="DP1031" s="22"/>
      <c r="DQ1031" s="22"/>
      <c r="DR1031" s="22"/>
      <c r="DS1031" s="22"/>
      <c r="DT1031" s="22"/>
      <c r="DU1031" s="22"/>
      <c r="DV1031" s="22"/>
      <c r="DW1031" s="22"/>
      <c r="DX1031" s="22"/>
      <c r="DY1031" s="22"/>
      <c r="DZ1031" s="22"/>
      <c r="EA1031" s="22"/>
      <c r="EB1031" s="22"/>
      <c r="EC1031" s="22"/>
      <c r="ED1031" s="22"/>
      <c r="EE1031" s="22"/>
      <c r="EF1031" s="22"/>
      <c r="EG1031" s="22"/>
      <c r="EH1031" s="22"/>
      <c r="EI1031" s="22"/>
      <c r="EJ1031" s="22"/>
      <c r="EK1031" s="22"/>
      <c r="EL1031" s="22"/>
      <c r="EM1031" s="22"/>
      <c r="EN1031" s="22"/>
      <c r="EO1031" s="22"/>
      <c r="EP1031" s="22"/>
      <c r="EQ1031" s="22"/>
      <c r="ER1031" s="22"/>
      <c r="ES1031" s="22"/>
      <c r="ET1031" s="22"/>
      <c r="EU1031" s="22"/>
      <c r="EV1031" s="22"/>
      <c r="EW1031" s="22"/>
      <c r="EX1031" s="22"/>
      <c r="EY1031" s="22"/>
      <c r="EZ1031" s="22"/>
      <c r="FA1031" s="22"/>
      <c r="FB1031" s="22"/>
      <c r="FC1031" s="22"/>
      <c r="FD1031" s="22"/>
      <c r="FE1031" s="22"/>
      <c r="FF1031" s="22"/>
      <c r="FG1031" s="22"/>
      <c r="FH1031" s="22"/>
      <c r="FI1031" s="22"/>
      <c r="FJ1031" s="22"/>
      <c r="FK1031" s="22"/>
      <c r="FL1031" s="22"/>
      <c r="FM1031" s="22"/>
      <c r="FN1031" s="22"/>
      <c r="FO1031" s="22"/>
      <c r="FP1031" s="22"/>
      <c r="FQ1031" s="22"/>
      <c r="FR1031" s="22"/>
      <c r="FS1031" s="22"/>
      <c r="FT1031" s="22"/>
      <c r="FU1031" s="22"/>
      <c r="FV1031" s="22"/>
      <c r="FW1031" s="22"/>
      <c r="FX1031" s="22"/>
      <c r="FY1031" s="22"/>
      <c r="FZ1031" s="22"/>
      <c r="GA1031" s="22"/>
      <c r="GB1031" s="22"/>
      <c r="GC1031" s="22"/>
      <c r="GD1031" s="22"/>
      <c r="GE1031" s="22"/>
      <c r="GF1031" s="22"/>
      <c r="GG1031" s="22"/>
      <c r="GH1031" s="22"/>
      <c r="GI1031" s="22"/>
      <c r="GJ1031" s="22"/>
      <c r="GK1031" s="22"/>
      <c r="GL1031" s="22"/>
      <c r="GM1031" s="22"/>
      <c r="GN1031" s="22"/>
      <c r="GO1031" s="22"/>
      <c r="GP1031" s="22"/>
      <c r="GQ1031" s="22"/>
      <c r="GR1031" s="22"/>
      <c r="GS1031" s="22"/>
      <c r="GT1031" s="22"/>
      <c r="GU1031" s="22"/>
      <c r="GV1031" s="22"/>
      <c r="GW1031" s="22"/>
      <c r="GX1031" s="22"/>
      <c r="GY1031" s="22"/>
      <c r="GZ1031" s="22"/>
      <c r="HA1031" s="22"/>
      <c r="HB1031" s="22"/>
      <c r="HC1031" s="22"/>
      <c r="HD1031" s="22"/>
      <c r="HE1031" s="22"/>
      <c r="HF1031" s="22"/>
      <c r="HG1031" s="22"/>
      <c r="HH1031" s="22"/>
      <c r="HI1031" s="22"/>
      <c r="HJ1031" s="22"/>
      <c r="HK1031" s="22"/>
      <c r="HL1031" s="22"/>
      <c r="HM1031" s="22"/>
      <c r="HN1031" s="22"/>
      <c r="HO1031" s="22"/>
      <c r="HP1031" s="22"/>
      <c r="HQ1031" s="22"/>
      <c r="HR1031" s="22"/>
      <c r="HS1031" s="22"/>
      <c r="HT1031" s="22"/>
      <c r="HU1031" s="22"/>
      <c r="HV1031" s="22"/>
      <c r="HW1031" s="22"/>
      <c r="HX1031" s="22"/>
      <c r="HY1031" s="22"/>
      <c r="HZ1031" s="22"/>
      <c r="IA1031" s="22"/>
      <c r="IB1031" s="22"/>
      <c r="IC1031" s="22"/>
      <c r="ID1031" s="22"/>
      <c r="IE1031" s="22"/>
      <c r="IF1031" s="22"/>
      <c r="IG1031" s="22"/>
      <c r="IH1031" s="22"/>
      <c r="II1031" s="22"/>
      <c r="IJ1031" s="22"/>
      <c r="IK1031" s="22"/>
      <c r="IL1031" s="22"/>
      <c r="IM1031" s="22"/>
      <c r="IN1031" s="22"/>
      <c r="IO1031" s="22"/>
      <c r="IP1031" s="22"/>
      <c r="IQ1031" s="22"/>
      <c r="IR1031" s="22"/>
      <c r="IS1031" s="22"/>
      <c r="IT1031" s="22"/>
      <c r="IU1031" s="22"/>
    </row>
    <row r="1032" s="10" customFormat="1" ht="24" spans="1:229">
      <c r="A1032" s="45" t="s">
        <v>42</v>
      </c>
      <c r="B1032" s="46" t="s">
        <v>702</v>
      </c>
      <c r="C1032" s="45" t="s">
        <v>52</v>
      </c>
      <c r="D1032" s="45" t="s">
        <v>351</v>
      </c>
      <c r="E1032" s="45" t="s">
        <v>267</v>
      </c>
      <c r="F1032" s="45">
        <v>1</v>
      </c>
      <c r="G1032" s="45">
        <v>1</v>
      </c>
      <c r="H1032" s="45">
        <v>63</v>
      </c>
      <c r="I1032" s="45">
        <v>251</v>
      </c>
      <c r="J1032" s="45">
        <v>2019</v>
      </c>
      <c r="K1032" s="45">
        <v>2019</v>
      </c>
      <c r="L1032" s="55">
        <v>5.0707</v>
      </c>
      <c r="M1032" s="55">
        <v>5.0707</v>
      </c>
      <c r="N1032" s="55">
        <v>0</v>
      </c>
      <c r="O1032" s="55">
        <v>0</v>
      </c>
      <c r="P1032" s="55">
        <v>0</v>
      </c>
      <c r="Q1032" s="45" t="s">
        <v>46</v>
      </c>
      <c r="R1032" s="45">
        <v>921</v>
      </c>
      <c r="S1032" s="45">
        <v>4112</v>
      </c>
      <c r="T1032" s="45">
        <v>63</v>
      </c>
      <c r="U1032" s="45">
        <v>251</v>
      </c>
      <c r="V1032" s="45">
        <v>0</v>
      </c>
      <c r="W1032" s="45">
        <v>0</v>
      </c>
      <c r="X1032" s="45">
        <v>0</v>
      </c>
      <c r="Y1032" s="45">
        <v>0</v>
      </c>
      <c r="Z1032" s="45">
        <v>0</v>
      </c>
      <c r="AA1032" s="45">
        <v>0</v>
      </c>
      <c r="AB1032" s="45" t="s">
        <v>222</v>
      </c>
      <c r="AC1032" s="45" t="s">
        <v>6</v>
      </c>
      <c r="AD1032" s="45"/>
      <c r="AE1032" s="131"/>
      <c r="AF1032" s="131"/>
      <c r="AG1032" s="131"/>
      <c r="AH1032" s="131"/>
      <c r="AI1032" s="131"/>
      <c r="AJ1032" s="131"/>
      <c r="AK1032" s="131"/>
      <c r="AL1032" s="131"/>
      <c r="AM1032" s="131"/>
      <c r="AN1032" s="131"/>
      <c r="AO1032" s="131"/>
      <c r="AP1032" s="131"/>
      <c r="AQ1032" s="131"/>
      <c r="AR1032" s="131"/>
      <c r="AS1032" s="131"/>
      <c r="AT1032" s="131"/>
      <c r="AU1032" s="131"/>
      <c r="AV1032" s="131"/>
      <c r="AW1032" s="131"/>
      <c r="AX1032" s="131"/>
      <c r="AY1032" s="131"/>
      <c r="AZ1032" s="131"/>
      <c r="BA1032" s="131"/>
      <c r="BB1032" s="131"/>
      <c r="BC1032" s="131"/>
      <c r="BD1032" s="131"/>
      <c r="BE1032" s="131"/>
      <c r="BF1032" s="131"/>
      <c r="BG1032" s="131"/>
      <c r="BH1032" s="131"/>
      <c r="BI1032" s="131"/>
      <c r="BJ1032" s="131"/>
      <c r="BK1032" s="131"/>
      <c r="BL1032" s="131"/>
      <c r="BM1032" s="131"/>
      <c r="BN1032" s="131"/>
      <c r="BO1032" s="131"/>
      <c r="BP1032" s="131"/>
      <c r="BQ1032" s="131"/>
      <c r="BR1032" s="131"/>
      <c r="BS1032" s="131"/>
      <c r="BT1032" s="131"/>
      <c r="BU1032" s="131"/>
      <c r="BV1032" s="131"/>
      <c r="BW1032" s="131"/>
      <c r="BX1032" s="131"/>
      <c r="BY1032" s="131"/>
      <c r="BZ1032" s="131"/>
      <c r="CA1032" s="131"/>
      <c r="CB1032" s="131"/>
      <c r="CC1032" s="131"/>
      <c r="CD1032" s="131"/>
      <c r="CE1032" s="131"/>
      <c r="CF1032" s="131"/>
      <c r="CG1032" s="131"/>
      <c r="CH1032" s="131"/>
      <c r="CI1032" s="131"/>
      <c r="CJ1032" s="131"/>
      <c r="CK1032" s="131"/>
      <c r="CL1032" s="131"/>
      <c r="CM1032" s="131"/>
      <c r="CN1032" s="131"/>
      <c r="CO1032" s="131"/>
      <c r="CP1032" s="131"/>
      <c r="CQ1032" s="131"/>
      <c r="CR1032" s="131"/>
      <c r="CS1032" s="131"/>
      <c r="CT1032" s="131"/>
      <c r="CU1032" s="131"/>
      <c r="CV1032" s="131"/>
      <c r="CW1032" s="131"/>
      <c r="CX1032" s="131"/>
      <c r="CY1032" s="131"/>
      <c r="CZ1032" s="131"/>
      <c r="DA1032" s="131"/>
      <c r="DB1032" s="131"/>
      <c r="DC1032" s="131"/>
      <c r="DD1032" s="131"/>
      <c r="DE1032" s="131"/>
      <c r="DF1032" s="131"/>
      <c r="DG1032" s="131"/>
      <c r="DH1032" s="131"/>
      <c r="DI1032" s="131"/>
      <c r="DJ1032" s="131"/>
      <c r="DK1032" s="131"/>
      <c r="DL1032" s="131"/>
      <c r="DM1032" s="131"/>
      <c r="DN1032" s="131"/>
      <c r="DO1032" s="131"/>
      <c r="DP1032" s="131"/>
      <c r="DQ1032" s="131"/>
      <c r="DR1032" s="131"/>
      <c r="DS1032" s="131"/>
      <c r="DT1032" s="131"/>
      <c r="DU1032" s="131"/>
      <c r="DV1032" s="131"/>
      <c r="DW1032" s="131"/>
      <c r="DX1032" s="131"/>
      <c r="DY1032" s="131"/>
      <c r="DZ1032" s="131"/>
      <c r="EA1032" s="131"/>
      <c r="EB1032" s="131"/>
      <c r="EC1032" s="131"/>
      <c r="ED1032" s="131"/>
      <c r="EE1032" s="131"/>
      <c r="EF1032" s="131"/>
      <c r="EG1032" s="131"/>
      <c r="EH1032" s="131"/>
      <c r="EI1032" s="131"/>
      <c r="EJ1032" s="131"/>
      <c r="EK1032" s="131"/>
      <c r="EL1032" s="131"/>
      <c r="EM1032" s="131"/>
      <c r="EN1032" s="131"/>
      <c r="EO1032" s="131"/>
      <c r="EP1032" s="131"/>
      <c r="EQ1032" s="131"/>
      <c r="ER1032" s="131"/>
      <c r="ES1032" s="131"/>
      <c r="ET1032" s="131"/>
      <c r="EU1032" s="131"/>
      <c r="EV1032" s="131"/>
      <c r="EW1032" s="131"/>
      <c r="EX1032" s="131"/>
      <c r="EY1032" s="131"/>
      <c r="EZ1032" s="131"/>
      <c r="FA1032" s="131"/>
      <c r="FB1032" s="131"/>
      <c r="FC1032" s="131"/>
      <c r="FD1032" s="131"/>
      <c r="FE1032" s="131"/>
      <c r="FF1032" s="131"/>
      <c r="FG1032" s="131"/>
      <c r="FH1032" s="131"/>
      <c r="FI1032" s="131"/>
      <c r="FJ1032" s="131"/>
      <c r="FK1032" s="131"/>
      <c r="FL1032" s="131"/>
      <c r="FM1032" s="131"/>
      <c r="FN1032" s="131"/>
      <c r="FO1032" s="131"/>
      <c r="FP1032" s="131"/>
      <c r="FQ1032" s="131"/>
      <c r="FR1032" s="131"/>
      <c r="FS1032" s="131"/>
      <c r="FT1032" s="131"/>
      <c r="FU1032" s="131"/>
      <c r="FV1032" s="131"/>
      <c r="FW1032" s="131"/>
      <c r="FX1032" s="131"/>
      <c r="FY1032" s="131"/>
      <c r="FZ1032" s="131"/>
      <c r="GA1032" s="131"/>
      <c r="GB1032" s="131"/>
      <c r="GC1032" s="131"/>
      <c r="GD1032" s="131"/>
      <c r="GE1032" s="131"/>
      <c r="GF1032" s="131"/>
      <c r="GG1032" s="131"/>
      <c r="GH1032" s="131"/>
      <c r="GI1032" s="131"/>
      <c r="GJ1032" s="131"/>
      <c r="GK1032" s="131"/>
      <c r="GL1032" s="131"/>
      <c r="GM1032" s="131"/>
      <c r="GN1032" s="131"/>
      <c r="GO1032" s="131"/>
      <c r="GP1032" s="131"/>
      <c r="GQ1032" s="131"/>
      <c r="GR1032" s="131"/>
      <c r="GS1032" s="131"/>
      <c r="GT1032" s="131"/>
      <c r="GU1032" s="131"/>
      <c r="GV1032" s="131"/>
      <c r="GW1032" s="131"/>
      <c r="GX1032" s="131"/>
      <c r="GY1032" s="131"/>
      <c r="GZ1032" s="131"/>
      <c r="HA1032" s="131"/>
      <c r="HB1032" s="131"/>
      <c r="HC1032" s="131"/>
      <c r="HD1032" s="131"/>
      <c r="HE1032" s="131"/>
      <c r="HF1032" s="131"/>
      <c r="HG1032" s="131"/>
      <c r="HH1032" s="131"/>
      <c r="HI1032" s="131"/>
      <c r="HJ1032" s="131"/>
      <c r="HK1032" s="131"/>
      <c r="HL1032" s="131"/>
      <c r="HM1032" s="131"/>
      <c r="HN1032" s="131"/>
      <c r="HO1032" s="131"/>
      <c r="HP1032" s="131"/>
      <c r="HQ1032" s="131"/>
      <c r="HR1032" s="131"/>
      <c r="HS1032" s="131"/>
      <c r="HT1032" s="131"/>
      <c r="HU1032" s="131"/>
    </row>
    <row r="1033" s="10" customFormat="1" ht="24" spans="1:229">
      <c r="A1033" s="45" t="s">
        <v>42</v>
      </c>
      <c r="B1033" s="46" t="s">
        <v>703</v>
      </c>
      <c r="C1033" s="45" t="s">
        <v>53</v>
      </c>
      <c r="D1033" s="45" t="s">
        <v>351</v>
      </c>
      <c r="E1033" s="45" t="s">
        <v>267</v>
      </c>
      <c r="F1033" s="45">
        <v>1</v>
      </c>
      <c r="G1033" s="45">
        <v>1</v>
      </c>
      <c r="H1033" s="45">
        <v>274</v>
      </c>
      <c r="I1033" s="45">
        <v>1165</v>
      </c>
      <c r="J1033" s="45">
        <v>2019</v>
      </c>
      <c r="K1033" s="45">
        <v>2019</v>
      </c>
      <c r="L1033" s="55">
        <v>4.8495</v>
      </c>
      <c r="M1033" s="55">
        <v>4.8495</v>
      </c>
      <c r="N1033" s="55">
        <v>0</v>
      </c>
      <c r="O1033" s="55">
        <v>0</v>
      </c>
      <c r="P1033" s="55">
        <v>0</v>
      </c>
      <c r="Q1033" s="45" t="s">
        <v>46</v>
      </c>
      <c r="R1033" s="45">
        <v>520</v>
      </c>
      <c r="S1033" s="45">
        <v>2266</v>
      </c>
      <c r="T1033" s="45">
        <v>274</v>
      </c>
      <c r="U1033" s="45">
        <v>1165</v>
      </c>
      <c r="V1033" s="45">
        <v>0</v>
      </c>
      <c r="W1033" s="45">
        <v>0</v>
      </c>
      <c r="X1033" s="45">
        <v>0</v>
      </c>
      <c r="Y1033" s="45">
        <v>0</v>
      </c>
      <c r="Z1033" s="45">
        <v>0</v>
      </c>
      <c r="AA1033" s="45">
        <v>0</v>
      </c>
      <c r="AB1033" s="45" t="s">
        <v>222</v>
      </c>
      <c r="AC1033" s="45" t="s">
        <v>704</v>
      </c>
      <c r="AD1033" s="45"/>
      <c r="AE1033" s="131"/>
      <c r="AF1033" s="131"/>
      <c r="AG1033" s="131"/>
      <c r="AH1033" s="131"/>
      <c r="AI1033" s="131"/>
      <c r="AJ1033" s="131"/>
      <c r="AK1033" s="131"/>
      <c r="AL1033" s="131"/>
      <c r="AM1033" s="131"/>
      <c r="AN1033" s="131"/>
      <c r="AO1033" s="131"/>
      <c r="AP1033" s="131"/>
      <c r="AQ1033" s="131"/>
      <c r="AR1033" s="131"/>
      <c r="AS1033" s="131"/>
      <c r="AT1033" s="131"/>
      <c r="AU1033" s="131"/>
      <c r="AV1033" s="131"/>
      <c r="AW1033" s="131"/>
      <c r="AX1033" s="131"/>
      <c r="AY1033" s="131"/>
      <c r="AZ1033" s="131"/>
      <c r="BA1033" s="131"/>
      <c r="BB1033" s="131"/>
      <c r="BC1033" s="131"/>
      <c r="BD1033" s="131"/>
      <c r="BE1033" s="131"/>
      <c r="BF1033" s="131"/>
      <c r="BG1033" s="131"/>
      <c r="BH1033" s="131"/>
      <c r="BI1033" s="131"/>
      <c r="BJ1033" s="131"/>
      <c r="BK1033" s="131"/>
      <c r="BL1033" s="131"/>
      <c r="BM1033" s="131"/>
      <c r="BN1033" s="131"/>
      <c r="BO1033" s="131"/>
      <c r="BP1033" s="131"/>
      <c r="BQ1033" s="131"/>
      <c r="BR1033" s="131"/>
      <c r="BS1033" s="131"/>
      <c r="BT1033" s="131"/>
      <c r="BU1033" s="131"/>
      <c r="BV1033" s="131"/>
      <c r="BW1033" s="131"/>
      <c r="BX1033" s="131"/>
      <c r="BY1033" s="131"/>
      <c r="BZ1033" s="131"/>
      <c r="CA1033" s="131"/>
      <c r="CB1033" s="131"/>
      <c r="CC1033" s="131"/>
      <c r="CD1033" s="131"/>
      <c r="CE1033" s="131"/>
      <c r="CF1033" s="131"/>
      <c r="CG1033" s="131"/>
      <c r="CH1033" s="131"/>
      <c r="CI1033" s="131"/>
      <c r="CJ1033" s="131"/>
      <c r="CK1033" s="131"/>
      <c r="CL1033" s="131"/>
      <c r="CM1033" s="131"/>
      <c r="CN1033" s="131"/>
      <c r="CO1033" s="131"/>
      <c r="CP1033" s="131"/>
      <c r="CQ1033" s="131"/>
      <c r="CR1033" s="131"/>
      <c r="CS1033" s="131"/>
      <c r="CT1033" s="131"/>
      <c r="CU1033" s="131"/>
      <c r="CV1033" s="131"/>
      <c r="CW1033" s="131"/>
      <c r="CX1033" s="131"/>
      <c r="CY1033" s="131"/>
      <c r="CZ1033" s="131"/>
      <c r="DA1033" s="131"/>
      <c r="DB1033" s="131"/>
      <c r="DC1033" s="131"/>
      <c r="DD1033" s="131"/>
      <c r="DE1033" s="131"/>
      <c r="DF1033" s="131"/>
      <c r="DG1033" s="131"/>
      <c r="DH1033" s="131"/>
      <c r="DI1033" s="131"/>
      <c r="DJ1033" s="131"/>
      <c r="DK1033" s="131"/>
      <c r="DL1033" s="131"/>
      <c r="DM1033" s="131"/>
      <c r="DN1033" s="131"/>
      <c r="DO1033" s="131"/>
      <c r="DP1033" s="131"/>
      <c r="DQ1033" s="131"/>
      <c r="DR1033" s="131"/>
      <c r="DS1033" s="131"/>
      <c r="DT1033" s="131"/>
      <c r="DU1033" s="131"/>
      <c r="DV1033" s="131"/>
      <c r="DW1033" s="131"/>
      <c r="DX1033" s="131"/>
      <c r="DY1033" s="131"/>
      <c r="DZ1033" s="131"/>
      <c r="EA1033" s="131"/>
      <c r="EB1033" s="131"/>
      <c r="EC1033" s="131"/>
      <c r="ED1033" s="131"/>
      <c r="EE1033" s="131"/>
      <c r="EF1033" s="131"/>
      <c r="EG1033" s="131"/>
      <c r="EH1033" s="131"/>
      <c r="EI1033" s="131"/>
      <c r="EJ1033" s="131"/>
      <c r="EK1033" s="131"/>
      <c r="EL1033" s="131"/>
      <c r="EM1033" s="131"/>
      <c r="EN1033" s="131"/>
      <c r="EO1033" s="131"/>
      <c r="EP1033" s="131"/>
      <c r="EQ1033" s="131"/>
      <c r="ER1033" s="131"/>
      <c r="ES1033" s="131"/>
      <c r="ET1033" s="131"/>
      <c r="EU1033" s="131"/>
      <c r="EV1033" s="131"/>
      <c r="EW1033" s="131"/>
      <c r="EX1033" s="131"/>
      <c r="EY1033" s="131"/>
      <c r="EZ1033" s="131"/>
      <c r="FA1033" s="131"/>
      <c r="FB1033" s="131"/>
      <c r="FC1033" s="131"/>
      <c r="FD1033" s="131"/>
      <c r="FE1033" s="131"/>
      <c r="FF1033" s="131"/>
      <c r="FG1033" s="131"/>
      <c r="FH1033" s="131"/>
      <c r="FI1033" s="131"/>
      <c r="FJ1033" s="131"/>
      <c r="FK1033" s="131"/>
      <c r="FL1033" s="131"/>
      <c r="FM1033" s="131"/>
      <c r="FN1033" s="131"/>
      <c r="FO1033" s="131"/>
      <c r="FP1033" s="131"/>
      <c r="FQ1033" s="131"/>
      <c r="FR1033" s="131"/>
      <c r="FS1033" s="131"/>
      <c r="FT1033" s="131"/>
      <c r="FU1033" s="131"/>
      <c r="FV1033" s="131"/>
      <c r="FW1033" s="131"/>
      <c r="FX1033" s="131"/>
      <c r="FY1033" s="131"/>
      <c r="FZ1033" s="131"/>
      <c r="GA1033" s="131"/>
      <c r="GB1033" s="131"/>
      <c r="GC1033" s="131"/>
      <c r="GD1033" s="131"/>
      <c r="GE1033" s="131"/>
      <c r="GF1033" s="131"/>
      <c r="GG1033" s="131"/>
      <c r="GH1033" s="131"/>
      <c r="GI1033" s="131"/>
      <c r="GJ1033" s="131"/>
      <c r="GK1033" s="131"/>
      <c r="GL1033" s="131"/>
      <c r="GM1033" s="131"/>
      <c r="GN1033" s="131"/>
      <c r="GO1033" s="131"/>
      <c r="GP1033" s="131"/>
      <c r="GQ1033" s="131"/>
      <c r="GR1033" s="131"/>
      <c r="GS1033" s="131"/>
      <c r="GT1033" s="131"/>
      <c r="GU1033" s="131"/>
      <c r="GV1033" s="131"/>
      <c r="GW1033" s="131"/>
      <c r="GX1033" s="131"/>
      <c r="GY1033" s="131"/>
      <c r="GZ1033" s="131"/>
      <c r="HA1033" s="131"/>
      <c r="HB1033" s="131"/>
      <c r="HC1033" s="131"/>
      <c r="HD1033" s="131"/>
      <c r="HE1033" s="131"/>
      <c r="HF1033" s="131"/>
      <c r="HG1033" s="131"/>
      <c r="HH1033" s="131"/>
      <c r="HI1033" s="131"/>
      <c r="HJ1033" s="131"/>
      <c r="HK1033" s="131"/>
      <c r="HL1033" s="131"/>
      <c r="HM1033" s="131"/>
      <c r="HN1033" s="131"/>
      <c r="HO1033" s="131"/>
      <c r="HP1033" s="131"/>
      <c r="HQ1033" s="131"/>
      <c r="HR1033" s="131"/>
      <c r="HS1033" s="131"/>
      <c r="HT1033" s="131"/>
      <c r="HU1033" s="131"/>
    </row>
    <row r="1034" s="10" customFormat="1" ht="12" spans="1:229">
      <c r="A1034" s="45" t="s">
        <v>42</v>
      </c>
      <c r="B1034" s="46" t="s">
        <v>705</v>
      </c>
      <c r="C1034" s="45" t="s">
        <v>54</v>
      </c>
      <c r="D1034" s="45" t="s">
        <v>45</v>
      </c>
      <c r="E1034" s="45" t="s">
        <v>267</v>
      </c>
      <c r="F1034" s="45">
        <v>1</v>
      </c>
      <c r="G1034" s="45">
        <v>1</v>
      </c>
      <c r="H1034" s="45">
        <v>75</v>
      </c>
      <c r="I1034" s="45">
        <v>317</v>
      </c>
      <c r="J1034" s="45">
        <v>2019</v>
      </c>
      <c r="K1034" s="45">
        <v>2019</v>
      </c>
      <c r="L1034" s="55">
        <v>350</v>
      </c>
      <c r="M1034" s="55">
        <v>284.95406</v>
      </c>
      <c r="N1034" s="55">
        <v>65.04594</v>
      </c>
      <c r="O1034" s="55">
        <v>0</v>
      </c>
      <c r="P1034" s="55">
        <v>0</v>
      </c>
      <c r="Q1034" s="45" t="s">
        <v>46</v>
      </c>
      <c r="R1034" s="45">
        <v>75</v>
      </c>
      <c r="S1034" s="45">
        <v>317</v>
      </c>
      <c r="T1034" s="45">
        <v>75</v>
      </c>
      <c r="U1034" s="45">
        <v>317</v>
      </c>
      <c r="V1034" s="45">
        <v>0</v>
      </c>
      <c r="W1034" s="45">
        <v>0</v>
      </c>
      <c r="X1034" s="45">
        <v>0</v>
      </c>
      <c r="Y1034" s="45">
        <v>0</v>
      </c>
      <c r="Z1034" s="45">
        <v>0</v>
      </c>
      <c r="AA1034" s="45">
        <v>0</v>
      </c>
      <c r="AB1034" s="45"/>
      <c r="AC1034" s="45" t="s">
        <v>372</v>
      </c>
      <c r="AD1034" s="45"/>
      <c r="AE1034" s="131"/>
      <c r="AF1034" s="131"/>
      <c r="AG1034" s="131"/>
      <c r="AH1034" s="131"/>
      <c r="AI1034" s="131"/>
      <c r="AJ1034" s="131"/>
      <c r="AK1034" s="131"/>
      <c r="AL1034" s="131"/>
      <c r="AM1034" s="131"/>
      <c r="AN1034" s="131"/>
      <c r="AO1034" s="131"/>
      <c r="AP1034" s="131"/>
      <c r="AQ1034" s="131"/>
      <c r="AR1034" s="131"/>
      <c r="AS1034" s="131"/>
      <c r="AT1034" s="131"/>
      <c r="AU1034" s="131"/>
      <c r="AV1034" s="131"/>
      <c r="AW1034" s="131"/>
      <c r="AX1034" s="131"/>
      <c r="AY1034" s="131"/>
      <c r="AZ1034" s="131"/>
      <c r="BA1034" s="131"/>
      <c r="BB1034" s="131"/>
      <c r="BC1034" s="131"/>
      <c r="BD1034" s="131"/>
      <c r="BE1034" s="131"/>
      <c r="BF1034" s="131"/>
      <c r="BG1034" s="131"/>
      <c r="BH1034" s="131"/>
      <c r="BI1034" s="131"/>
      <c r="BJ1034" s="131"/>
      <c r="BK1034" s="131"/>
      <c r="BL1034" s="131"/>
      <c r="BM1034" s="131"/>
      <c r="BN1034" s="131"/>
      <c r="BO1034" s="131"/>
      <c r="BP1034" s="131"/>
      <c r="BQ1034" s="131"/>
      <c r="BR1034" s="131"/>
      <c r="BS1034" s="131"/>
      <c r="BT1034" s="131"/>
      <c r="BU1034" s="131"/>
      <c r="BV1034" s="131"/>
      <c r="BW1034" s="131"/>
      <c r="BX1034" s="131"/>
      <c r="BY1034" s="131"/>
      <c r="BZ1034" s="131"/>
      <c r="CA1034" s="131"/>
      <c r="CB1034" s="131"/>
      <c r="CC1034" s="131"/>
      <c r="CD1034" s="131"/>
      <c r="CE1034" s="131"/>
      <c r="CF1034" s="131"/>
      <c r="CG1034" s="131"/>
      <c r="CH1034" s="131"/>
      <c r="CI1034" s="131"/>
      <c r="CJ1034" s="131"/>
      <c r="CK1034" s="131"/>
      <c r="CL1034" s="131"/>
      <c r="CM1034" s="131"/>
      <c r="CN1034" s="131"/>
      <c r="CO1034" s="131"/>
      <c r="CP1034" s="131"/>
      <c r="CQ1034" s="131"/>
      <c r="CR1034" s="131"/>
      <c r="CS1034" s="131"/>
      <c r="CT1034" s="131"/>
      <c r="CU1034" s="131"/>
      <c r="CV1034" s="131"/>
      <c r="CW1034" s="131"/>
      <c r="CX1034" s="131"/>
      <c r="CY1034" s="131"/>
      <c r="CZ1034" s="131"/>
      <c r="DA1034" s="131"/>
      <c r="DB1034" s="131"/>
      <c r="DC1034" s="131"/>
      <c r="DD1034" s="131"/>
      <c r="DE1034" s="131"/>
      <c r="DF1034" s="131"/>
      <c r="DG1034" s="131"/>
      <c r="DH1034" s="131"/>
      <c r="DI1034" s="131"/>
      <c r="DJ1034" s="131"/>
      <c r="DK1034" s="131"/>
      <c r="DL1034" s="131"/>
      <c r="DM1034" s="131"/>
      <c r="DN1034" s="131"/>
      <c r="DO1034" s="131"/>
      <c r="DP1034" s="131"/>
      <c r="DQ1034" s="131"/>
      <c r="DR1034" s="131"/>
      <c r="DS1034" s="131"/>
      <c r="DT1034" s="131"/>
      <c r="DU1034" s="131"/>
      <c r="DV1034" s="131"/>
      <c r="DW1034" s="131"/>
      <c r="DX1034" s="131"/>
      <c r="DY1034" s="131"/>
      <c r="DZ1034" s="131"/>
      <c r="EA1034" s="131"/>
      <c r="EB1034" s="131"/>
      <c r="EC1034" s="131"/>
      <c r="ED1034" s="131"/>
      <c r="EE1034" s="131"/>
      <c r="EF1034" s="131"/>
      <c r="EG1034" s="131"/>
      <c r="EH1034" s="131"/>
      <c r="EI1034" s="131"/>
      <c r="EJ1034" s="131"/>
      <c r="EK1034" s="131"/>
      <c r="EL1034" s="131"/>
      <c r="EM1034" s="131"/>
      <c r="EN1034" s="131"/>
      <c r="EO1034" s="131"/>
      <c r="EP1034" s="131"/>
      <c r="EQ1034" s="131"/>
      <c r="ER1034" s="131"/>
      <c r="ES1034" s="131"/>
      <c r="ET1034" s="131"/>
      <c r="EU1034" s="131"/>
      <c r="EV1034" s="131"/>
      <c r="EW1034" s="131"/>
      <c r="EX1034" s="131"/>
      <c r="EY1034" s="131"/>
      <c r="EZ1034" s="131"/>
      <c r="FA1034" s="131"/>
      <c r="FB1034" s="131"/>
      <c r="FC1034" s="131"/>
      <c r="FD1034" s="131"/>
      <c r="FE1034" s="131"/>
      <c r="FF1034" s="131"/>
      <c r="FG1034" s="131"/>
      <c r="FH1034" s="131"/>
      <c r="FI1034" s="131"/>
      <c r="FJ1034" s="131"/>
      <c r="FK1034" s="131"/>
      <c r="FL1034" s="131"/>
      <c r="FM1034" s="131"/>
      <c r="FN1034" s="131"/>
      <c r="FO1034" s="131"/>
      <c r="FP1034" s="131"/>
      <c r="FQ1034" s="131"/>
      <c r="FR1034" s="131"/>
      <c r="FS1034" s="131"/>
      <c r="FT1034" s="131"/>
      <c r="FU1034" s="131"/>
      <c r="FV1034" s="131"/>
      <c r="FW1034" s="131"/>
      <c r="FX1034" s="131"/>
      <c r="FY1034" s="131"/>
      <c r="FZ1034" s="131"/>
      <c r="GA1034" s="131"/>
      <c r="GB1034" s="131"/>
      <c r="GC1034" s="131"/>
      <c r="GD1034" s="131"/>
      <c r="GE1034" s="131"/>
      <c r="GF1034" s="131"/>
      <c r="GG1034" s="131"/>
      <c r="GH1034" s="131"/>
      <c r="GI1034" s="131"/>
      <c r="GJ1034" s="131"/>
      <c r="GK1034" s="131"/>
      <c r="GL1034" s="131"/>
      <c r="GM1034" s="131"/>
      <c r="GN1034" s="131"/>
      <c r="GO1034" s="131"/>
      <c r="GP1034" s="131"/>
      <c r="GQ1034" s="131"/>
      <c r="GR1034" s="131"/>
      <c r="GS1034" s="131"/>
      <c r="GT1034" s="131"/>
      <c r="GU1034" s="131"/>
      <c r="GV1034" s="131"/>
      <c r="GW1034" s="131"/>
      <c r="GX1034" s="131"/>
      <c r="GY1034" s="131"/>
      <c r="GZ1034" s="131"/>
      <c r="HA1034" s="131"/>
      <c r="HB1034" s="131"/>
      <c r="HC1034" s="131"/>
      <c r="HD1034" s="131"/>
      <c r="HE1034" s="131"/>
      <c r="HF1034" s="131"/>
      <c r="HG1034" s="131"/>
      <c r="HH1034" s="131"/>
      <c r="HI1034" s="131"/>
      <c r="HJ1034" s="131"/>
      <c r="HK1034" s="131"/>
      <c r="HL1034" s="131"/>
      <c r="HM1034" s="131"/>
      <c r="HN1034" s="131"/>
      <c r="HO1034" s="131"/>
      <c r="HP1034" s="131"/>
      <c r="HQ1034" s="131"/>
      <c r="HR1034" s="131"/>
      <c r="HS1034" s="131"/>
      <c r="HT1034" s="131"/>
      <c r="HU1034" s="131"/>
    </row>
    <row r="1035" s="10" customFormat="1" ht="24" spans="1:229">
      <c r="A1035" s="45" t="s">
        <v>42</v>
      </c>
      <c r="B1035" s="46" t="s">
        <v>706</v>
      </c>
      <c r="C1035" s="45" t="s">
        <v>55</v>
      </c>
      <c r="D1035" s="45" t="s">
        <v>45</v>
      </c>
      <c r="E1035" s="45" t="s">
        <v>267</v>
      </c>
      <c r="F1035" s="45">
        <v>1</v>
      </c>
      <c r="G1035" s="45">
        <v>1</v>
      </c>
      <c r="H1035" s="45">
        <v>216</v>
      </c>
      <c r="I1035" s="45">
        <v>876</v>
      </c>
      <c r="J1035" s="45">
        <v>2019</v>
      </c>
      <c r="K1035" s="45">
        <v>2019</v>
      </c>
      <c r="L1035" s="55">
        <v>224.09919</v>
      </c>
      <c r="M1035" s="55">
        <v>224.09919</v>
      </c>
      <c r="N1035" s="55">
        <v>0</v>
      </c>
      <c r="O1035" s="55">
        <v>0</v>
      </c>
      <c r="P1035" s="55">
        <v>0</v>
      </c>
      <c r="Q1035" s="45" t="s">
        <v>337</v>
      </c>
      <c r="R1035" s="45">
        <v>499</v>
      </c>
      <c r="S1035" s="45">
        <v>2332</v>
      </c>
      <c r="T1035" s="45">
        <v>216</v>
      </c>
      <c r="U1035" s="45">
        <v>876</v>
      </c>
      <c r="V1035" s="45">
        <v>0</v>
      </c>
      <c r="W1035" s="45">
        <v>0</v>
      </c>
      <c r="X1035" s="45">
        <v>0</v>
      </c>
      <c r="Y1035" s="45">
        <v>0</v>
      </c>
      <c r="Z1035" s="45">
        <v>0</v>
      </c>
      <c r="AA1035" s="45">
        <v>0</v>
      </c>
      <c r="AB1035" s="45" t="s">
        <v>299</v>
      </c>
      <c r="AC1035" s="45" t="s">
        <v>707</v>
      </c>
      <c r="AD1035" s="45"/>
      <c r="AE1035" s="131"/>
      <c r="AF1035" s="131"/>
      <c r="AG1035" s="131"/>
      <c r="AH1035" s="131"/>
      <c r="AI1035" s="131"/>
      <c r="AJ1035" s="131"/>
      <c r="AK1035" s="131"/>
      <c r="AL1035" s="131"/>
      <c r="AM1035" s="131"/>
      <c r="AN1035" s="131"/>
      <c r="AO1035" s="131"/>
      <c r="AP1035" s="131"/>
      <c r="AQ1035" s="131"/>
      <c r="AR1035" s="131"/>
      <c r="AS1035" s="131"/>
      <c r="AT1035" s="131"/>
      <c r="AU1035" s="131"/>
      <c r="AV1035" s="131"/>
      <c r="AW1035" s="131"/>
      <c r="AX1035" s="131"/>
      <c r="AY1035" s="131"/>
      <c r="AZ1035" s="131"/>
      <c r="BA1035" s="131"/>
      <c r="BB1035" s="131"/>
      <c r="BC1035" s="131"/>
      <c r="BD1035" s="131"/>
      <c r="BE1035" s="131"/>
      <c r="BF1035" s="131"/>
      <c r="BG1035" s="131"/>
      <c r="BH1035" s="131"/>
      <c r="BI1035" s="131"/>
      <c r="BJ1035" s="131"/>
      <c r="BK1035" s="131"/>
      <c r="BL1035" s="131"/>
      <c r="BM1035" s="131"/>
      <c r="BN1035" s="131"/>
      <c r="BO1035" s="131"/>
      <c r="BP1035" s="131"/>
      <c r="BQ1035" s="131"/>
      <c r="BR1035" s="131"/>
      <c r="BS1035" s="131"/>
      <c r="BT1035" s="131"/>
      <c r="BU1035" s="131"/>
      <c r="BV1035" s="131"/>
      <c r="BW1035" s="131"/>
      <c r="BX1035" s="131"/>
      <c r="BY1035" s="131"/>
      <c r="BZ1035" s="131"/>
      <c r="CA1035" s="131"/>
      <c r="CB1035" s="131"/>
      <c r="CC1035" s="131"/>
      <c r="CD1035" s="131"/>
      <c r="CE1035" s="131"/>
      <c r="CF1035" s="131"/>
      <c r="CG1035" s="131"/>
      <c r="CH1035" s="131"/>
      <c r="CI1035" s="131"/>
      <c r="CJ1035" s="131"/>
      <c r="CK1035" s="131"/>
      <c r="CL1035" s="131"/>
      <c r="CM1035" s="131"/>
      <c r="CN1035" s="131"/>
      <c r="CO1035" s="131"/>
      <c r="CP1035" s="131"/>
      <c r="CQ1035" s="131"/>
      <c r="CR1035" s="131"/>
      <c r="CS1035" s="131"/>
      <c r="CT1035" s="131"/>
      <c r="CU1035" s="131"/>
      <c r="CV1035" s="131"/>
      <c r="CW1035" s="131"/>
      <c r="CX1035" s="131"/>
      <c r="CY1035" s="131"/>
      <c r="CZ1035" s="131"/>
      <c r="DA1035" s="131"/>
      <c r="DB1035" s="131"/>
      <c r="DC1035" s="131"/>
      <c r="DD1035" s="131"/>
      <c r="DE1035" s="131"/>
      <c r="DF1035" s="131"/>
      <c r="DG1035" s="131"/>
      <c r="DH1035" s="131"/>
      <c r="DI1035" s="131"/>
      <c r="DJ1035" s="131"/>
      <c r="DK1035" s="131"/>
      <c r="DL1035" s="131"/>
      <c r="DM1035" s="131"/>
      <c r="DN1035" s="131"/>
      <c r="DO1035" s="131"/>
      <c r="DP1035" s="131"/>
      <c r="DQ1035" s="131"/>
      <c r="DR1035" s="131"/>
      <c r="DS1035" s="131"/>
      <c r="DT1035" s="131"/>
      <c r="DU1035" s="131"/>
      <c r="DV1035" s="131"/>
      <c r="DW1035" s="131"/>
      <c r="DX1035" s="131"/>
      <c r="DY1035" s="131"/>
      <c r="DZ1035" s="131"/>
      <c r="EA1035" s="131"/>
      <c r="EB1035" s="131"/>
      <c r="EC1035" s="131"/>
      <c r="ED1035" s="131"/>
      <c r="EE1035" s="131"/>
      <c r="EF1035" s="131"/>
      <c r="EG1035" s="131"/>
      <c r="EH1035" s="131"/>
      <c r="EI1035" s="131"/>
      <c r="EJ1035" s="131"/>
      <c r="EK1035" s="131"/>
      <c r="EL1035" s="131"/>
      <c r="EM1035" s="131"/>
      <c r="EN1035" s="131"/>
      <c r="EO1035" s="131"/>
      <c r="EP1035" s="131"/>
      <c r="EQ1035" s="131"/>
      <c r="ER1035" s="131"/>
      <c r="ES1035" s="131"/>
      <c r="ET1035" s="131"/>
      <c r="EU1035" s="131"/>
      <c r="EV1035" s="131"/>
      <c r="EW1035" s="131"/>
      <c r="EX1035" s="131"/>
      <c r="EY1035" s="131"/>
      <c r="EZ1035" s="131"/>
      <c r="FA1035" s="131"/>
      <c r="FB1035" s="131"/>
      <c r="FC1035" s="131"/>
      <c r="FD1035" s="131"/>
      <c r="FE1035" s="131"/>
      <c r="FF1035" s="131"/>
      <c r="FG1035" s="131"/>
      <c r="FH1035" s="131"/>
      <c r="FI1035" s="131"/>
      <c r="FJ1035" s="131"/>
      <c r="FK1035" s="131"/>
      <c r="FL1035" s="131"/>
      <c r="FM1035" s="131"/>
      <c r="FN1035" s="131"/>
      <c r="FO1035" s="131"/>
      <c r="FP1035" s="131"/>
      <c r="FQ1035" s="131"/>
      <c r="FR1035" s="131"/>
      <c r="FS1035" s="131"/>
      <c r="FT1035" s="131"/>
      <c r="FU1035" s="131"/>
      <c r="FV1035" s="131"/>
      <c r="FW1035" s="131"/>
      <c r="FX1035" s="131"/>
      <c r="FY1035" s="131"/>
      <c r="FZ1035" s="131"/>
      <c r="GA1035" s="131"/>
      <c r="GB1035" s="131"/>
      <c r="GC1035" s="131"/>
      <c r="GD1035" s="131"/>
      <c r="GE1035" s="131"/>
      <c r="GF1035" s="131"/>
      <c r="GG1035" s="131"/>
      <c r="GH1035" s="131"/>
      <c r="GI1035" s="131"/>
      <c r="GJ1035" s="131"/>
      <c r="GK1035" s="131"/>
      <c r="GL1035" s="131"/>
      <c r="GM1035" s="131"/>
      <c r="GN1035" s="131"/>
      <c r="GO1035" s="131"/>
      <c r="GP1035" s="131"/>
      <c r="GQ1035" s="131"/>
      <c r="GR1035" s="131"/>
      <c r="GS1035" s="131"/>
      <c r="GT1035" s="131"/>
      <c r="GU1035" s="131"/>
      <c r="GV1035" s="131"/>
      <c r="GW1035" s="131"/>
      <c r="GX1035" s="131"/>
      <c r="GY1035" s="131"/>
      <c r="GZ1035" s="131"/>
      <c r="HA1035" s="131"/>
      <c r="HB1035" s="131"/>
      <c r="HC1035" s="131"/>
      <c r="HD1035" s="131"/>
      <c r="HE1035" s="131"/>
      <c r="HF1035" s="131"/>
      <c r="HG1035" s="131"/>
      <c r="HH1035" s="131"/>
      <c r="HI1035" s="131"/>
      <c r="HJ1035" s="131"/>
      <c r="HK1035" s="131"/>
      <c r="HL1035" s="131"/>
      <c r="HM1035" s="131"/>
      <c r="HN1035" s="131"/>
      <c r="HO1035" s="131"/>
      <c r="HP1035" s="131"/>
      <c r="HQ1035" s="131"/>
      <c r="HR1035" s="131"/>
      <c r="HS1035" s="131"/>
      <c r="HT1035" s="131"/>
      <c r="HU1035" s="131"/>
    </row>
    <row r="1036" s="10" customFormat="1" ht="24" spans="1:229">
      <c r="A1036" s="45" t="s">
        <v>42</v>
      </c>
      <c r="B1036" s="46" t="s">
        <v>708</v>
      </c>
      <c r="C1036" s="45" t="s">
        <v>55</v>
      </c>
      <c r="D1036" s="45" t="s">
        <v>45</v>
      </c>
      <c r="E1036" s="45" t="s">
        <v>267</v>
      </c>
      <c r="F1036" s="45">
        <v>1</v>
      </c>
      <c r="G1036" s="45">
        <v>1</v>
      </c>
      <c r="H1036" s="45">
        <v>216</v>
      </c>
      <c r="I1036" s="45">
        <v>876</v>
      </c>
      <c r="J1036" s="45">
        <v>2019</v>
      </c>
      <c r="K1036" s="45">
        <v>2019</v>
      </c>
      <c r="L1036" s="55">
        <v>24</v>
      </c>
      <c r="M1036" s="55">
        <v>0</v>
      </c>
      <c r="N1036" s="55">
        <v>0</v>
      </c>
      <c r="O1036" s="55">
        <v>0</v>
      </c>
      <c r="P1036" s="55">
        <v>24</v>
      </c>
      <c r="Q1036" s="45" t="s">
        <v>46</v>
      </c>
      <c r="R1036" s="45">
        <v>499</v>
      </c>
      <c r="S1036" s="45">
        <v>2332</v>
      </c>
      <c r="T1036" s="45">
        <v>216</v>
      </c>
      <c r="U1036" s="45">
        <v>876</v>
      </c>
      <c r="V1036" s="45">
        <v>0</v>
      </c>
      <c r="W1036" s="45">
        <v>0</v>
      </c>
      <c r="X1036" s="45">
        <v>0</v>
      </c>
      <c r="Y1036" s="45">
        <v>0</v>
      </c>
      <c r="Z1036" s="45">
        <v>0</v>
      </c>
      <c r="AA1036" s="45">
        <v>0</v>
      </c>
      <c r="AB1036" s="45" t="s">
        <v>299</v>
      </c>
      <c r="AC1036" s="45" t="s">
        <v>707</v>
      </c>
      <c r="AD1036" s="45"/>
      <c r="AE1036" s="131"/>
      <c r="AF1036" s="131"/>
      <c r="AG1036" s="131"/>
      <c r="AH1036" s="131"/>
      <c r="AI1036" s="131"/>
      <c r="AJ1036" s="131"/>
      <c r="AK1036" s="131"/>
      <c r="AL1036" s="131"/>
      <c r="AM1036" s="131"/>
      <c r="AN1036" s="131"/>
      <c r="AO1036" s="131"/>
      <c r="AP1036" s="131"/>
      <c r="AQ1036" s="131"/>
      <c r="AR1036" s="131"/>
      <c r="AS1036" s="131"/>
      <c r="AT1036" s="131"/>
      <c r="AU1036" s="131"/>
      <c r="AV1036" s="131"/>
      <c r="AW1036" s="131"/>
      <c r="AX1036" s="131"/>
      <c r="AY1036" s="131"/>
      <c r="AZ1036" s="131"/>
      <c r="BA1036" s="131"/>
      <c r="BB1036" s="131"/>
      <c r="BC1036" s="131"/>
      <c r="BD1036" s="131"/>
      <c r="BE1036" s="131"/>
      <c r="BF1036" s="131"/>
      <c r="BG1036" s="131"/>
      <c r="BH1036" s="131"/>
      <c r="BI1036" s="131"/>
      <c r="BJ1036" s="131"/>
      <c r="BK1036" s="131"/>
      <c r="BL1036" s="131"/>
      <c r="BM1036" s="131"/>
      <c r="BN1036" s="131"/>
      <c r="BO1036" s="131"/>
      <c r="BP1036" s="131"/>
      <c r="BQ1036" s="131"/>
      <c r="BR1036" s="131"/>
      <c r="BS1036" s="131"/>
      <c r="BT1036" s="131"/>
      <c r="BU1036" s="131"/>
      <c r="BV1036" s="131"/>
      <c r="BW1036" s="131"/>
      <c r="BX1036" s="131"/>
      <c r="BY1036" s="131"/>
      <c r="BZ1036" s="131"/>
      <c r="CA1036" s="131"/>
      <c r="CB1036" s="131"/>
      <c r="CC1036" s="131"/>
      <c r="CD1036" s="131"/>
      <c r="CE1036" s="131"/>
      <c r="CF1036" s="131"/>
      <c r="CG1036" s="131"/>
      <c r="CH1036" s="131"/>
      <c r="CI1036" s="131"/>
      <c r="CJ1036" s="131"/>
      <c r="CK1036" s="131"/>
      <c r="CL1036" s="131"/>
      <c r="CM1036" s="131"/>
      <c r="CN1036" s="131"/>
      <c r="CO1036" s="131"/>
      <c r="CP1036" s="131"/>
      <c r="CQ1036" s="131"/>
      <c r="CR1036" s="131"/>
      <c r="CS1036" s="131"/>
      <c r="CT1036" s="131"/>
      <c r="CU1036" s="131"/>
      <c r="CV1036" s="131"/>
      <c r="CW1036" s="131"/>
      <c r="CX1036" s="131"/>
      <c r="CY1036" s="131"/>
      <c r="CZ1036" s="131"/>
      <c r="DA1036" s="131"/>
      <c r="DB1036" s="131"/>
      <c r="DC1036" s="131"/>
      <c r="DD1036" s="131"/>
      <c r="DE1036" s="131"/>
      <c r="DF1036" s="131"/>
      <c r="DG1036" s="131"/>
      <c r="DH1036" s="131"/>
      <c r="DI1036" s="131"/>
      <c r="DJ1036" s="131"/>
      <c r="DK1036" s="131"/>
      <c r="DL1036" s="131"/>
      <c r="DM1036" s="131"/>
      <c r="DN1036" s="131"/>
      <c r="DO1036" s="131"/>
      <c r="DP1036" s="131"/>
      <c r="DQ1036" s="131"/>
      <c r="DR1036" s="131"/>
      <c r="DS1036" s="131"/>
      <c r="DT1036" s="131"/>
      <c r="DU1036" s="131"/>
      <c r="DV1036" s="131"/>
      <c r="DW1036" s="131"/>
      <c r="DX1036" s="131"/>
      <c r="DY1036" s="131"/>
      <c r="DZ1036" s="131"/>
      <c r="EA1036" s="131"/>
      <c r="EB1036" s="131"/>
      <c r="EC1036" s="131"/>
      <c r="ED1036" s="131"/>
      <c r="EE1036" s="131"/>
      <c r="EF1036" s="131"/>
      <c r="EG1036" s="131"/>
      <c r="EH1036" s="131"/>
      <c r="EI1036" s="131"/>
      <c r="EJ1036" s="131"/>
      <c r="EK1036" s="131"/>
      <c r="EL1036" s="131"/>
      <c r="EM1036" s="131"/>
      <c r="EN1036" s="131"/>
      <c r="EO1036" s="131"/>
      <c r="EP1036" s="131"/>
      <c r="EQ1036" s="131"/>
      <c r="ER1036" s="131"/>
      <c r="ES1036" s="131"/>
      <c r="ET1036" s="131"/>
      <c r="EU1036" s="131"/>
      <c r="EV1036" s="131"/>
      <c r="EW1036" s="131"/>
      <c r="EX1036" s="131"/>
      <c r="EY1036" s="131"/>
      <c r="EZ1036" s="131"/>
      <c r="FA1036" s="131"/>
      <c r="FB1036" s="131"/>
      <c r="FC1036" s="131"/>
      <c r="FD1036" s="131"/>
      <c r="FE1036" s="131"/>
      <c r="FF1036" s="131"/>
      <c r="FG1036" s="131"/>
      <c r="FH1036" s="131"/>
      <c r="FI1036" s="131"/>
      <c r="FJ1036" s="131"/>
      <c r="FK1036" s="131"/>
      <c r="FL1036" s="131"/>
      <c r="FM1036" s="131"/>
      <c r="FN1036" s="131"/>
      <c r="FO1036" s="131"/>
      <c r="FP1036" s="131"/>
      <c r="FQ1036" s="131"/>
      <c r="FR1036" s="131"/>
      <c r="FS1036" s="131"/>
      <c r="FT1036" s="131"/>
      <c r="FU1036" s="131"/>
      <c r="FV1036" s="131"/>
      <c r="FW1036" s="131"/>
      <c r="FX1036" s="131"/>
      <c r="FY1036" s="131"/>
      <c r="FZ1036" s="131"/>
      <c r="GA1036" s="131"/>
      <c r="GB1036" s="131"/>
      <c r="GC1036" s="131"/>
      <c r="GD1036" s="131"/>
      <c r="GE1036" s="131"/>
      <c r="GF1036" s="131"/>
      <c r="GG1036" s="131"/>
      <c r="GH1036" s="131"/>
      <c r="GI1036" s="131"/>
      <c r="GJ1036" s="131"/>
      <c r="GK1036" s="131"/>
      <c r="GL1036" s="131"/>
      <c r="GM1036" s="131"/>
      <c r="GN1036" s="131"/>
      <c r="GO1036" s="131"/>
      <c r="GP1036" s="131"/>
      <c r="GQ1036" s="131"/>
      <c r="GR1036" s="131"/>
      <c r="GS1036" s="131"/>
      <c r="GT1036" s="131"/>
      <c r="GU1036" s="131"/>
      <c r="GV1036" s="131"/>
      <c r="GW1036" s="131"/>
      <c r="GX1036" s="131"/>
      <c r="GY1036" s="131"/>
      <c r="GZ1036" s="131"/>
      <c r="HA1036" s="131"/>
      <c r="HB1036" s="131"/>
      <c r="HC1036" s="131"/>
      <c r="HD1036" s="131"/>
      <c r="HE1036" s="131"/>
      <c r="HF1036" s="131"/>
      <c r="HG1036" s="131"/>
      <c r="HH1036" s="131"/>
      <c r="HI1036" s="131"/>
      <c r="HJ1036" s="131"/>
      <c r="HK1036" s="131"/>
      <c r="HL1036" s="131"/>
      <c r="HM1036" s="131"/>
      <c r="HN1036" s="131"/>
      <c r="HO1036" s="131"/>
      <c r="HP1036" s="131"/>
      <c r="HQ1036" s="131"/>
      <c r="HR1036" s="131"/>
      <c r="HS1036" s="131"/>
      <c r="HT1036" s="131"/>
      <c r="HU1036" s="131"/>
    </row>
    <row r="1037" s="10" customFormat="1" ht="24" spans="1:229">
      <c r="A1037" s="45" t="s">
        <v>42</v>
      </c>
      <c r="B1037" s="46" t="s">
        <v>709</v>
      </c>
      <c r="C1037" s="45" t="s">
        <v>55</v>
      </c>
      <c r="D1037" s="45" t="s">
        <v>45</v>
      </c>
      <c r="E1037" s="45" t="s">
        <v>267</v>
      </c>
      <c r="F1037" s="45">
        <v>1</v>
      </c>
      <c r="G1037" s="45">
        <v>1</v>
      </c>
      <c r="H1037" s="45">
        <v>5</v>
      </c>
      <c r="I1037" s="45">
        <v>20</v>
      </c>
      <c r="J1037" s="45">
        <v>2019</v>
      </c>
      <c r="K1037" s="45">
        <v>2019</v>
      </c>
      <c r="L1037" s="55">
        <v>292.53</v>
      </c>
      <c r="M1037" s="55">
        <v>0</v>
      </c>
      <c r="N1037" s="55">
        <v>0</v>
      </c>
      <c r="O1037" s="55">
        <v>0</v>
      </c>
      <c r="P1037" s="55">
        <v>292.53</v>
      </c>
      <c r="Q1037" s="45" t="s">
        <v>46</v>
      </c>
      <c r="R1037" s="45">
        <v>485</v>
      </c>
      <c r="S1037" s="45">
        <v>2005</v>
      </c>
      <c r="T1037" s="45">
        <v>5</v>
      </c>
      <c r="U1037" s="45">
        <v>20</v>
      </c>
      <c r="V1037" s="45">
        <v>0</v>
      </c>
      <c r="W1037" s="45">
        <v>0</v>
      </c>
      <c r="X1037" s="45">
        <v>0</v>
      </c>
      <c r="Y1037" s="45">
        <v>0</v>
      </c>
      <c r="Z1037" s="45">
        <v>0</v>
      </c>
      <c r="AA1037" s="45">
        <v>0</v>
      </c>
      <c r="AB1037" s="45" t="s">
        <v>222</v>
      </c>
      <c r="AC1037" s="45" t="s">
        <v>710</v>
      </c>
      <c r="AD1037" s="45"/>
      <c r="AE1037" s="131"/>
      <c r="AF1037" s="131"/>
      <c r="AG1037" s="131"/>
      <c r="AH1037" s="131"/>
      <c r="AI1037" s="131"/>
      <c r="AJ1037" s="131"/>
      <c r="AK1037" s="131"/>
      <c r="AL1037" s="131"/>
      <c r="AM1037" s="131"/>
      <c r="AN1037" s="131"/>
      <c r="AO1037" s="131"/>
      <c r="AP1037" s="131"/>
      <c r="AQ1037" s="131"/>
      <c r="AR1037" s="131"/>
      <c r="AS1037" s="131"/>
      <c r="AT1037" s="131"/>
      <c r="AU1037" s="131"/>
      <c r="AV1037" s="131"/>
      <c r="AW1037" s="131"/>
      <c r="AX1037" s="131"/>
      <c r="AY1037" s="131"/>
      <c r="AZ1037" s="131"/>
      <c r="BA1037" s="131"/>
      <c r="BB1037" s="131"/>
      <c r="BC1037" s="131"/>
      <c r="BD1037" s="131"/>
      <c r="BE1037" s="131"/>
      <c r="BF1037" s="131"/>
      <c r="BG1037" s="131"/>
      <c r="BH1037" s="131"/>
      <c r="BI1037" s="131"/>
      <c r="BJ1037" s="131"/>
      <c r="BK1037" s="131"/>
      <c r="BL1037" s="131"/>
      <c r="BM1037" s="131"/>
      <c r="BN1037" s="131"/>
      <c r="BO1037" s="131"/>
      <c r="BP1037" s="131"/>
      <c r="BQ1037" s="131"/>
      <c r="BR1037" s="131"/>
      <c r="BS1037" s="131"/>
      <c r="BT1037" s="131"/>
      <c r="BU1037" s="131"/>
      <c r="BV1037" s="131"/>
      <c r="BW1037" s="131"/>
      <c r="BX1037" s="131"/>
      <c r="BY1037" s="131"/>
      <c r="BZ1037" s="131"/>
      <c r="CA1037" s="131"/>
      <c r="CB1037" s="131"/>
      <c r="CC1037" s="131"/>
      <c r="CD1037" s="131"/>
      <c r="CE1037" s="131"/>
      <c r="CF1037" s="131"/>
      <c r="CG1037" s="131"/>
      <c r="CH1037" s="131"/>
      <c r="CI1037" s="131"/>
      <c r="CJ1037" s="131"/>
      <c r="CK1037" s="131"/>
      <c r="CL1037" s="131"/>
      <c r="CM1037" s="131"/>
      <c r="CN1037" s="131"/>
      <c r="CO1037" s="131"/>
      <c r="CP1037" s="131"/>
      <c r="CQ1037" s="131"/>
      <c r="CR1037" s="131"/>
      <c r="CS1037" s="131"/>
      <c r="CT1037" s="131"/>
      <c r="CU1037" s="131"/>
      <c r="CV1037" s="131"/>
      <c r="CW1037" s="131"/>
      <c r="CX1037" s="131"/>
      <c r="CY1037" s="131"/>
      <c r="CZ1037" s="131"/>
      <c r="DA1037" s="131"/>
      <c r="DB1037" s="131"/>
      <c r="DC1037" s="131"/>
      <c r="DD1037" s="131"/>
      <c r="DE1037" s="131"/>
      <c r="DF1037" s="131"/>
      <c r="DG1037" s="131"/>
      <c r="DH1037" s="131"/>
      <c r="DI1037" s="131"/>
      <c r="DJ1037" s="131"/>
      <c r="DK1037" s="131"/>
      <c r="DL1037" s="131"/>
      <c r="DM1037" s="131"/>
      <c r="DN1037" s="131"/>
      <c r="DO1037" s="131"/>
      <c r="DP1037" s="131"/>
      <c r="DQ1037" s="131"/>
      <c r="DR1037" s="131"/>
      <c r="DS1037" s="131"/>
      <c r="DT1037" s="131"/>
      <c r="DU1037" s="131"/>
      <c r="DV1037" s="131"/>
      <c r="DW1037" s="131"/>
      <c r="DX1037" s="131"/>
      <c r="DY1037" s="131"/>
      <c r="DZ1037" s="131"/>
      <c r="EA1037" s="131"/>
      <c r="EB1037" s="131"/>
      <c r="EC1037" s="131"/>
      <c r="ED1037" s="131"/>
      <c r="EE1037" s="131"/>
      <c r="EF1037" s="131"/>
      <c r="EG1037" s="131"/>
      <c r="EH1037" s="131"/>
      <c r="EI1037" s="131"/>
      <c r="EJ1037" s="131"/>
      <c r="EK1037" s="131"/>
      <c r="EL1037" s="131"/>
      <c r="EM1037" s="131"/>
      <c r="EN1037" s="131"/>
      <c r="EO1037" s="131"/>
      <c r="EP1037" s="131"/>
      <c r="EQ1037" s="131"/>
      <c r="ER1037" s="131"/>
      <c r="ES1037" s="131"/>
      <c r="ET1037" s="131"/>
      <c r="EU1037" s="131"/>
      <c r="EV1037" s="131"/>
      <c r="EW1037" s="131"/>
      <c r="EX1037" s="131"/>
      <c r="EY1037" s="131"/>
      <c r="EZ1037" s="131"/>
      <c r="FA1037" s="131"/>
      <c r="FB1037" s="131"/>
      <c r="FC1037" s="131"/>
      <c r="FD1037" s="131"/>
      <c r="FE1037" s="131"/>
      <c r="FF1037" s="131"/>
      <c r="FG1037" s="131"/>
      <c r="FH1037" s="131"/>
      <c r="FI1037" s="131"/>
      <c r="FJ1037" s="131"/>
      <c r="FK1037" s="131"/>
      <c r="FL1037" s="131"/>
      <c r="FM1037" s="131"/>
      <c r="FN1037" s="131"/>
      <c r="FO1037" s="131"/>
      <c r="FP1037" s="131"/>
      <c r="FQ1037" s="131"/>
      <c r="FR1037" s="131"/>
      <c r="FS1037" s="131"/>
      <c r="FT1037" s="131"/>
      <c r="FU1037" s="131"/>
      <c r="FV1037" s="131"/>
      <c r="FW1037" s="131"/>
      <c r="FX1037" s="131"/>
      <c r="FY1037" s="131"/>
      <c r="FZ1037" s="131"/>
      <c r="GA1037" s="131"/>
      <c r="GB1037" s="131"/>
      <c r="GC1037" s="131"/>
      <c r="GD1037" s="131"/>
      <c r="GE1037" s="131"/>
      <c r="GF1037" s="131"/>
      <c r="GG1037" s="131"/>
      <c r="GH1037" s="131"/>
      <c r="GI1037" s="131"/>
      <c r="GJ1037" s="131"/>
      <c r="GK1037" s="131"/>
      <c r="GL1037" s="131"/>
      <c r="GM1037" s="131"/>
      <c r="GN1037" s="131"/>
      <c r="GO1037" s="131"/>
      <c r="GP1037" s="131"/>
      <c r="GQ1037" s="131"/>
      <c r="GR1037" s="131"/>
      <c r="GS1037" s="131"/>
      <c r="GT1037" s="131"/>
      <c r="GU1037" s="131"/>
      <c r="GV1037" s="131"/>
      <c r="GW1037" s="131"/>
      <c r="GX1037" s="131"/>
      <c r="GY1037" s="131"/>
      <c r="GZ1037" s="131"/>
      <c r="HA1037" s="131"/>
      <c r="HB1037" s="131"/>
      <c r="HC1037" s="131"/>
      <c r="HD1037" s="131"/>
      <c r="HE1037" s="131"/>
      <c r="HF1037" s="131"/>
      <c r="HG1037" s="131"/>
      <c r="HH1037" s="131"/>
      <c r="HI1037" s="131"/>
      <c r="HJ1037" s="131"/>
      <c r="HK1037" s="131"/>
      <c r="HL1037" s="131"/>
      <c r="HM1037" s="131"/>
      <c r="HN1037" s="131"/>
      <c r="HO1037" s="131"/>
      <c r="HP1037" s="131"/>
      <c r="HQ1037" s="131"/>
      <c r="HR1037" s="131"/>
      <c r="HS1037" s="131"/>
      <c r="HT1037" s="131"/>
      <c r="HU1037" s="131"/>
    </row>
    <row r="1038" s="10" customFormat="1" ht="24" spans="1:229">
      <c r="A1038" s="45" t="s">
        <v>42</v>
      </c>
      <c r="B1038" s="46" t="s">
        <v>711</v>
      </c>
      <c r="C1038" s="45" t="s">
        <v>57</v>
      </c>
      <c r="D1038" s="45" t="s">
        <v>45</v>
      </c>
      <c r="E1038" s="45" t="s">
        <v>267</v>
      </c>
      <c r="F1038" s="45">
        <v>1</v>
      </c>
      <c r="G1038" s="45">
        <v>1</v>
      </c>
      <c r="H1038" s="45">
        <v>71</v>
      </c>
      <c r="I1038" s="45">
        <v>301</v>
      </c>
      <c r="J1038" s="45">
        <v>2019</v>
      </c>
      <c r="K1038" s="45">
        <v>2019</v>
      </c>
      <c r="L1038" s="55">
        <v>320</v>
      </c>
      <c r="M1038" s="55">
        <v>6</v>
      </c>
      <c r="N1038" s="55">
        <v>314</v>
      </c>
      <c r="O1038" s="55">
        <v>0</v>
      </c>
      <c r="P1038" s="55">
        <v>0</v>
      </c>
      <c r="Q1038" s="45" t="s">
        <v>46</v>
      </c>
      <c r="R1038" s="45">
        <v>71</v>
      </c>
      <c r="S1038" s="45">
        <v>301</v>
      </c>
      <c r="T1038" s="45">
        <v>71</v>
      </c>
      <c r="U1038" s="45">
        <v>301</v>
      </c>
      <c r="V1038" s="45">
        <v>0</v>
      </c>
      <c r="W1038" s="45">
        <v>0</v>
      </c>
      <c r="X1038" s="45">
        <v>0</v>
      </c>
      <c r="Y1038" s="45">
        <v>0</v>
      </c>
      <c r="Z1038" s="45">
        <v>0</v>
      </c>
      <c r="AA1038" s="45">
        <v>0</v>
      </c>
      <c r="AB1038" s="45" t="s">
        <v>222</v>
      </c>
      <c r="AC1038" s="45" t="s">
        <v>454</v>
      </c>
      <c r="AD1038" s="45"/>
      <c r="AE1038" s="131"/>
      <c r="AF1038" s="131"/>
      <c r="AG1038" s="131"/>
      <c r="AH1038" s="131"/>
      <c r="AI1038" s="131"/>
      <c r="AJ1038" s="131"/>
      <c r="AK1038" s="131"/>
      <c r="AL1038" s="131"/>
      <c r="AM1038" s="131"/>
      <c r="AN1038" s="131"/>
      <c r="AO1038" s="131"/>
      <c r="AP1038" s="131"/>
      <c r="AQ1038" s="131"/>
      <c r="AR1038" s="131"/>
      <c r="AS1038" s="131"/>
      <c r="AT1038" s="131"/>
      <c r="AU1038" s="131"/>
      <c r="AV1038" s="131"/>
      <c r="AW1038" s="131"/>
      <c r="AX1038" s="131"/>
      <c r="AY1038" s="131"/>
      <c r="AZ1038" s="131"/>
      <c r="BA1038" s="131"/>
      <c r="BB1038" s="131"/>
      <c r="BC1038" s="131"/>
      <c r="BD1038" s="131"/>
      <c r="BE1038" s="131"/>
      <c r="BF1038" s="131"/>
      <c r="BG1038" s="131"/>
      <c r="BH1038" s="131"/>
      <c r="BI1038" s="131"/>
      <c r="BJ1038" s="131"/>
      <c r="BK1038" s="131"/>
      <c r="BL1038" s="131"/>
      <c r="BM1038" s="131"/>
      <c r="BN1038" s="131"/>
      <c r="BO1038" s="131"/>
      <c r="BP1038" s="131"/>
      <c r="BQ1038" s="131"/>
      <c r="BR1038" s="131"/>
      <c r="BS1038" s="131"/>
      <c r="BT1038" s="131"/>
      <c r="BU1038" s="131"/>
      <c r="BV1038" s="131"/>
      <c r="BW1038" s="131"/>
      <c r="BX1038" s="131"/>
      <c r="BY1038" s="131"/>
      <c r="BZ1038" s="131"/>
      <c r="CA1038" s="131"/>
      <c r="CB1038" s="131"/>
      <c r="CC1038" s="131"/>
      <c r="CD1038" s="131"/>
      <c r="CE1038" s="131"/>
      <c r="CF1038" s="131"/>
      <c r="CG1038" s="131"/>
      <c r="CH1038" s="131"/>
      <c r="CI1038" s="131"/>
      <c r="CJ1038" s="131"/>
      <c r="CK1038" s="131"/>
      <c r="CL1038" s="131"/>
      <c r="CM1038" s="131"/>
      <c r="CN1038" s="131"/>
      <c r="CO1038" s="131"/>
      <c r="CP1038" s="131"/>
      <c r="CQ1038" s="131"/>
      <c r="CR1038" s="131"/>
      <c r="CS1038" s="131"/>
      <c r="CT1038" s="131"/>
      <c r="CU1038" s="131"/>
      <c r="CV1038" s="131"/>
      <c r="CW1038" s="131"/>
      <c r="CX1038" s="131"/>
      <c r="CY1038" s="131"/>
      <c r="CZ1038" s="131"/>
      <c r="DA1038" s="131"/>
      <c r="DB1038" s="131"/>
      <c r="DC1038" s="131"/>
      <c r="DD1038" s="131"/>
      <c r="DE1038" s="131"/>
      <c r="DF1038" s="131"/>
      <c r="DG1038" s="131"/>
      <c r="DH1038" s="131"/>
      <c r="DI1038" s="131"/>
      <c r="DJ1038" s="131"/>
      <c r="DK1038" s="131"/>
      <c r="DL1038" s="131"/>
      <c r="DM1038" s="131"/>
      <c r="DN1038" s="131"/>
      <c r="DO1038" s="131"/>
      <c r="DP1038" s="131"/>
      <c r="DQ1038" s="131"/>
      <c r="DR1038" s="131"/>
      <c r="DS1038" s="131"/>
      <c r="DT1038" s="131"/>
      <c r="DU1038" s="131"/>
      <c r="DV1038" s="131"/>
      <c r="DW1038" s="131"/>
      <c r="DX1038" s="131"/>
      <c r="DY1038" s="131"/>
      <c r="DZ1038" s="131"/>
      <c r="EA1038" s="131"/>
      <c r="EB1038" s="131"/>
      <c r="EC1038" s="131"/>
      <c r="ED1038" s="131"/>
      <c r="EE1038" s="131"/>
      <c r="EF1038" s="131"/>
      <c r="EG1038" s="131"/>
      <c r="EH1038" s="131"/>
      <c r="EI1038" s="131"/>
      <c r="EJ1038" s="131"/>
      <c r="EK1038" s="131"/>
      <c r="EL1038" s="131"/>
      <c r="EM1038" s="131"/>
      <c r="EN1038" s="131"/>
      <c r="EO1038" s="131"/>
      <c r="EP1038" s="131"/>
      <c r="EQ1038" s="131"/>
      <c r="ER1038" s="131"/>
      <c r="ES1038" s="131"/>
      <c r="ET1038" s="131"/>
      <c r="EU1038" s="131"/>
      <c r="EV1038" s="131"/>
      <c r="EW1038" s="131"/>
      <c r="EX1038" s="131"/>
      <c r="EY1038" s="131"/>
      <c r="EZ1038" s="131"/>
      <c r="FA1038" s="131"/>
      <c r="FB1038" s="131"/>
      <c r="FC1038" s="131"/>
      <c r="FD1038" s="131"/>
      <c r="FE1038" s="131"/>
      <c r="FF1038" s="131"/>
      <c r="FG1038" s="131"/>
      <c r="FH1038" s="131"/>
      <c r="FI1038" s="131"/>
      <c r="FJ1038" s="131"/>
      <c r="FK1038" s="131"/>
      <c r="FL1038" s="131"/>
      <c r="FM1038" s="131"/>
      <c r="FN1038" s="131"/>
      <c r="FO1038" s="131"/>
      <c r="FP1038" s="131"/>
      <c r="FQ1038" s="131"/>
      <c r="FR1038" s="131"/>
      <c r="FS1038" s="131"/>
      <c r="FT1038" s="131"/>
      <c r="FU1038" s="131"/>
      <c r="FV1038" s="131"/>
      <c r="FW1038" s="131"/>
      <c r="FX1038" s="131"/>
      <c r="FY1038" s="131"/>
      <c r="FZ1038" s="131"/>
      <c r="GA1038" s="131"/>
      <c r="GB1038" s="131"/>
      <c r="GC1038" s="131"/>
      <c r="GD1038" s="131"/>
      <c r="GE1038" s="131"/>
      <c r="GF1038" s="131"/>
      <c r="GG1038" s="131"/>
      <c r="GH1038" s="131"/>
      <c r="GI1038" s="131"/>
      <c r="GJ1038" s="131"/>
      <c r="GK1038" s="131"/>
      <c r="GL1038" s="131"/>
      <c r="GM1038" s="131"/>
      <c r="GN1038" s="131"/>
      <c r="GO1038" s="131"/>
      <c r="GP1038" s="131"/>
      <c r="GQ1038" s="131"/>
      <c r="GR1038" s="131"/>
      <c r="GS1038" s="131"/>
      <c r="GT1038" s="131"/>
      <c r="GU1038" s="131"/>
      <c r="GV1038" s="131"/>
      <c r="GW1038" s="131"/>
      <c r="GX1038" s="131"/>
      <c r="GY1038" s="131"/>
      <c r="GZ1038" s="131"/>
      <c r="HA1038" s="131"/>
      <c r="HB1038" s="131"/>
      <c r="HC1038" s="131"/>
      <c r="HD1038" s="131"/>
      <c r="HE1038" s="131"/>
      <c r="HF1038" s="131"/>
      <c r="HG1038" s="131"/>
      <c r="HH1038" s="131"/>
      <c r="HI1038" s="131"/>
      <c r="HJ1038" s="131"/>
      <c r="HK1038" s="131"/>
      <c r="HL1038" s="131"/>
      <c r="HM1038" s="131"/>
      <c r="HN1038" s="131"/>
      <c r="HO1038" s="131"/>
      <c r="HP1038" s="131"/>
      <c r="HQ1038" s="131"/>
      <c r="HR1038" s="131"/>
      <c r="HS1038" s="131"/>
      <c r="HT1038" s="131"/>
      <c r="HU1038" s="131"/>
    </row>
    <row r="1039" s="131" customFormat="1" ht="24" spans="1:29">
      <c r="A1039" s="45" t="s">
        <v>42</v>
      </c>
      <c r="B1039" s="46" t="s">
        <v>712</v>
      </c>
      <c r="C1039" s="45" t="s">
        <v>58</v>
      </c>
      <c r="D1039" s="45" t="s">
        <v>45</v>
      </c>
      <c r="E1039" s="45" t="s">
        <v>267</v>
      </c>
      <c r="F1039" s="45">
        <v>1</v>
      </c>
      <c r="G1039" s="45">
        <v>1</v>
      </c>
      <c r="H1039" s="45">
        <v>12</v>
      </c>
      <c r="I1039" s="45">
        <v>80</v>
      </c>
      <c r="J1039" s="45">
        <v>2020</v>
      </c>
      <c r="K1039" s="45">
        <v>2020</v>
      </c>
      <c r="L1039" s="55">
        <v>500</v>
      </c>
      <c r="M1039" s="55">
        <v>500</v>
      </c>
      <c r="N1039" s="55">
        <v>0</v>
      </c>
      <c r="O1039" s="55">
        <v>0</v>
      </c>
      <c r="P1039" s="189">
        <v>0</v>
      </c>
      <c r="Q1039" s="45" t="s">
        <v>46</v>
      </c>
      <c r="R1039" s="45">
        <v>48</v>
      </c>
      <c r="S1039" s="45">
        <v>288</v>
      </c>
      <c r="T1039" s="45">
        <v>12</v>
      </c>
      <c r="U1039" s="45">
        <v>80</v>
      </c>
      <c r="V1039" s="45">
        <v>0</v>
      </c>
      <c r="W1039" s="45">
        <v>0</v>
      </c>
      <c r="X1039" s="45">
        <v>0</v>
      </c>
      <c r="Y1039" s="45">
        <v>0</v>
      </c>
      <c r="Z1039" s="45">
        <v>0</v>
      </c>
      <c r="AA1039" s="45">
        <v>0</v>
      </c>
      <c r="AB1039" s="45" t="s">
        <v>222</v>
      </c>
      <c r="AC1039" s="45" t="s">
        <v>6</v>
      </c>
    </row>
    <row r="1040" s="21" customFormat="1" ht="24" spans="1:256">
      <c r="A1040" s="45" t="s">
        <v>42</v>
      </c>
      <c r="B1040" s="46" t="s">
        <v>713</v>
      </c>
      <c r="C1040" s="45" t="s">
        <v>54</v>
      </c>
      <c r="D1040" s="45" t="s">
        <v>45</v>
      </c>
      <c r="E1040" s="45" t="s">
        <v>267</v>
      </c>
      <c r="F1040" s="45">
        <v>1</v>
      </c>
      <c r="G1040" s="45">
        <v>1</v>
      </c>
      <c r="H1040" s="45">
        <v>3</v>
      </c>
      <c r="I1040" s="45">
        <v>12</v>
      </c>
      <c r="J1040" s="45">
        <v>2020</v>
      </c>
      <c r="K1040" s="45">
        <v>2020</v>
      </c>
      <c r="L1040" s="55">
        <f t="shared" ref="L1040:L1047" si="120">M1040+N1040+O1040+P1040</f>
        <v>40</v>
      </c>
      <c r="M1040" s="70">
        <v>0</v>
      </c>
      <c r="N1040" s="55">
        <v>0</v>
      </c>
      <c r="O1040" s="55">
        <v>0</v>
      </c>
      <c r="P1040" s="55">
        <v>40</v>
      </c>
      <c r="Q1040" s="45" t="s">
        <v>46</v>
      </c>
      <c r="R1040" s="45">
        <v>3</v>
      </c>
      <c r="S1040" s="45">
        <v>12</v>
      </c>
      <c r="T1040" s="45">
        <v>3</v>
      </c>
      <c r="U1040" s="45">
        <v>12</v>
      </c>
      <c r="V1040" s="45">
        <v>0</v>
      </c>
      <c r="W1040" s="45">
        <v>0</v>
      </c>
      <c r="X1040" s="45">
        <v>0</v>
      </c>
      <c r="Y1040" s="45">
        <v>0</v>
      </c>
      <c r="Z1040" s="45">
        <v>0</v>
      </c>
      <c r="AA1040" s="45">
        <v>0</v>
      </c>
      <c r="AB1040" s="45" t="s">
        <v>222</v>
      </c>
      <c r="AC1040" s="45" t="s">
        <v>411</v>
      </c>
      <c r="AD1040" s="45"/>
      <c r="AE1040" s="22"/>
      <c r="AF1040" s="22"/>
      <c r="AG1040" s="22"/>
      <c r="AH1040" s="22"/>
      <c r="AI1040" s="22"/>
      <c r="AJ1040" s="22"/>
      <c r="AK1040" s="22"/>
      <c r="AL1040" s="22"/>
      <c r="AM1040" s="22"/>
      <c r="AN1040" s="22"/>
      <c r="AO1040" s="22"/>
      <c r="AP1040" s="22"/>
      <c r="AQ1040" s="22"/>
      <c r="AR1040" s="22"/>
      <c r="AS1040" s="22"/>
      <c r="AT1040" s="22"/>
      <c r="AU1040" s="22"/>
      <c r="AV1040" s="22"/>
      <c r="AW1040" s="22"/>
      <c r="AX1040" s="22"/>
      <c r="AY1040" s="22"/>
      <c r="AZ1040" s="22"/>
      <c r="BA1040" s="22"/>
      <c r="BB1040" s="22"/>
      <c r="BC1040" s="22"/>
      <c r="BD1040" s="22"/>
      <c r="BE1040" s="22"/>
      <c r="BF1040" s="22"/>
      <c r="BG1040" s="22"/>
      <c r="BH1040" s="22"/>
      <c r="BI1040" s="22"/>
      <c r="BJ1040" s="22"/>
      <c r="BK1040" s="22"/>
      <c r="BL1040" s="22"/>
      <c r="BM1040" s="22"/>
      <c r="BN1040" s="22"/>
      <c r="BO1040" s="22"/>
      <c r="BP1040" s="22"/>
      <c r="BQ1040" s="22"/>
      <c r="BR1040" s="22"/>
      <c r="BS1040" s="22"/>
      <c r="BT1040" s="22"/>
      <c r="BU1040" s="22"/>
      <c r="BV1040" s="22"/>
      <c r="BW1040" s="22"/>
      <c r="BX1040" s="22"/>
      <c r="BY1040" s="22"/>
      <c r="BZ1040" s="22"/>
      <c r="CA1040" s="22"/>
      <c r="CB1040" s="22"/>
      <c r="CC1040" s="22"/>
      <c r="CD1040" s="22"/>
      <c r="CE1040" s="22"/>
      <c r="CF1040" s="22"/>
      <c r="CG1040" s="22"/>
      <c r="CH1040" s="22"/>
      <c r="CI1040" s="22"/>
      <c r="CJ1040" s="22"/>
      <c r="CK1040" s="22"/>
      <c r="CL1040" s="22"/>
      <c r="CM1040" s="22"/>
      <c r="CN1040" s="22"/>
      <c r="CO1040" s="22"/>
      <c r="CP1040" s="22"/>
      <c r="CQ1040" s="22"/>
      <c r="CR1040" s="22"/>
      <c r="CS1040" s="22"/>
      <c r="CT1040" s="22"/>
      <c r="CU1040" s="22"/>
      <c r="CV1040" s="22"/>
      <c r="CW1040" s="22"/>
      <c r="CX1040" s="22"/>
      <c r="CY1040" s="22"/>
      <c r="CZ1040" s="22"/>
      <c r="DA1040" s="22"/>
      <c r="DB1040" s="22"/>
      <c r="DC1040" s="22"/>
      <c r="DD1040" s="22"/>
      <c r="DE1040" s="22"/>
      <c r="DF1040" s="22"/>
      <c r="DG1040" s="22"/>
      <c r="DH1040" s="22"/>
      <c r="DI1040" s="22"/>
      <c r="DJ1040" s="22"/>
      <c r="DK1040" s="22"/>
      <c r="DL1040" s="22"/>
      <c r="DM1040" s="22"/>
      <c r="DN1040" s="22"/>
      <c r="DO1040" s="22"/>
      <c r="DP1040" s="22"/>
      <c r="DQ1040" s="22"/>
      <c r="DR1040" s="22"/>
      <c r="DS1040" s="22"/>
      <c r="DT1040" s="22"/>
      <c r="DU1040" s="22"/>
      <c r="DV1040" s="22"/>
      <c r="DW1040" s="22"/>
      <c r="DX1040" s="22"/>
      <c r="DY1040" s="22"/>
      <c r="DZ1040" s="22"/>
      <c r="EA1040" s="22"/>
      <c r="EB1040" s="22"/>
      <c r="EC1040" s="22"/>
      <c r="ED1040" s="22"/>
      <c r="EE1040" s="22"/>
      <c r="EF1040" s="22"/>
      <c r="EG1040" s="22"/>
      <c r="EH1040" s="22"/>
      <c r="EI1040" s="22"/>
      <c r="EJ1040" s="22"/>
      <c r="EK1040" s="22"/>
      <c r="EL1040" s="22"/>
      <c r="EM1040" s="22"/>
      <c r="EN1040" s="22"/>
      <c r="EO1040" s="22"/>
      <c r="EP1040" s="22"/>
      <c r="EQ1040" s="22"/>
      <c r="ER1040" s="22"/>
      <c r="ES1040" s="22"/>
      <c r="ET1040" s="22"/>
      <c r="EU1040" s="22"/>
      <c r="EV1040" s="22"/>
      <c r="EW1040" s="22"/>
      <c r="EX1040" s="22"/>
      <c r="EY1040" s="22"/>
      <c r="EZ1040" s="22"/>
      <c r="FA1040" s="22"/>
      <c r="FB1040" s="22"/>
      <c r="FC1040" s="22"/>
      <c r="FD1040" s="22"/>
      <c r="FE1040" s="22"/>
      <c r="FF1040" s="22"/>
      <c r="FG1040" s="22"/>
      <c r="FH1040" s="22"/>
      <c r="FI1040" s="22"/>
      <c r="FJ1040" s="22"/>
      <c r="FK1040" s="22"/>
      <c r="FL1040" s="22"/>
      <c r="FM1040" s="22"/>
      <c r="FN1040" s="22"/>
      <c r="FO1040" s="22"/>
      <c r="FP1040" s="22"/>
      <c r="FQ1040" s="22"/>
      <c r="FR1040" s="22"/>
      <c r="FS1040" s="22"/>
      <c r="FT1040" s="22"/>
      <c r="FU1040" s="22"/>
      <c r="FV1040" s="22"/>
      <c r="FW1040" s="22"/>
      <c r="FX1040" s="22"/>
      <c r="FY1040" s="22"/>
      <c r="FZ1040" s="22"/>
      <c r="GA1040" s="22"/>
      <c r="GB1040" s="22"/>
      <c r="GC1040" s="22"/>
      <c r="GD1040" s="22"/>
      <c r="GE1040" s="22"/>
      <c r="GF1040" s="22"/>
      <c r="GG1040" s="22"/>
      <c r="GH1040" s="22"/>
      <c r="GI1040" s="22"/>
      <c r="GJ1040" s="22"/>
      <c r="GK1040" s="22"/>
      <c r="GL1040" s="22"/>
      <c r="GM1040" s="22"/>
      <c r="GN1040" s="22"/>
      <c r="GO1040" s="22"/>
      <c r="GP1040" s="22"/>
      <c r="GQ1040" s="22"/>
      <c r="GR1040" s="22"/>
      <c r="GS1040" s="22"/>
      <c r="GT1040" s="22"/>
      <c r="GU1040" s="22"/>
      <c r="GV1040" s="22"/>
      <c r="GW1040" s="22"/>
      <c r="GX1040" s="22"/>
      <c r="GY1040" s="22"/>
      <c r="GZ1040" s="22"/>
      <c r="HA1040" s="22"/>
      <c r="HB1040" s="22"/>
      <c r="HC1040" s="22"/>
      <c r="HD1040" s="22"/>
      <c r="HE1040" s="22"/>
      <c r="HF1040" s="22"/>
      <c r="HG1040" s="22"/>
      <c r="HH1040" s="22"/>
      <c r="HI1040" s="22"/>
      <c r="HJ1040" s="22"/>
      <c r="HK1040" s="22"/>
      <c r="HL1040" s="22"/>
      <c r="HM1040" s="22"/>
      <c r="HN1040" s="22"/>
      <c r="HO1040" s="22"/>
      <c r="HP1040" s="22"/>
      <c r="HQ1040" s="22"/>
      <c r="HR1040" s="22"/>
      <c r="HS1040" s="22"/>
      <c r="HT1040" s="22"/>
      <c r="HU1040" s="22"/>
      <c r="HV1040" s="22"/>
      <c r="HW1040" s="22"/>
      <c r="HX1040" s="22"/>
      <c r="HY1040" s="22"/>
      <c r="HZ1040" s="22"/>
      <c r="IA1040" s="22"/>
      <c r="IB1040" s="22"/>
      <c r="IC1040" s="22"/>
      <c r="ID1040" s="22"/>
      <c r="IE1040" s="22"/>
      <c r="IF1040" s="22"/>
      <c r="IG1040" s="22"/>
      <c r="IH1040" s="22"/>
      <c r="II1040" s="22"/>
      <c r="IJ1040" s="22"/>
      <c r="IK1040" s="22"/>
      <c r="IL1040" s="22"/>
      <c r="IM1040" s="22"/>
      <c r="IN1040" s="22"/>
      <c r="IO1040" s="22"/>
      <c r="IP1040" s="22"/>
      <c r="IQ1040" s="22"/>
      <c r="IR1040" s="22"/>
      <c r="IS1040" s="22"/>
      <c r="IT1040" s="22"/>
      <c r="IU1040" s="22"/>
      <c r="IV1040" s="22"/>
    </row>
    <row r="1041" s="21" customFormat="1" ht="24" spans="1:256">
      <c r="A1041" s="45" t="s">
        <v>42</v>
      </c>
      <c r="B1041" s="46" t="s">
        <v>714</v>
      </c>
      <c r="C1041" s="45" t="s">
        <v>54</v>
      </c>
      <c r="D1041" s="45" t="s">
        <v>45</v>
      </c>
      <c r="E1041" s="45" t="s">
        <v>267</v>
      </c>
      <c r="F1041" s="45">
        <v>1</v>
      </c>
      <c r="G1041" s="45">
        <v>1</v>
      </c>
      <c r="H1041" s="45">
        <v>6</v>
      </c>
      <c r="I1041" s="45">
        <v>27</v>
      </c>
      <c r="J1041" s="45">
        <v>2020</v>
      </c>
      <c r="K1041" s="45">
        <v>2020</v>
      </c>
      <c r="L1041" s="55">
        <f t="shared" si="120"/>
        <v>80</v>
      </c>
      <c r="M1041" s="70">
        <v>0</v>
      </c>
      <c r="N1041" s="55">
        <v>0</v>
      </c>
      <c r="O1041" s="55">
        <v>0</v>
      </c>
      <c r="P1041" s="55">
        <v>80</v>
      </c>
      <c r="Q1041" s="45" t="s">
        <v>46</v>
      </c>
      <c r="R1041" s="45">
        <v>6</v>
      </c>
      <c r="S1041" s="45">
        <v>27</v>
      </c>
      <c r="T1041" s="45">
        <v>6</v>
      </c>
      <c r="U1041" s="45">
        <v>27</v>
      </c>
      <c r="V1041" s="45">
        <v>0</v>
      </c>
      <c r="W1041" s="45">
        <v>0</v>
      </c>
      <c r="X1041" s="45">
        <v>0</v>
      </c>
      <c r="Y1041" s="45">
        <v>0</v>
      </c>
      <c r="Z1041" s="45">
        <v>0</v>
      </c>
      <c r="AA1041" s="45">
        <v>0</v>
      </c>
      <c r="AB1041" s="45" t="s">
        <v>222</v>
      </c>
      <c r="AC1041" s="45" t="s">
        <v>411</v>
      </c>
      <c r="AD1041" s="45"/>
      <c r="AE1041" s="22"/>
      <c r="AF1041" s="22"/>
      <c r="AG1041" s="22"/>
      <c r="AH1041" s="22"/>
      <c r="AI1041" s="22"/>
      <c r="AJ1041" s="22"/>
      <c r="AK1041" s="22"/>
      <c r="AL1041" s="22"/>
      <c r="AM1041" s="22"/>
      <c r="AN1041" s="22"/>
      <c r="AO1041" s="22"/>
      <c r="AP1041" s="22"/>
      <c r="AQ1041" s="22"/>
      <c r="AR1041" s="22"/>
      <c r="AS1041" s="22"/>
      <c r="AT1041" s="22"/>
      <c r="AU1041" s="22"/>
      <c r="AV1041" s="22"/>
      <c r="AW1041" s="22"/>
      <c r="AX1041" s="22"/>
      <c r="AY1041" s="22"/>
      <c r="AZ1041" s="22"/>
      <c r="BA1041" s="22"/>
      <c r="BB1041" s="22"/>
      <c r="BC1041" s="22"/>
      <c r="BD1041" s="22"/>
      <c r="BE1041" s="22"/>
      <c r="BF1041" s="22"/>
      <c r="BG1041" s="22"/>
      <c r="BH1041" s="22"/>
      <c r="BI1041" s="22"/>
      <c r="BJ1041" s="22"/>
      <c r="BK1041" s="22"/>
      <c r="BL1041" s="22"/>
      <c r="BM1041" s="22"/>
      <c r="BN1041" s="22"/>
      <c r="BO1041" s="22"/>
      <c r="BP1041" s="22"/>
      <c r="BQ1041" s="22"/>
      <c r="BR1041" s="22"/>
      <c r="BS1041" s="22"/>
      <c r="BT1041" s="22"/>
      <c r="BU1041" s="22"/>
      <c r="BV1041" s="22"/>
      <c r="BW1041" s="22"/>
      <c r="BX1041" s="22"/>
      <c r="BY1041" s="22"/>
      <c r="BZ1041" s="22"/>
      <c r="CA1041" s="22"/>
      <c r="CB1041" s="22"/>
      <c r="CC1041" s="22"/>
      <c r="CD1041" s="22"/>
      <c r="CE1041" s="22"/>
      <c r="CF1041" s="22"/>
      <c r="CG1041" s="22"/>
      <c r="CH1041" s="22"/>
      <c r="CI1041" s="22"/>
      <c r="CJ1041" s="22"/>
      <c r="CK1041" s="22"/>
      <c r="CL1041" s="22"/>
      <c r="CM1041" s="22"/>
      <c r="CN1041" s="22"/>
      <c r="CO1041" s="22"/>
      <c r="CP1041" s="22"/>
      <c r="CQ1041" s="22"/>
      <c r="CR1041" s="22"/>
      <c r="CS1041" s="22"/>
      <c r="CT1041" s="22"/>
      <c r="CU1041" s="22"/>
      <c r="CV1041" s="22"/>
      <c r="CW1041" s="22"/>
      <c r="CX1041" s="22"/>
      <c r="CY1041" s="22"/>
      <c r="CZ1041" s="22"/>
      <c r="DA1041" s="22"/>
      <c r="DB1041" s="22"/>
      <c r="DC1041" s="22"/>
      <c r="DD1041" s="22"/>
      <c r="DE1041" s="22"/>
      <c r="DF1041" s="22"/>
      <c r="DG1041" s="22"/>
      <c r="DH1041" s="22"/>
      <c r="DI1041" s="22"/>
      <c r="DJ1041" s="22"/>
      <c r="DK1041" s="22"/>
      <c r="DL1041" s="22"/>
      <c r="DM1041" s="22"/>
      <c r="DN1041" s="22"/>
      <c r="DO1041" s="22"/>
      <c r="DP1041" s="22"/>
      <c r="DQ1041" s="22"/>
      <c r="DR1041" s="22"/>
      <c r="DS1041" s="22"/>
      <c r="DT1041" s="22"/>
      <c r="DU1041" s="22"/>
      <c r="DV1041" s="22"/>
      <c r="DW1041" s="22"/>
      <c r="DX1041" s="22"/>
      <c r="DY1041" s="22"/>
      <c r="DZ1041" s="22"/>
      <c r="EA1041" s="22"/>
      <c r="EB1041" s="22"/>
      <c r="EC1041" s="22"/>
      <c r="ED1041" s="22"/>
      <c r="EE1041" s="22"/>
      <c r="EF1041" s="22"/>
      <c r="EG1041" s="22"/>
      <c r="EH1041" s="22"/>
      <c r="EI1041" s="22"/>
      <c r="EJ1041" s="22"/>
      <c r="EK1041" s="22"/>
      <c r="EL1041" s="22"/>
      <c r="EM1041" s="22"/>
      <c r="EN1041" s="22"/>
      <c r="EO1041" s="22"/>
      <c r="EP1041" s="22"/>
      <c r="EQ1041" s="22"/>
      <c r="ER1041" s="22"/>
      <c r="ES1041" s="22"/>
      <c r="ET1041" s="22"/>
      <c r="EU1041" s="22"/>
      <c r="EV1041" s="22"/>
      <c r="EW1041" s="22"/>
      <c r="EX1041" s="22"/>
      <c r="EY1041" s="22"/>
      <c r="EZ1041" s="22"/>
      <c r="FA1041" s="22"/>
      <c r="FB1041" s="22"/>
      <c r="FC1041" s="22"/>
      <c r="FD1041" s="22"/>
      <c r="FE1041" s="22"/>
      <c r="FF1041" s="22"/>
      <c r="FG1041" s="22"/>
      <c r="FH1041" s="22"/>
      <c r="FI1041" s="22"/>
      <c r="FJ1041" s="22"/>
      <c r="FK1041" s="22"/>
      <c r="FL1041" s="22"/>
      <c r="FM1041" s="22"/>
      <c r="FN1041" s="22"/>
      <c r="FO1041" s="22"/>
      <c r="FP1041" s="22"/>
      <c r="FQ1041" s="22"/>
      <c r="FR1041" s="22"/>
      <c r="FS1041" s="22"/>
      <c r="FT1041" s="22"/>
      <c r="FU1041" s="22"/>
      <c r="FV1041" s="22"/>
      <c r="FW1041" s="22"/>
      <c r="FX1041" s="22"/>
      <c r="FY1041" s="22"/>
      <c r="FZ1041" s="22"/>
      <c r="GA1041" s="22"/>
      <c r="GB1041" s="22"/>
      <c r="GC1041" s="22"/>
      <c r="GD1041" s="22"/>
      <c r="GE1041" s="22"/>
      <c r="GF1041" s="22"/>
      <c r="GG1041" s="22"/>
      <c r="GH1041" s="22"/>
      <c r="GI1041" s="22"/>
      <c r="GJ1041" s="22"/>
      <c r="GK1041" s="22"/>
      <c r="GL1041" s="22"/>
      <c r="GM1041" s="22"/>
      <c r="GN1041" s="22"/>
      <c r="GO1041" s="22"/>
      <c r="GP1041" s="22"/>
      <c r="GQ1041" s="22"/>
      <c r="GR1041" s="22"/>
      <c r="GS1041" s="22"/>
      <c r="GT1041" s="22"/>
      <c r="GU1041" s="22"/>
      <c r="GV1041" s="22"/>
      <c r="GW1041" s="22"/>
      <c r="GX1041" s="22"/>
      <c r="GY1041" s="22"/>
      <c r="GZ1041" s="22"/>
      <c r="HA1041" s="22"/>
      <c r="HB1041" s="22"/>
      <c r="HC1041" s="22"/>
      <c r="HD1041" s="22"/>
      <c r="HE1041" s="22"/>
      <c r="HF1041" s="22"/>
      <c r="HG1041" s="22"/>
      <c r="HH1041" s="22"/>
      <c r="HI1041" s="22"/>
      <c r="HJ1041" s="22"/>
      <c r="HK1041" s="22"/>
      <c r="HL1041" s="22"/>
      <c r="HM1041" s="22"/>
      <c r="HN1041" s="22"/>
      <c r="HO1041" s="22"/>
      <c r="HP1041" s="22"/>
      <c r="HQ1041" s="22"/>
      <c r="HR1041" s="22"/>
      <c r="HS1041" s="22"/>
      <c r="HT1041" s="22"/>
      <c r="HU1041" s="22"/>
      <c r="HV1041" s="22"/>
      <c r="HW1041" s="22"/>
      <c r="HX1041" s="22"/>
      <c r="HY1041" s="22"/>
      <c r="HZ1041" s="22"/>
      <c r="IA1041" s="22"/>
      <c r="IB1041" s="22"/>
      <c r="IC1041" s="22"/>
      <c r="ID1041" s="22"/>
      <c r="IE1041" s="22"/>
      <c r="IF1041" s="22"/>
      <c r="IG1041" s="22"/>
      <c r="IH1041" s="22"/>
      <c r="II1041" s="22"/>
      <c r="IJ1041" s="22"/>
      <c r="IK1041" s="22"/>
      <c r="IL1041" s="22"/>
      <c r="IM1041" s="22"/>
      <c r="IN1041" s="22"/>
      <c r="IO1041" s="22"/>
      <c r="IP1041" s="22"/>
      <c r="IQ1041" s="22"/>
      <c r="IR1041" s="22"/>
      <c r="IS1041" s="22"/>
      <c r="IT1041" s="22"/>
      <c r="IU1041" s="22"/>
      <c r="IV1041" s="22"/>
    </row>
    <row r="1042" s="21" customFormat="1" ht="24" spans="1:256">
      <c r="A1042" s="45" t="s">
        <v>42</v>
      </c>
      <c r="B1042" s="46" t="s">
        <v>715</v>
      </c>
      <c r="C1042" s="45" t="s">
        <v>55</v>
      </c>
      <c r="D1042" s="45" t="s">
        <v>45</v>
      </c>
      <c r="E1042" s="45" t="s">
        <v>267</v>
      </c>
      <c r="F1042" s="45">
        <v>1</v>
      </c>
      <c r="G1042" s="45">
        <v>1</v>
      </c>
      <c r="H1042" s="45">
        <v>2</v>
      </c>
      <c r="I1042" s="45">
        <v>4</v>
      </c>
      <c r="J1042" s="45">
        <v>2020</v>
      </c>
      <c r="K1042" s="45">
        <v>2020</v>
      </c>
      <c r="L1042" s="55">
        <f t="shared" si="120"/>
        <v>530</v>
      </c>
      <c r="M1042" s="70">
        <v>0</v>
      </c>
      <c r="N1042" s="55">
        <v>0</v>
      </c>
      <c r="O1042" s="55">
        <v>0</v>
      </c>
      <c r="P1042" s="55">
        <v>530</v>
      </c>
      <c r="Q1042" s="45" t="s">
        <v>46</v>
      </c>
      <c r="R1042" s="45">
        <v>2</v>
      </c>
      <c r="S1042" s="45">
        <v>4</v>
      </c>
      <c r="T1042" s="45">
        <v>2</v>
      </c>
      <c r="U1042" s="45">
        <v>4</v>
      </c>
      <c r="V1042" s="45">
        <v>0</v>
      </c>
      <c r="W1042" s="45">
        <v>0</v>
      </c>
      <c r="X1042" s="45">
        <v>0</v>
      </c>
      <c r="Y1042" s="45">
        <v>0</v>
      </c>
      <c r="Z1042" s="45">
        <v>0</v>
      </c>
      <c r="AA1042" s="45">
        <v>0</v>
      </c>
      <c r="AB1042" s="45" t="s">
        <v>222</v>
      </c>
      <c r="AC1042" s="45" t="s">
        <v>411</v>
      </c>
      <c r="AD1042" s="45"/>
      <c r="AE1042" s="22"/>
      <c r="AF1042" s="22"/>
      <c r="AG1042" s="22"/>
      <c r="AH1042" s="22"/>
      <c r="AI1042" s="22"/>
      <c r="AJ1042" s="22"/>
      <c r="AK1042" s="22"/>
      <c r="AL1042" s="22"/>
      <c r="AM1042" s="22"/>
      <c r="AN1042" s="22"/>
      <c r="AO1042" s="22"/>
      <c r="AP1042" s="22"/>
      <c r="AQ1042" s="22"/>
      <c r="AR1042" s="22"/>
      <c r="AS1042" s="22"/>
      <c r="AT1042" s="22"/>
      <c r="AU1042" s="22"/>
      <c r="AV1042" s="22"/>
      <c r="AW1042" s="22"/>
      <c r="AX1042" s="22"/>
      <c r="AY1042" s="22"/>
      <c r="AZ1042" s="22"/>
      <c r="BA1042" s="22"/>
      <c r="BB1042" s="22"/>
      <c r="BC1042" s="22"/>
      <c r="BD1042" s="22"/>
      <c r="BE1042" s="22"/>
      <c r="BF1042" s="22"/>
      <c r="BG1042" s="22"/>
      <c r="BH1042" s="22"/>
      <c r="BI1042" s="22"/>
      <c r="BJ1042" s="22"/>
      <c r="BK1042" s="22"/>
      <c r="BL1042" s="22"/>
      <c r="BM1042" s="22"/>
      <c r="BN1042" s="22"/>
      <c r="BO1042" s="22"/>
      <c r="BP1042" s="22"/>
      <c r="BQ1042" s="22"/>
      <c r="BR1042" s="22"/>
      <c r="BS1042" s="22"/>
      <c r="BT1042" s="22"/>
      <c r="BU1042" s="22"/>
      <c r="BV1042" s="22"/>
      <c r="BW1042" s="22"/>
      <c r="BX1042" s="22"/>
      <c r="BY1042" s="22"/>
      <c r="BZ1042" s="22"/>
      <c r="CA1042" s="22"/>
      <c r="CB1042" s="22"/>
      <c r="CC1042" s="22"/>
      <c r="CD1042" s="22"/>
      <c r="CE1042" s="22"/>
      <c r="CF1042" s="22"/>
      <c r="CG1042" s="22"/>
      <c r="CH1042" s="22"/>
      <c r="CI1042" s="22"/>
      <c r="CJ1042" s="22"/>
      <c r="CK1042" s="22"/>
      <c r="CL1042" s="22"/>
      <c r="CM1042" s="22"/>
      <c r="CN1042" s="22"/>
      <c r="CO1042" s="22"/>
      <c r="CP1042" s="22"/>
      <c r="CQ1042" s="22"/>
      <c r="CR1042" s="22"/>
      <c r="CS1042" s="22"/>
      <c r="CT1042" s="22"/>
      <c r="CU1042" s="22"/>
      <c r="CV1042" s="22"/>
      <c r="CW1042" s="22"/>
      <c r="CX1042" s="22"/>
      <c r="CY1042" s="22"/>
      <c r="CZ1042" s="22"/>
      <c r="DA1042" s="22"/>
      <c r="DB1042" s="22"/>
      <c r="DC1042" s="22"/>
      <c r="DD1042" s="22"/>
      <c r="DE1042" s="22"/>
      <c r="DF1042" s="22"/>
      <c r="DG1042" s="22"/>
      <c r="DH1042" s="22"/>
      <c r="DI1042" s="22"/>
      <c r="DJ1042" s="22"/>
      <c r="DK1042" s="22"/>
      <c r="DL1042" s="22"/>
      <c r="DM1042" s="22"/>
      <c r="DN1042" s="22"/>
      <c r="DO1042" s="22"/>
      <c r="DP1042" s="22"/>
      <c r="DQ1042" s="22"/>
      <c r="DR1042" s="22"/>
      <c r="DS1042" s="22"/>
      <c r="DT1042" s="22"/>
      <c r="DU1042" s="22"/>
      <c r="DV1042" s="22"/>
      <c r="DW1042" s="22"/>
      <c r="DX1042" s="22"/>
      <c r="DY1042" s="22"/>
      <c r="DZ1042" s="22"/>
      <c r="EA1042" s="22"/>
      <c r="EB1042" s="22"/>
      <c r="EC1042" s="22"/>
      <c r="ED1042" s="22"/>
      <c r="EE1042" s="22"/>
      <c r="EF1042" s="22"/>
      <c r="EG1042" s="22"/>
      <c r="EH1042" s="22"/>
      <c r="EI1042" s="22"/>
      <c r="EJ1042" s="22"/>
      <c r="EK1042" s="22"/>
      <c r="EL1042" s="22"/>
      <c r="EM1042" s="22"/>
      <c r="EN1042" s="22"/>
      <c r="EO1042" s="22"/>
      <c r="EP1042" s="22"/>
      <c r="EQ1042" s="22"/>
      <c r="ER1042" s="22"/>
      <c r="ES1042" s="22"/>
      <c r="ET1042" s="22"/>
      <c r="EU1042" s="22"/>
      <c r="EV1042" s="22"/>
      <c r="EW1042" s="22"/>
      <c r="EX1042" s="22"/>
      <c r="EY1042" s="22"/>
      <c r="EZ1042" s="22"/>
      <c r="FA1042" s="22"/>
      <c r="FB1042" s="22"/>
      <c r="FC1042" s="22"/>
      <c r="FD1042" s="22"/>
      <c r="FE1042" s="22"/>
      <c r="FF1042" s="22"/>
      <c r="FG1042" s="22"/>
      <c r="FH1042" s="22"/>
      <c r="FI1042" s="22"/>
      <c r="FJ1042" s="22"/>
      <c r="FK1042" s="22"/>
      <c r="FL1042" s="22"/>
      <c r="FM1042" s="22"/>
      <c r="FN1042" s="22"/>
      <c r="FO1042" s="22"/>
      <c r="FP1042" s="22"/>
      <c r="FQ1042" s="22"/>
      <c r="FR1042" s="22"/>
      <c r="FS1042" s="22"/>
      <c r="FT1042" s="22"/>
      <c r="FU1042" s="22"/>
      <c r="FV1042" s="22"/>
      <c r="FW1042" s="22"/>
      <c r="FX1042" s="22"/>
      <c r="FY1042" s="22"/>
      <c r="FZ1042" s="22"/>
      <c r="GA1042" s="22"/>
      <c r="GB1042" s="22"/>
      <c r="GC1042" s="22"/>
      <c r="GD1042" s="22"/>
      <c r="GE1042" s="22"/>
      <c r="GF1042" s="22"/>
      <c r="GG1042" s="22"/>
      <c r="GH1042" s="22"/>
      <c r="GI1042" s="22"/>
      <c r="GJ1042" s="22"/>
      <c r="GK1042" s="22"/>
      <c r="GL1042" s="22"/>
      <c r="GM1042" s="22"/>
      <c r="GN1042" s="22"/>
      <c r="GO1042" s="22"/>
      <c r="GP1042" s="22"/>
      <c r="GQ1042" s="22"/>
      <c r="GR1042" s="22"/>
      <c r="GS1042" s="22"/>
      <c r="GT1042" s="22"/>
      <c r="GU1042" s="22"/>
      <c r="GV1042" s="22"/>
      <c r="GW1042" s="22"/>
      <c r="GX1042" s="22"/>
      <c r="GY1042" s="22"/>
      <c r="GZ1042" s="22"/>
      <c r="HA1042" s="22"/>
      <c r="HB1042" s="22"/>
      <c r="HC1042" s="22"/>
      <c r="HD1042" s="22"/>
      <c r="HE1042" s="22"/>
      <c r="HF1042" s="22"/>
      <c r="HG1042" s="22"/>
      <c r="HH1042" s="22"/>
      <c r="HI1042" s="22"/>
      <c r="HJ1042" s="22"/>
      <c r="HK1042" s="22"/>
      <c r="HL1042" s="22"/>
      <c r="HM1042" s="22"/>
      <c r="HN1042" s="22"/>
      <c r="HO1042" s="22"/>
      <c r="HP1042" s="22"/>
      <c r="HQ1042" s="22"/>
      <c r="HR1042" s="22"/>
      <c r="HS1042" s="22"/>
      <c r="HT1042" s="22"/>
      <c r="HU1042" s="22"/>
      <c r="HV1042" s="22"/>
      <c r="HW1042" s="22"/>
      <c r="HX1042" s="22"/>
      <c r="HY1042" s="22"/>
      <c r="HZ1042" s="22"/>
      <c r="IA1042" s="22"/>
      <c r="IB1042" s="22"/>
      <c r="IC1042" s="22"/>
      <c r="ID1042" s="22"/>
      <c r="IE1042" s="22"/>
      <c r="IF1042" s="22"/>
      <c r="IG1042" s="22"/>
      <c r="IH1042" s="22"/>
      <c r="II1042" s="22"/>
      <c r="IJ1042" s="22"/>
      <c r="IK1042" s="22"/>
      <c r="IL1042" s="22"/>
      <c r="IM1042" s="22"/>
      <c r="IN1042" s="22"/>
      <c r="IO1042" s="22"/>
      <c r="IP1042" s="22"/>
      <c r="IQ1042" s="22"/>
      <c r="IR1042" s="22"/>
      <c r="IS1042" s="22"/>
      <c r="IT1042" s="22"/>
      <c r="IU1042" s="22"/>
      <c r="IV1042" s="22"/>
    </row>
    <row r="1043" s="21" customFormat="1" ht="24" spans="1:256">
      <c r="A1043" s="45" t="s">
        <v>42</v>
      </c>
      <c r="B1043" s="46" t="s">
        <v>716</v>
      </c>
      <c r="C1043" s="45" t="s">
        <v>57</v>
      </c>
      <c r="D1043" s="45" t="s">
        <v>45</v>
      </c>
      <c r="E1043" s="45" t="s">
        <v>267</v>
      </c>
      <c r="F1043" s="45">
        <v>1</v>
      </c>
      <c r="G1043" s="45">
        <v>1</v>
      </c>
      <c r="H1043" s="45">
        <v>0</v>
      </c>
      <c r="I1043" s="45">
        <v>0</v>
      </c>
      <c r="J1043" s="45">
        <v>2020</v>
      </c>
      <c r="K1043" s="45">
        <v>2020</v>
      </c>
      <c r="L1043" s="55">
        <f t="shared" si="120"/>
        <v>120</v>
      </c>
      <c r="M1043" s="70">
        <v>0</v>
      </c>
      <c r="N1043" s="55">
        <v>0</v>
      </c>
      <c r="O1043" s="55">
        <v>0</v>
      </c>
      <c r="P1043" s="55">
        <v>120</v>
      </c>
      <c r="Q1043" s="45" t="s">
        <v>46</v>
      </c>
      <c r="R1043" s="45">
        <v>0</v>
      </c>
      <c r="S1043" s="45">
        <v>0</v>
      </c>
      <c r="T1043" s="45">
        <v>0</v>
      </c>
      <c r="U1043" s="45">
        <v>0</v>
      </c>
      <c r="V1043" s="45">
        <v>0</v>
      </c>
      <c r="W1043" s="45">
        <v>0</v>
      </c>
      <c r="X1043" s="45">
        <v>0</v>
      </c>
      <c r="Y1043" s="45">
        <v>0</v>
      </c>
      <c r="Z1043" s="45">
        <v>0</v>
      </c>
      <c r="AA1043" s="45">
        <v>0</v>
      </c>
      <c r="AB1043" s="45" t="s">
        <v>222</v>
      </c>
      <c r="AC1043" s="45" t="s">
        <v>411</v>
      </c>
      <c r="AD1043" s="45"/>
      <c r="AE1043" s="22"/>
      <c r="AF1043" s="22"/>
      <c r="AG1043" s="22"/>
      <c r="AH1043" s="22"/>
      <c r="AI1043" s="22"/>
      <c r="AJ1043" s="22"/>
      <c r="AK1043" s="22"/>
      <c r="AL1043" s="22"/>
      <c r="AM1043" s="22"/>
      <c r="AN1043" s="22"/>
      <c r="AO1043" s="22"/>
      <c r="AP1043" s="22"/>
      <c r="AQ1043" s="22"/>
      <c r="AR1043" s="22"/>
      <c r="AS1043" s="22"/>
      <c r="AT1043" s="22"/>
      <c r="AU1043" s="22"/>
      <c r="AV1043" s="22"/>
      <c r="AW1043" s="22"/>
      <c r="AX1043" s="22"/>
      <c r="AY1043" s="22"/>
      <c r="AZ1043" s="22"/>
      <c r="BA1043" s="22"/>
      <c r="BB1043" s="22"/>
      <c r="BC1043" s="22"/>
      <c r="BD1043" s="22"/>
      <c r="BE1043" s="22"/>
      <c r="BF1043" s="22"/>
      <c r="BG1043" s="22"/>
      <c r="BH1043" s="22"/>
      <c r="BI1043" s="22"/>
      <c r="BJ1043" s="22"/>
      <c r="BK1043" s="22"/>
      <c r="BL1043" s="22"/>
      <c r="BM1043" s="22"/>
      <c r="BN1043" s="22"/>
      <c r="BO1043" s="22"/>
      <c r="BP1043" s="22"/>
      <c r="BQ1043" s="22"/>
      <c r="BR1043" s="22"/>
      <c r="BS1043" s="22"/>
      <c r="BT1043" s="22"/>
      <c r="BU1043" s="22"/>
      <c r="BV1043" s="22"/>
      <c r="BW1043" s="22"/>
      <c r="BX1043" s="22"/>
      <c r="BY1043" s="22"/>
      <c r="BZ1043" s="22"/>
      <c r="CA1043" s="22"/>
      <c r="CB1043" s="22"/>
      <c r="CC1043" s="22"/>
      <c r="CD1043" s="22"/>
      <c r="CE1043" s="22"/>
      <c r="CF1043" s="22"/>
      <c r="CG1043" s="22"/>
      <c r="CH1043" s="22"/>
      <c r="CI1043" s="22"/>
      <c r="CJ1043" s="22"/>
      <c r="CK1043" s="22"/>
      <c r="CL1043" s="22"/>
      <c r="CM1043" s="22"/>
      <c r="CN1043" s="22"/>
      <c r="CO1043" s="22"/>
      <c r="CP1043" s="22"/>
      <c r="CQ1043" s="22"/>
      <c r="CR1043" s="22"/>
      <c r="CS1043" s="22"/>
      <c r="CT1043" s="22"/>
      <c r="CU1043" s="22"/>
      <c r="CV1043" s="22"/>
      <c r="CW1043" s="22"/>
      <c r="CX1043" s="22"/>
      <c r="CY1043" s="22"/>
      <c r="CZ1043" s="22"/>
      <c r="DA1043" s="22"/>
      <c r="DB1043" s="22"/>
      <c r="DC1043" s="22"/>
      <c r="DD1043" s="22"/>
      <c r="DE1043" s="22"/>
      <c r="DF1043" s="22"/>
      <c r="DG1043" s="22"/>
      <c r="DH1043" s="22"/>
      <c r="DI1043" s="22"/>
      <c r="DJ1043" s="22"/>
      <c r="DK1043" s="22"/>
      <c r="DL1043" s="22"/>
      <c r="DM1043" s="22"/>
      <c r="DN1043" s="22"/>
      <c r="DO1043" s="22"/>
      <c r="DP1043" s="22"/>
      <c r="DQ1043" s="22"/>
      <c r="DR1043" s="22"/>
      <c r="DS1043" s="22"/>
      <c r="DT1043" s="22"/>
      <c r="DU1043" s="22"/>
      <c r="DV1043" s="22"/>
      <c r="DW1043" s="22"/>
      <c r="DX1043" s="22"/>
      <c r="DY1043" s="22"/>
      <c r="DZ1043" s="22"/>
      <c r="EA1043" s="22"/>
      <c r="EB1043" s="22"/>
      <c r="EC1043" s="22"/>
      <c r="ED1043" s="22"/>
      <c r="EE1043" s="22"/>
      <c r="EF1043" s="22"/>
      <c r="EG1043" s="22"/>
      <c r="EH1043" s="22"/>
      <c r="EI1043" s="22"/>
      <c r="EJ1043" s="22"/>
      <c r="EK1043" s="22"/>
      <c r="EL1043" s="22"/>
      <c r="EM1043" s="22"/>
      <c r="EN1043" s="22"/>
      <c r="EO1043" s="22"/>
      <c r="EP1043" s="22"/>
      <c r="EQ1043" s="22"/>
      <c r="ER1043" s="22"/>
      <c r="ES1043" s="22"/>
      <c r="ET1043" s="22"/>
      <c r="EU1043" s="22"/>
      <c r="EV1043" s="22"/>
      <c r="EW1043" s="22"/>
      <c r="EX1043" s="22"/>
      <c r="EY1043" s="22"/>
      <c r="EZ1043" s="22"/>
      <c r="FA1043" s="22"/>
      <c r="FB1043" s="22"/>
      <c r="FC1043" s="22"/>
      <c r="FD1043" s="22"/>
      <c r="FE1043" s="22"/>
      <c r="FF1043" s="22"/>
      <c r="FG1043" s="22"/>
      <c r="FH1043" s="22"/>
      <c r="FI1043" s="22"/>
      <c r="FJ1043" s="22"/>
      <c r="FK1043" s="22"/>
      <c r="FL1043" s="22"/>
      <c r="FM1043" s="22"/>
      <c r="FN1043" s="22"/>
      <c r="FO1043" s="22"/>
      <c r="FP1043" s="22"/>
      <c r="FQ1043" s="22"/>
      <c r="FR1043" s="22"/>
      <c r="FS1043" s="22"/>
      <c r="FT1043" s="22"/>
      <c r="FU1043" s="22"/>
      <c r="FV1043" s="22"/>
      <c r="FW1043" s="22"/>
      <c r="FX1043" s="22"/>
      <c r="FY1043" s="22"/>
      <c r="FZ1043" s="22"/>
      <c r="GA1043" s="22"/>
      <c r="GB1043" s="22"/>
      <c r="GC1043" s="22"/>
      <c r="GD1043" s="22"/>
      <c r="GE1043" s="22"/>
      <c r="GF1043" s="22"/>
      <c r="GG1043" s="22"/>
      <c r="GH1043" s="22"/>
      <c r="GI1043" s="22"/>
      <c r="GJ1043" s="22"/>
      <c r="GK1043" s="22"/>
      <c r="GL1043" s="22"/>
      <c r="GM1043" s="22"/>
      <c r="GN1043" s="22"/>
      <c r="GO1043" s="22"/>
      <c r="GP1043" s="22"/>
      <c r="GQ1043" s="22"/>
      <c r="GR1043" s="22"/>
      <c r="GS1043" s="22"/>
      <c r="GT1043" s="22"/>
      <c r="GU1043" s="22"/>
      <c r="GV1043" s="22"/>
      <c r="GW1043" s="22"/>
      <c r="GX1043" s="22"/>
      <c r="GY1043" s="22"/>
      <c r="GZ1043" s="22"/>
      <c r="HA1043" s="22"/>
      <c r="HB1043" s="22"/>
      <c r="HC1043" s="22"/>
      <c r="HD1043" s="22"/>
      <c r="HE1043" s="22"/>
      <c r="HF1043" s="22"/>
      <c r="HG1043" s="22"/>
      <c r="HH1043" s="22"/>
      <c r="HI1043" s="22"/>
      <c r="HJ1043" s="22"/>
      <c r="HK1043" s="22"/>
      <c r="HL1043" s="22"/>
      <c r="HM1043" s="22"/>
      <c r="HN1043" s="22"/>
      <c r="HO1043" s="22"/>
      <c r="HP1043" s="22"/>
      <c r="HQ1043" s="22"/>
      <c r="HR1043" s="22"/>
      <c r="HS1043" s="22"/>
      <c r="HT1043" s="22"/>
      <c r="HU1043" s="22"/>
      <c r="HV1043" s="22"/>
      <c r="HW1043" s="22"/>
      <c r="HX1043" s="22"/>
      <c r="HY1043" s="22"/>
      <c r="HZ1043" s="22"/>
      <c r="IA1043" s="22"/>
      <c r="IB1043" s="22"/>
      <c r="IC1043" s="22"/>
      <c r="ID1043" s="22"/>
      <c r="IE1043" s="22"/>
      <c r="IF1043" s="22"/>
      <c r="IG1043" s="22"/>
      <c r="IH1043" s="22"/>
      <c r="II1043" s="22"/>
      <c r="IJ1043" s="22"/>
      <c r="IK1043" s="22"/>
      <c r="IL1043" s="22"/>
      <c r="IM1043" s="22"/>
      <c r="IN1043" s="22"/>
      <c r="IO1043" s="22"/>
      <c r="IP1043" s="22"/>
      <c r="IQ1043" s="22"/>
      <c r="IR1043" s="22"/>
      <c r="IS1043" s="22"/>
      <c r="IT1043" s="22"/>
      <c r="IU1043" s="22"/>
      <c r="IV1043" s="22"/>
    </row>
    <row r="1044" s="21" customFormat="1" ht="24" spans="1:256">
      <c r="A1044" s="45" t="s">
        <v>42</v>
      </c>
      <c r="B1044" s="46" t="s">
        <v>717</v>
      </c>
      <c r="C1044" s="45" t="s">
        <v>57</v>
      </c>
      <c r="D1044" s="45" t="s">
        <v>45</v>
      </c>
      <c r="E1044" s="45" t="s">
        <v>267</v>
      </c>
      <c r="F1044" s="45">
        <v>1</v>
      </c>
      <c r="G1044" s="45">
        <v>1</v>
      </c>
      <c r="H1044" s="45">
        <v>0</v>
      </c>
      <c r="I1044" s="45">
        <v>0</v>
      </c>
      <c r="J1044" s="45">
        <v>2020</v>
      </c>
      <c r="K1044" s="45">
        <v>2020</v>
      </c>
      <c r="L1044" s="55">
        <f t="shared" si="120"/>
        <v>120</v>
      </c>
      <c r="M1044" s="70">
        <v>0</v>
      </c>
      <c r="N1044" s="55">
        <v>0</v>
      </c>
      <c r="O1044" s="55">
        <v>0</v>
      </c>
      <c r="P1044" s="55">
        <v>120</v>
      </c>
      <c r="Q1044" s="45" t="s">
        <v>46</v>
      </c>
      <c r="R1044" s="45">
        <v>0</v>
      </c>
      <c r="S1044" s="45">
        <v>0</v>
      </c>
      <c r="T1044" s="45">
        <v>0</v>
      </c>
      <c r="U1044" s="45">
        <v>0</v>
      </c>
      <c r="V1044" s="45">
        <v>0</v>
      </c>
      <c r="W1044" s="45">
        <v>0</v>
      </c>
      <c r="X1044" s="45">
        <v>0</v>
      </c>
      <c r="Y1044" s="45">
        <v>0</v>
      </c>
      <c r="Z1044" s="45">
        <v>0</v>
      </c>
      <c r="AA1044" s="45">
        <v>0</v>
      </c>
      <c r="AB1044" s="45" t="s">
        <v>222</v>
      </c>
      <c r="AC1044" s="45" t="s">
        <v>411</v>
      </c>
      <c r="AD1044" s="45"/>
      <c r="AE1044" s="22"/>
      <c r="AF1044" s="22"/>
      <c r="AG1044" s="22"/>
      <c r="AH1044" s="22"/>
      <c r="AI1044" s="22"/>
      <c r="AJ1044" s="22"/>
      <c r="AK1044" s="22"/>
      <c r="AL1044" s="22"/>
      <c r="AM1044" s="22"/>
      <c r="AN1044" s="22"/>
      <c r="AO1044" s="22"/>
      <c r="AP1044" s="22"/>
      <c r="AQ1044" s="22"/>
      <c r="AR1044" s="22"/>
      <c r="AS1044" s="22"/>
      <c r="AT1044" s="22"/>
      <c r="AU1044" s="22"/>
      <c r="AV1044" s="22"/>
      <c r="AW1044" s="22"/>
      <c r="AX1044" s="22"/>
      <c r="AY1044" s="22"/>
      <c r="AZ1044" s="22"/>
      <c r="BA1044" s="22"/>
      <c r="BB1044" s="22"/>
      <c r="BC1044" s="22"/>
      <c r="BD1044" s="22"/>
      <c r="BE1044" s="22"/>
      <c r="BF1044" s="22"/>
      <c r="BG1044" s="22"/>
      <c r="BH1044" s="22"/>
      <c r="BI1044" s="22"/>
      <c r="BJ1044" s="22"/>
      <c r="BK1044" s="22"/>
      <c r="BL1044" s="22"/>
      <c r="BM1044" s="22"/>
      <c r="BN1044" s="22"/>
      <c r="BO1044" s="22"/>
      <c r="BP1044" s="22"/>
      <c r="BQ1044" s="22"/>
      <c r="BR1044" s="22"/>
      <c r="BS1044" s="22"/>
      <c r="BT1044" s="22"/>
      <c r="BU1044" s="22"/>
      <c r="BV1044" s="22"/>
      <c r="BW1044" s="22"/>
      <c r="BX1044" s="22"/>
      <c r="BY1044" s="22"/>
      <c r="BZ1044" s="22"/>
      <c r="CA1044" s="22"/>
      <c r="CB1044" s="22"/>
      <c r="CC1044" s="22"/>
      <c r="CD1044" s="22"/>
      <c r="CE1044" s="22"/>
      <c r="CF1044" s="22"/>
      <c r="CG1044" s="22"/>
      <c r="CH1044" s="22"/>
      <c r="CI1044" s="22"/>
      <c r="CJ1044" s="22"/>
      <c r="CK1044" s="22"/>
      <c r="CL1044" s="22"/>
      <c r="CM1044" s="22"/>
      <c r="CN1044" s="22"/>
      <c r="CO1044" s="22"/>
      <c r="CP1044" s="22"/>
      <c r="CQ1044" s="22"/>
      <c r="CR1044" s="22"/>
      <c r="CS1044" s="22"/>
      <c r="CT1044" s="22"/>
      <c r="CU1044" s="22"/>
      <c r="CV1044" s="22"/>
      <c r="CW1044" s="22"/>
      <c r="CX1044" s="22"/>
      <c r="CY1044" s="22"/>
      <c r="CZ1044" s="22"/>
      <c r="DA1044" s="22"/>
      <c r="DB1044" s="22"/>
      <c r="DC1044" s="22"/>
      <c r="DD1044" s="22"/>
      <c r="DE1044" s="22"/>
      <c r="DF1044" s="22"/>
      <c r="DG1044" s="22"/>
      <c r="DH1044" s="22"/>
      <c r="DI1044" s="22"/>
      <c r="DJ1044" s="22"/>
      <c r="DK1044" s="22"/>
      <c r="DL1044" s="22"/>
      <c r="DM1044" s="22"/>
      <c r="DN1044" s="22"/>
      <c r="DO1044" s="22"/>
      <c r="DP1044" s="22"/>
      <c r="DQ1044" s="22"/>
      <c r="DR1044" s="22"/>
      <c r="DS1044" s="22"/>
      <c r="DT1044" s="22"/>
      <c r="DU1044" s="22"/>
      <c r="DV1044" s="22"/>
      <c r="DW1044" s="22"/>
      <c r="DX1044" s="22"/>
      <c r="DY1044" s="22"/>
      <c r="DZ1044" s="22"/>
      <c r="EA1044" s="22"/>
      <c r="EB1044" s="22"/>
      <c r="EC1044" s="22"/>
      <c r="ED1044" s="22"/>
      <c r="EE1044" s="22"/>
      <c r="EF1044" s="22"/>
      <c r="EG1044" s="22"/>
      <c r="EH1044" s="22"/>
      <c r="EI1044" s="22"/>
      <c r="EJ1044" s="22"/>
      <c r="EK1044" s="22"/>
      <c r="EL1044" s="22"/>
      <c r="EM1044" s="22"/>
      <c r="EN1044" s="22"/>
      <c r="EO1044" s="22"/>
      <c r="EP1044" s="22"/>
      <c r="EQ1044" s="22"/>
      <c r="ER1044" s="22"/>
      <c r="ES1044" s="22"/>
      <c r="ET1044" s="22"/>
      <c r="EU1044" s="22"/>
      <c r="EV1044" s="22"/>
      <c r="EW1044" s="22"/>
      <c r="EX1044" s="22"/>
      <c r="EY1044" s="22"/>
      <c r="EZ1044" s="22"/>
      <c r="FA1044" s="22"/>
      <c r="FB1044" s="22"/>
      <c r="FC1044" s="22"/>
      <c r="FD1044" s="22"/>
      <c r="FE1044" s="22"/>
      <c r="FF1044" s="22"/>
      <c r="FG1044" s="22"/>
      <c r="FH1044" s="22"/>
      <c r="FI1044" s="22"/>
      <c r="FJ1044" s="22"/>
      <c r="FK1044" s="22"/>
      <c r="FL1044" s="22"/>
      <c r="FM1044" s="22"/>
      <c r="FN1044" s="22"/>
      <c r="FO1044" s="22"/>
      <c r="FP1044" s="22"/>
      <c r="FQ1044" s="22"/>
      <c r="FR1044" s="22"/>
      <c r="FS1044" s="22"/>
      <c r="FT1044" s="22"/>
      <c r="FU1044" s="22"/>
      <c r="FV1044" s="22"/>
      <c r="FW1044" s="22"/>
      <c r="FX1044" s="22"/>
      <c r="FY1044" s="22"/>
      <c r="FZ1044" s="22"/>
      <c r="GA1044" s="22"/>
      <c r="GB1044" s="22"/>
      <c r="GC1044" s="22"/>
      <c r="GD1044" s="22"/>
      <c r="GE1044" s="22"/>
      <c r="GF1044" s="22"/>
      <c r="GG1044" s="22"/>
      <c r="GH1044" s="22"/>
      <c r="GI1044" s="22"/>
      <c r="GJ1044" s="22"/>
      <c r="GK1044" s="22"/>
      <c r="GL1044" s="22"/>
      <c r="GM1044" s="22"/>
      <c r="GN1044" s="22"/>
      <c r="GO1044" s="22"/>
      <c r="GP1044" s="22"/>
      <c r="GQ1044" s="22"/>
      <c r="GR1044" s="22"/>
      <c r="GS1044" s="22"/>
      <c r="GT1044" s="22"/>
      <c r="GU1044" s="22"/>
      <c r="GV1044" s="22"/>
      <c r="GW1044" s="22"/>
      <c r="GX1044" s="22"/>
      <c r="GY1044" s="22"/>
      <c r="GZ1044" s="22"/>
      <c r="HA1044" s="22"/>
      <c r="HB1044" s="22"/>
      <c r="HC1044" s="22"/>
      <c r="HD1044" s="22"/>
      <c r="HE1044" s="22"/>
      <c r="HF1044" s="22"/>
      <c r="HG1044" s="22"/>
      <c r="HH1044" s="22"/>
      <c r="HI1044" s="22"/>
      <c r="HJ1044" s="22"/>
      <c r="HK1044" s="22"/>
      <c r="HL1044" s="22"/>
      <c r="HM1044" s="22"/>
      <c r="HN1044" s="22"/>
      <c r="HO1044" s="22"/>
      <c r="HP1044" s="22"/>
      <c r="HQ1044" s="22"/>
      <c r="HR1044" s="22"/>
      <c r="HS1044" s="22"/>
      <c r="HT1044" s="22"/>
      <c r="HU1044" s="22"/>
      <c r="HV1044" s="22"/>
      <c r="HW1044" s="22"/>
      <c r="HX1044" s="22"/>
      <c r="HY1044" s="22"/>
      <c r="HZ1044" s="22"/>
      <c r="IA1044" s="22"/>
      <c r="IB1044" s="22"/>
      <c r="IC1044" s="22"/>
      <c r="ID1044" s="22"/>
      <c r="IE1044" s="22"/>
      <c r="IF1044" s="22"/>
      <c r="IG1044" s="22"/>
      <c r="IH1044" s="22"/>
      <c r="II1044" s="22"/>
      <c r="IJ1044" s="22"/>
      <c r="IK1044" s="22"/>
      <c r="IL1044" s="22"/>
      <c r="IM1044" s="22"/>
      <c r="IN1044" s="22"/>
      <c r="IO1044" s="22"/>
      <c r="IP1044" s="22"/>
      <c r="IQ1044" s="22"/>
      <c r="IR1044" s="22"/>
      <c r="IS1044" s="22"/>
      <c r="IT1044" s="22"/>
      <c r="IU1044" s="22"/>
      <c r="IV1044" s="22"/>
    </row>
    <row r="1045" s="21" customFormat="1" ht="24" spans="1:256">
      <c r="A1045" s="45" t="s">
        <v>42</v>
      </c>
      <c r="B1045" s="46" t="s">
        <v>718</v>
      </c>
      <c r="C1045" s="45" t="s">
        <v>57</v>
      </c>
      <c r="D1045" s="45" t="s">
        <v>45</v>
      </c>
      <c r="E1045" s="45" t="s">
        <v>267</v>
      </c>
      <c r="F1045" s="45">
        <v>1</v>
      </c>
      <c r="G1045" s="45">
        <v>1</v>
      </c>
      <c r="H1045" s="45">
        <v>22</v>
      </c>
      <c r="I1045" s="45">
        <v>84</v>
      </c>
      <c r="J1045" s="45">
        <v>2020</v>
      </c>
      <c r="K1045" s="45">
        <v>2020</v>
      </c>
      <c r="L1045" s="55">
        <f t="shared" si="120"/>
        <v>70</v>
      </c>
      <c r="M1045" s="70">
        <v>0</v>
      </c>
      <c r="N1045" s="55">
        <v>0</v>
      </c>
      <c r="O1045" s="55">
        <v>0</v>
      </c>
      <c r="P1045" s="55">
        <v>70</v>
      </c>
      <c r="Q1045" s="45" t="s">
        <v>46</v>
      </c>
      <c r="R1045" s="45">
        <v>22</v>
      </c>
      <c r="S1045" s="45">
        <v>84</v>
      </c>
      <c r="T1045" s="45">
        <v>22</v>
      </c>
      <c r="U1045" s="45">
        <v>84</v>
      </c>
      <c r="V1045" s="45">
        <v>0</v>
      </c>
      <c r="W1045" s="45">
        <v>0</v>
      </c>
      <c r="X1045" s="45">
        <v>0</v>
      </c>
      <c r="Y1045" s="45">
        <v>0</v>
      </c>
      <c r="Z1045" s="45">
        <v>0</v>
      </c>
      <c r="AA1045" s="45">
        <v>0</v>
      </c>
      <c r="AB1045" s="45" t="s">
        <v>222</v>
      </c>
      <c r="AC1045" s="45" t="s">
        <v>411</v>
      </c>
      <c r="AD1045" s="45"/>
      <c r="AE1045" s="22"/>
      <c r="AF1045" s="22"/>
      <c r="AG1045" s="22"/>
      <c r="AH1045" s="22"/>
      <c r="AI1045" s="22"/>
      <c r="AJ1045" s="22"/>
      <c r="AK1045" s="22"/>
      <c r="AL1045" s="22"/>
      <c r="AM1045" s="22"/>
      <c r="AN1045" s="22"/>
      <c r="AO1045" s="22"/>
      <c r="AP1045" s="22"/>
      <c r="AQ1045" s="22"/>
      <c r="AR1045" s="22"/>
      <c r="AS1045" s="22"/>
      <c r="AT1045" s="22"/>
      <c r="AU1045" s="22"/>
      <c r="AV1045" s="22"/>
      <c r="AW1045" s="22"/>
      <c r="AX1045" s="22"/>
      <c r="AY1045" s="22"/>
      <c r="AZ1045" s="22"/>
      <c r="BA1045" s="22"/>
      <c r="BB1045" s="22"/>
      <c r="BC1045" s="22"/>
      <c r="BD1045" s="22"/>
      <c r="BE1045" s="22"/>
      <c r="BF1045" s="22"/>
      <c r="BG1045" s="22"/>
      <c r="BH1045" s="22"/>
      <c r="BI1045" s="22"/>
      <c r="BJ1045" s="22"/>
      <c r="BK1045" s="22"/>
      <c r="BL1045" s="22"/>
      <c r="BM1045" s="22"/>
      <c r="BN1045" s="22"/>
      <c r="BO1045" s="22"/>
      <c r="BP1045" s="22"/>
      <c r="BQ1045" s="22"/>
      <c r="BR1045" s="22"/>
      <c r="BS1045" s="22"/>
      <c r="BT1045" s="22"/>
      <c r="BU1045" s="22"/>
      <c r="BV1045" s="22"/>
      <c r="BW1045" s="22"/>
      <c r="BX1045" s="22"/>
      <c r="BY1045" s="22"/>
      <c r="BZ1045" s="22"/>
      <c r="CA1045" s="22"/>
      <c r="CB1045" s="22"/>
      <c r="CC1045" s="22"/>
      <c r="CD1045" s="22"/>
      <c r="CE1045" s="22"/>
      <c r="CF1045" s="22"/>
      <c r="CG1045" s="22"/>
      <c r="CH1045" s="22"/>
      <c r="CI1045" s="22"/>
      <c r="CJ1045" s="22"/>
      <c r="CK1045" s="22"/>
      <c r="CL1045" s="22"/>
      <c r="CM1045" s="22"/>
      <c r="CN1045" s="22"/>
      <c r="CO1045" s="22"/>
      <c r="CP1045" s="22"/>
      <c r="CQ1045" s="22"/>
      <c r="CR1045" s="22"/>
      <c r="CS1045" s="22"/>
      <c r="CT1045" s="22"/>
      <c r="CU1045" s="22"/>
      <c r="CV1045" s="22"/>
      <c r="CW1045" s="22"/>
      <c r="CX1045" s="22"/>
      <c r="CY1045" s="22"/>
      <c r="CZ1045" s="22"/>
      <c r="DA1045" s="22"/>
      <c r="DB1045" s="22"/>
      <c r="DC1045" s="22"/>
      <c r="DD1045" s="22"/>
      <c r="DE1045" s="22"/>
      <c r="DF1045" s="22"/>
      <c r="DG1045" s="22"/>
      <c r="DH1045" s="22"/>
      <c r="DI1045" s="22"/>
      <c r="DJ1045" s="22"/>
      <c r="DK1045" s="22"/>
      <c r="DL1045" s="22"/>
      <c r="DM1045" s="22"/>
      <c r="DN1045" s="22"/>
      <c r="DO1045" s="22"/>
      <c r="DP1045" s="22"/>
      <c r="DQ1045" s="22"/>
      <c r="DR1045" s="22"/>
      <c r="DS1045" s="22"/>
      <c r="DT1045" s="22"/>
      <c r="DU1045" s="22"/>
      <c r="DV1045" s="22"/>
      <c r="DW1045" s="22"/>
      <c r="DX1045" s="22"/>
      <c r="DY1045" s="22"/>
      <c r="DZ1045" s="22"/>
      <c r="EA1045" s="22"/>
      <c r="EB1045" s="22"/>
      <c r="EC1045" s="22"/>
      <c r="ED1045" s="22"/>
      <c r="EE1045" s="22"/>
      <c r="EF1045" s="22"/>
      <c r="EG1045" s="22"/>
      <c r="EH1045" s="22"/>
      <c r="EI1045" s="22"/>
      <c r="EJ1045" s="22"/>
      <c r="EK1045" s="22"/>
      <c r="EL1045" s="22"/>
      <c r="EM1045" s="22"/>
      <c r="EN1045" s="22"/>
      <c r="EO1045" s="22"/>
      <c r="EP1045" s="22"/>
      <c r="EQ1045" s="22"/>
      <c r="ER1045" s="22"/>
      <c r="ES1045" s="22"/>
      <c r="ET1045" s="22"/>
      <c r="EU1045" s="22"/>
      <c r="EV1045" s="22"/>
      <c r="EW1045" s="22"/>
      <c r="EX1045" s="22"/>
      <c r="EY1045" s="22"/>
      <c r="EZ1045" s="22"/>
      <c r="FA1045" s="22"/>
      <c r="FB1045" s="22"/>
      <c r="FC1045" s="22"/>
      <c r="FD1045" s="22"/>
      <c r="FE1045" s="22"/>
      <c r="FF1045" s="22"/>
      <c r="FG1045" s="22"/>
      <c r="FH1045" s="22"/>
      <c r="FI1045" s="22"/>
      <c r="FJ1045" s="22"/>
      <c r="FK1045" s="22"/>
      <c r="FL1045" s="22"/>
      <c r="FM1045" s="22"/>
      <c r="FN1045" s="22"/>
      <c r="FO1045" s="22"/>
      <c r="FP1045" s="22"/>
      <c r="FQ1045" s="22"/>
      <c r="FR1045" s="22"/>
      <c r="FS1045" s="22"/>
      <c r="FT1045" s="22"/>
      <c r="FU1045" s="22"/>
      <c r="FV1045" s="22"/>
      <c r="FW1045" s="22"/>
      <c r="FX1045" s="22"/>
      <c r="FY1045" s="22"/>
      <c r="FZ1045" s="22"/>
      <c r="GA1045" s="22"/>
      <c r="GB1045" s="22"/>
      <c r="GC1045" s="22"/>
      <c r="GD1045" s="22"/>
      <c r="GE1045" s="22"/>
      <c r="GF1045" s="22"/>
      <c r="GG1045" s="22"/>
      <c r="GH1045" s="22"/>
      <c r="GI1045" s="22"/>
      <c r="GJ1045" s="22"/>
      <c r="GK1045" s="22"/>
      <c r="GL1045" s="22"/>
      <c r="GM1045" s="22"/>
      <c r="GN1045" s="22"/>
      <c r="GO1045" s="22"/>
      <c r="GP1045" s="22"/>
      <c r="GQ1045" s="22"/>
      <c r="GR1045" s="22"/>
      <c r="GS1045" s="22"/>
      <c r="GT1045" s="22"/>
      <c r="GU1045" s="22"/>
      <c r="GV1045" s="22"/>
      <c r="GW1045" s="22"/>
      <c r="GX1045" s="22"/>
      <c r="GY1045" s="22"/>
      <c r="GZ1045" s="22"/>
      <c r="HA1045" s="22"/>
      <c r="HB1045" s="22"/>
      <c r="HC1045" s="22"/>
      <c r="HD1045" s="22"/>
      <c r="HE1045" s="22"/>
      <c r="HF1045" s="22"/>
      <c r="HG1045" s="22"/>
      <c r="HH1045" s="22"/>
      <c r="HI1045" s="22"/>
      <c r="HJ1045" s="22"/>
      <c r="HK1045" s="22"/>
      <c r="HL1045" s="22"/>
      <c r="HM1045" s="22"/>
      <c r="HN1045" s="22"/>
      <c r="HO1045" s="22"/>
      <c r="HP1045" s="22"/>
      <c r="HQ1045" s="22"/>
      <c r="HR1045" s="22"/>
      <c r="HS1045" s="22"/>
      <c r="HT1045" s="22"/>
      <c r="HU1045" s="22"/>
      <c r="HV1045" s="22"/>
      <c r="HW1045" s="22"/>
      <c r="HX1045" s="22"/>
      <c r="HY1045" s="22"/>
      <c r="HZ1045" s="22"/>
      <c r="IA1045" s="22"/>
      <c r="IB1045" s="22"/>
      <c r="IC1045" s="22"/>
      <c r="ID1045" s="22"/>
      <c r="IE1045" s="22"/>
      <c r="IF1045" s="22"/>
      <c r="IG1045" s="22"/>
      <c r="IH1045" s="22"/>
      <c r="II1045" s="22"/>
      <c r="IJ1045" s="22"/>
      <c r="IK1045" s="22"/>
      <c r="IL1045" s="22"/>
      <c r="IM1045" s="22"/>
      <c r="IN1045" s="22"/>
      <c r="IO1045" s="22"/>
      <c r="IP1045" s="22"/>
      <c r="IQ1045" s="22"/>
      <c r="IR1045" s="22"/>
      <c r="IS1045" s="22"/>
      <c r="IT1045" s="22"/>
      <c r="IU1045" s="22"/>
      <c r="IV1045" s="22"/>
    </row>
    <row r="1046" s="21" customFormat="1" ht="24" spans="1:256">
      <c r="A1046" s="45" t="s">
        <v>42</v>
      </c>
      <c r="B1046" s="46" t="s">
        <v>719</v>
      </c>
      <c r="C1046" s="45" t="s">
        <v>57</v>
      </c>
      <c r="D1046" s="45" t="s">
        <v>45</v>
      </c>
      <c r="E1046" s="45" t="s">
        <v>267</v>
      </c>
      <c r="F1046" s="45">
        <v>1</v>
      </c>
      <c r="G1046" s="45">
        <v>1</v>
      </c>
      <c r="H1046" s="45">
        <v>20</v>
      </c>
      <c r="I1046" s="45">
        <v>75</v>
      </c>
      <c r="J1046" s="45">
        <v>2020</v>
      </c>
      <c r="K1046" s="45">
        <v>2020</v>
      </c>
      <c r="L1046" s="55">
        <f t="shared" si="120"/>
        <v>100</v>
      </c>
      <c r="M1046" s="70">
        <v>0</v>
      </c>
      <c r="N1046" s="55">
        <v>0</v>
      </c>
      <c r="O1046" s="55">
        <v>0</v>
      </c>
      <c r="P1046" s="55">
        <v>100</v>
      </c>
      <c r="Q1046" s="45" t="s">
        <v>46</v>
      </c>
      <c r="R1046" s="45">
        <v>20</v>
      </c>
      <c r="S1046" s="45">
        <v>75</v>
      </c>
      <c r="T1046" s="45">
        <v>20</v>
      </c>
      <c r="U1046" s="45">
        <v>75</v>
      </c>
      <c r="V1046" s="45">
        <v>0</v>
      </c>
      <c r="W1046" s="45">
        <v>0</v>
      </c>
      <c r="X1046" s="45">
        <v>0</v>
      </c>
      <c r="Y1046" s="45">
        <v>0</v>
      </c>
      <c r="Z1046" s="45">
        <v>0</v>
      </c>
      <c r="AA1046" s="45">
        <v>0</v>
      </c>
      <c r="AB1046" s="45" t="s">
        <v>222</v>
      </c>
      <c r="AC1046" s="45" t="s">
        <v>411</v>
      </c>
      <c r="AD1046" s="45"/>
      <c r="AE1046" s="22"/>
      <c r="AF1046" s="22"/>
      <c r="AG1046" s="22"/>
      <c r="AH1046" s="22"/>
      <c r="AI1046" s="22"/>
      <c r="AJ1046" s="22"/>
      <c r="AK1046" s="22"/>
      <c r="AL1046" s="22"/>
      <c r="AM1046" s="22"/>
      <c r="AN1046" s="22"/>
      <c r="AO1046" s="22"/>
      <c r="AP1046" s="22"/>
      <c r="AQ1046" s="22"/>
      <c r="AR1046" s="22"/>
      <c r="AS1046" s="22"/>
      <c r="AT1046" s="22"/>
      <c r="AU1046" s="22"/>
      <c r="AV1046" s="22"/>
      <c r="AW1046" s="22"/>
      <c r="AX1046" s="22"/>
      <c r="AY1046" s="22"/>
      <c r="AZ1046" s="22"/>
      <c r="BA1046" s="22"/>
      <c r="BB1046" s="22"/>
      <c r="BC1046" s="22"/>
      <c r="BD1046" s="22"/>
      <c r="BE1046" s="22"/>
      <c r="BF1046" s="22"/>
      <c r="BG1046" s="22"/>
      <c r="BH1046" s="22"/>
      <c r="BI1046" s="22"/>
      <c r="BJ1046" s="22"/>
      <c r="BK1046" s="22"/>
      <c r="BL1046" s="22"/>
      <c r="BM1046" s="22"/>
      <c r="BN1046" s="22"/>
      <c r="BO1046" s="22"/>
      <c r="BP1046" s="22"/>
      <c r="BQ1046" s="22"/>
      <c r="BR1046" s="22"/>
      <c r="BS1046" s="22"/>
      <c r="BT1046" s="22"/>
      <c r="BU1046" s="22"/>
      <c r="BV1046" s="22"/>
      <c r="BW1046" s="22"/>
      <c r="BX1046" s="22"/>
      <c r="BY1046" s="22"/>
      <c r="BZ1046" s="22"/>
      <c r="CA1046" s="22"/>
      <c r="CB1046" s="22"/>
      <c r="CC1046" s="22"/>
      <c r="CD1046" s="22"/>
      <c r="CE1046" s="22"/>
      <c r="CF1046" s="22"/>
      <c r="CG1046" s="22"/>
      <c r="CH1046" s="22"/>
      <c r="CI1046" s="22"/>
      <c r="CJ1046" s="22"/>
      <c r="CK1046" s="22"/>
      <c r="CL1046" s="22"/>
      <c r="CM1046" s="22"/>
      <c r="CN1046" s="22"/>
      <c r="CO1046" s="22"/>
      <c r="CP1046" s="22"/>
      <c r="CQ1046" s="22"/>
      <c r="CR1046" s="22"/>
      <c r="CS1046" s="22"/>
      <c r="CT1046" s="22"/>
      <c r="CU1046" s="22"/>
      <c r="CV1046" s="22"/>
      <c r="CW1046" s="22"/>
      <c r="CX1046" s="22"/>
      <c r="CY1046" s="22"/>
      <c r="CZ1046" s="22"/>
      <c r="DA1046" s="22"/>
      <c r="DB1046" s="22"/>
      <c r="DC1046" s="22"/>
      <c r="DD1046" s="22"/>
      <c r="DE1046" s="22"/>
      <c r="DF1046" s="22"/>
      <c r="DG1046" s="22"/>
      <c r="DH1046" s="22"/>
      <c r="DI1046" s="22"/>
      <c r="DJ1046" s="22"/>
      <c r="DK1046" s="22"/>
      <c r="DL1046" s="22"/>
      <c r="DM1046" s="22"/>
      <c r="DN1046" s="22"/>
      <c r="DO1046" s="22"/>
      <c r="DP1046" s="22"/>
      <c r="DQ1046" s="22"/>
      <c r="DR1046" s="22"/>
      <c r="DS1046" s="22"/>
      <c r="DT1046" s="22"/>
      <c r="DU1046" s="22"/>
      <c r="DV1046" s="22"/>
      <c r="DW1046" s="22"/>
      <c r="DX1046" s="22"/>
      <c r="DY1046" s="22"/>
      <c r="DZ1046" s="22"/>
      <c r="EA1046" s="22"/>
      <c r="EB1046" s="22"/>
      <c r="EC1046" s="22"/>
      <c r="ED1046" s="22"/>
      <c r="EE1046" s="22"/>
      <c r="EF1046" s="22"/>
      <c r="EG1046" s="22"/>
      <c r="EH1046" s="22"/>
      <c r="EI1046" s="22"/>
      <c r="EJ1046" s="22"/>
      <c r="EK1046" s="22"/>
      <c r="EL1046" s="22"/>
      <c r="EM1046" s="22"/>
      <c r="EN1046" s="22"/>
      <c r="EO1046" s="22"/>
      <c r="EP1046" s="22"/>
      <c r="EQ1046" s="22"/>
      <c r="ER1046" s="22"/>
      <c r="ES1046" s="22"/>
      <c r="ET1046" s="22"/>
      <c r="EU1046" s="22"/>
      <c r="EV1046" s="22"/>
      <c r="EW1046" s="22"/>
      <c r="EX1046" s="22"/>
      <c r="EY1046" s="22"/>
      <c r="EZ1046" s="22"/>
      <c r="FA1046" s="22"/>
      <c r="FB1046" s="22"/>
      <c r="FC1046" s="22"/>
      <c r="FD1046" s="22"/>
      <c r="FE1046" s="22"/>
      <c r="FF1046" s="22"/>
      <c r="FG1046" s="22"/>
      <c r="FH1046" s="22"/>
      <c r="FI1046" s="22"/>
      <c r="FJ1046" s="22"/>
      <c r="FK1046" s="22"/>
      <c r="FL1046" s="22"/>
      <c r="FM1046" s="22"/>
      <c r="FN1046" s="22"/>
      <c r="FO1046" s="22"/>
      <c r="FP1046" s="22"/>
      <c r="FQ1046" s="22"/>
      <c r="FR1046" s="22"/>
      <c r="FS1046" s="22"/>
      <c r="FT1046" s="22"/>
      <c r="FU1046" s="22"/>
      <c r="FV1046" s="22"/>
      <c r="FW1046" s="22"/>
      <c r="FX1046" s="22"/>
      <c r="FY1046" s="22"/>
      <c r="FZ1046" s="22"/>
      <c r="GA1046" s="22"/>
      <c r="GB1046" s="22"/>
      <c r="GC1046" s="22"/>
      <c r="GD1046" s="22"/>
      <c r="GE1046" s="22"/>
      <c r="GF1046" s="22"/>
      <c r="GG1046" s="22"/>
      <c r="GH1046" s="22"/>
      <c r="GI1046" s="22"/>
      <c r="GJ1046" s="22"/>
      <c r="GK1046" s="22"/>
      <c r="GL1046" s="22"/>
      <c r="GM1046" s="22"/>
      <c r="GN1046" s="22"/>
      <c r="GO1046" s="22"/>
      <c r="GP1046" s="22"/>
      <c r="GQ1046" s="22"/>
      <c r="GR1046" s="22"/>
      <c r="GS1046" s="22"/>
      <c r="GT1046" s="22"/>
      <c r="GU1046" s="22"/>
      <c r="GV1046" s="22"/>
      <c r="GW1046" s="22"/>
      <c r="GX1046" s="22"/>
      <c r="GY1046" s="22"/>
      <c r="GZ1046" s="22"/>
      <c r="HA1046" s="22"/>
      <c r="HB1046" s="22"/>
      <c r="HC1046" s="22"/>
      <c r="HD1046" s="22"/>
      <c r="HE1046" s="22"/>
      <c r="HF1046" s="22"/>
      <c r="HG1046" s="22"/>
      <c r="HH1046" s="22"/>
      <c r="HI1046" s="22"/>
      <c r="HJ1046" s="22"/>
      <c r="HK1046" s="22"/>
      <c r="HL1046" s="22"/>
      <c r="HM1046" s="22"/>
      <c r="HN1046" s="22"/>
      <c r="HO1046" s="22"/>
      <c r="HP1046" s="22"/>
      <c r="HQ1046" s="22"/>
      <c r="HR1046" s="22"/>
      <c r="HS1046" s="22"/>
      <c r="HT1046" s="22"/>
      <c r="HU1046" s="22"/>
      <c r="HV1046" s="22"/>
      <c r="HW1046" s="22"/>
      <c r="HX1046" s="22"/>
      <c r="HY1046" s="22"/>
      <c r="HZ1046" s="22"/>
      <c r="IA1046" s="22"/>
      <c r="IB1046" s="22"/>
      <c r="IC1046" s="22"/>
      <c r="ID1046" s="22"/>
      <c r="IE1046" s="22"/>
      <c r="IF1046" s="22"/>
      <c r="IG1046" s="22"/>
      <c r="IH1046" s="22"/>
      <c r="II1046" s="22"/>
      <c r="IJ1046" s="22"/>
      <c r="IK1046" s="22"/>
      <c r="IL1046" s="22"/>
      <c r="IM1046" s="22"/>
      <c r="IN1046" s="22"/>
      <c r="IO1046" s="22"/>
      <c r="IP1046" s="22"/>
      <c r="IQ1046" s="22"/>
      <c r="IR1046" s="22"/>
      <c r="IS1046" s="22"/>
      <c r="IT1046" s="22"/>
      <c r="IU1046" s="22"/>
      <c r="IV1046" s="22"/>
    </row>
    <row r="1047" s="21" customFormat="1" ht="24" spans="1:256">
      <c r="A1047" s="45" t="s">
        <v>42</v>
      </c>
      <c r="B1047" s="46" t="s">
        <v>720</v>
      </c>
      <c r="C1047" s="45" t="s">
        <v>57</v>
      </c>
      <c r="D1047" s="45" t="s">
        <v>45</v>
      </c>
      <c r="E1047" s="45" t="s">
        <v>267</v>
      </c>
      <c r="F1047" s="45">
        <v>1</v>
      </c>
      <c r="G1047" s="45">
        <v>1</v>
      </c>
      <c r="H1047" s="45">
        <v>0</v>
      </c>
      <c r="I1047" s="45">
        <v>0</v>
      </c>
      <c r="J1047" s="45">
        <v>2020</v>
      </c>
      <c r="K1047" s="45">
        <v>2020</v>
      </c>
      <c r="L1047" s="55">
        <f t="shared" si="120"/>
        <v>140</v>
      </c>
      <c r="M1047" s="70">
        <v>0</v>
      </c>
      <c r="N1047" s="55">
        <v>0</v>
      </c>
      <c r="O1047" s="55">
        <v>0</v>
      </c>
      <c r="P1047" s="55">
        <v>140</v>
      </c>
      <c r="Q1047" s="45" t="s">
        <v>46</v>
      </c>
      <c r="R1047" s="45">
        <v>0</v>
      </c>
      <c r="S1047" s="45">
        <v>0</v>
      </c>
      <c r="T1047" s="45">
        <v>0</v>
      </c>
      <c r="U1047" s="45">
        <v>0</v>
      </c>
      <c r="V1047" s="45">
        <v>0</v>
      </c>
      <c r="W1047" s="45">
        <v>0</v>
      </c>
      <c r="X1047" s="45">
        <v>0</v>
      </c>
      <c r="Y1047" s="45">
        <v>0</v>
      </c>
      <c r="Z1047" s="45">
        <v>0</v>
      </c>
      <c r="AA1047" s="45">
        <v>0</v>
      </c>
      <c r="AB1047" s="45" t="s">
        <v>222</v>
      </c>
      <c r="AC1047" s="45" t="s">
        <v>411</v>
      </c>
      <c r="AD1047" s="45"/>
      <c r="AE1047" s="22"/>
      <c r="AF1047" s="22"/>
      <c r="AG1047" s="22"/>
      <c r="AH1047" s="22"/>
      <c r="AI1047" s="22"/>
      <c r="AJ1047" s="22"/>
      <c r="AK1047" s="22"/>
      <c r="AL1047" s="22"/>
      <c r="AM1047" s="22"/>
      <c r="AN1047" s="22"/>
      <c r="AO1047" s="22"/>
      <c r="AP1047" s="22"/>
      <c r="AQ1047" s="22"/>
      <c r="AR1047" s="22"/>
      <c r="AS1047" s="22"/>
      <c r="AT1047" s="22"/>
      <c r="AU1047" s="22"/>
      <c r="AV1047" s="22"/>
      <c r="AW1047" s="22"/>
      <c r="AX1047" s="22"/>
      <c r="AY1047" s="22"/>
      <c r="AZ1047" s="22"/>
      <c r="BA1047" s="22"/>
      <c r="BB1047" s="22"/>
      <c r="BC1047" s="22"/>
      <c r="BD1047" s="22"/>
      <c r="BE1047" s="22"/>
      <c r="BF1047" s="22"/>
      <c r="BG1047" s="22"/>
      <c r="BH1047" s="22"/>
      <c r="BI1047" s="22"/>
      <c r="BJ1047" s="22"/>
      <c r="BK1047" s="22"/>
      <c r="BL1047" s="22"/>
      <c r="BM1047" s="22"/>
      <c r="BN1047" s="22"/>
      <c r="BO1047" s="22"/>
      <c r="BP1047" s="22"/>
      <c r="BQ1047" s="22"/>
      <c r="BR1047" s="22"/>
      <c r="BS1047" s="22"/>
      <c r="BT1047" s="22"/>
      <c r="BU1047" s="22"/>
      <c r="BV1047" s="22"/>
      <c r="BW1047" s="22"/>
      <c r="BX1047" s="22"/>
      <c r="BY1047" s="22"/>
      <c r="BZ1047" s="22"/>
      <c r="CA1047" s="22"/>
      <c r="CB1047" s="22"/>
      <c r="CC1047" s="22"/>
      <c r="CD1047" s="22"/>
      <c r="CE1047" s="22"/>
      <c r="CF1047" s="22"/>
      <c r="CG1047" s="22"/>
      <c r="CH1047" s="22"/>
      <c r="CI1047" s="22"/>
      <c r="CJ1047" s="22"/>
      <c r="CK1047" s="22"/>
      <c r="CL1047" s="22"/>
      <c r="CM1047" s="22"/>
      <c r="CN1047" s="22"/>
      <c r="CO1047" s="22"/>
      <c r="CP1047" s="22"/>
      <c r="CQ1047" s="22"/>
      <c r="CR1047" s="22"/>
      <c r="CS1047" s="22"/>
      <c r="CT1047" s="22"/>
      <c r="CU1047" s="22"/>
      <c r="CV1047" s="22"/>
      <c r="CW1047" s="22"/>
      <c r="CX1047" s="22"/>
      <c r="CY1047" s="22"/>
      <c r="CZ1047" s="22"/>
      <c r="DA1047" s="22"/>
      <c r="DB1047" s="22"/>
      <c r="DC1047" s="22"/>
      <c r="DD1047" s="22"/>
      <c r="DE1047" s="22"/>
      <c r="DF1047" s="22"/>
      <c r="DG1047" s="22"/>
      <c r="DH1047" s="22"/>
      <c r="DI1047" s="22"/>
      <c r="DJ1047" s="22"/>
      <c r="DK1047" s="22"/>
      <c r="DL1047" s="22"/>
      <c r="DM1047" s="22"/>
      <c r="DN1047" s="22"/>
      <c r="DO1047" s="22"/>
      <c r="DP1047" s="22"/>
      <c r="DQ1047" s="22"/>
      <c r="DR1047" s="22"/>
      <c r="DS1047" s="22"/>
      <c r="DT1047" s="22"/>
      <c r="DU1047" s="22"/>
      <c r="DV1047" s="22"/>
      <c r="DW1047" s="22"/>
      <c r="DX1047" s="22"/>
      <c r="DY1047" s="22"/>
      <c r="DZ1047" s="22"/>
      <c r="EA1047" s="22"/>
      <c r="EB1047" s="22"/>
      <c r="EC1047" s="22"/>
      <c r="ED1047" s="22"/>
      <c r="EE1047" s="22"/>
      <c r="EF1047" s="22"/>
      <c r="EG1047" s="22"/>
      <c r="EH1047" s="22"/>
      <c r="EI1047" s="22"/>
      <c r="EJ1047" s="22"/>
      <c r="EK1047" s="22"/>
      <c r="EL1047" s="22"/>
      <c r="EM1047" s="22"/>
      <c r="EN1047" s="22"/>
      <c r="EO1047" s="22"/>
      <c r="EP1047" s="22"/>
      <c r="EQ1047" s="22"/>
      <c r="ER1047" s="22"/>
      <c r="ES1047" s="22"/>
      <c r="ET1047" s="22"/>
      <c r="EU1047" s="22"/>
      <c r="EV1047" s="22"/>
      <c r="EW1047" s="22"/>
      <c r="EX1047" s="22"/>
      <c r="EY1047" s="22"/>
      <c r="EZ1047" s="22"/>
      <c r="FA1047" s="22"/>
      <c r="FB1047" s="22"/>
      <c r="FC1047" s="22"/>
      <c r="FD1047" s="22"/>
      <c r="FE1047" s="22"/>
      <c r="FF1047" s="22"/>
      <c r="FG1047" s="22"/>
      <c r="FH1047" s="22"/>
      <c r="FI1047" s="22"/>
      <c r="FJ1047" s="22"/>
      <c r="FK1047" s="22"/>
      <c r="FL1047" s="22"/>
      <c r="FM1047" s="22"/>
      <c r="FN1047" s="22"/>
      <c r="FO1047" s="22"/>
      <c r="FP1047" s="22"/>
      <c r="FQ1047" s="22"/>
      <c r="FR1047" s="22"/>
      <c r="FS1047" s="22"/>
      <c r="FT1047" s="22"/>
      <c r="FU1047" s="22"/>
      <c r="FV1047" s="22"/>
      <c r="FW1047" s="22"/>
      <c r="FX1047" s="22"/>
      <c r="FY1047" s="22"/>
      <c r="FZ1047" s="22"/>
      <c r="GA1047" s="22"/>
      <c r="GB1047" s="22"/>
      <c r="GC1047" s="22"/>
      <c r="GD1047" s="22"/>
      <c r="GE1047" s="22"/>
      <c r="GF1047" s="22"/>
      <c r="GG1047" s="22"/>
      <c r="GH1047" s="22"/>
      <c r="GI1047" s="22"/>
      <c r="GJ1047" s="22"/>
      <c r="GK1047" s="22"/>
      <c r="GL1047" s="22"/>
      <c r="GM1047" s="22"/>
      <c r="GN1047" s="22"/>
      <c r="GO1047" s="22"/>
      <c r="GP1047" s="22"/>
      <c r="GQ1047" s="22"/>
      <c r="GR1047" s="22"/>
      <c r="GS1047" s="22"/>
      <c r="GT1047" s="22"/>
      <c r="GU1047" s="22"/>
      <c r="GV1047" s="22"/>
      <c r="GW1047" s="22"/>
      <c r="GX1047" s="22"/>
      <c r="GY1047" s="22"/>
      <c r="GZ1047" s="22"/>
      <c r="HA1047" s="22"/>
      <c r="HB1047" s="22"/>
      <c r="HC1047" s="22"/>
      <c r="HD1047" s="22"/>
      <c r="HE1047" s="22"/>
      <c r="HF1047" s="22"/>
      <c r="HG1047" s="22"/>
      <c r="HH1047" s="22"/>
      <c r="HI1047" s="22"/>
      <c r="HJ1047" s="22"/>
      <c r="HK1047" s="22"/>
      <c r="HL1047" s="22"/>
      <c r="HM1047" s="22"/>
      <c r="HN1047" s="22"/>
      <c r="HO1047" s="22"/>
      <c r="HP1047" s="22"/>
      <c r="HQ1047" s="22"/>
      <c r="HR1047" s="22"/>
      <c r="HS1047" s="22"/>
      <c r="HT1047" s="22"/>
      <c r="HU1047" s="22"/>
      <c r="HV1047" s="22"/>
      <c r="HW1047" s="22"/>
      <c r="HX1047" s="22"/>
      <c r="HY1047" s="22"/>
      <c r="HZ1047" s="22"/>
      <c r="IA1047" s="22"/>
      <c r="IB1047" s="22"/>
      <c r="IC1047" s="22"/>
      <c r="ID1047" s="22"/>
      <c r="IE1047" s="22"/>
      <c r="IF1047" s="22"/>
      <c r="IG1047" s="22"/>
      <c r="IH1047" s="22"/>
      <c r="II1047" s="22"/>
      <c r="IJ1047" s="22"/>
      <c r="IK1047" s="22"/>
      <c r="IL1047" s="22"/>
      <c r="IM1047" s="22"/>
      <c r="IN1047" s="22"/>
      <c r="IO1047" s="22"/>
      <c r="IP1047" s="22"/>
      <c r="IQ1047" s="22"/>
      <c r="IR1047" s="22"/>
      <c r="IS1047" s="22"/>
      <c r="IT1047" s="22"/>
      <c r="IU1047" s="22"/>
      <c r="IV1047" s="22"/>
    </row>
    <row r="1048" s="10" customFormat="1" ht="24" spans="1:229">
      <c r="A1048" s="45" t="s">
        <v>42</v>
      </c>
      <c r="B1048" s="46" t="s">
        <v>721</v>
      </c>
      <c r="C1048" s="45" t="s">
        <v>55</v>
      </c>
      <c r="D1048" s="45" t="s">
        <v>248</v>
      </c>
      <c r="E1048" s="45" t="s">
        <v>267</v>
      </c>
      <c r="F1048" s="45">
        <v>1</v>
      </c>
      <c r="G1048" s="45">
        <v>1</v>
      </c>
      <c r="H1048" s="45">
        <v>5</v>
      </c>
      <c r="I1048" s="45">
        <v>20</v>
      </c>
      <c r="J1048" s="45">
        <v>2019</v>
      </c>
      <c r="K1048" s="45">
        <v>2020</v>
      </c>
      <c r="L1048" s="55">
        <v>236.25</v>
      </c>
      <c r="M1048" s="55">
        <v>0</v>
      </c>
      <c r="N1048" s="55">
        <v>0</v>
      </c>
      <c r="O1048" s="55">
        <v>0</v>
      </c>
      <c r="P1048" s="55">
        <v>236.25</v>
      </c>
      <c r="Q1048" s="45" t="s">
        <v>46</v>
      </c>
      <c r="R1048" s="45">
        <v>5</v>
      </c>
      <c r="S1048" s="45">
        <v>20</v>
      </c>
      <c r="T1048" s="45">
        <v>5</v>
      </c>
      <c r="U1048" s="45">
        <v>20</v>
      </c>
      <c r="V1048" s="45">
        <v>0</v>
      </c>
      <c r="W1048" s="45">
        <v>0</v>
      </c>
      <c r="X1048" s="45">
        <v>0</v>
      </c>
      <c r="Y1048" s="45">
        <v>0</v>
      </c>
      <c r="Z1048" s="45">
        <v>0</v>
      </c>
      <c r="AA1048" s="45">
        <v>0</v>
      </c>
      <c r="AB1048" s="45" t="s">
        <v>222</v>
      </c>
      <c r="AC1048" s="45" t="s">
        <v>411</v>
      </c>
      <c r="AD1048" s="45"/>
      <c r="AE1048" s="131"/>
      <c r="AF1048" s="131"/>
      <c r="AG1048" s="131"/>
      <c r="AH1048" s="131"/>
      <c r="AI1048" s="131"/>
      <c r="AJ1048" s="131"/>
      <c r="AK1048" s="131"/>
      <c r="AL1048" s="131"/>
      <c r="AM1048" s="131"/>
      <c r="AN1048" s="131"/>
      <c r="AO1048" s="131"/>
      <c r="AP1048" s="131"/>
      <c r="AQ1048" s="131"/>
      <c r="AR1048" s="131"/>
      <c r="AS1048" s="131"/>
      <c r="AT1048" s="131"/>
      <c r="AU1048" s="131"/>
      <c r="AV1048" s="131"/>
      <c r="AW1048" s="131"/>
      <c r="AX1048" s="131"/>
      <c r="AY1048" s="131"/>
      <c r="AZ1048" s="131"/>
      <c r="BA1048" s="131"/>
      <c r="BB1048" s="131"/>
      <c r="BC1048" s="131"/>
      <c r="BD1048" s="131"/>
      <c r="BE1048" s="131"/>
      <c r="BF1048" s="131"/>
      <c r="BG1048" s="131"/>
      <c r="BH1048" s="131"/>
      <c r="BI1048" s="131"/>
      <c r="BJ1048" s="131"/>
      <c r="BK1048" s="131"/>
      <c r="BL1048" s="131"/>
      <c r="BM1048" s="131"/>
      <c r="BN1048" s="131"/>
      <c r="BO1048" s="131"/>
      <c r="BP1048" s="131"/>
      <c r="BQ1048" s="131"/>
      <c r="BR1048" s="131"/>
      <c r="BS1048" s="131"/>
      <c r="BT1048" s="131"/>
      <c r="BU1048" s="131"/>
      <c r="BV1048" s="131"/>
      <c r="BW1048" s="131"/>
      <c r="BX1048" s="131"/>
      <c r="BY1048" s="131"/>
      <c r="BZ1048" s="131"/>
      <c r="CA1048" s="131"/>
      <c r="CB1048" s="131"/>
      <c r="CC1048" s="131"/>
      <c r="CD1048" s="131"/>
      <c r="CE1048" s="131"/>
      <c r="CF1048" s="131"/>
      <c r="CG1048" s="131"/>
      <c r="CH1048" s="131"/>
      <c r="CI1048" s="131"/>
      <c r="CJ1048" s="131"/>
      <c r="CK1048" s="131"/>
      <c r="CL1048" s="131"/>
      <c r="CM1048" s="131"/>
      <c r="CN1048" s="131"/>
      <c r="CO1048" s="131"/>
      <c r="CP1048" s="131"/>
      <c r="CQ1048" s="131"/>
      <c r="CR1048" s="131"/>
      <c r="CS1048" s="131"/>
      <c r="CT1048" s="131"/>
      <c r="CU1048" s="131"/>
      <c r="CV1048" s="131"/>
      <c r="CW1048" s="131"/>
      <c r="CX1048" s="131"/>
      <c r="CY1048" s="131"/>
      <c r="CZ1048" s="131"/>
      <c r="DA1048" s="131"/>
      <c r="DB1048" s="131"/>
      <c r="DC1048" s="131"/>
      <c r="DD1048" s="131"/>
      <c r="DE1048" s="131"/>
      <c r="DF1048" s="131"/>
      <c r="DG1048" s="131"/>
      <c r="DH1048" s="131"/>
      <c r="DI1048" s="131"/>
      <c r="DJ1048" s="131"/>
      <c r="DK1048" s="131"/>
      <c r="DL1048" s="131"/>
      <c r="DM1048" s="131"/>
      <c r="DN1048" s="131"/>
      <c r="DO1048" s="131"/>
      <c r="DP1048" s="131"/>
      <c r="DQ1048" s="131"/>
      <c r="DR1048" s="131"/>
      <c r="DS1048" s="131"/>
      <c r="DT1048" s="131"/>
      <c r="DU1048" s="131"/>
      <c r="DV1048" s="131"/>
      <c r="DW1048" s="131"/>
      <c r="DX1048" s="131"/>
      <c r="DY1048" s="131"/>
      <c r="DZ1048" s="131"/>
      <c r="EA1048" s="131"/>
      <c r="EB1048" s="131"/>
      <c r="EC1048" s="131"/>
      <c r="ED1048" s="131"/>
      <c r="EE1048" s="131"/>
      <c r="EF1048" s="131"/>
      <c r="EG1048" s="131"/>
      <c r="EH1048" s="131"/>
      <c r="EI1048" s="131"/>
      <c r="EJ1048" s="131"/>
      <c r="EK1048" s="131"/>
      <c r="EL1048" s="131"/>
      <c r="EM1048" s="131"/>
      <c r="EN1048" s="131"/>
      <c r="EO1048" s="131"/>
      <c r="EP1048" s="131"/>
      <c r="EQ1048" s="131"/>
      <c r="ER1048" s="131"/>
      <c r="ES1048" s="131"/>
      <c r="ET1048" s="131"/>
      <c r="EU1048" s="131"/>
      <c r="EV1048" s="131"/>
      <c r="EW1048" s="131"/>
      <c r="EX1048" s="131"/>
      <c r="EY1048" s="131"/>
      <c r="EZ1048" s="131"/>
      <c r="FA1048" s="131"/>
      <c r="FB1048" s="131"/>
      <c r="FC1048" s="131"/>
      <c r="FD1048" s="131"/>
      <c r="FE1048" s="131"/>
      <c r="FF1048" s="131"/>
      <c r="FG1048" s="131"/>
      <c r="FH1048" s="131"/>
      <c r="FI1048" s="131"/>
      <c r="FJ1048" s="131"/>
      <c r="FK1048" s="131"/>
      <c r="FL1048" s="131"/>
      <c r="FM1048" s="131"/>
      <c r="FN1048" s="131"/>
      <c r="FO1048" s="131"/>
      <c r="FP1048" s="131"/>
      <c r="FQ1048" s="131"/>
      <c r="FR1048" s="131"/>
      <c r="FS1048" s="131"/>
      <c r="FT1048" s="131"/>
      <c r="FU1048" s="131"/>
      <c r="FV1048" s="131"/>
      <c r="FW1048" s="131"/>
      <c r="FX1048" s="131"/>
      <c r="FY1048" s="131"/>
      <c r="FZ1048" s="131"/>
      <c r="GA1048" s="131"/>
      <c r="GB1048" s="131"/>
      <c r="GC1048" s="131"/>
      <c r="GD1048" s="131"/>
      <c r="GE1048" s="131"/>
      <c r="GF1048" s="131"/>
      <c r="GG1048" s="131"/>
      <c r="GH1048" s="131"/>
      <c r="GI1048" s="131"/>
      <c r="GJ1048" s="131"/>
      <c r="GK1048" s="131"/>
      <c r="GL1048" s="131"/>
      <c r="GM1048" s="131"/>
      <c r="GN1048" s="131"/>
      <c r="GO1048" s="131"/>
      <c r="GP1048" s="131"/>
      <c r="GQ1048" s="131"/>
      <c r="GR1048" s="131"/>
      <c r="GS1048" s="131"/>
      <c r="GT1048" s="131"/>
      <c r="GU1048" s="131"/>
      <c r="GV1048" s="131"/>
      <c r="GW1048" s="131"/>
      <c r="GX1048" s="131"/>
      <c r="GY1048" s="131"/>
      <c r="GZ1048" s="131"/>
      <c r="HA1048" s="131"/>
      <c r="HB1048" s="131"/>
      <c r="HC1048" s="131"/>
      <c r="HD1048" s="131"/>
      <c r="HE1048" s="131"/>
      <c r="HF1048" s="131"/>
      <c r="HG1048" s="131"/>
      <c r="HH1048" s="131"/>
      <c r="HI1048" s="131"/>
      <c r="HJ1048" s="131"/>
      <c r="HK1048" s="131"/>
      <c r="HL1048" s="131"/>
      <c r="HM1048" s="131"/>
      <c r="HN1048" s="131"/>
      <c r="HO1048" s="131"/>
      <c r="HP1048" s="131"/>
      <c r="HQ1048" s="131"/>
      <c r="HR1048" s="131"/>
      <c r="HS1048" s="131"/>
      <c r="HT1048" s="131"/>
      <c r="HU1048" s="131"/>
    </row>
    <row r="1049" s="167" customFormat="1" ht="12" spans="1:30">
      <c r="A1049" s="43" t="s">
        <v>722</v>
      </c>
      <c r="B1049" s="44" t="s">
        <v>723</v>
      </c>
      <c r="C1049" s="43" t="s">
        <v>55</v>
      </c>
      <c r="D1049" s="43"/>
      <c r="E1049" s="43"/>
      <c r="F1049" s="43">
        <f t="shared" ref="F1049:I1049" si="121">SUM(F1050:F1067)</f>
        <v>18</v>
      </c>
      <c r="G1049" s="43">
        <f t="shared" si="121"/>
        <v>18</v>
      </c>
      <c r="H1049" s="43">
        <f t="shared" si="121"/>
        <v>1817</v>
      </c>
      <c r="I1049" s="43">
        <f t="shared" si="121"/>
        <v>6551</v>
      </c>
      <c r="J1049" s="43"/>
      <c r="K1049" s="43"/>
      <c r="L1049" s="52">
        <f>SUM(L1050:L1067)</f>
        <v>4140.61</v>
      </c>
      <c r="M1049" s="52">
        <f>SUM(M1050:M1067)</f>
        <v>2578.4</v>
      </c>
      <c r="N1049" s="52">
        <f>SUM(N1050:N1067)</f>
        <v>68</v>
      </c>
      <c r="O1049" s="52">
        <f>SUM(O1050:O1067)</f>
        <v>0</v>
      </c>
      <c r="P1049" s="52">
        <f t="shared" ref="P1049:AA1049" si="122">SUM(P1050:P1067)</f>
        <v>1494.21</v>
      </c>
      <c r="Q1049" s="43"/>
      <c r="R1049" s="43">
        <f t="shared" si="122"/>
        <v>6546</v>
      </c>
      <c r="S1049" s="43">
        <f t="shared" si="122"/>
        <v>27556</v>
      </c>
      <c r="T1049" s="43">
        <f t="shared" si="122"/>
        <v>1817</v>
      </c>
      <c r="U1049" s="43">
        <f t="shared" si="122"/>
        <v>6551</v>
      </c>
      <c r="V1049" s="43">
        <f t="shared" si="122"/>
        <v>2</v>
      </c>
      <c r="W1049" s="43">
        <f t="shared" si="122"/>
        <v>8</v>
      </c>
      <c r="X1049" s="43">
        <f t="shared" si="122"/>
        <v>0</v>
      </c>
      <c r="Y1049" s="43">
        <f t="shared" si="122"/>
        <v>0</v>
      </c>
      <c r="Z1049" s="43">
        <f t="shared" si="122"/>
        <v>0</v>
      </c>
      <c r="AA1049" s="43">
        <f t="shared" si="122"/>
        <v>0</v>
      </c>
      <c r="AB1049" s="43"/>
      <c r="AC1049" s="43"/>
      <c r="AD1049" s="43"/>
    </row>
    <row r="1050" s="131" customFormat="1" ht="24" spans="1:30">
      <c r="A1050" s="45" t="s">
        <v>42</v>
      </c>
      <c r="B1050" s="46" t="s">
        <v>724</v>
      </c>
      <c r="C1050" s="45" t="s">
        <v>55</v>
      </c>
      <c r="D1050" s="45" t="s">
        <v>45</v>
      </c>
      <c r="E1050" s="45" t="s">
        <v>267</v>
      </c>
      <c r="F1050" s="45">
        <v>1</v>
      </c>
      <c r="G1050" s="45">
        <v>1</v>
      </c>
      <c r="H1050" s="45">
        <v>81</v>
      </c>
      <c r="I1050" s="45">
        <v>386</v>
      </c>
      <c r="J1050" s="45">
        <v>2018</v>
      </c>
      <c r="K1050" s="45">
        <v>2018</v>
      </c>
      <c r="L1050" s="55">
        <v>98.4</v>
      </c>
      <c r="M1050" s="55">
        <v>98.4</v>
      </c>
      <c r="N1050" s="55">
        <v>0</v>
      </c>
      <c r="O1050" s="55">
        <v>0</v>
      </c>
      <c r="P1050" s="55">
        <v>0</v>
      </c>
      <c r="Q1050" s="75" t="s">
        <v>46</v>
      </c>
      <c r="R1050" s="45">
        <v>81</v>
      </c>
      <c r="S1050" s="45">
        <v>386</v>
      </c>
      <c r="T1050" s="45">
        <v>81</v>
      </c>
      <c r="U1050" s="45">
        <v>386</v>
      </c>
      <c r="V1050" s="73">
        <v>0</v>
      </c>
      <c r="W1050" s="45">
        <v>0</v>
      </c>
      <c r="X1050" s="45">
        <v>0</v>
      </c>
      <c r="Y1050" s="45">
        <v>0</v>
      </c>
      <c r="Z1050" s="45">
        <v>0</v>
      </c>
      <c r="AA1050" s="45">
        <v>0</v>
      </c>
      <c r="AB1050" s="45" t="s">
        <v>222</v>
      </c>
      <c r="AC1050" s="45" t="s">
        <v>6</v>
      </c>
      <c r="AD1050" s="45"/>
    </row>
    <row r="1051" s="131" customFormat="1" ht="24" spans="1:30">
      <c r="A1051" s="45" t="s">
        <v>42</v>
      </c>
      <c r="B1051" s="46" t="s">
        <v>725</v>
      </c>
      <c r="C1051" s="45" t="s">
        <v>726</v>
      </c>
      <c r="D1051" s="45" t="s">
        <v>45</v>
      </c>
      <c r="E1051" s="45" t="s">
        <v>267</v>
      </c>
      <c r="F1051" s="45">
        <v>1</v>
      </c>
      <c r="G1051" s="45">
        <v>1</v>
      </c>
      <c r="H1051" s="45">
        <v>0</v>
      </c>
      <c r="I1051" s="45">
        <v>0</v>
      </c>
      <c r="J1051" s="45">
        <v>2018</v>
      </c>
      <c r="K1051" s="45">
        <v>2018</v>
      </c>
      <c r="L1051" s="55">
        <v>400</v>
      </c>
      <c r="M1051" s="55">
        <v>400</v>
      </c>
      <c r="N1051" s="55">
        <v>0</v>
      </c>
      <c r="O1051" s="55">
        <v>0</v>
      </c>
      <c r="P1051" s="55">
        <v>0</v>
      </c>
      <c r="Q1051" s="45" t="s">
        <v>46</v>
      </c>
      <c r="R1051" s="45">
        <v>0</v>
      </c>
      <c r="S1051" s="45">
        <v>0</v>
      </c>
      <c r="T1051" s="45">
        <v>0</v>
      </c>
      <c r="U1051" s="45">
        <v>0</v>
      </c>
      <c r="V1051" s="45">
        <v>0</v>
      </c>
      <c r="W1051" s="45">
        <v>0</v>
      </c>
      <c r="X1051" s="45">
        <v>0</v>
      </c>
      <c r="Y1051" s="45">
        <v>0</v>
      </c>
      <c r="Z1051" s="45">
        <v>0</v>
      </c>
      <c r="AA1051" s="45">
        <v>0</v>
      </c>
      <c r="AB1051" s="45" t="s">
        <v>222</v>
      </c>
      <c r="AC1051" s="45" t="s">
        <v>6</v>
      </c>
      <c r="AD1051" s="45"/>
    </row>
    <row r="1052" s="131" customFormat="1" ht="24" spans="1:30">
      <c r="A1052" s="45" t="s">
        <v>42</v>
      </c>
      <c r="B1052" s="46" t="s">
        <v>727</v>
      </c>
      <c r="C1052" s="45" t="s">
        <v>51</v>
      </c>
      <c r="D1052" s="45" t="s">
        <v>248</v>
      </c>
      <c r="E1052" s="45" t="s">
        <v>267</v>
      </c>
      <c r="F1052" s="45">
        <v>1</v>
      </c>
      <c r="G1052" s="45">
        <v>1</v>
      </c>
      <c r="H1052" s="45">
        <v>8</v>
      </c>
      <c r="I1052" s="45">
        <v>27</v>
      </c>
      <c r="J1052" s="45">
        <v>2019</v>
      </c>
      <c r="K1052" s="45">
        <v>2019</v>
      </c>
      <c r="L1052" s="55">
        <v>300</v>
      </c>
      <c r="M1052" s="55">
        <v>0</v>
      </c>
      <c r="N1052" s="55">
        <v>0</v>
      </c>
      <c r="O1052" s="55">
        <v>0</v>
      </c>
      <c r="P1052" s="55">
        <v>300</v>
      </c>
      <c r="Q1052" s="45" t="s">
        <v>46</v>
      </c>
      <c r="R1052" s="45">
        <v>159</v>
      </c>
      <c r="S1052" s="45">
        <v>707</v>
      </c>
      <c r="T1052" s="45">
        <v>8</v>
      </c>
      <c r="U1052" s="45">
        <v>27</v>
      </c>
      <c r="V1052" s="45">
        <v>0</v>
      </c>
      <c r="W1052" s="45">
        <v>0</v>
      </c>
      <c r="X1052" s="45">
        <v>0</v>
      </c>
      <c r="Y1052" s="45">
        <v>0</v>
      </c>
      <c r="Z1052" s="45">
        <v>0</v>
      </c>
      <c r="AA1052" s="45">
        <v>0</v>
      </c>
      <c r="AB1052" s="45" t="s">
        <v>222</v>
      </c>
      <c r="AC1052" s="45" t="s">
        <v>728</v>
      </c>
      <c r="AD1052" s="45"/>
    </row>
    <row r="1053" s="131" customFormat="1" ht="24" spans="1:30">
      <c r="A1053" s="45" t="s">
        <v>42</v>
      </c>
      <c r="B1053" s="46" t="s">
        <v>729</v>
      </c>
      <c r="C1053" s="45" t="s">
        <v>51</v>
      </c>
      <c r="D1053" s="45" t="s">
        <v>45</v>
      </c>
      <c r="E1053" s="45" t="s">
        <v>267</v>
      </c>
      <c r="F1053" s="45">
        <v>1</v>
      </c>
      <c r="G1053" s="45">
        <v>1</v>
      </c>
      <c r="H1053" s="45">
        <v>21</v>
      </c>
      <c r="I1053" s="45">
        <v>86</v>
      </c>
      <c r="J1053" s="45">
        <v>2019</v>
      </c>
      <c r="K1053" s="45">
        <v>2019</v>
      </c>
      <c r="L1053" s="55">
        <v>100</v>
      </c>
      <c r="M1053" s="55">
        <v>0</v>
      </c>
      <c r="N1053" s="55">
        <v>0</v>
      </c>
      <c r="O1053" s="55">
        <v>0</v>
      </c>
      <c r="P1053" s="55">
        <v>100</v>
      </c>
      <c r="Q1053" s="45" t="s">
        <v>46</v>
      </c>
      <c r="R1053" s="45">
        <v>25</v>
      </c>
      <c r="S1053" s="45">
        <v>109</v>
      </c>
      <c r="T1053" s="45">
        <v>21</v>
      </c>
      <c r="U1053" s="45">
        <v>86</v>
      </c>
      <c r="V1053" s="45">
        <v>0</v>
      </c>
      <c r="W1053" s="45">
        <v>0</v>
      </c>
      <c r="X1053" s="45">
        <v>0</v>
      </c>
      <c r="Y1053" s="45">
        <v>0</v>
      </c>
      <c r="Z1053" s="45">
        <v>0</v>
      </c>
      <c r="AA1053" s="45">
        <v>0</v>
      </c>
      <c r="AB1053" s="45" t="s">
        <v>222</v>
      </c>
      <c r="AC1053" s="45" t="s">
        <v>728</v>
      </c>
      <c r="AD1053" s="45"/>
    </row>
    <row r="1054" s="131" customFormat="1" ht="24" spans="1:30">
      <c r="A1054" s="45" t="s">
        <v>42</v>
      </c>
      <c r="B1054" s="46" t="s">
        <v>730</v>
      </c>
      <c r="C1054" s="45" t="s">
        <v>51</v>
      </c>
      <c r="D1054" s="45" t="s">
        <v>45</v>
      </c>
      <c r="E1054" s="45" t="s">
        <v>267</v>
      </c>
      <c r="F1054" s="45">
        <v>1</v>
      </c>
      <c r="G1054" s="45">
        <v>1</v>
      </c>
      <c r="H1054" s="45">
        <v>8</v>
      </c>
      <c r="I1054" s="45">
        <v>27</v>
      </c>
      <c r="J1054" s="45">
        <v>2019</v>
      </c>
      <c r="K1054" s="45">
        <v>2019</v>
      </c>
      <c r="L1054" s="55">
        <v>100</v>
      </c>
      <c r="M1054" s="55">
        <v>0</v>
      </c>
      <c r="N1054" s="55">
        <v>0</v>
      </c>
      <c r="O1054" s="55">
        <v>0</v>
      </c>
      <c r="P1054" s="55">
        <v>100</v>
      </c>
      <c r="Q1054" s="45" t="s">
        <v>46</v>
      </c>
      <c r="R1054" s="45">
        <v>112</v>
      </c>
      <c r="S1054" s="45">
        <v>468</v>
      </c>
      <c r="T1054" s="45">
        <v>8</v>
      </c>
      <c r="U1054" s="45">
        <v>27</v>
      </c>
      <c r="V1054" s="45">
        <v>0</v>
      </c>
      <c r="W1054" s="45">
        <v>0</v>
      </c>
      <c r="X1054" s="45">
        <v>0</v>
      </c>
      <c r="Y1054" s="45">
        <v>0</v>
      </c>
      <c r="Z1054" s="45">
        <v>0</v>
      </c>
      <c r="AA1054" s="45">
        <v>0</v>
      </c>
      <c r="AB1054" s="45" t="s">
        <v>222</v>
      </c>
      <c r="AC1054" s="45" t="s">
        <v>728</v>
      </c>
      <c r="AD1054" s="45"/>
    </row>
    <row r="1055" s="131" customFormat="1" ht="24" spans="1:30">
      <c r="A1055" s="45" t="s">
        <v>42</v>
      </c>
      <c r="B1055" s="46" t="s">
        <v>731</v>
      </c>
      <c r="C1055" s="45" t="s">
        <v>53</v>
      </c>
      <c r="D1055" s="45" t="s">
        <v>45</v>
      </c>
      <c r="E1055" s="45" t="s">
        <v>267</v>
      </c>
      <c r="F1055" s="45">
        <v>1</v>
      </c>
      <c r="G1055" s="45">
        <v>1</v>
      </c>
      <c r="H1055" s="45">
        <v>31</v>
      </c>
      <c r="I1055" s="45">
        <v>125</v>
      </c>
      <c r="J1055" s="45">
        <v>2019</v>
      </c>
      <c r="K1055" s="45">
        <v>2019</v>
      </c>
      <c r="L1055" s="55">
        <v>100</v>
      </c>
      <c r="M1055" s="55">
        <v>0</v>
      </c>
      <c r="N1055" s="55">
        <v>0</v>
      </c>
      <c r="O1055" s="55">
        <v>0</v>
      </c>
      <c r="P1055" s="55">
        <v>100</v>
      </c>
      <c r="Q1055" s="45" t="s">
        <v>46</v>
      </c>
      <c r="R1055" s="45">
        <v>35</v>
      </c>
      <c r="S1055" s="45">
        <v>140</v>
      </c>
      <c r="T1055" s="45">
        <v>31</v>
      </c>
      <c r="U1055" s="45">
        <v>125</v>
      </c>
      <c r="V1055" s="45">
        <v>0</v>
      </c>
      <c r="W1055" s="45">
        <v>0</v>
      </c>
      <c r="X1055" s="45">
        <v>0</v>
      </c>
      <c r="Y1055" s="45">
        <v>0</v>
      </c>
      <c r="Z1055" s="45">
        <v>0</v>
      </c>
      <c r="AA1055" s="45">
        <v>0</v>
      </c>
      <c r="AB1055" s="45" t="s">
        <v>222</v>
      </c>
      <c r="AC1055" s="45" t="s">
        <v>728</v>
      </c>
      <c r="AD1055" s="45"/>
    </row>
    <row r="1056" s="131" customFormat="1" ht="24" spans="1:30">
      <c r="A1056" s="45" t="s">
        <v>42</v>
      </c>
      <c r="B1056" s="46" t="s">
        <v>732</v>
      </c>
      <c r="C1056" s="45" t="s">
        <v>53</v>
      </c>
      <c r="D1056" s="45" t="s">
        <v>45</v>
      </c>
      <c r="E1056" s="45" t="s">
        <v>267</v>
      </c>
      <c r="F1056" s="45">
        <v>1</v>
      </c>
      <c r="G1056" s="45">
        <v>1</v>
      </c>
      <c r="H1056" s="45">
        <v>19</v>
      </c>
      <c r="I1056" s="45">
        <v>88</v>
      </c>
      <c r="J1056" s="45">
        <v>2019</v>
      </c>
      <c r="K1056" s="45">
        <v>2019</v>
      </c>
      <c r="L1056" s="55">
        <v>100</v>
      </c>
      <c r="M1056" s="55">
        <v>0</v>
      </c>
      <c r="N1056" s="55">
        <v>0</v>
      </c>
      <c r="O1056" s="55">
        <v>0</v>
      </c>
      <c r="P1056" s="55">
        <v>100</v>
      </c>
      <c r="Q1056" s="45" t="s">
        <v>46</v>
      </c>
      <c r="R1056" s="45">
        <v>34</v>
      </c>
      <c r="S1056" s="45">
        <v>142</v>
      </c>
      <c r="T1056" s="45">
        <v>19</v>
      </c>
      <c r="U1056" s="45">
        <v>88</v>
      </c>
      <c r="V1056" s="45">
        <v>0</v>
      </c>
      <c r="W1056" s="45">
        <v>0</v>
      </c>
      <c r="X1056" s="45">
        <v>0</v>
      </c>
      <c r="Y1056" s="45">
        <v>0</v>
      </c>
      <c r="Z1056" s="45">
        <v>0</v>
      </c>
      <c r="AA1056" s="45">
        <v>0</v>
      </c>
      <c r="AB1056" s="45" t="s">
        <v>222</v>
      </c>
      <c r="AC1056" s="45" t="s">
        <v>728</v>
      </c>
      <c r="AD1056" s="45"/>
    </row>
    <row r="1057" s="131" customFormat="1" ht="22" customHeight="1" spans="1:30">
      <c r="A1057" s="45" t="s">
        <v>42</v>
      </c>
      <c r="B1057" s="46" t="s">
        <v>733</v>
      </c>
      <c r="C1057" s="45" t="s">
        <v>58</v>
      </c>
      <c r="D1057" s="45" t="s">
        <v>45</v>
      </c>
      <c r="E1057" s="45" t="s">
        <v>267</v>
      </c>
      <c r="F1057" s="45">
        <v>1</v>
      </c>
      <c r="G1057" s="45">
        <v>1</v>
      </c>
      <c r="H1057" s="45">
        <v>41</v>
      </c>
      <c r="I1057" s="45">
        <v>171</v>
      </c>
      <c r="J1057" s="45">
        <v>2019</v>
      </c>
      <c r="K1057" s="45">
        <v>2019</v>
      </c>
      <c r="L1057" s="55">
        <v>100</v>
      </c>
      <c r="M1057" s="55">
        <v>0</v>
      </c>
      <c r="N1057" s="55">
        <v>0</v>
      </c>
      <c r="O1057" s="55">
        <v>0</v>
      </c>
      <c r="P1057" s="55">
        <v>100</v>
      </c>
      <c r="Q1057" s="45" t="s">
        <v>46</v>
      </c>
      <c r="R1057" s="45">
        <v>63</v>
      </c>
      <c r="S1057" s="45">
        <v>271</v>
      </c>
      <c r="T1057" s="45">
        <v>41</v>
      </c>
      <c r="U1057" s="45">
        <v>171</v>
      </c>
      <c r="V1057" s="45">
        <v>0</v>
      </c>
      <c r="W1057" s="45">
        <v>0</v>
      </c>
      <c r="X1057" s="45">
        <v>0</v>
      </c>
      <c r="Y1057" s="45">
        <v>0</v>
      </c>
      <c r="Z1057" s="45">
        <v>0</v>
      </c>
      <c r="AA1057" s="45">
        <v>0</v>
      </c>
      <c r="AB1057" s="45" t="s">
        <v>222</v>
      </c>
      <c r="AC1057" s="45" t="s">
        <v>734</v>
      </c>
      <c r="AD1057" s="45"/>
    </row>
    <row r="1058" s="131" customFormat="1" ht="24" spans="1:30">
      <c r="A1058" s="45" t="s">
        <v>42</v>
      </c>
      <c r="B1058" s="46" t="s">
        <v>735</v>
      </c>
      <c r="C1058" s="45" t="s">
        <v>58</v>
      </c>
      <c r="D1058" s="45" t="s">
        <v>45</v>
      </c>
      <c r="E1058" s="45" t="s">
        <v>267</v>
      </c>
      <c r="F1058" s="45">
        <v>1</v>
      </c>
      <c r="G1058" s="45">
        <v>1</v>
      </c>
      <c r="H1058" s="45">
        <v>14</v>
      </c>
      <c r="I1058" s="45">
        <v>53</v>
      </c>
      <c r="J1058" s="45">
        <v>2019</v>
      </c>
      <c r="K1058" s="45">
        <v>2019</v>
      </c>
      <c r="L1058" s="55">
        <v>198.21</v>
      </c>
      <c r="M1058" s="55">
        <v>0</v>
      </c>
      <c r="N1058" s="55">
        <v>0</v>
      </c>
      <c r="O1058" s="55">
        <v>0</v>
      </c>
      <c r="P1058" s="55">
        <v>198.21</v>
      </c>
      <c r="Q1058" s="45" t="s">
        <v>46</v>
      </c>
      <c r="R1058" s="45">
        <v>14</v>
      </c>
      <c r="S1058" s="45">
        <v>53</v>
      </c>
      <c r="T1058" s="45">
        <v>14</v>
      </c>
      <c r="U1058" s="45">
        <v>53</v>
      </c>
      <c r="V1058" s="45">
        <v>0</v>
      </c>
      <c r="W1058" s="45">
        <v>0</v>
      </c>
      <c r="X1058" s="45">
        <v>0</v>
      </c>
      <c r="Y1058" s="45">
        <v>0</v>
      </c>
      <c r="Z1058" s="45">
        <v>0</v>
      </c>
      <c r="AA1058" s="45">
        <v>0</v>
      </c>
      <c r="AB1058" s="45" t="s">
        <v>222</v>
      </c>
      <c r="AC1058" s="45" t="s">
        <v>734</v>
      </c>
      <c r="AD1058" s="45"/>
    </row>
    <row r="1059" s="131" customFormat="1" ht="24" spans="1:30">
      <c r="A1059" s="45" t="s">
        <v>42</v>
      </c>
      <c r="B1059" s="46" t="s">
        <v>736</v>
      </c>
      <c r="C1059" s="45"/>
      <c r="D1059" s="45" t="s">
        <v>45</v>
      </c>
      <c r="E1059" s="45" t="s">
        <v>267</v>
      </c>
      <c r="F1059" s="45">
        <v>1</v>
      </c>
      <c r="G1059" s="45">
        <v>1</v>
      </c>
      <c r="H1059" s="45">
        <v>171</v>
      </c>
      <c r="I1059" s="45">
        <v>746</v>
      </c>
      <c r="J1059" s="45">
        <v>2019</v>
      </c>
      <c r="K1059" s="45">
        <v>2019</v>
      </c>
      <c r="L1059" s="55">
        <v>848</v>
      </c>
      <c r="M1059" s="55">
        <v>780</v>
      </c>
      <c r="N1059" s="55">
        <v>68</v>
      </c>
      <c r="O1059" s="55">
        <v>0</v>
      </c>
      <c r="P1059" s="55">
        <v>0</v>
      </c>
      <c r="Q1059" s="45" t="s">
        <v>46</v>
      </c>
      <c r="R1059" s="45">
        <v>171</v>
      </c>
      <c r="S1059" s="45">
        <v>746</v>
      </c>
      <c r="T1059" s="45">
        <v>171</v>
      </c>
      <c r="U1059" s="45">
        <v>746</v>
      </c>
      <c r="V1059" s="45">
        <v>0</v>
      </c>
      <c r="W1059" s="45">
        <v>0</v>
      </c>
      <c r="X1059" s="45">
        <v>0</v>
      </c>
      <c r="Y1059" s="45">
        <v>0</v>
      </c>
      <c r="Z1059" s="45">
        <v>0</v>
      </c>
      <c r="AA1059" s="45">
        <v>0</v>
      </c>
      <c r="AB1059" s="45" t="s">
        <v>299</v>
      </c>
      <c r="AC1059" s="45" t="s">
        <v>728</v>
      </c>
      <c r="AD1059" s="45"/>
    </row>
    <row r="1060" s="131" customFormat="1" ht="24" spans="1:30">
      <c r="A1060" s="45" t="s">
        <v>42</v>
      </c>
      <c r="B1060" s="46" t="s">
        <v>737</v>
      </c>
      <c r="C1060" s="45" t="s">
        <v>55</v>
      </c>
      <c r="D1060" s="45" t="s">
        <v>248</v>
      </c>
      <c r="E1060" s="45" t="s">
        <v>267</v>
      </c>
      <c r="F1060" s="45">
        <v>1</v>
      </c>
      <c r="G1060" s="45">
        <v>1</v>
      </c>
      <c r="H1060" s="45">
        <v>312</v>
      </c>
      <c r="I1060" s="45">
        <v>80</v>
      </c>
      <c r="J1060" s="45">
        <v>2019</v>
      </c>
      <c r="K1060" s="45">
        <v>2019</v>
      </c>
      <c r="L1060" s="55">
        <v>100</v>
      </c>
      <c r="M1060" s="55">
        <v>0</v>
      </c>
      <c r="N1060" s="55">
        <v>0</v>
      </c>
      <c r="O1060" s="55">
        <v>0</v>
      </c>
      <c r="P1060" s="55">
        <v>100</v>
      </c>
      <c r="Q1060" s="45" t="s">
        <v>46</v>
      </c>
      <c r="R1060" s="45">
        <v>485</v>
      </c>
      <c r="S1060" s="45">
        <v>2005</v>
      </c>
      <c r="T1060" s="45">
        <v>312</v>
      </c>
      <c r="U1060" s="45">
        <v>80</v>
      </c>
      <c r="V1060" s="45">
        <v>0</v>
      </c>
      <c r="W1060" s="45">
        <v>0</v>
      </c>
      <c r="X1060" s="45">
        <v>0</v>
      </c>
      <c r="Y1060" s="45">
        <v>0</v>
      </c>
      <c r="Z1060" s="45">
        <v>0</v>
      </c>
      <c r="AA1060" s="45">
        <v>0</v>
      </c>
      <c r="AB1060" s="45" t="s">
        <v>299</v>
      </c>
      <c r="AC1060" s="45" t="s">
        <v>728</v>
      </c>
      <c r="AD1060" s="45"/>
    </row>
    <row r="1061" s="131" customFormat="1" ht="24" spans="1:30">
      <c r="A1061" s="45" t="s">
        <v>42</v>
      </c>
      <c r="B1061" s="46" t="s">
        <v>738</v>
      </c>
      <c r="C1061" s="45" t="s">
        <v>55</v>
      </c>
      <c r="D1061" s="45" t="s">
        <v>45</v>
      </c>
      <c r="E1061" s="45" t="s">
        <v>267</v>
      </c>
      <c r="F1061" s="45">
        <v>1</v>
      </c>
      <c r="G1061" s="45">
        <v>1</v>
      </c>
      <c r="H1061" s="45">
        <v>5</v>
      </c>
      <c r="I1061" s="45">
        <v>31</v>
      </c>
      <c r="J1061" s="45">
        <v>2019</v>
      </c>
      <c r="K1061" s="45">
        <v>2019</v>
      </c>
      <c r="L1061" s="55">
        <v>156</v>
      </c>
      <c r="M1061" s="55">
        <v>0</v>
      </c>
      <c r="N1061" s="55">
        <v>0</v>
      </c>
      <c r="O1061" s="55">
        <v>0</v>
      </c>
      <c r="P1061" s="55">
        <v>156</v>
      </c>
      <c r="Q1061" s="45" t="s">
        <v>46</v>
      </c>
      <c r="R1061" s="45">
        <v>9</v>
      </c>
      <c r="S1061" s="45">
        <v>45</v>
      </c>
      <c r="T1061" s="45">
        <v>5</v>
      </c>
      <c r="U1061" s="45">
        <v>31</v>
      </c>
      <c r="V1061" s="45">
        <v>0</v>
      </c>
      <c r="W1061" s="45">
        <v>0</v>
      </c>
      <c r="X1061" s="45">
        <v>0</v>
      </c>
      <c r="Y1061" s="45">
        <v>0</v>
      </c>
      <c r="Z1061" s="45">
        <v>0</v>
      </c>
      <c r="AA1061" s="45">
        <v>0</v>
      </c>
      <c r="AB1061" s="45" t="s">
        <v>299</v>
      </c>
      <c r="AC1061" s="45" t="s">
        <v>739</v>
      </c>
      <c r="AD1061" s="45"/>
    </row>
    <row r="1062" s="131" customFormat="1" ht="24" spans="1:30">
      <c r="A1062" s="45" t="s">
        <v>42</v>
      </c>
      <c r="B1062" s="46" t="s">
        <v>740</v>
      </c>
      <c r="C1062" s="45" t="s">
        <v>55</v>
      </c>
      <c r="D1062" s="45" t="s">
        <v>45</v>
      </c>
      <c r="E1062" s="45" t="s">
        <v>267</v>
      </c>
      <c r="F1062" s="45">
        <v>1</v>
      </c>
      <c r="G1062" s="45">
        <v>1</v>
      </c>
      <c r="H1062" s="45">
        <v>25</v>
      </c>
      <c r="I1062" s="45">
        <v>94</v>
      </c>
      <c r="J1062" s="45">
        <v>2019</v>
      </c>
      <c r="K1062" s="45">
        <v>2019</v>
      </c>
      <c r="L1062" s="55">
        <v>120</v>
      </c>
      <c r="M1062" s="55">
        <v>0</v>
      </c>
      <c r="N1062" s="55">
        <v>0</v>
      </c>
      <c r="O1062" s="55">
        <v>0</v>
      </c>
      <c r="P1062" s="55">
        <v>120</v>
      </c>
      <c r="Q1062" s="45" t="s">
        <v>46</v>
      </c>
      <c r="R1062" s="45">
        <v>46</v>
      </c>
      <c r="S1062" s="45">
        <v>202</v>
      </c>
      <c r="T1062" s="45">
        <v>25</v>
      </c>
      <c r="U1062" s="45">
        <v>94</v>
      </c>
      <c r="V1062" s="45">
        <v>0</v>
      </c>
      <c r="W1062" s="45">
        <v>0</v>
      </c>
      <c r="X1062" s="45">
        <v>0</v>
      </c>
      <c r="Y1062" s="45">
        <v>0</v>
      </c>
      <c r="Z1062" s="45">
        <v>0</v>
      </c>
      <c r="AA1062" s="45">
        <v>0</v>
      </c>
      <c r="AB1062" s="45" t="s">
        <v>299</v>
      </c>
      <c r="AC1062" s="45" t="s">
        <v>739</v>
      </c>
      <c r="AD1062" s="45"/>
    </row>
    <row r="1063" s="131" customFormat="1" ht="24" spans="1:30">
      <c r="A1063" s="45" t="s">
        <v>42</v>
      </c>
      <c r="B1063" s="46" t="s">
        <v>741</v>
      </c>
      <c r="C1063" s="45" t="s">
        <v>55</v>
      </c>
      <c r="D1063" s="45" t="s">
        <v>45</v>
      </c>
      <c r="E1063" s="45" t="s">
        <v>267</v>
      </c>
      <c r="F1063" s="45">
        <v>1</v>
      </c>
      <c r="G1063" s="45">
        <v>1</v>
      </c>
      <c r="H1063" s="45">
        <v>61</v>
      </c>
      <c r="I1063" s="45">
        <v>221</v>
      </c>
      <c r="J1063" s="45">
        <v>2019</v>
      </c>
      <c r="K1063" s="45">
        <v>2019</v>
      </c>
      <c r="L1063" s="55">
        <v>120</v>
      </c>
      <c r="M1063" s="55">
        <v>0</v>
      </c>
      <c r="N1063" s="55">
        <v>0</v>
      </c>
      <c r="O1063" s="55">
        <v>0</v>
      </c>
      <c r="P1063" s="55">
        <v>120</v>
      </c>
      <c r="Q1063" s="45" t="s">
        <v>46</v>
      </c>
      <c r="R1063" s="45">
        <v>80</v>
      </c>
      <c r="S1063" s="45">
        <v>326</v>
      </c>
      <c r="T1063" s="45">
        <v>61</v>
      </c>
      <c r="U1063" s="45">
        <v>221</v>
      </c>
      <c r="V1063" s="45">
        <v>0</v>
      </c>
      <c r="W1063" s="45">
        <v>0</v>
      </c>
      <c r="X1063" s="45">
        <v>0</v>
      </c>
      <c r="Y1063" s="45">
        <v>0</v>
      </c>
      <c r="Z1063" s="45">
        <v>0</v>
      </c>
      <c r="AA1063" s="45">
        <v>0</v>
      </c>
      <c r="AB1063" s="45" t="s">
        <v>299</v>
      </c>
      <c r="AC1063" s="45" t="s">
        <v>739</v>
      </c>
      <c r="AD1063" s="45"/>
    </row>
    <row r="1064" s="131" customFormat="1" ht="24" spans="1:30">
      <c r="A1064" s="45" t="s">
        <v>42</v>
      </c>
      <c r="B1064" s="46" t="s">
        <v>742</v>
      </c>
      <c r="C1064" s="45" t="s">
        <v>52</v>
      </c>
      <c r="D1064" s="45" t="s">
        <v>45</v>
      </c>
      <c r="E1064" s="45" t="s">
        <v>267</v>
      </c>
      <c r="F1064" s="45">
        <v>1</v>
      </c>
      <c r="G1064" s="45">
        <v>1</v>
      </c>
      <c r="H1064" s="45">
        <v>2</v>
      </c>
      <c r="I1064" s="45">
        <v>8</v>
      </c>
      <c r="J1064" s="45">
        <v>43831</v>
      </c>
      <c r="K1064" s="45">
        <v>44166</v>
      </c>
      <c r="L1064" s="55">
        <v>100</v>
      </c>
      <c r="M1064" s="55">
        <v>100</v>
      </c>
      <c r="N1064" s="55">
        <v>0</v>
      </c>
      <c r="O1064" s="55">
        <v>0</v>
      </c>
      <c r="P1064" s="55">
        <v>0</v>
      </c>
      <c r="Q1064" s="45" t="s">
        <v>46</v>
      </c>
      <c r="R1064" s="45">
        <v>134</v>
      </c>
      <c r="S1064" s="45">
        <v>605</v>
      </c>
      <c r="T1064" s="45">
        <v>2</v>
      </c>
      <c r="U1064" s="45">
        <v>8</v>
      </c>
      <c r="V1064" s="45">
        <v>2</v>
      </c>
      <c r="W1064" s="45">
        <v>8</v>
      </c>
      <c r="X1064" s="45">
        <v>0</v>
      </c>
      <c r="Y1064" s="45">
        <v>0</v>
      </c>
      <c r="Z1064" s="45">
        <v>0</v>
      </c>
      <c r="AA1064" s="45">
        <v>0</v>
      </c>
      <c r="AB1064" s="45" t="s">
        <v>222</v>
      </c>
      <c r="AC1064" s="45" t="s">
        <v>734</v>
      </c>
      <c r="AD1064" s="45"/>
    </row>
    <row r="1065" s="131" customFormat="1" ht="24" spans="1:30">
      <c r="A1065" s="45" t="s">
        <v>42</v>
      </c>
      <c r="B1065" s="46" t="s">
        <v>743</v>
      </c>
      <c r="C1065" s="45" t="s">
        <v>53</v>
      </c>
      <c r="D1065" s="45" t="s">
        <v>45</v>
      </c>
      <c r="E1065" s="45" t="s">
        <v>267</v>
      </c>
      <c r="F1065" s="45">
        <v>1</v>
      </c>
      <c r="G1065" s="45">
        <v>1</v>
      </c>
      <c r="H1065" s="45">
        <v>1</v>
      </c>
      <c r="I1065" s="45">
        <v>5</v>
      </c>
      <c r="J1065" s="45">
        <v>2020</v>
      </c>
      <c r="K1065" s="45">
        <v>2020</v>
      </c>
      <c r="L1065" s="55">
        <v>100</v>
      </c>
      <c r="M1065" s="55">
        <v>100</v>
      </c>
      <c r="N1065" s="55">
        <v>0</v>
      </c>
      <c r="O1065" s="55">
        <v>0</v>
      </c>
      <c r="P1065" s="55">
        <v>0</v>
      </c>
      <c r="Q1065" s="45" t="s">
        <v>46</v>
      </c>
      <c r="R1065" s="45">
        <v>109</v>
      </c>
      <c r="S1065" s="45">
        <v>398</v>
      </c>
      <c r="T1065" s="45">
        <v>1</v>
      </c>
      <c r="U1065" s="45">
        <v>5</v>
      </c>
      <c r="V1065" s="45">
        <v>0</v>
      </c>
      <c r="W1065" s="45">
        <v>0</v>
      </c>
      <c r="X1065" s="45">
        <v>0</v>
      </c>
      <c r="Y1065" s="45">
        <v>0</v>
      </c>
      <c r="Z1065" s="45">
        <v>0</v>
      </c>
      <c r="AA1065" s="45">
        <v>0</v>
      </c>
      <c r="AB1065" s="45" t="s">
        <v>222</v>
      </c>
      <c r="AC1065" s="45" t="s">
        <v>734</v>
      </c>
      <c r="AD1065" s="45"/>
    </row>
    <row r="1066" s="131" customFormat="1" ht="24" spans="1:30">
      <c r="A1066" s="45" t="s">
        <v>42</v>
      </c>
      <c r="B1066" s="46" t="s">
        <v>744</v>
      </c>
      <c r="C1066" s="45" t="s">
        <v>53</v>
      </c>
      <c r="D1066" s="45" t="s">
        <v>45</v>
      </c>
      <c r="E1066" s="45" t="s">
        <v>267</v>
      </c>
      <c r="F1066" s="45">
        <v>1</v>
      </c>
      <c r="G1066" s="45">
        <v>1</v>
      </c>
      <c r="H1066" s="45">
        <v>4</v>
      </c>
      <c r="I1066" s="45">
        <v>16</v>
      </c>
      <c r="J1066" s="45">
        <v>2020</v>
      </c>
      <c r="K1066" s="45">
        <v>2020</v>
      </c>
      <c r="L1066" s="55">
        <v>100</v>
      </c>
      <c r="M1066" s="55">
        <v>100</v>
      </c>
      <c r="N1066" s="55">
        <v>0</v>
      </c>
      <c r="O1066" s="55">
        <v>0</v>
      </c>
      <c r="P1066" s="55">
        <v>0</v>
      </c>
      <c r="Q1066" s="45" t="s">
        <v>46</v>
      </c>
      <c r="R1066" s="45">
        <v>189</v>
      </c>
      <c r="S1066" s="45">
        <v>817</v>
      </c>
      <c r="T1066" s="45">
        <v>4</v>
      </c>
      <c r="U1066" s="45">
        <v>16</v>
      </c>
      <c r="V1066" s="45">
        <v>0</v>
      </c>
      <c r="W1066" s="45">
        <v>0</v>
      </c>
      <c r="X1066" s="45">
        <v>0</v>
      </c>
      <c r="Y1066" s="45">
        <v>0</v>
      </c>
      <c r="Z1066" s="45">
        <v>0</v>
      </c>
      <c r="AA1066" s="45">
        <v>0</v>
      </c>
      <c r="AB1066" s="45" t="s">
        <v>222</v>
      </c>
      <c r="AC1066" s="45" t="s">
        <v>734</v>
      </c>
      <c r="AD1066" s="45"/>
    </row>
    <row r="1067" s="131" customFormat="1" ht="24" spans="1:30">
      <c r="A1067" s="45" t="s">
        <v>42</v>
      </c>
      <c r="B1067" s="46" t="s">
        <v>745</v>
      </c>
      <c r="C1067" s="45" t="s">
        <v>746</v>
      </c>
      <c r="D1067" s="45" t="s">
        <v>45</v>
      </c>
      <c r="E1067" s="45" t="s">
        <v>267</v>
      </c>
      <c r="F1067" s="45">
        <v>1</v>
      </c>
      <c r="G1067" s="45">
        <v>1</v>
      </c>
      <c r="H1067" s="45">
        <v>1013</v>
      </c>
      <c r="I1067" s="45">
        <v>4387</v>
      </c>
      <c r="J1067" s="45">
        <v>2020</v>
      </c>
      <c r="K1067" s="45">
        <v>2020</v>
      </c>
      <c r="L1067" s="55">
        <v>1000</v>
      </c>
      <c r="M1067" s="55">
        <v>1000</v>
      </c>
      <c r="N1067" s="55">
        <v>0</v>
      </c>
      <c r="O1067" s="55">
        <v>0</v>
      </c>
      <c r="P1067" s="55">
        <v>0</v>
      </c>
      <c r="Q1067" s="45" t="s">
        <v>46</v>
      </c>
      <c r="R1067" s="45">
        <v>4800</v>
      </c>
      <c r="S1067" s="45">
        <v>20136</v>
      </c>
      <c r="T1067" s="45">
        <v>1013</v>
      </c>
      <c r="U1067" s="45">
        <v>4387</v>
      </c>
      <c r="V1067" s="45">
        <v>0</v>
      </c>
      <c r="W1067" s="45">
        <v>0</v>
      </c>
      <c r="X1067" s="45">
        <v>0</v>
      </c>
      <c r="Y1067" s="45">
        <v>0</v>
      </c>
      <c r="Z1067" s="45">
        <v>0</v>
      </c>
      <c r="AA1067" s="45">
        <v>0</v>
      </c>
      <c r="AB1067" s="45" t="s">
        <v>222</v>
      </c>
      <c r="AC1067" s="45" t="s">
        <v>734</v>
      </c>
      <c r="AD1067" s="45"/>
    </row>
    <row r="1068" s="143" customFormat="1" ht="21" customHeight="1" spans="1:30">
      <c r="A1068" s="43" t="s">
        <v>747</v>
      </c>
      <c r="B1068" s="44" t="s">
        <v>748</v>
      </c>
      <c r="C1068" s="43"/>
      <c r="D1068" s="43"/>
      <c r="E1068" s="43"/>
      <c r="F1068" s="43">
        <f>SUM(F1069:F1095)</f>
        <v>27</v>
      </c>
      <c r="G1068" s="43">
        <f>SUM(G1069:G1095)</f>
        <v>27</v>
      </c>
      <c r="H1068" s="43">
        <f>SUM(H1069:H1095)</f>
        <v>11043</v>
      </c>
      <c r="I1068" s="43">
        <f>SUM(I1069:I1095)</f>
        <v>42399</v>
      </c>
      <c r="J1068" s="43"/>
      <c r="K1068" s="43"/>
      <c r="L1068" s="52">
        <f>SUM(L1069:L1095)</f>
        <v>6473.222734</v>
      </c>
      <c r="M1068" s="52">
        <f t="shared" ref="M1068:U1068" si="123">SUM(M1069:M1095)</f>
        <v>6074.406881</v>
      </c>
      <c r="N1068" s="52">
        <f t="shared" si="123"/>
        <v>299.365853</v>
      </c>
      <c r="O1068" s="52">
        <f t="shared" si="123"/>
        <v>0</v>
      </c>
      <c r="P1068" s="52">
        <f t="shared" si="123"/>
        <v>99.45</v>
      </c>
      <c r="Q1068" s="43"/>
      <c r="R1068" s="43">
        <f t="shared" si="123"/>
        <v>18807</v>
      </c>
      <c r="S1068" s="43">
        <f t="shared" si="123"/>
        <v>75428</v>
      </c>
      <c r="T1068" s="43">
        <f t="shared" si="123"/>
        <v>11043</v>
      </c>
      <c r="U1068" s="43">
        <f t="shared" si="123"/>
        <v>42399</v>
      </c>
      <c r="V1068" s="43">
        <f t="shared" ref="V1068:AA1068" si="124">SUM(V1069:V1094)</f>
        <v>0</v>
      </c>
      <c r="W1068" s="43">
        <f t="shared" si="124"/>
        <v>0</v>
      </c>
      <c r="X1068" s="43">
        <f t="shared" si="124"/>
        <v>0</v>
      </c>
      <c r="Y1068" s="43">
        <f t="shared" si="124"/>
        <v>0</v>
      </c>
      <c r="Z1068" s="43">
        <f t="shared" si="124"/>
        <v>0</v>
      </c>
      <c r="AA1068" s="43">
        <f t="shared" si="124"/>
        <v>0</v>
      </c>
      <c r="AB1068" s="43"/>
      <c r="AC1068" s="77"/>
      <c r="AD1068" s="77"/>
    </row>
    <row r="1069" s="131" customFormat="1" ht="31" customHeight="1" spans="1:229">
      <c r="A1069" s="45" t="s">
        <v>42</v>
      </c>
      <c r="B1069" s="46" t="s">
        <v>749</v>
      </c>
      <c r="C1069" s="45" t="s">
        <v>49</v>
      </c>
      <c r="D1069" s="45" t="s">
        <v>351</v>
      </c>
      <c r="E1069" s="45" t="s">
        <v>267</v>
      </c>
      <c r="F1069" s="45">
        <v>1</v>
      </c>
      <c r="G1069" s="45">
        <v>1</v>
      </c>
      <c r="H1069" s="45">
        <v>69</v>
      </c>
      <c r="I1069" s="45">
        <v>258</v>
      </c>
      <c r="J1069" s="45">
        <v>2019</v>
      </c>
      <c r="K1069" s="45">
        <v>2019</v>
      </c>
      <c r="L1069" s="55">
        <v>39.0763</v>
      </c>
      <c r="M1069" s="55">
        <v>39.0763</v>
      </c>
      <c r="N1069" s="55">
        <v>0</v>
      </c>
      <c r="O1069" s="55">
        <v>0</v>
      </c>
      <c r="P1069" s="55">
        <v>0</v>
      </c>
      <c r="Q1069" s="45" t="s">
        <v>46</v>
      </c>
      <c r="R1069" s="45">
        <v>69</v>
      </c>
      <c r="S1069" s="45">
        <v>258</v>
      </c>
      <c r="T1069" s="45">
        <v>69</v>
      </c>
      <c r="U1069" s="45">
        <v>258</v>
      </c>
      <c r="V1069" s="45">
        <v>0</v>
      </c>
      <c r="W1069" s="45">
        <v>0</v>
      </c>
      <c r="X1069" s="45">
        <v>0</v>
      </c>
      <c r="Y1069" s="45">
        <v>0</v>
      </c>
      <c r="Z1069" s="45">
        <v>0</v>
      </c>
      <c r="AA1069" s="45">
        <v>0</v>
      </c>
      <c r="AB1069" s="45" t="s">
        <v>299</v>
      </c>
      <c r="AC1069" s="45" t="s">
        <v>750</v>
      </c>
      <c r="AD1069" s="45"/>
      <c r="AE1069" s="21"/>
      <c r="AF1069" s="21"/>
      <c r="AG1069" s="21"/>
      <c r="AH1069" s="21"/>
      <c r="AI1069" s="21"/>
      <c r="AJ1069" s="21"/>
      <c r="AK1069" s="21"/>
      <c r="AL1069" s="21"/>
      <c r="AM1069" s="21"/>
      <c r="AN1069" s="21"/>
      <c r="AO1069" s="21"/>
      <c r="AP1069" s="21"/>
      <c r="AQ1069" s="21"/>
      <c r="AR1069" s="21"/>
      <c r="AS1069" s="21"/>
      <c r="AT1069" s="21"/>
      <c r="AU1069" s="21"/>
      <c r="AV1069" s="21"/>
      <c r="AW1069" s="21"/>
      <c r="AX1069" s="21"/>
      <c r="AY1069" s="21"/>
      <c r="AZ1069" s="21"/>
      <c r="BA1069" s="21"/>
      <c r="BB1069" s="21"/>
      <c r="BC1069" s="21"/>
      <c r="BD1069" s="21"/>
      <c r="BE1069" s="21"/>
      <c r="BF1069" s="21"/>
      <c r="BG1069" s="21"/>
      <c r="BH1069" s="21"/>
      <c r="BI1069" s="21"/>
      <c r="BJ1069" s="21"/>
      <c r="BK1069" s="21"/>
      <c r="BL1069" s="21"/>
      <c r="BM1069" s="21"/>
      <c r="BN1069" s="21"/>
      <c r="BO1069" s="21"/>
      <c r="BP1069" s="21"/>
      <c r="BQ1069" s="21"/>
      <c r="BR1069" s="21"/>
      <c r="BS1069" s="21"/>
      <c r="BT1069" s="21"/>
      <c r="BU1069" s="21"/>
      <c r="BV1069" s="21"/>
      <c r="BW1069" s="21"/>
      <c r="BX1069" s="21"/>
      <c r="BY1069" s="21"/>
      <c r="BZ1069" s="21"/>
      <c r="CA1069" s="21"/>
      <c r="CB1069" s="21"/>
      <c r="CC1069" s="21"/>
      <c r="CD1069" s="21"/>
      <c r="CE1069" s="21"/>
      <c r="CF1069" s="21"/>
      <c r="CG1069" s="21"/>
      <c r="CH1069" s="21"/>
      <c r="CI1069" s="21"/>
      <c r="CJ1069" s="21"/>
      <c r="CK1069" s="21"/>
      <c r="CL1069" s="21"/>
      <c r="CM1069" s="21"/>
      <c r="CN1069" s="21"/>
      <c r="CO1069" s="21"/>
      <c r="CP1069" s="21"/>
      <c r="CQ1069" s="21"/>
      <c r="CR1069" s="21"/>
      <c r="CS1069" s="21"/>
      <c r="CT1069" s="21"/>
      <c r="CU1069" s="21"/>
      <c r="CV1069" s="21"/>
      <c r="CW1069" s="21"/>
      <c r="CX1069" s="21"/>
      <c r="CY1069" s="21"/>
      <c r="CZ1069" s="21"/>
      <c r="DA1069" s="21"/>
      <c r="DB1069" s="21"/>
      <c r="DC1069" s="21"/>
      <c r="DD1069" s="21"/>
      <c r="DE1069" s="21"/>
      <c r="DF1069" s="21"/>
      <c r="DG1069" s="21"/>
      <c r="DH1069" s="21"/>
      <c r="DI1069" s="21"/>
      <c r="DJ1069" s="21"/>
      <c r="DK1069" s="21"/>
      <c r="DL1069" s="21"/>
      <c r="DM1069" s="21"/>
      <c r="DN1069" s="21"/>
      <c r="DO1069" s="21"/>
      <c r="DP1069" s="21"/>
      <c r="DQ1069" s="21"/>
      <c r="DR1069" s="21"/>
      <c r="DS1069" s="21"/>
      <c r="DT1069" s="21"/>
      <c r="DU1069" s="21"/>
      <c r="DV1069" s="21"/>
      <c r="DW1069" s="21"/>
      <c r="DX1069" s="21"/>
      <c r="DY1069" s="21"/>
      <c r="DZ1069" s="21"/>
      <c r="EA1069" s="21"/>
      <c r="EB1069" s="21"/>
      <c r="EC1069" s="21"/>
      <c r="ED1069" s="21"/>
      <c r="EE1069" s="21"/>
      <c r="EF1069" s="21"/>
      <c r="EG1069" s="21"/>
      <c r="EH1069" s="21"/>
      <c r="EI1069" s="21"/>
      <c r="EJ1069" s="21"/>
      <c r="EK1069" s="21"/>
      <c r="EL1069" s="21"/>
      <c r="EM1069" s="21"/>
      <c r="EN1069" s="21"/>
      <c r="EO1069" s="21"/>
      <c r="EP1069" s="21"/>
      <c r="EQ1069" s="21"/>
      <c r="ER1069" s="21"/>
      <c r="ES1069" s="21"/>
      <c r="ET1069" s="21"/>
      <c r="EU1069" s="21"/>
      <c r="EV1069" s="21"/>
      <c r="EW1069" s="21"/>
      <c r="EX1069" s="21"/>
      <c r="EY1069" s="21"/>
      <c r="EZ1069" s="21"/>
      <c r="FA1069" s="21"/>
      <c r="FB1069" s="21"/>
      <c r="FC1069" s="21"/>
      <c r="FD1069" s="21"/>
      <c r="FE1069" s="21"/>
      <c r="FF1069" s="21"/>
      <c r="FG1069" s="21"/>
      <c r="FH1069" s="21"/>
      <c r="FI1069" s="21"/>
      <c r="FJ1069" s="21"/>
      <c r="FK1069" s="21"/>
      <c r="FL1069" s="21"/>
      <c r="FM1069" s="21"/>
      <c r="FN1069" s="21"/>
      <c r="FO1069" s="21"/>
      <c r="FP1069" s="21"/>
      <c r="FQ1069" s="21"/>
      <c r="FR1069" s="21"/>
      <c r="FS1069" s="21"/>
      <c r="FT1069" s="21"/>
      <c r="FU1069" s="21"/>
      <c r="FV1069" s="21"/>
      <c r="FW1069" s="21"/>
      <c r="FX1069" s="21"/>
      <c r="FY1069" s="21"/>
      <c r="FZ1069" s="21"/>
      <c r="GA1069" s="21"/>
      <c r="GB1069" s="21"/>
      <c r="GC1069" s="21"/>
      <c r="GD1069" s="21"/>
      <c r="GE1069" s="21"/>
      <c r="GF1069" s="21"/>
      <c r="GG1069" s="21"/>
      <c r="GH1069" s="21"/>
      <c r="GI1069" s="21"/>
      <c r="GJ1069" s="21"/>
      <c r="GK1069" s="21"/>
      <c r="GL1069" s="21"/>
      <c r="GM1069" s="21"/>
      <c r="GN1069" s="21"/>
      <c r="GO1069" s="21"/>
      <c r="GP1069" s="21"/>
      <c r="GQ1069" s="21"/>
      <c r="GR1069" s="21"/>
      <c r="GS1069" s="21"/>
      <c r="GT1069" s="21"/>
      <c r="GU1069" s="21"/>
      <c r="GV1069" s="21"/>
      <c r="GW1069" s="21"/>
      <c r="GX1069" s="21"/>
      <c r="GY1069" s="21"/>
      <c r="GZ1069" s="21"/>
      <c r="HA1069" s="21"/>
      <c r="HB1069" s="21"/>
      <c r="HC1069" s="21"/>
      <c r="HD1069" s="21"/>
      <c r="HE1069" s="21"/>
      <c r="HF1069" s="21"/>
      <c r="HG1069" s="21"/>
      <c r="HH1069" s="21"/>
      <c r="HI1069" s="21"/>
      <c r="HJ1069" s="21"/>
      <c r="HK1069" s="21"/>
      <c r="HL1069" s="21"/>
      <c r="HM1069" s="21"/>
      <c r="HN1069" s="21"/>
      <c r="HO1069" s="21"/>
      <c r="HP1069" s="21"/>
      <c r="HQ1069" s="21"/>
      <c r="HR1069" s="21"/>
      <c r="HS1069" s="21"/>
      <c r="HT1069" s="21"/>
      <c r="HU1069" s="21"/>
    </row>
    <row r="1070" s="131" customFormat="1" ht="24" spans="1:30">
      <c r="A1070" s="45" t="s">
        <v>42</v>
      </c>
      <c r="B1070" s="46" t="s">
        <v>751</v>
      </c>
      <c r="C1070" s="45" t="s">
        <v>51</v>
      </c>
      <c r="D1070" s="45" t="s">
        <v>45</v>
      </c>
      <c r="E1070" s="45" t="s">
        <v>267</v>
      </c>
      <c r="F1070" s="45">
        <v>1</v>
      </c>
      <c r="G1070" s="45">
        <v>1</v>
      </c>
      <c r="H1070" s="45">
        <v>28</v>
      </c>
      <c r="I1070" s="45">
        <v>106</v>
      </c>
      <c r="J1070" s="45">
        <v>2019</v>
      </c>
      <c r="K1070" s="45">
        <v>2019</v>
      </c>
      <c r="L1070" s="55">
        <v>166.67</v>
      </c>
      <c r="M1070" s="55">
        <v>166.67</v>
      </c>
      <c r="N1070" s="55">
        <v>0</v>
      </c>
      <c r="O1070" s="55">
        <v>0</v>
      </c>
      <c r="P1070" s="55">
        <v>0</v>
      </c>
      <c r="Q1070" s="45" t="s">
        <v>46</v>
      </c>
      <c r="R1070" s="45">
        <v>611</v>
      </c>
      <c r="S1070" s="45">
        <v>2408</v>
      </c>
      <c r="T1070" s="45">
        <v>28</v>
      </c>
      <c r="U1070" s="45">
        <v>106</v>
      </c>
      <c r="V1070" s="45">
        <v>0</v>
      </c>
      <c r="W1070" s="45">
        <v>0</v>
      </c>
      <c r="X1070" s="45">
        <v>0</v>
      </c>
      <c r="Y1070" s="45">
        <v>0</v>
      </c>
      <c r="Z1070" s="45">
        <v>0</v>
      </c>
      <c r="AA1070" s="45">
        <v>0</v>
      </c>
      <c r="AB1070" s="45" t="s">
        <v>222</v>
      </c>
      <c r="AC1070" s="45" t="s">
        <v>752</v>
      </c>
      <c r="AD1070" s="45"/>
    </row>
    <row r="1071" s="174" customFormat="1" ht="24" spans="1:30">
      <c r="A1071" s="45" t="s">
        <v>42</v>
      </c>
      <c r="B1071" s="46" t="s">
        <v>753</v>
      </c>
      <c r="C1071" s="45" t="s">
        <v>53</v>
      </c>
      <c r="D1071" s="45" t="s">
        <v>45</v>
      </c>
      <c r="E1071" s="45" t="s">
        <v>267</v>
      </c>
      <c r="F1071" s="45">
        <v>1</v>
      </c>
      <c r="G1071" s="45">
        <v>1</v>
      </c>
      <c r="H1071" s="45">
        <v>62</v>
      </c>
      <c r="I1071" s="45">
        <v>234</v>
      </c>
      <c r="J1071" s="45">
        <v>2019</v>
      </c>
      <c r="K1071" s="45">
        <v>2019</v>
      </c>
      <c r="L1071" s="55">
        <v>166.67</v>
      </c>
      <c r="M1071" s="55">
        <v>166.67</v>
      </c>
      <c r="N1071" s="55">
        <v>0</v>
      </c>
      <c r="O1071" s="55">
        <v>0</v>
      </c>
      <c r="P1071" s="55">
        <v>0</v>
      </c>
      <c r="Q1071" s="45" t="s">
        <v>46</v>
      </c>
      <c r="R1071" s="45">
        <v>760</v>
      </c>
      <c r="S1071" s="45">
        <v>3155</v>
      </c>
      <c r="T1071" s="45">
        <v>62</v>
      </c>
      <c r="U1071" s="45">
        <v>234</v>
      </c>
      <c r="V1071" s="45">
        <v>0</v>
      </c>
      <c r="W1071" s="45">
        <v>0</v>
      </c>
      <c r="X1071" s="45">
        <v>0</v>
      </c>
      <c r="Y1071" s="45">
        <v>0</v>
      </c>
      <c r="Z1071" s="45">
        <v>0</v>
      </c>
      <c r="AA1071" s="45">
        <v>0</v>
      </c>
      <c r="AB1071" s="45" t="s">
        <v>222</v>
      </c>
      <c r="AC1071" s="45" t="s">
        <v>754</v>
      </c>
      <c r="AD1071" s="45"/>
    </row>
    <row r="1072" s="20" customFormat="1" ht="36" spans="1:30">
      <c r="A1072" s="45" t="s">
        <v>42</v>
      </c>
      <c r="B1072" s="46" t="s">
        <v>755</v>
      </c>
      <c r="C1072" s="45" t="s">
        <v>58</v>
      </c>
      <c r="D1072" s="45" t="s">
        <v>45</v>
      </c>
      <c r="E1072" s="45" t="s">
        <v>267</v>
      </c>
      <c r="F1072" s="45">
        <v>1</v>
      </c>
      <c r="G1072" s="45">
        <v>1</v>
      </c>
      <c r="H1072" s="45">
        <v>171</v>
      </c>
      <c r="I1072" s="45">
        <v>746</v>
      </c>
      <c r="J1072" s="45">
        <v>2019</v>
      </c>
      <c r="K1072" s="45">
        <v>2020</v>
      </c>
      <c r="L1072" s="55">
        <v>166.67</v>
      </c>
      <c r="M1072" s="55">
        <v>166.67</v>
      </c>
      <c r="N1072" s="55">
        <v>0</v>
      </c>
      <c r="O1072" s="55">
        <v>0</v>
      </c>
      <c r="P1072" s="55">
        <v>0</v>
      </c>
      <c r="Q1072" s="45" t="s">
        <v>46</v>
      </c>
      <c r="R1072" s="45">
        <v>832</v>
      </c>
      <c r="S1072" s="45">
        <v>3066</v>
      </c>
      <c r="T1072" s="45">
        <v>171</v>
      </c>
      <c r="U1072" s="45">
        <v>746</v>
      </c>
      <c r="V1072" s="45">
        <v>0</v>
      </c>
      <c r="W1072" s="45">
        <v>0</v>
      </c>
      <c r="X1072" s="45">
        <v>0</v>
      </c>
      <c r="Y1072" s="45">
        <v>0</v>
      </c>
      <c r="Z1072" s="45">
        <v>0</v>
      </c>
      <c r="AA1072" s="45">
        <v>0</v>
      </c>
      <c r="AB1072" s="45" t="s">
        <v>515</v>
      </c>
      <c r="AC1072" s="45" t="s">
        <v>754</v>
      </c>
      <c r="AD1072" s="45"/>
    </row>
    <row r="1073" s="131" customFormat="1" ht="24" spans="1:30">
      <c r="A1073" s="45" t="s">
        <v>42</v>
      </c>
      <c r="B1073" s="46" t="s">
        <v>756</v>
      </c>
      <c r="C1073" s="45" t="s">
        <v>58</v>
      </c>
      <c r="D1073" s="45" t="s">
        <v>45</v>
      </c>
      <c r="E1073" s="45" t="s">
        <v>267</v>
      </c>
      <c r="F1073" s="45">
        <v>1</v>
      </c>
      <c r="G1073" s="45">
        <v>1</v>
      </c>
      <c r="H1073" s="45">
        <v>23</v>
      </c>
      <c r="I1073" s="45">
        <v>110</v>
      </c>
      <c r="J1073" s="45">
        <v>2019</v>
      </c>
      <c r="K1073" s="45">
        <v>2019</v>
      </c>
      <c r="L1073" s="55">
        <v>89.95</v>
      </c>
      <c r="M1073" s="55">
        <v>0</v>
      </c>
      <c r="N1073" s="55">
        <v>0</v>
      </c>
      <c r="O1073" s="55">
        <v>0</v>
      </c>
      <c r="P1073" s="55">
        <v>89.95</v>
      </c>
      <c r="Q1073" s="45" t="s">
        <v>46</v>
      </c>
      <c r="R1073" s="45">
        <v>84</v>
      </c>
      <c r="S1073" s="45">
        <v>407</v>
      </c>
      <c r="T1073" s="45">
        <v>23</v>
      </c>
      <c r="U1073" s="45">
        <v>110</v>
      </c>
      <c r="V1073" s="45">
        <v>0</v>
      </c>
      <c r="W1073" s="45">
        <v>0</v>
      </c>
      <c r="X1073" s="45">
        <v>0</v>
      </c>
      <c r="Y1073" s="45">
        <v>0</v>
      </c>
      <c r="Z1073" s="45">
        <v>0</v>
      </c>
      <c r="AA1073" s="45">
        <v>0</v>
      </c>
      <c r="AB1073" s="45" t="s">
        <v>515</v>
      </c>
      <c r="AC1073" s="45" t="s">
        <v>411</v>
      </c>
      <c r="AD1073" s="45"/>
    </row>
    <row r="1074" s="22" customFormat="1" ht="25" customHeight="1" spans="1:30">
      <c r="A1074" s="45" t="s">
        <v>42</v>
      </c>
      <c r="B1074" s="46" t="s">
        <v>757</v>
      </c>
      <c r="C1074" s="45" t="s">
        <v>52</v>
      </c>
      <c r="D1074" s="45" t="s">
        <v>45</v>
      </c>
      <c r="E1074" s="45" t="s">
        <v>267</v>
      </c>
      <c r="F1074" s="45">
        <v>1</v>
      </c>
      <c r="G1074" s="45">
        <v>1</v>
      </c>
      <c r="H1074" s="45">
        <v>1498</v>
      </c>
      <c r="I1074" s="45">
        <v>5413</v>
      </c>
      <c r="J1074" s="45">
        <v>2019</v>
      </c>
      <c r="K1074" s="45">
        <v>2019</v>
      </c>
      <c r="L1074" s="55">
        <v>416.95</v>
      </c>
      <c r="M1074" s="55">
        <v>416.95</v>
      </c>
      <c r="N1074" s="55">
        <v>0</v>
      </c>
      <c r="O1074" s="55">
        <v>0</v>
      </c>
      <c r="P1074" s="55">
        <v>0</v>
      </c>
      <c r="Q1074" s="45" t="s">
        <v>46</v>
      </c>
      <c r="R1074" s="45">
        <v>1498</v>
      </c>
      <c r="S1074" s="45">
        <v>5413</v>
      </c>
      <c r="T1074" s="45">
        <v>1498</v>
      </c>
      <c r="U1074" s="45">
        <v>5413</v>
      </c>
      <c r="V1074" s="45">
        <v>0</v>
      </c>
      <c r="W1074" s="45">
        <v>0</v>
      </c>
      <c r="X1074" s="45">
        <v>0</v>
      </c>
      <c r="Y1074" s="45">
        <v>0</v>
      </c>
      <c r="Z1074" s="45">
        <v>0</v>
      </c>
      <c r="AA1074" s="45">
        <v>0</v>
      </c>
      <c r="AB1074" s="45" t="s">
        <v>758</v>
      </c>
      <c r="AC1074" s="45" t="s">
        <v>759</v>
      </c>
      <c r="AD1074" s="45"/>
    </row>
    <row r="1075" s="22" customFormat="1" ht="25" customHeight="1" spans="1:30">
      <c r="A1075" s="45" t="s">
        <v>42</v>
      </c>
      <c r="B1075" s="46" t="s">
        <v>760</v>
      </c>
      <c r="C1075" s="45" t="s">
        <v>51</v>
      </c>
      <c r="D1075" s="45" t="s">
        <v>45</v>
      </c>
      <c r="E1075" s="45" t="s">
        <v>267</v>
      </c>
      <c r="F1075" s="45">
        <v>1</v>
      </c>
      <c r="G1075" s="45">
        <v>1</v>
      </c>
      <c r="H1075" s="45">
        <v>32</v>
      </c>
      <c r="I1075" s="45">
        <v>133</v>
      </c>
      <c r="J1075" s="45">
        <v>2019</v>
      </c>
      <c r="K1075" s="45">
        <v>2019</v>
      </c>
      <c r="L1075" s="55">
        <v>568.1825</v>
      </c>
      <c r="M1075" s="55">
        <v>568.1825</v>
      </c>
      <c r="N1075" s="55">
        <v>0</v>
      </c>
      <c r="O1075" s="55">
        <v>0</v>
      </c>
      <c r="P1075" s="55">
        <v>0</v>
      </c>
      <c r="Q1075" s="45" t="s">
        <v>46</v>
      </c>
      <c r="R1075" s="45">
        <v>32</v>
      </c>
      <c r="S1075" s="45">
        <v>133</v>
      </c>
      <c r="T1075" s="45">
        <v>32</v>
      </c>
      <c r="U1075" s="45">
        <v>133</v>
      </c>
      <c r="V1075" s="45">
        <v>0</v>
      </c>
      <c r="W1075" s="45">
        <v>0</v>
      </c>
      <c r="X1075" s="45">
        <v>0</v>
      </c>
      <c r="Y1075" s="45">
        <v>0</v>
      </c>
      <c r="Z1075" s="45">
        <v>0</v>
      </c>
      <c r="AA1075" s="45">
        <v>0</v>
      </c>
      <c r="AB1075" s="45" t="s">
        <v>222</v>
      </c>
      <c r="AC1075" s="45" t="s">
        <v>6</v>
      </c>
      <c r="AD1075" s="45"/>
    </row>
    <row r="1076" s="22" customFormat="1" ht="48" customHeight="1" spans="1:30">
      <c r="A1076" s="45" t="s">
        <v>42</v>
      </c>
      <c r="B1076" s="46" t="s">
        <v>761</v>
      </c>
      <c r="C1076" s="45" t="s">
        <v>762</v>
      </c>
      <c r="D1076" s="45" t="s">
        <v>351</v>
      </c>
      <c r="E1076" s="45" t="s">
        <v>267</v>
      </c>
      <c r="F1076" s="45">
        <v>1</v>
      </c>
      <c r="G1076" s="45">
        <v>1</v>
      </c>
      <c r="H1076" s="45">
        <v>76</v>
      </c>
      <c r="I1076" s="45">
        <v>300</v>
      </c>
      <c r="J1076" s="45">
        <v>2019</v>
      </c>
      <c r="K1076" s="45">
        <v>2019</v>
      </c>
      <c r="L1076" s="55">
        <v>7</v>
      </c>
      <c r="M1076" s="55">
        <v>7</v>
      </c>
      <c r="N1076" s="55">
        <v>0</v>
      </c>
      <c r="O1076" s="55">
        <v>0</v>
      </c>
      <c r="P1076" s="55">
        <v>0</v>
      </c>
      <c r="Q1076" s="45" t="s">
        <v>46</v>
      </c>
      <c r="R1076" s="45">
        <v>76</v>
      </c>
      <c r="S1076" s="45">
        <v>300</v>
      </c>
      <c r="T1076" s="45">
        <v>76</v>
      </c>
      <c r="U1076" s="45">
        <v>300</v>
      </c>
      <c r="V1076" s="45">
        <v>0</v>
      </c>
      <c r="W1076" s="45">
        <v>0</v>
      </c>
      <c r="X1076" s="45">
        <v>0</v>
      </c>
      <c r="Y1076" s="45">
        <v>0</v>
      </c>
      <c r="Z1076" s="45">
        <v>0</v>
      </c>
      <c r="AA1076" s="45">
        <v>0</v>
      </c>
      <c r="AB1076" s="45" t="s">
        <v>222</v>
      </c>
      <c r="AC1076" s="45" t="s">
        <v>6</v>
      </c>
      <c r="AD1076" s="45"/>
    </row>
    <row r="1077" s="22" customFormat="1" ht="25" customHeight="1" spans="1:30">
      <c r="A1077" s="45" t="s">
        <v>42</v>
      </c>
      <c r="B1077" s="46" t="s">
        <v>763</v>
      </c>
      <c r="C1077" s="45" t="s">
        <v>55</v>
      </c>
      <c r="D1077" s="45" t="s">
        <v>45</v>
      </c>
      <c r="E1077" s="45" t="s">
        <v>267</v>
      </c>
      <c r="F1077" s="45">
        <v>1</v>
      </c>
      <c r="G1077" s="45">
        <v>1</v>
      </c>
      <c r="H1077" s="45">
        <v>341</v>
      </c>
      <c r="I1077" s="45">
        <v>1349</v>
      </c>
      <c r="J1077" s="45">
        <v>2019</v>
      </c>
      <c r="K1077" s="45">
        <v>2019</v>
      </c>
      <c r="L1077" s="55">
        <v>82.025853</v>
      </c>
      <c r="M1077" s="55">
        <v>0</v>
      </c>
      <c r="N1077" s="55">
        <v>82.025853</v>
      </c>
      <c r="O1077" s="55">
        <v>0</v>
      </c>
      <c r="P1077" s="55">
        <v>0</v>
      </c>
      <c r="Q1077" s="45" t="s">
        <v>46</v>
      </c>
      <c r="R1077" s="45">
        <v>341</v>
      </c>
      <c r="S1077" s="45">
        <v>1349</v>
      </c>
      <c r="T1077" s="45">
        <v>341</v>
      </c>
      <c r="U1077" s="45">
        <v>1349</v>
      </c>
      <c r="V1077" s="45">
        <v>0</v>
      </c>
      <c r="W1077" s="45">
        <v>0</v>
      </c>
      <c r="X1077" s="45">
        <v>0</v>
      </c>
      <c r="Y1077" s="45">
        <v>0</v>
      </c>
      <c r="Z1077" s="45">
        <v>0</v>
      </c>
      <c r="AA1077" s="45">
        <v>0</v>
      </c>
      <c r="AB1077" s="45" t="s">
        <v>222</v>
      </c>
      <c r="AC1077" s="45" t="s">
        <v>6</v>
      </c>
      <c r="AD1077" s="45"/>
    </row>
    <row r="1078" s="22" customFormat="1" ht="25" customHeight="1" spans="1:30">
      <c r="A1078" s="45" t="s">
        <v>42</v>
      </c>
      <c r="B1078" s="46" t="s">
        <v>764</v>
      </c>
      <c r="C1078" s="45" t="s">
        <v>55</v>
      </c>
      <c r="D1078" s="45" t="s">
        <v>45</v>
      </c>
      <c r="E1078" s="45" t="s">
        <v>267</v>
      </c>
      <c r="F1078" s="45">
        <v>1</v>
      </c>
      <c r="G1078" s="45">
        <v>1</v>
      </c>
      <c r="H1078" s="45">
        <v>769</v>
      </c>
      <c r="I1078" s="45">
        <v>3111</v>
      </c>
      <c r="J1078" s="45">
        <v>2019</v>
      </c>
      <c r="K1078" s="45">
        <v>2019</v>
      </c>
      <c r="L1078" s="55">
        <v>67.649952</v>
      </c>
      <c r="M1078" s="55">
        <v>67.649952</v>
      </c>
      <c r="N1078" s="55">
        <v>0</v>
      </c>
      <c r="O1078" s="55">
        <v>0</v>
      </c>
      <c r="P1078" s="55">
        <v>0</v>
      </c>
      <c r="Q1078" s="45" t="s">
        <v>46</v>
      </c>
      <c r="R1078" s="45">
        <v>769</v>
      </c>
      <c r="S1078" s="45">
        <v>3111</v>
      </c>
      <c r="T1078" s="45">
        <v>769</v>
      </c>
      <c r="U1078" s="45">
        <v>3111</v>
      </c>
      <c r="V1078" s="45">
        <v>0</v>
      </c>
      <c r="W1078" s="45">
        <v>0</v>
      </c>
      <c r="X1078" s="45">
        <v>0</v>
      </c>
      <c r="Y1078" s="45">
        <v>0</v>
      </c>
      <c r="Z1078" s="45">
        <v>0</v>
      </c>
      <c r="AA1078" s="45">
        <v>0</v>
      </c>
      <c r="AB1078" s="45" t="s">
        <v>222</v>
      </c>
      <c r="AC1078" s="45" t="s">
        <v>6</v>
      </c>
      <c r="AD1078" s="45"/>
    </row>
    <row r="1079" s="22" customFormat="1" ht="25" customHeight="1" spans="1:30">
      <c r="A1079" s="45" t="s">
        <v>42</v>
      </c>
      <c r="B1079" s="46" t="s">
        <v>765</v>
      </c>
      <c r="C1079" s="45" t="s">
        <v>54</v>
      </c>
      <c r="D1079" s="45" t="s">
        <v>45</v>
      </c>
      <c r="E1079" s="45" t="s">
        <v>267</v>
      </c>
      <c r="F1079" s="45">
        <v>1</v>
      </c>
      <c r="G1079" s="45">
        <v>1</v>
      </c>
      <c r="H1079" s="45">
        <v>1360</v>
      </c>
      <c r="I1079" s="45">
        <v>5362</v>
      </c>
      <c r="J1079" s="45">
        <v>2019</v>
      </c>
      <c r="K1079" s="45">
        <v>2019</v>
      </c>
      <c r="L1079" s="55">
        <v>66.100629</v>
      </c>
      <c r="M1079" s="55">
        <v>66.100629</v>
      </c>
      <c r="N1079" s="55">
        <v>0</v>
      </c>
      <c r="O1079" s="55">
        <v>0</v>
      </c>
      <c r="P1079" s="55">
        <v>0</v>
      </c>
      <c r="Q1079" s="45" t="s">
        <v>46</v>
      </c>
      <c r="R1079" s="45">
        <v>1360</v>
      </c>
      <c r="S1079" s="45">
        <v>5362</v>
      </c>
      <c r="T1079" s="45">
        <v>1360</v>
      </c>
      <c r="U1079" s="45">
        <v>5362</v>
      </c>
      <c r="V1079" s="45">
        <v>0</v>
      </c>
      <c r="W1079" s="45">
        <v>0</v>
      </c>
      <c r="X1079" s="45">
        <v>0</v>
      </c>
      <c r="Y1079" s="45">
        <v>0</v>
      </c>
      <c r="Z1079" s="45">
        <v>0</v>
      </c>
      <c r="AA1079" s="45">
        <v>0</v>
      </c>
      <c r="AB1079" s="45" t="s">
        <v>222</v>
      </c>
      <c r="AC1079" s="45" t="s">
        <v>6</v>
      </c>
      <c r="AD1079" s="45"/>
    </row>
    <row r="1080" s="21" customFormat="1" ht="24" spans="1:256">
      <c r="A1080" s="45" t="s">
        <v>42</v>
      </c>
      <c r="B1080" s="46" t="s">
        <v>766</v>
      </c>
      <c r="C1080" s="45" t="s">
        <v>247</v>
      </c>
      <c r="D1080" s="45" t="s">
        <v>45</v>
      </c>
      <c r="E1080" s="45" t="s">
        <v>267</v>
      </c>
      <c r="F1080" s="45">
        <v>1</v>
      </c>
      <c r="G1080" s="45">
        <v>1</v>
      </c>
      <c r="H1080" s="45">
        <v>1400</v>
      </c>
      <c r="I1080" s="45">
        <v>5400</v>
      </c>
      <c r="J1080" s="45">
        <v>2019</v>
      </c>
      <c r="K1080" s="45">
        <v>2019</v>
      </c>
      <c r="L1080" s="55">
        <v>75.3975</v>
      </c>
      <c r="M1080" s="55">
        <v>75.3975</v>
      </c>
      <c r="N1080" s="55"/>
      <c r="O1080" s="55">
        <v>0</v>
      </c>
      <c r="P1080" s="55">
        <v>0</v>
      </c>
      <c r="Q1080" s="45" t="s">
        <v>46</v>
      </c>
      <c r="R1080" s="45">
        <v>1400</v>
      </c>
      <c r="S1080" s="45">
        <v>5400</v>
      </c>
      <c r="T1080" s="45">
        <v>1400</v>
      </c>
      <c r="U1080" s="45">
        <v>5400</v>
      </c>
      <c r="V1080" s="45">
        <v>0</v>
      </c>
      <c r="W1080" s="45">
        <v>0</v>
      </c>
      <c r="X1080" s="45">
        <v>0</v>
      </c>
      <c r="Y1080" s="45">
        <v>0</v>
      </c>
      <c r="Z1080" s="45">
        <v>0</v>
      </c>
      <c r="AA1080" s="45">
        <v>0</v>
      </c>
      <c r="AB1080" s="45" t="s">
        <v>222</v>
      </c>
      <c r="AC1080" s="45" t="s">
        <v>6</v>
      </c>
      <c r="AD1080" s="45"/>
      <c r="AE1080" s="22"/>
      <c r="AF1080" s="22"/>
      <c r="AG1080" s="22"/>
      <c r="AH1080" s="22"/>
      <c r="AI1080" s="22"/>
      <c r="AJ1080" s="22"/>
      <c r="AK1080" s="22"/>
      <c r="AL1080" s="22"/>
      <c r="AM1080" s="22"/>
      <c r="AN1080" s="22"/>
      <c r="AO1080" s="22"/>
      <c r="AP1080" s="22"/>
      <c r="AQ1080" s="22"/>
      <c r="AR1080" s="22"/>
      <c r="AS1080" s="22"/>
      <c r="AT1080" s="22"/>
      <c r="AU1080" s="22"/>
      <c r="AV1080" s="22"/>
      <c r="AW1080" s="22"/>
      <c r="AX1080" s="22"/>
      <c r="AY1080" s="22"/>
      <c r="AZ1080" s="22"/>
      <c r="BA1080" s="22"/>
      <c r="BB1080" s="22"/>
      <c r="BC1080" s="22"/>
      <c r="BD1080" s="22"/>
      <c r="BE1080" s="22"/>
      <c r="BF1080" s="22"/>
      <c r="BG1080" s="22"/>
      <c r="BH1080" s="22"/>
      <c r="BI1080" s="22"/>
      <c r="BJ1080" s="22"/>
      <c r="BK1080" s="22"/>
      <c r="BL1080" s="22"/>
      <c r="BM1080" s="22"/>
      <c r="BN1080" s="22"/>
      <c r="BO1080" s="22"/>
      <c r="BP1080" s="22"/>
      <c r="BQ1080" s="22"/>
      <c r="BR1080" s="22"/>
      <c r="BS1080" s="22"/>
      <c r="BT1080" s="22"/>
      <c r="BU1080" s="22"/>
      <c r="BV1080" s="22"/>
      <c r="BW1080" s="22"/>
      <c r="BX1080" s="22"/>
      <c r="BY1080" s="22"/>
      <c r="BZ1080" s="22"/>
      <c r="CA1080" s="22"/>
      <c r="CB1080" s="22"/>
      <c r="CC1080" s="22"/>
      <c r="CD1080" s="22"/>
      <c r="CE1080" s="22"/>
      <c r="CF1080" s="22"/>
      <c r="CG1080" s="22"/>
      <c r="CH1080" s="22"/>
      <c r="CI1080" s="22"/>
      <c r="CJ1080" s="22"/>
      <c r="CK1080" s="22"/>
      <c r="CL1080" s="22"/>
      <c r="CM1080" s="22"/>
      <c r="CN1080" s="22"/>
      <c r="CO1080" s="22"/>
      <c r="CP1080" s="22"/>
      <c r="CQ1080" s="22"/>
      <c r="CR1080" s="22"/>
      <c r="CS1080" s="22"/>
      <c r="CT1080" s="22"/>
      <c r="CU1080" s="22"/>
      <c r="CV1080" s="22"/>
      <c r="CW1080" s="22"/>
      <c r="CX1080" s="22"/>
      <c r="CY1080" s="22"/>
      <c r="CZ1080" s="22"/>
      <c r="DA1080" s="22"/>
      <c r="DB1080" s="22"/>
      <c r="DC1080" s="22"/>
      <c r="DD1080" s="22"/>
      <c r="DE1080" s="22"/>
      <c r="DF1080" s="22"/>
      <c r="DG1080" s="22"/>
      <c r="DH1080" s="22"/>
      <c r="DI1080" s="22"/>
      <c r="DJ1080" s="22"/>
      <c r="DK1080" s="22"/>
      <c r="DL1080" s="22"/>
      <c r="DM1080" s="22"/>
      <c r="DN1080" s="22"/>
      <c r="DO1080" s="22"/>
      <c r="DP1080" s="22"/>
      <c r="DQ1080" s="22"/>
      <c r="DR1080" s="22"/>
      <c r="DS1080" s="22"/>
      <c r="DT1080" s="22"/>
      <c r="DU1080" s="22"/>
      <c r="DV1080" s="22"/>
      <c r="DW1080" s="22"/>
      <c r="DX1080" s="22"/>
      <c r="DY1080" s="22"/>
      <c r="DZ1080" s="22"/>
      <c r="EA1080" s="22"/>
      <c r="EB1080" s="22"/>
      <c r="EC1080" s="22"/>
      <c r="ED1080" s="22"/>
      <c r="EE1080" s="22"/>
      <c r="EF1080" s="22"/>
      <c r="EG1080" s="22"/>
      <c r="EH1080" s="22"/>
      <c r="EI1080" s="22"/>
      <c r="EJ1080" s="22"/>
      <c r="EK1080" s="22"/>
      <c r="EL1080" s="22"/>
      <c r="EM1080" s="22"/>
      <c r="EN1080" s="22"/>
      <c r="EO1080" s="22"/>
      <c r="EP1080" s="22"/>
      <c r="EQ1080" s="22"/>
      <c r="ER1080" s="22"/>
      <c r="ES1080" s="22"/>
      <c r="ET1080" s="22"/>
      <c r="EU1080" s="22"/>
      <c r="EV1080" s="22"/>
      <c r="EW1080" s="22"/>
      <c r="EX1080" s="22"/>
      <c r="EY1080" s="22"/>
      <c r="EZ1080" s="22"/>
      <c r="FA1080" s="22"/>
      <c r="FB1080" s="22"/>
      <c r="FC1080" s="22"/>
      <c r="FD1080" s="22"/>
      <c r="FE1080" s="22"/>
      <c r="FF1080" s="22"/>
      <c r="FG1080" s="22"/>
      <c r="FH1080" s="22"/>
      <c r="FI1080" s="22"/>
      <c r="FJ1080" s="22"/>
      <c r="FK1080" s="22"/>
      <c r="FL1080" s="22"/>
      <c r="FM1080" s="22"/>
      <c r="FN1080" s="22"/>
      <c r="FO1080" s="22"/>
      <c r="FP1080" s="22"/>
      <c r="FQ1080" s="22"/>
      <c r="FR1080" s="22"/>
      <c r="FS1080" s="22"/>
      <c r="FT1080" s="22"/>
      <c r="FU1080" s="22"/>
      <c r="FV1080" s="22"/>
      <c r="FW1080" s="22"/>
      <c r="FX1080" s="22"/>
      <c r="FY1080" s="22"/>
      <c r="FZ1080" s="22"/>
      <c r="GA1080" s="22"/>
      <c r="GB1080" s="22"/>
      <c r="GC1080" s="22"/>
      <c r="GD1080" s="22"/>
      <c r="GE1080" s="22"/>
      <c r="GF1080" s="22"/>
      <c r="GG1080" s="22"/>
      <c r="GH1080" s="22"/>
      <c r="GI1080" s="22"/>
      <c r="GJ1080" s="22"/>
      <c r="GK1080" s="22"/>
      <c r="GL1080" s="22"/>
      <c r="GM1080" s="22"/>
      <c r="GN1080" s="22"/>
      <c r="GO1080" s="22"/>
      <c r="GP1080" s="22"/>
      <c r="GQ1080" s="22"/>
      <c r="GR1080" s="22"/>
      <c r="GS1080" s="22"/>
      <c r="GT1080" s="22"/>
      <c r="GU1080" s="22"/>
      <c r="GV1080" s="22"/>
      <c r="GW1080" s="22"/>
      <c r="GX1080" s="22"/>
      <c r="GY1080" s="22"/>
      <c r="GZ1080" s="22"/>
      <c r="HA1080" s="22"/>
      <c r="HB1080" s="22"/>
      <c r="HC1080" s="22"/>
      <c r="HD1080" s="22"/>
      <c r="HE1080" s="22"/>
      <c r="HF1080" s="22"/>
      <c r="HG1080" s="22"/>
      <c r="HH1080" s="22"/>
      <c r="HI1080" s="22"/>
      <c r="HJ1080" s="22"/>
      <c r="HK1080" s="22"/>
      <c r="HL1080" s="22"/>
      <c r="HM1080" s="22"/>
      <c r="HN1080" s="22"/>
      <c r="HO1080" s="22"/>
      <c r="HP1080" s="22"/>
      <c r="HQ1080" s="22"/>
      <c r="HR1080" s="22"/>
      <c r="HS1080" s="22"/>
      <c r="HT1080" s="22"/>
      <c r="HU1080" s="22"/>
      <c r="HV1080" s="22"/>
      <c r="HW1080" s="22"/>
      <c r="HX1080" s="22"/>
      <c r="HY1080" s="22"/>
      <c r="HZ1080" s="22"/>
      <c r="IA1080" s="22"/>
      <c r="IB1080" s="22"/>
      <c r="IC1080" s="22"/>
      <c r="ID1080" s="22"/>
      <c r="IE1080" s="22"/>
      <c r="IF1080" s="22"/>
      <c r="IG1080" s="22"/>
      <c r="IH1080" s="22"/>
      <c r="II1080" s="22"/>
      <c r="IJ1080" s="22"/>
      <c r="IK1080" s="22"/>
      <c r="IL1080" s="22"/>
      <c r="IM1080" s="22"/>
      <c r="IN1080" s="22"/>
      <c r="IO1080" s="22"/>
      <c r="IP1080" s="22"/>
      <c r="IQ1080" s="22"/>
      <c r="IR1080" s="22"/>
      <c r="IS1080" s="22"/>
      <c r="IT1080" s="22"/>
      <c r="IU1080" s="22"/>
      <c r="IV1080" s="22"/>
    </row>
    <row r="1081" s="131" customFormat="1" ht="24" spans="1:30">
      <c r="A1081" s="45" t="s">
        <v>42</v>
      </c>
      <c r="B1081" s="46" t="s">
        <v>767</v>
      </c>
      <c r="C1081" s="45" t="s">
        <v>50</v>
      </c>
      <c r="D1081" s="45" t="s">
        <v>45</v>
      </c>
      <c r="E1081" s="45" t="s">
        <v>267</v>
      </c>
      <c r="F1081" s="45">
        <v>1</v>
      </c>
      <c r="G1081" s="45">
        <v>1</v>
      </c>
      <c r="H1081" s="45">
        <v>108</v>
      </c>
      <c r="I1081" s="45">
        <v>403</v>
      </c>
      <c r="J1081" s="45">
        <v>2020</v>
      </c>
      <c r="K1081" s="45">
        <v>2020</v>
      </c>
      <c r="L1081" s="55">
        <f t="shared" ref="L1081:L1086" si="125">M1081+N1081+O1081+P1081</f>
        <v>73</v>
      </c>
      <c r="M1081" s="55">
        <v>73</v>
      </c>
      <c r="N1081" s="55">
        <v>0</v>
      </c>
      <c r="O1081" s="55">
        <v>0</v>
      </c>
      <c r="P1081" s="55">
        <v>0</v>
      </c>
      <c r="Q1081" s="45" t="s">
        <v>46</v>
      </c>
      <c r="R1081" s="45">
        <v>1308</v>
      </c>
      <c r="S1081" s="45">
        <v>6025</v>
      </c>
      <c r="T1081" s="45">
        <v>108</v>
      </c>
      <c r="U1081" s="45">
        <v>403</v>
      </c>
      <c r="V1081" s="45">
        <v>0</v>
      </c>
      <c r="W1081" s="45">
        <v>0</v>
      </c>
      <c r="X1081" s="45">
        <v>0</v>
      </c>
      <c r="Y1081" s="45">
        <v>0</v>
      </c>
      <c r="Z1081" s="45">
        <v>0</v>
      </c>
      <c r="AA1081" s="45">
        <v>0</v>
      </c>
      <c r="AB1081" s="45" t="s">
        <v>222</v>
      </c>
      <c r="AC1081" s="45" t="s">
        <v>6</v>
      </c>
      <c r="AD1081" s="45"/>
    </row>
    <row r="1082" s="131" customFormat="1" ht="24" spans="1:30">
      <c r="A1082" s="45" t="s">
        <v>42</v>
      </c>
      <c r="B1082" s="46" t="s">
        <v>768</v>
      </c>
      <c r="C1082" s="45" t="s">
        <v>50</v>
      </c>
      <c r="D1082" s="45" t="s">
        <v>45</v>
      </c>
      <c r="E1082" s="45" t="s">
        <v>267</v>
      </c>
      <c r="F1082" s="45">
        <v>1</v>
      </c>
      <c r="G1082" s="45">
        <v>1</v>
      </c>
      <c r="H1082" s="45">
        <v>108</v>
      </c>
      <c r="I1082" s="45">
        <v>403</v>
      </c>
      <c r="J1082" s="45">
        <v>2020</v>
      </c>
      <c r="K1082" s="45">
        <v>2020</v>
      </c>
      <c r="L1082" s="55">
        <f t="shared" si="125"/>
        <v>73</v>
      </c>
      <c r="M1082" s="55">
        <v>73</v>
      </c>
      <c r="N1082" s="55">
        <v>0</v>
      </c>
      <c r="O1082" s="55">
        <v>0</v>
      </c>
      <c r="P1082" s="55">
        <v>0</v>
      </c>
      <c r="Q1082" s="45" t="s">
        <v>46</v>
      </c>
      <c r="R1082" s="45">
        <v>1308</v>
      </c>
      <c r="S1082" s="45">
        <v>6025</v>
      </c>
      <c r="T1082" s="45">
        <v>108</v>
      </c>
      <c r="U1082" s="45">
        <v>403</v>
      </c>
      <c r="V1082" s="45">
        <v>0</v>
      </c>
      <c r="W1082" s="45">
        <v>0</v>
      </c>
      <c r="X1082" s="45">
        <v>0</v>
      </c>
      <c r="Y1082" s="45">
        <v>0</v>
      </c>
      <c r="Z1082" s="45">
        <v>0</v>
      </c>
      <c r="AA1082" s="45">
        <v>0</v>
      </c>
      <c r="AB1082" s="45" t="s">
        <v>222</v>
      </c>
      <c r="AC1082" s="45" t="s">
        <v>6</v>
      </c>
      <c r="AD1082" s="45"/>
    </row>
    <row r="1083" s="131" customFormat="1" ht="24" spans="1:30">
      <c r="A1083" s="45" t="s">
        <v>42</v>
      </c>
      <c r="B1083" s="46" t="s">
        <v>769</v>
      </c>
      <c r="C1083" s="45" t="s">
        <v>58</v>
      </c>
      <c r="D1083" s="45" t="s">
        <v>45</v>
      </c>
      <c r="E1083" s="45" t="s">
        <v>267</v>
      </c>
      <c r="F1083" s="45">
        <v>1</v>
      </c>
      <c r="G1083" s="45">
        <v>1</v>
      </c>
      <c r="H1083" s="45">
        <v>7</v>
      </c>
      <c r="I1083" s="45">
        <v>21</v>
      </c>
      <c r="J1083" s="45">
        <v>2020</v>
      </c>
      <c r="K1083" s="45">
        <v>2020</v>
      </c>
      <c r="L1083" s="55">
        <f t="shared" si="125"/>
        <v>64</v>
      </c>
      <c r="M1083" s="55">
        <v>64</v>
      </c>
      <c r="N1083" s="55">
        <v>0</v>
      </c>
      <c r="O1083" s="55">
        <v>0</v>
      </c>
      <c r="P1083" s="55">
        <v>0</v>
      </c>
      <c r="Q1083" s="45" t="s">
        <v>46</v>
      </c>
      <c r="R1083" s="45">
        <v>32</v>
      </c>
      <c r="S1083" s="45">
        <v>133</v>
      </c>
      <c r="T1083" s="45">
        <v>7</v>
      </c>
      <c r="U1083" s="45">
        <v>21</v>
      </c>
      <c r="V1083" s="45">
        <v>0</v>
      </c>
      <c r="W1083" s="45">
        <v>0</v>
      </c>
      <c r="X1083" s="45">
        <v>0</v>
      </c>
      <c r="Y1083" s="45">
        <v>0</v>
      </c>
      <c r="Z1083" s="45">
        <v>0</v>
      </c>
      <c r="AA1083" s="45">
        <v>0</v>
      </c>
      <c r="AB1083" s="45" t="s">
        <v>222</v>
      </c>
      <c r="AC1083" s="45" t="s">
        <v>237</v>
      </c>
      <c r="AD1083" s="45"/>
    </row>
    <row r="1084" s="131" customFormat="1" ht="24" spans="1:30">
      <c r="A1084" s="45" t="s">
        <v>42</v>
      </c>
      <c r="B1084" s="46" t="s">
        <v>770</v>
      </c>
      <c r="C1084" s="45" t="s">
        <v>58</v>
      </c>
      <c r="D1084" s="45" t="s">
        <v>45</v>
      </c>
      <c r="E1084" s="45" t="s">
        <v>267</v>
      </c>
      <c r="F1084" s="45">
        <v>1</v>
      </c>
      <c r="G1084" s="45">
        <v>1</v>
      </c>
      <c r="H1084" s="45">
        <v>7</v>
      </c>
      <c r="I1084" s="45">
        <v>23</v>
      </c>
      <c r="J1084" s="45">
        <v>2020</v>
      </c>
      <c r="K1084" s="45">
        <v>2020</v>
      </c>
      <c r="L1084" s="55">
        <f t="shared" si="125"/>
        <v>62</v>
      </c>
      <c r="M1084" s="55">
        <v>62</v>
      </c>
      <c r="N1084" s="55">
        <v>0</v>
      </c>
      <c r="O1084" s="55">
        <v>0</v>
      </c>
      <c r="P1084" s="55">
        <v>0</v>
      </c>
      <c r="Q1084" s="45" t="s">
        <v>46</v>
      </c>
      <c r="R1084" s="45">
        <v>33</v>
      </c>
      <c r="S1084" s="45">
        <v>126</v>
      </c>
      <c r="T1084" s="45">
        <v>7</v>
      </c>
      <c r="U1084" s="45">
        <v>23</v>
      </c>
      <c r="V1084" s="45">
        <v>0</v>
      </c>
      <c r="W1084" s="45">
        <v>0</v>
      </c>
      <c r="X1084" s="45">
        <v>0</v>
      </c>
      <c r="Y1084" s="45">
        <v>0</v>
      </c>
      <c r="Z1084" s="45">
        <v>0</v>
      </c>
      <c r="AA1084" s="45">
        <v>0</v>
      </c>
      <c r="AB1084" s="45" t="s">
        <v>222</v>
      </c>
      <c r="AC1084" s="45" t="s">
        <v>237</v>
      </c>
      <c r="AD1084" s="45"/>
    </row>
    <row r="1085" s="131" customFormat="1" ht="24" spans="1:30">
      <c r="A1085" s="45" t="s">
        <v>42</v>
      </c>
      <c r="B1085" s="46" t="s">
        <v>771</v>
      </c>
      <c r="C1085" s="45" t="s">
        <v>58</v>
      </c>
      <c r="D1085" s="45" t="s">
        <v>45</v>
      </c>
      <c r="E1085" s="45" t="s">
        <v>267</v>
      </c>
      <c r="F1085" s="45">
        <v>1</v>
      </c>
      <c r="G1085" s="45">
        <v>1</v>
      </c>
      <c r="H1085" s="45">
        <v>40</v>
      </c>
      <c r="I1085" s="45">
        <v>178</v>
      </c>
      <c r="J1085" s="45">
        <v>2020</v>
      </c>
      <c r="K1085" s="45">
        <v>2020</v>
      </c>
      <c r="L1085" s="55">
        <f t="shared" si="125"/>
        <v>217.34</v>
      </c>
      <c r="M1085" s="55">
        <v>0</v>
      </c>
      <c r="N1085" s="55">
        <v>217.34</v>
      </c>
      <c r="O1085" s="55">
        <v>0</v>
      </c>
      <c r="P1085" s="55">
        <v>0</v>
      </c>
      <c r="Q1085" s="45" t="s">
        <v>46</v>
      </c>
      <c r="R1085" s="45">
        <v>73</v>
      </c>
      <c r="S1085" s="45">
        <v>256</v>
      </c>
      <c r="T1085" s="45">
        <v>40</v>
      </c>
      <c r="U1085" s="45">
        <v>178</v>
      </c>
      <c r="V1085" s="45">
        <v>0</v>
      </c>
      <c r="W1085" s="45">
        <v>0</v>
      </c>
      <c r="X1085" s="45">
        <v>0</v>
      </c>
      <c r="Y1085" s="45">
        <v>0</v>
      </c>
      <c r="Z1085" s="45">
        <v>0</v>
      </c>
      <c r="AA1085" s="45">
        <v>0</v>
      </c>
      <c r="AB1085" s="45" t="s">
        <v>515</v>
      </c>
      <c r="AC1085" s="45" t="s">
        <v>411</v>
      </c>
      <c r="AD1085" s="45"/>
    </row>
    <row r="1086" s="22" customFormat="1" ht="25" customHeight="1" spans="1:30">
      <c r="A1086" s="45" t="s">
        <v>42</v>
      </c>
      <c r="B1086" s="46" t="s">
        <v>772</v>
      </c>
      <c r="C1086" s="45" t="s">
        <v>52</v>
      </c>
      <c r="D1086" s="45" t="s">
        <v>45</v>
      </c>
      <c r="E1086" s="45" t="s">
        <v>267</v>
      </c>
      <c r="F1086" s="45">
        <v>1</v>
      </c>
      <c r="G1086" s="45">
        <v>1</v>
      </c>
      <c r="H1086" s="45">
        <v>1498</v>
      </c>
      <c r="I1086" s="45">
        <v>5413</v>
      </c>
      <c r="J1086" s="45">
        <v>2019</v>
      </c>
      <c r="K1086" s="45">
        <v>2020</v>
      </c>
      <c r="L1086" s="55">
        <f t="shared" si="125"/>
        <v>715.05</v>
      </c>
      <c r="M1086" s="55">
        <v>715.05</v>
      </c>
      <c r="N1086" s="55">
        <v>0</v>
      </c>
      <c r="O1086" s="55">
        <v>0</v>
      </c>
      <c r="P1086" s="55">
        <v>0</v>
      </c>
      <c r="Q1086" s="45" t="s">
        <v>46</v>
      </c>
      <c r="R1086" s="45">
        <v>1498</v>
      </c>
      <c r="S1086" s="45">
        <v>5413</v>
      </c>
      <c r="T1086" s="45">
        <v>1498</v>
      </c>
      <c r="U1086" s="45">
        <v>5413</v>
      </c>
      <c r="V1086" s="45">
        <v>0</v>
      </c>
      <c r="W1086" s="45">
        <v>0</v>
      </c>
      <c r="X1086" s="45">
        <v>0</v>
      </c>
      <c r="Y1086" s="45">
        <v>0</v>
      </c>
      <c r="Z1086" s="45">
        <v>0</v>
      </c>
      <c r="AA1086" s="45">
        <v>0</v>
      </c>
      <c r="AB1086" s="45" t="s">
        <v>758</v>
      </c>
      <c r="AC1086" s="45" t="s">
        <v>759</v>
      </c>
      <c r="AD1086" s="73"/>
    </row>
    <row r="1087" s="1" customFormat="1" ht="24" spans="1:256">
      <c r="A1087" s="45" t="s">
        <v>42</v>
      </c>
      <c r="B1087" s="46" t="s">
        <v>773</v>
      </c>
      <c r="C1087" s="45" t="s">
        <v>148</v>
      </c>
      <c r="D1087" s="45" t="s">
        <v>45</v>
      </c>
      <c r="E1087" s="45" t="s">
        <v>267</v>
      </c>
      <c r="F1087" s="45">
        <v>1</v>
      </c>
      <c r="G1087" s="45">
        <v>1</v>
      </c>
      <c r="H1087" s="45">
        <v>2557</v>
      </c>
      <c r="I1087" s="45">
        <v>9934</v>
      </c>
      <c r="J1087" s="45" t="s">
        <v>590</v>
      </c>
      <c r="K1087" s="45" t="s">
        <v>590</v>
      </c>
      <c r="L1087" s="55">
        <v>342</v>
      </c>
      <c r="M1087" s="55">
        <v>342</v>
      </c>
      <c r="N1087" s="55">
        <v>0</v>
      </c>
      <c r="O1087" s="55">
        <v>0</v>
      </c>
      <c r="P1087" s="55">
        <v>0</v>
      </c>
      <c r="Q1087" s="45" t="s">
        <v>337</v>
      </c>
      <c r="R1087" s="45">
        <v>2557</v>
      </c>
      <c r="S1087" s="45">
        <v>9934</v>
      </c>
      <c r="T1087" s="45">
        <v>2557</v>
      </c>
      <c r="U1087" s="45">
        <v>9934</v>
      </c>
      <c r="V1087" s="45">
        <v>0</v>
      </c>
      <c r="W1087" s="45">
        <v>0</v>
      </c>
      <c r="X1087" s="45">
        <v>0</v>
      </c>
      <c r="Y1087" s="45">
        <v>0</v>
      </c>
      <c r="Z1087" s="45">
        <v>0</v>
      </c>
      <c r="AA1087" s="45">
        <v>0</v>
      </c>
      <c r="AB1087" s="45" t="s">
        <v>774</v>
      </c>
      <c r="AC1087" s="46" t="s">
        <v>759</v>
      </c>
      <c r="AD1087" s="46"/>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c r="DX1087" s="2"/>
      <c r="DY1087" s="2"/>
      <c r="DZ1087" s="2"/>
      <c r="EA1087" s="2"/>
      <c r="EB1087" s="2"/>
      <c r="EC1087" s="2"/>
      <c r="ED1087" s="2"/>
      <c r="EE1087" s="2"/>
      <c r="EF1087" s="2"/>
      <c r="EG1087" s="2"/>
      <c r="EH1087" s="2"/>
      <c r="EI1087" s="2"/>
      <c r="EJ1087" s="2"/>
      <c r="EK1087" s="2"/>
      <c r="EL1087" s="2"/>
      <c r="EM1087" s="2"/>
      <c r="EN1087" s="2"/>
      <c r="EO1087" s="2"/>
      <c r="EP1087" s="2"/>
      <c r="EQ1087" s="2"/>
      <c r="ER1087" s="2"/>
      <c r="ES1087" s="2"/>
      <c r="ET1087" s="2"/>
      <c r="EU1087" s="2"/>
      <c r="EV1087" s="2"/>
      <c r="EW1087" s="2"/>
      <c r="EX1087" s="2"/>
      <c r="EY1087" s="2"/>
      <c r="EZ1087" s="2"/>
      <c r="FA1087" s="2"/>
      <c r="FB1087" s="2"/>
      <c r="FC1087" s="2"/>
      <c r="FD1087" s="2"/>
      <c r="FE1087" s="2"/>
      <c r="FF1087" s="2"/>
      <c r="FG1087" s="2"/>
      <c r="FH1087" s="2"/>
      <c r="FI1087" s="2"/>
      <c r="FJ1087" s="2"/>
      <c r="FK1087" s="2"/>
      <c r="FL1087" s="2"/>
      <c r="FM1087" s="2"/>
      <c r="FN1087" s="2"/>
      <c r="FO1087" s="2"/>
      <c r="FP1087" s="2"/>
      <c r="FQ1087" s="2"/>
      <c r="FR1087" s="2"/>
      <c r="FS1087" s="2"/>
      <c r="FT1087" s="2"/>
      <c r="FU1087" s="2"/>
      <c r="FV1087" s="2"/>
      <c r="FW1087" s="2"/>
      <c r="FX1087" s="2"/>
      <c r="FY1087" s="2"/>
      <c r="FZ1087" s="2"/>
      <c r="GA1087" s="2"/>
      <c r="GB1087" s="2"/>
      <c r="GC1087" s="2"/>
      <c r="GD1087" s="2"/>
      <c r="GE1087" s="2"/>
      <c r="GF1087" s="2"/>
      <c r="GG1087" s="2"/>
      <c r="GH1087" s="2"/>
      <c r="GI1087" s="2"/>
      <c r="GJ1087" s="2"/>
      <c r="GK1087" s="2"/>
      <c r="GL1087" s="2"/>
      <c r="GM1087" s="2"/>
      <c r="GN1087" s="2"/>
      <c r="GO1087" s="2"/>
      <c r="GP1087" s="2"/>
      <c r="GQ1087" s="2"/>
      <c r="GR1087" s="2"/>
      <c r="GS1087" s="2"/>
      <c r="GT1087" s="2"/>
      <c r="GU1087" s="2"/>
      <c r="GV1087" s="2"/>
      <c r="GW1087" s="2"/>
      <c r="GX1087" s="2"/>
      <c r="GY1087" s="2"/>
      <c r="GZ1087" s="2"/>
      <c r="HA1087" s="2"/>
      <c r="HB1087" s="2"/>
      <c r="HC1087" s="2"/>
      <c r="HD1087" s="2"/>
      <c r="HE1087" s="2"/>
      <c r="HF1087" s="2"/>
      <c r="HG1087" s="2"/>
      <c r="HH1087" s="2"/>
      <c r="HI1087" s="2"/>
      <c r="HJ1087" s="2"/>
      <c r="HK1087" s="2"/>
      <c r="HL1087" s="2"/>
      <c r="HM1087" s="2"/>
      <c r="HN1087" s="2"/>
      <c r="HO1087" s="2"/>
      <c r="HP1087" s="2"/>
      <c r="HQ1087" s="2"/>
      <c r="HR1087" s="2"/>
      <c r="HS1087" s="2"/>
      <c r="HT1087" s="2"/>
      <c r="HU1087" s="2"/>
      <c r="HV1087" s="2"/>
      <c r="HW1087" s="2"/>
      <c r="HX1087" s="2"/>
      <c r="HY1087" s="2"/>
      <c r="HZ1087" s="2"/>
      <c r="IA1087" s="2"/>
      <c r="IB1087" s="2"/>
      <c r="IC1087" s="2"/>
      <c r="ID1087" s="2"/>
      <c r="IE1087" s="2"/>
      <c r="IF1087" s="2"/>
      <c r="IG1087" s="2"/>
      <c r="IH1087" s="2"/>
      <c r="II1087" s="2"/>
      <c r="IJ1087" s="2"/>
      <c r="IK1087" s="2"/>
      <c r="IL1087" s="2"/>
      <c r="IM1087" s="2"/>
      <c r="IN1087" s="2"/>
      <c r="IO1087" s="2"/>
      <c r="IP1087" s="2"/>
      <c r="IQ1087" s="2"/>
      <c r="IR1087" s="2"/>
      <c r="IS1087" s="2"/>
      <c r="IT1087" s="2"/>
      <c r="IU1087" s="2"/>
      <c r="IV1087" s="2"/>
    </row>
    <row r="1088" s="131" customFormat="1" ht="24" spans="1:30">
      <c r="A1088" s="45" t="s">
        <v>42</v>
      </c>
      <c r="B1088" s="46" t="s">
        <v>775</v>
      </c>
      <c r="C1088" s="45" t="s">
        <v>51</v>
      </c>
      <c r="D1088" s="45" t="s">
        <v>45</v>
      </c>
      <c r="E1088" s="45" t="s">
        <v>267</v>
      </c>
      <c r="F1088" s="45">
        <v>1</v>
      </c>
      <c r="G1088" s="45">
        <v>1</v>
      </c>
      <c r="H1088" s="45">
        <v>28</v>
      </c>
      <c r="I1088" s="45">
        <v>106</v>
      </c>
      <c r="J1088" s="45">
        <v>2019</v>
      </c>
      <c r="K1088" s="45">
        <v>2020</v>
      </c>
      <c r="L1088" s="55">
        <f>M1088+N1088+O1088+P1088</f>
        <v>333.33</v>
      </c>
      <c r="M1088" s="55">
        <v>333.33</v>
      </c>
      <c r="N1088" s="55">
        <v>0</v>
      </c>
      <c r="O1088" s="55">
        <v>0</v>
      </c>
      <c r="P1088" s="55">
        <v>0</v>
      </c>
      <c r="Q1088" s="45" t="s">
        <v>46</v>
      </c>
      <c r="R1088" s="45">
        <v>611</v>
      </c>
      <c r="S1088" s="45">
        <v>2408</v>
      </c>
      <c r="T1088" s="45">
        <v>28</v>
      </c>
      <c r="U1088" s="45">
        <v>106</v>
      </c>
      <c r="V1088" s="45">
        <v>0</v>
      </c>
      <c r="W1088" s="45">
        <v>0</v>
      </c>
      <c r="X1088" s="45">
        <v>0</v>
      </c>
      <c r="Y1088" s="45">
        <v>0</v>
      </c>
      <c r="Z1088" s="45">
        <v>0</v>
      </c>
      <c r="AA1088" s="45">
        <v>0</v>
      </c>
      <c r="AB1088" s="45" t="s">
        <v>222</v>
      </c>
      <c r="AC1088" s="45" t="s">
        <v>754</v>
      </c>
      <c r="AD1088" s="45"/>
    </row>
    <row r="1089" s="174" customFormat="1" ht="24" spans="1:30">
      <c r="A1089" s="45" t="s">
        <v>42</v>
      </c>
      <c r="B1089" s="46" t="s">
        <v>776</v>
      </c>
      <c r="C1089" s="45" t="s">
        <v>53</v>
      </c>
      <c r="D1089" s="45" t="s">
        <v>45</v>
      </c>
      <c r="E1089" s="45" t="s">
        <v>267</v>
      </c>
      <c r="F1089" s="45">
        <v>1</v>
      </c>
      <c r="G1089" s="45">
        <v>1</v>
      </c>
      <c r="H1089" s="45">
        <v>62</v>
      </c>
      <c r="I1089" s="45">
        <v>234</v>
      </c>
      <c r="J1089" s="45">
        <v>2019</v>
      </c>
      <c r="K1089" s="45">
        <v>2020</v>
      </c>
      <c r="L1089" s="55">
        <f>M1089+N1089+O1089+P1089</f>
        <v>333.33</v>
      </c>
      <c r="M1089" s="55">
        <v>333.33</v>
      </c>
      <c r="N1089" s="55">
        <v>0</v>
      </c>
      <c r="O1089" s="55">
        <v>0</v>
      </c>
      <c r="P1089" s="55">
        <v>0</v>
      </c>
      <c r="Q1089" s="45" t="s">
        <v>46</v>
      </c>
      <c r="R1089" s="45">
        <v>760</v>
      </c>
      <c r="S1089" s="45">
        <v>3155</v>
      </c>
      <c r="T1089" s="45">
        <v>62</v>
      </c>
      <c r="U1089" s="45">
        <v>234</v>
      </c>
      <c r="V1089" s="45">
        <v>0</v>
      </c>
      <c r="W1089" s="45">
        <v>0</v>
      </c>
      <c r="X1089" s="45">
        <v>0</v>
      </c>
      <c r="Y1089" s="45">
        <v>0</v>
      </c>
      <c r="Z1089" s="45">
        <v>0</v>
      </c>
      <c r="AA1089" s="45">
        <v>0</v>
      </c>
      <c r="AB1089" s="45" t="s">
        <v>222</v>
      </c>
      <c r="AC1089" s="45" t="s">
        <v>754</v>
      </c>
      <c r="AD1089" s="117"/>
    </row>
    <row r="1090" s="20" customFormat="1" ht="24" spans="1:30">
      <c r="A1090" s="45" t="s">
        <v>42</v>
      </c>
      <c r="B1090" s="46" t="s">
        <v>777</v>
      </c>
      <c r="C1090" s="45" t="s">
        <v>58</v>
      </c>
      <c r="D1090" s="45" t="s">
        <v>45</v>
      </c>
      <c r="E1090" s="45" t="s">
        <v>267</v>
      </c>
      <c r="F1090" s="45">
        <v>1</v>
      </c>
      <c r="G1090" s="45">
        <v>1</v>
      </c>
      <c r="H1090" s="45">
        <v>171</v>
      </c>
      <c r="I1090" s="45">
        <v>746</v>
      </c>
      <c r="J1090" s="45">
        <v>2019</v>
      </c>
      <c r="K1090" s="45">
        <v>2020</v>
      </c>
      <c r="L1090" s="55">
        <f>M1090+N1090+O1090+P1090</f>
        <v>333.33</v>
      </c>
      <c r="M1090" s="55">
        <v>333.33</v>
      </c>
      <c r="N1090" s="55">
        <v>0</v>
      </c>
      <c r="O1090" s="55">
        <v>0</v>
      </c>
      <c r="P1090" s="55">
        <v>0</v>
      </c>
      <c r="Q1090" s="45" t="s">
        <v>46</v>
      </c>
      <c r="R1090" s="45">
        <v>832</v>
      </c>
      <c r="S1090" s="45">
        <v>3066</v>
      </c>
      <c r="T1090" s="45">
        <v>171</v>
      </c>
      <c r="U1090" s="45">
        <v>746</v>
      </c>
      <c r="V1090" s="45">
        <v>0</v>
      </c>
      <c r="W1090" s="45">
        <v>0</v>
      </c>
      <c r="X1090" s="45">
        <v>0</v>
      </c>
      <c r="Y1090" s="45">
        <v>0</v>
      </c>
      <c r="Z1090" s="45">
        <v>0</v>
      </c>
      <c r="AA1090" s="45">
        <v>0</v>
      </c>
      <c r="AB1090" s="45" t="s">
        <v>515</v>
      </c>
      <c r="AC1090" s="45" t="s">
        <v>754</v>
      </c>
      <c r="AD1090" s="45"/>
    </row>
    <row r="1091" s="20" customFormat="1" ht="48" spans="1:30">
      <c r="A1091" s="45" t="s">
        <v>42</v>
      </c>
      <c r="B1091" s="45" t="s">
        <v>778</v>
      </c>
      <c r="C1091" s="45" t="s">
        <v>58</v>
      </c>
      <c r="D1091" s="45" t="s">
        <v>45</v>
      </c>
      <c r="E1091" s="45" t="s">
        <v>267</v>
      </c>
      <c r="F1091" s="45">
        <v>1</v>
      </c>
      <c r="G1091" s="45">
        <v>1</v>
      </c>
      <c r="H1091" s="45">
        <v>231</v>
      </c>
      <c r="I1091" s="45">
        <v>1018</v>
      </c>
      <c r="J1091" s="45">
        <v>2020</v>
      </c>
      <c r="K1091" s="45">
        <v>2020</v>
      </c>
      <c r="L1091" s="55">
        <f>M1091+N1091+O1091+P1091</f>
        <v>502</v>
      </c>
      <c r="M1091" s="55">
        <v>500</v>
      </c>
      <c r="N1091" s="55">
        <v>0</v>
      </c>
      <c r="O1091" s="55">
        <v>0</v>
      </c>
      <c r="P1091" s="55">
        <v>2</v>
      </c>
      <c r="Q1091" s="45" t="s">
        <v>46</v>
      </c>
      <c r="R1091" s="45">
        <v>388</v>
      </c>
      <c r="S1091" s="45">
        <v>1647</v>
      </c>
      <c r="T1091" s="45">
        <f>H1091</f>
        <v>231</v>
      </c>
      <c r="U1091" s="45">
        <f>I1091</f>
        <v>1018</v>
      </c>
      <c r="V1091" s="76">
        <v>0</v>
      </c>
      <c r="W1091" s="76">
        <v>0</v>
      </c>
      <c r="X1091" s="76">
        <v>0</v>
      </c>
      <c r="Y1091" s="76">
        <v>0</v>
      </c>
      <c r="Z1091" s="76">
        <v>0</v>
      </c>
      <c r="AA1091" s="76">
        <v>0</v>
      </c>
      <c r="AB1091" s="45" t="s">
        <v>779</v>
      </c>
      <c r="AC1091" s="45" t="s">
        <v>754</v>
      </c>
      <c r="AD1091" s="126"/>
    </row>
    <row r="1092" s="21" customFormat="1" ht="48" spans="1:256">
      <c r="A1092" s="45" t="s">
        <v>42</v>
      </c>
      <c r="B1092" s="45" t="s">
        <v>780</v>
      </c>
      <c r="C1092" s="45" t="s">
        <v>55</v>
      </c>
      <c r="D1092" s="45" t="s">
        <v>45</v>
      </c>
      <c r="E1092" s="45" t="s">
        <v>267</v>
      </c>
      <c r="F1092" s="45">
        <v>1</v>
      </c>
      <c r="G1092" s="45">
        <v>1</v>
      </c>
      <c r="H1092" s="45">
        <v>58</v>
      </c>
      <c r="I1092" s="45">
        <v>212</v>
      </c>
      <c r="J1092" s="45" t="s">
        <v>781</v>
      </c>
      <c r="K1092" s="45" t="s">
        <v>782</v>
      </c>
      <c r="L1092" s="55">
        <v>501</v>
      </c>
      <c r="M1092" s="55">
        <v>500</v>
      </c>
      <c r="N1092" s="55">
        <v>0</v>
      </c>
      <c r="O1092" s="55">
        <v>0</v>
      </c>
      <c r="P1092" s="55">
        <v>1</v>
      </c>
      <c r="Q1092" s="45" t="s">
        <v>46</v>
      </c>
      <c r="R1092" s="45">
        <v>272</v>
      </c>
      <c r="S1092" s="45">
        <v>1189</v>
      </c>
      <c r="T1092" s="45">
        <v>58</v>
      </c>
      <c r="U1092" s="45">
        <v>212</v>
      </c>
      <c r="V1092" s="45">
        <v>0</v>
      </c>
      <c r="W1092" s="45">
        <v>0</v>
      </c>
      <c r="X1092" s="45">
        <v>0</v>
      </c>
      <c r="Y1092" s="45">
        <v>0</v>
      </c>
      <c r="Z1092" s="45">
        <v>0</v>
      </c>
      <c r="AA1092" s="45">
        <v>0</v>
      </c>
      <c r="AB1092" s="45" t="s">
        <v>779</v>
      </c>
      <c r="AC1092" s="45" t="s">
        <v>443</v>
      </c>
      <c r="AD1092" s="45"/>
      <c r="AE1092" s="22"/>
      <c r="AF1092" s="22"/>
      <c r="AG1092" s="22"/>
      <c r="AH1092" s="22"/>
      <c r="AI1092" s="22"/>
      <c r="AJ1092" s="22"/>
      <c r="AK1092" s="22"/>
      <c r="AL1092" s="22"/>
      <c r="AM1092" s="22"/>
      <c r="AN1092" s="22"/>
      <c r="AO1092" s="22"/>
      <c r="AP1092" s="22"/>
      <c r="AQ1092" s="22"/>
      <c r="AR1092" s="22"/>
      <c r="AS1092" s="22"/>
      <c r="AT1092" s="22"/>
      <c r="AU1092" s="22"/>
      <c r="AV1092" s="22"/>
      <c r="AW1092" s="22"/>
      <c r="AX1092" s="22"/>
      <c r="AY1092" s="22"/>
      <c r="AZ1092" s="22"/>
      <c r="BA1092" s="22"/>
      <c r="BB1092" s="22"/>
      <c r="BC1092" s="22"/>
      <c r="BD1092" s="22"/>
      <c r="BE1092" s="22"/>
      <c r="BF1092" s="22"/>
      <c r="BG1092" s="22"/>
      <c r="BH1092" s="22"/>
      <c r="BI1092" s="22"/>
      <c r="BJ1092" s="22"/>
      <c r="BK1092" s="22"/>
      <c r="BL1092" s="22"/>
      <c r="BM1092" s="22"/>
      <c r="BN1092" s="22"/>
      <c r="BO1092" s="22"/>
      <c r="BP1092" s="22"/>
      <c r="BQ1092" s="22"/>
      <c r="BR1092" s="22"/>
      <c r="BS1092" s="22"/>
      <c r="BT1092" s="22"/>
      <c r="BU1092" s="22"/>
      <c r="BV1092" s="22"/>
      <c r="BW1092" s="22"/>
      <c r="BX1092" s="22"/>
      <c r="BY1092" s="22"/>
      <c r="BZ1092" s="22"/>
      <c r="CA1092" s="22"/>
      <c r="CB1092" s="22"/>
      <c r="CC1092" s="22"/>
      <c r="CD1092" s="22"/>
      <c r="CE1092" s="22"/>
      <c r="CF1092" s="22"/>
      <c r="CG1092" s="22"/>
      <c r="CH1092" s="22"/>
      <c r="CI1092" s="22"/>
      <c r="CJ1092" s="22"/>
      <c r="CK1092" s="22"/>
      <c r="CL1092" s="22"/>
      <c r="CM1092" s="22"/>
      <c r="CN1092" s="22"/>
      <c r="CO1092" s="22"/>
      <c r="CP1092" s="22"/>
      <c r="CQ1092" s="22"/>
      <c r="CR1092" s="22"/>
      <c r="CS1092" s="22"/>
      <c r="CT1092" s="22"/>
      <c r="CU1092" s="22"/>
      <c r="CV1092" s="22"/>
      <c r="CW1092" s="22"/>
      <c r="CX1092" s="22"/>
      <c r="CY1092" s="22"/>
      <c r="CZ1092" s="22"/>
      <c r="DA1092" s="22"/>
      <c r="DB1092" s="22"/>
      <c r="DC1092" s="22"/>
      <c r="DD1092" s="22"/>
      <c r="DE1092" s="22"/>
      <c r="DF1092" s="22"/>
      <c r="DG1092" s="22"/>
      <c r="DH1092" s="22"/>
      <c r="DI1092" s="22"/>
      <c r="DJ1092" s="22"/>
      <c r="DK1092" s="22"/>
      <c r="DL1092" s="22"/>
      <c r="DM1092" s="22"/>
      <c r="DN1092" s="22"/>
      <c r="DO1092" s="22"/>
      <c r="DP1092" s="22"/>
      <c r="DQ1092" s="22"/>
      <c r="DR1092" s="22"/>
      <c r="DS1092" s="22"/>
      <c r="DT1092" s="22"/>
      <c r="DU1092" s="22"/>
      <c r="DV1092" s="22"/>
      <c r="DW1092" s="22"/>
      <c r="DX1092" s="22"/>
      <c r="DY1092" s="22"/>
      <c r="DZ1092" s="22"/>
      <c r="EA1092" s="22"/>
      <c r="EB1092" s="22"/>
      <c r="EC1092" s="22"/>
      <c r="ED1092" s="22"/>
      <c r="EE1092" s="22"/>
      <c r="EF1092" s="22"/>
      <c r="EG1092" s="22"/>
      <c r="EH1092" s="22"/>
      <c r="EI1092" s="22"/>
      <c r="EJ1092" s="22"/>
      <c r="EK1092" s="22"/>
      <c r="EL1092" s="22"/>
      <c r="EM1092" s="22"/>
      <c r="EN1092" s="22"/>
      <c r="EO1092" s="22"/>
      <c r="EP1092" s="22"/>
      <c r="EQ1092" s="22"/>
      <c r="ER1092" s="22"/>
      <c r="ES1092" s="22"/>
      <c r="ET1092" s="22"/>
      <c r="EU1092" s="22"/>
      <c r="EV1092" s="22"/>
      <c r="EW1092" s="22"/>
      <c r="EX1092" s="22"/>
      <c r="EY1092" s="22"/>
      <c r="EZ1092" s="22"/>
      <c r="FA1092" s="22"/>
      <c r="FB1092" s="22"/>
      <c r="FC1092" s="22"/>
      <c r="FD1092" s="22"/>
      <c r="FE1092" s="22"/>
      <c r="FF1092" s="22"/>
      <c r="FG1092" s="22"/>
      <c r="FH1092" s="22"/>
      <c r="FI1092" s="22"/>
      <c r="FJ1092" s="22"/>
      <c r="FK1092" s="22"/>
      <c r="FL1092" s="22"/>
      <c r="FM1092" s="22"/>
      <c r="FN1092" s="22"/>
      <c r="FO1092" s="22"/>
      <c r="FP1092" s="22"/>
      <c r="FQ1092" s="22"/>
      <c r="FR1092" s="22"/>
      <c r="FS1092" s="22"/>
      <c r="FT1092" s="22"/>
      <c r="FU1092" s="22"/>
      <c r="FV1092" s="22"/>
      <c r="FW1092" s="22"/>
      <c r="FX1092" s="22"/>
      <c r="FY1092" s="22"/>
      <c r="FZ1092" s="22"/>
      <c r="GA1092" s="22"/>
      <c r="GB1092" s="22"/>
      <c r="GC1092" s="22"/>
      <c r="GD1092" s="22"/>
      <c r="GE1092" s="22"/>
      <c r="GF1092" s="22"/>
      <c r="GG1092" s="22"/>
      <c r="GH1092" s="22"/>
      <c r="GI1092" s="22"/>
      <c r="GJ1092" s="22"/>
      <c r="GK1092" s="22"/>
      <c r="GL1092" s="22"/>
      <c r="GM1092" s="22"/>
      <c r="GN1092" s="22"/>
      <c r="GO1092" s="22"/>
      <c r="GP1092" s="22"/>
      <c r="GQ1092" s="22"/>
      <c r="GR1092" s="22"/>
      <c r="GS1092" s="22"/>
      <c r="GT1092" s="22"/>
      <c r="GU1092" s="22"/>
      <c r="GV1092" s="22"/>
      <c r="GW1092" s="22"/>
      <c r="GX1092" s="22"/>
      <c r="GY1092" s="22"/>
      <c r="GZ1092" s="22"/>
      <c r="HA1092" s="22"/>
      <c r="HB1092" s="22"/>
      <c r="HC1092" s="22"/>
      <c r="HD1092" s="22"/>
      <c r="HE1092" s="22"/>
      <c r="HF1092" s="22"/>
      <c r="HG1092" s="22"/>
      <c r="HH1092" s="22"/>
      <c r="HI1092" s="22"/>
      <c r="HJ1092" s="22"/>
      <c r="HK1092" s="22"/>
      <c r="HL1092" s="22"/>
      <c r="HM1092" s="22"/>
      <c r="HN1092" s="22"/>
      <c r="HO1092" s="22"/>
      <c r="HP1092" s="22"/>
      <c r="HQ1092" s="22"/>
      <c r="HR1092" s="22"/>
      <c r="HS1092" s="22"/>
      <c r="HT1092" s="22"/>
      <c r="HU1092" s="22"/>
      <c r="HV1092" s="22"/>
      <c r="HW1092" s="22"/>
      <c r="HX1092" s="22"/>
      <c r="HY1092" s="22"/>
      <c r="HZ1092" s="22"/>
      <c r="IA1092" s="22"/>
      <c r="IB1092" s="22"/>
      <c r="IC1092" s="22"/>
      <c r="ID1092" s="22"/>
      <c r="IE1092" s="22"/>
      <c r="IF1092" s="22"/>
      <c r="IG1092" s="22"/>
      <c r="IH1092" s="22"/>
      <c r="II1092" s="22"/>
      <c r="IJ1092" s="22"/>
      <c r="IK1092" s="22"/>
      <c r="IL1092" s="22"/>
      <c r="IM1092" s="22"/>
      <c r="IN1092" s="22"/>
      <c r="IO1092" s="22"/>
      <c r="IP1092" s="22"/>
      <c r="IQ1092" s="22"/>
      <c r="IR1092" s="22"/>
      <c r="IS1092" s="22"/>
      <c r="IT1092" s="22"/>
      <c r="IU1092" s="22"/>
      <c r="IV1092" s="22"/>
    </row>
    <row r="1093" s="1" customFormat="1" ht="48" spans="1:256">
      <c r="A1093" s="45" t="s">
        <v>42</v>
      </c>
      <c r="B1093" s="46" t="s">
        <v>783</v>
      </c>
      <c r="C1093" s="73" t="s">
        <v>51</v>
      </c>
      <c r="D1093" s="45" t="s">
        <v>45</v>
      </c>
      <c r="E1093" s="45" t="s">
        <v>267</v>
      </c>
      <c r="F1093" s="45">
        <v>1</v>
      </c>
      <c r="G1093" s="45">
        <v>1</v>
      </c>
      <c r="H1093" s="45">
        <v>46</v>
      </c>
      <c r="I1093" s="45">
        <v>194</v>
      </c>
      <c r="J1093" s="45" t="s">
        <v>590</v>
      </c>
      <c r="K1093" s="45" t="s">
        <v>590</v>
      </c>
      <c r="L1093" s="55">
        <f>M1093+N1093+O1093+P1093</f>
        <v>501.5</v>
      </c>
      <c r="M1093" s="55">
        <v>500</v>
      </c>
      <c r="N1093" s="55">
        <v>0</v>
      </c>
      <c r="O1093" s="55">
        <v>0</v>
      </c>
      <c r="P1093" s="55">
        <v>1.5</v>
      </c>
      <c r="Q1093" s="45" t="s">
        <v>46</v>
      </c>
      <c r="R1093" s="45">
        <v>723</v>
      </c>
      <c r="S1093" s="45">
        <v>3467</v>
      </c>
      <c r="T1093" s="45">
        <v>46</v>
      </c>
      <c r="U1093" s="45">
        <v>194</v>
      </c>
      <c r="V1093" s="45">
        <v>0</v>
      </c>
      <c r="W1093" s="73">
        <v>0</v>
      </c>
      <c r="X1093" s="73">
        <v>0</v>
      </c>
      <c r="Y1093" s="73">
        <v>0</v>
      </c>
      <c r="Z1093" s="73">
        <v>0</v>
      </c>
      <c r="AA1093" s="73">
        <v>0</v>
      </c>
      <c r="AB1093" s="45" t="s">
        <v>779</v>
      </c>
      <c r="AC1093" s="46" t="s">
        <v>754</v>
      </c>
      <c r="AD1093" s="84"/>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c r="DY1093" s="2"/>
      <c r="DZ1093" s="2"/>
      <c r="EA1093" s="2"/>
      <c r="EB1093" s="2"/>
      <c r="EC1093" s="2"/>
      <c r="ED1093" s="2"/>
      <c r="EE1093" s="2"/>
      <c r="EF1093" s="2"/>
      <c r="EG1093" s="2"/>
      <c r="EH1093" s="2"/>
      <c r="EI1093" s="2"/>
      <c r="EJ1093" s="2"/>
      <c r="EK1093" s="2"/>
      <c r="EL1093" s="2"/>
      <c r="EM1093" s="2"/>
      <c r="EN1093" s="2"/>
      <c r="EO1093" s="2"/>
      <c r="EP1093" s="2"/>
      <c r="EQ1093" s="2"/>
      <c r="ER1093" s="2"/>
      <c r="ES1093" s="2"/>
      <c r="ET1093" s="2"/>
      <c r="EU1093" s="2"/>
      <c r="EV1093" s="2"/>
      <c r="EW1093" s="2"/>
      <c r="EX1093" s="2"/>
      <c r="EY1093" s="2"/>
      <c r="EZ1093" s="2"/>
      <c r="FA1093" s="2"/>
      <c r="FB1093" s="2"/>
      <c r="FC1093" s="2"/>
      <c r="FD1093" s="2"/>
      <c r="FE1093" s="2"/>
      <c r="FF1093" s="2"/>
      <c r="FG1093" s="2"/>
      <c r="FH1093" s="2"/>
      <c r="FI1093" s="2"/>
      <c r="FJ1093" s="2"/>
      <c r="FK1093" s="2"/>
      <c r="FL1093" s="2"/>
      <c r="FM1093" s="2"/>
      <c r="FN1093" s="2"/>
      <c r="FO1093" s="2"/>
      <c r="FP1093" s="2"/>
      <c r="FQ1093" s="2"/>
      <c r="FR1093" s="2"/>
      <c r="FS1093" s="2"/>
      <c r="FT1093" s="2"/>
      <c r="FU1093" s="2"/>
      <c r="FV1093" s="2"/>
      <c r="FW1093" s="2"/>
      <c r="FX1093" s="2"/>
      <c r="FY1093" s="2"/>
      <c r="FZ1093" s="2"/>
      <c r="GA1093" s="2"/>
      <c r="GB1093" s="2"/>
      <c r="GC1093" s="2"/>
      <c r="GD1093" s="2"/>
      <c r="GE1093" s="2"/>
      <c r="GF1093" s="2"/>
      <c r="GG1093" s="2"/>
      <c r="GH1093" s="2"/>
      <c r="GI1093" s="2"/>
      <c r="GJ1093" s="2"/>
      <c r="GK1093" s="2"/>
      <c r="GL1093" s="2"/>
      <c r="GM1093" s="2"/>
      <c r="GN1093" s="2"/>
      <c r="GO1093" s="2"/>
      <c r="GP1093" s="2"/>
      <c r="GQ1093" s="2"/>
      <c r="GR1093" s="2"/>
      <c r="GS1093" s="2"/>
      <c r="GT1093" s="2"/>
      <c r="GU1093" s="2"/>
      <c r="GV1093" s="2"/>
      <c r="GW1093" s="2"/>
      <c r="GX1093" s="2"/>
      <c r="GY1093" s="2"/>
      <c r="GZ1093" s="2"/>
      <c r="HA1093" s="2"/>
      <c r="HB1093" s="2"/>
      <c r="HC1093" s="2"/>
      <c r="HD1093" s="2"/>
      <c r="HE1093" s="2"/>
      <c r="HF1093" s="2"/>
      <c r="HG1093" s="2"/>
      <c r="HH1093" s="2"/>
      <c r="HI1093" s="2"/>
      <c r="HJ1093" s="2"/>
      <c r="HK1093" s="2"/>
      <c r="HL1093" s="2"/>
      <c r="HM1093" s="2"/>
      <c r="HN1093" s="2"/>
      <c r="HO1093" s="2"/>
      <c r="HP1093" s="2"/>
      <c r="HQ1093" s="2"/>
      <c r="HR1093" s="2"/>
      <c r="HS1093" s="2"/>
      <c r="HT1093" s="2"/>
      <c r="HU1093" s="2"/>
      <c r="HV1093" s="2"/>
      <c r="HW1093" s="2"/>
      <c r="HX1093" s="2"/>
      <c r="HY1093" s="2"/>
      <c r="HZ1093" s="2"/>
      <c r="IA1093" s="2"/>
      <c r="IB1093" s="2"/>
      <c r="IC1093" s="2"/>
      <c r="ID1093" s="2"/>
      <c r="IE1093" s="2"/>
      <c r="IF1093" s="2"/>
      <c r="IG1093" s="2"/>
      <c r="IH1093" s="2"/>
      <c r="II1093" s="2"/>
      <c r="IJ1093" s="2"/>
      <c r="IK1093" s="2"/>
      <c r="IL1093" s="2"/>
      <c r="IM1093" s="2"/>
      <c r="IN1093" s="2"/>
      <c r="IO1093" s="2"/>
      <c r="IP1093" s="2"/>
      <c r="IQ1093" s="2"/>
      <c r="IR1093" s="2"/>
      <c r="IS1093" s="2"/>
      <c r="IT1093" s="2"/>
      <c r="IU1093" s="2"/>
      <c r="IV1093" s="2"/>
    </row>
    <row r="1094" s="1" customFormat="1" ht="48" spans="1:256">
      <c r="A1094" s="45" t="s">
        <v>42</v>
      </c>
      <c r="B1094" s="46" t="s">
        <v>784</v>
      </c>
      <c r="C1094" s="73" t="s">
        <v>53</v>
      </c>
      <c r="D1094" s="45" t="s">
        <v>45</v>
      </c>
      <c r="E1094" s="45" t="s">
        <v>267</v>
      </c>
      <c r="F1094" s="45">
        <v>1</v>
      </c>
      <c r="G1094" s="45">
        <v>1</v>
      </c>
      <c r="H1094" s="45">
        <v>277</v>
      </c>
      <c r="I1094" s="45">
        <v>942</v>
      </c>
      <c r="J1094" s="45" t="s">
        <v>590</v>
      </c>
      <c r="K1094" s="45" t="s">
        <v>590</v>
      </c>
      <c r="L1094" s="55">
        <f>M1094+N1094+O1094+P1094</f>
        <v>505</v>
      </c>
      <c r="M1094" s="55">
        <v>500</v>
      </c>
      <c r="N1094" s="55">
        <v>0</v>
      </c>
      <c r="O1094" s="55">
        <v>0</v>
      </c>
      <c r="P1094" s="55">
        <v>5</v>
      </c>
      <c r="Q1094" s="45" t="s">
        <v>46</v>
      </c>
      <c r="R1094" s="45">
        <v>564</v>
      </c>
      <c r="S1094" s="45">
        <v>2172</v>
      </c>
      <c r="T1094" s="45">
        <v>277</v>
      </c>
      <c r="U1094" s="45">
        <v>942</v>
      </c>
      <c r="V1094" s="45">
        <v>0</v>
      </c>
      <c r="W1094" s="73">
        <v>0</v>
      </c>
      <c r="X1094" s="73">
        <v>0</v>
      </c>
      <c r="Y1094" s="73">
        <v>0</v>
      </c>
      <c r="Z1094" s="73">
        <v>0</v>
      </c>
      <c r="AA1094" s="73">
        <v>0</v>
      </c>
      <c r="AB1094" s="45" t="s">
        <v>779</v>
      </c>
      <c r="AC1094" s="46" t="s">
        <v>754</v>
      </c>
      <c r="AD1094" s="84"/>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c r="DX1094" s="2"/>
      <c r="DY1094" s="2"/>
      <c r="DZ1094" s="2"/>
      <c r="EA1094" s="2"/>
      <c r="EB1094" s="2"/>
      <c r="EC1094" s="2"/>
      <c r="ED1094" s="2"/>
      <c r="EE1094" s="2"/>
      <c r="EF1094" s="2"/>
      <c r="EG1094" s="2"/>
      <c r="EH1094" s="2"/>
      <c r="EI1094" s="2"/>
      <c r="EJ1094" s="2"/>
      <c r="EK1094" s="2"/>
      <c r="EL1094" s="2"/>
      <c r="EM1094" s="2"/>
      <c r="EN1094" s="2"/>
      <c r="EO1094" s="2"/>
      <c r="EP1094" s="2"/>
      <c r="EQ1094" s="2"/>
      <c r="ER1094" s="2"/>
      <c r="ES1094" s="2"/>
      <c r="ET1094" s="2"/>
      <c r="EU1094" s="2"/>
      <c r="EV1094" s="2"/>
      <c r="EW1094" s="2"/>
      <c r="EX1094" s="2"/>
      <c r="EY1094" s="2"/>
      <c r="EZ1094" s="2"/>
      <c r="FA1094" s="2"/>
      <c r="FB1094" s="2"/>
      <c r="FC1094" s="2"/>
      <c r="FD1094" s="2"/>
      <c r="FE1094" s="2"/>
      <c r="FF1094" s="2"/>
      <c r="FG1094" s="2"/>
      <c r="FH1094" s="2"/>
      <c r="FI1094" s="2"/>
      <c r="FJ1094" s="2"/>
      <c r="FK1094" s="2"/>
      <c r="FL1094" s="2"/>
      <c r="FM1094" s="2"/>
      <c r="FN1094" s="2"/>
      <c r="FO1094" s="2"/>
      <c r="FP1094" s="2"/>
      <c r="FQ1094" s="2"/>
      <c r="FR1094" s="2"/>
      <c r="FS1094" s="2"/>
      <c r="FT1094" s="2"/>
      <c r="FU1094" s="2"/>
      <c r="FV1094" s="2"/>
      <c r="FW1094" s="2"/>
      <c r="FX1094" s="2"/>
      <c r="FY1094" s="2"/>
      <c r="FZ1094" s="2"/>
      <c r="GA1094" s="2"/>
      <c r="GB1094" s="2"/>
      <c r="GC1094" s="2"/>
      <c r="GD1094" s="2"/>
      <c r="GE1094" s="2"/>
      <c r="GF1094" s="2"/>
      <c r="GG1094" s="2"/>
      <c r="GH1094" s="2"/>
      <c r="GI1094" s="2"/>
      <c r="GJ1094" s="2"/>
      <c r="GK1094" s="2"/>
      <c r="GL1094" s="2"/>
      <c r="GM1094" s="2"/>
      <c r="GN1094" s="2"/>
      <c r="GO1094" s="2"/>
      <c r="GP1094" s="2"/>
      <c r="GQ1094" s="2"/>
      <c r="GR1094" s="2"/>
      <c r="GS1094" s="2"/>
      <c r="GT1094" s="2"/>
      <c r="GU1094" s="2"/>
      <c r="GV1094" s="2"/>
      <c r="GW1094" s="2"/>
      <c r="GX1094" s="2"/>
      <c r="GY1094" s="2"/>
      <c r="GZ1094" s="2"/>
      <c r="HA1094" s="2"/>
      <c r="HB1094" s="2"/>
      <c r="HC1094" s="2"/>
      <c r="HD1094" s="2"/>
      <c r="HE1094" s="2"/>
      <c r="HF1094" s="2"/>
      <c r="HG1094" s="2"/>
      <c r="HH1094" s="2"/>
      <c r="HI1094" s="2"/>
      <c r="HJ1094" s="2"/>
      <c r="HK1094" s="2"/>
      <c r="HL1094" s="2"/>
      <c r="HM1094" s="2"/>
      <c r="HN1094" s="2"/>
      <c r="HO1094" s="2"/>
      <c r="HP1094" s="2"/>
      <c r="HQ1094" s="2"/>
      <c r="HR1094" s="2"/>
      <c r="HS1094" s="2"/>
      <c r="HT1094" s="2"/>
      <c r="HU1094" s="2"/>
      <c r="HV1094" s="2"/>
      <c r="HW1094" s="2"/>
      <c r="HX1094" s="2"/>
      <c r="HY1094" s="2"/>
      <c r="HZ1094" s="2"/>
      <c r="IA1094" s="2"/>
      <c r="IB1094" s="2"/>
      <c r="IC1094" s="2"/>
      <c r="ID1094" s="2"/>
      <c r="IE1094" s="2"/>
      <c r="IF1094" s="2"/>
      <c r="IG1094" s="2"/>
      <c r="IH1094" s="2"/>
      <c r="II1094" s="2"/>
      <c r="IJ1094" s="2"/>
      <c r="IK1094" s="2"/>
      <c r="IL1094" s="2"/>
      <c r="IM1094" s="2"/>
      <c r="IN1094" s="2"/>
      <c r="IO1094" s="2"/>
      <c r="IP1094" s="2"/>
      <c r="IQ1094" s="2"/>
      <c r="IR1094" s="2"/>
      <c r="IS1094" s="2"/>
      <c r="IT1094" s="2"/>
      <c r="IU1094" s="2"/>
      <c r="IV1094" s="2"/>
    </row>
    <row r="1095" s="10" customFormat="1" ht="24" spans="1:229">
      <c r="A1095" s="45" t="s">
        <v>42</v>
      </c>
      <c r="B1095" s="46" t="s">
        <v>785</v>
      </c>
      <c r="C1095" s="45" t="s">
        <v>55</v>
      </c>
      <c r="D1095" s="45" t="s">
        <v>45</v>
      </c>
      <c r="E1095" s="45" t="s">
        <v>267</v>
      </c>
      <c r="F1095" s="45">
        <v>1</v>
      </c>
      <c r="G1095" s="45">
        <v>1</v>
      </c>
      <c r="H1095" s="45">
        <v>16</v>
      </c>
      <c r="I1095" s="45">
        <v>50</v>
      </c>
      <c r="J1095" s="45">
        <v>2020</v>
      </c>
      <c r="K1095" s="45">
        <v>2020</v>
      </c>
      <c r="L1095" s="55">
        <v>5</v>
      </c>
      <c r="M1095" s="55">
        <v>5</v>
      </c>
      <c r="N1095" s="55">
        <v>0</v>
      </c>
      <c r="O1095" s="55">
        <v>0</v>
      </c>
      <c r="P1095" s="55">
        <v>0</v>
      </c>
      <c r="Q1095" s="45" t="s">
        <v>46</v>
      </c>
      <c r="R1095" s="45">
        <v>16</v>
      </c>
      <c r="S1095" s="45">
        <v>50</v>
      </c>
      <c r="T1095" s="45">
        <v>16</v>
      </c>
      <c r="U1095" s="45">
        <v>50</v>
      </c>
      <c r="V1095" s="45">
        <v>0</v>
      </c>
      <c r="W1095" s="45">
        <v>0</v>
      </c>
      <c r="X1095" s="45">
        <v>0</v>
      </c>
      <c r="Y1095" s="45">
        <v>0</v>
      </c>
      <c r="Z1095" s="45">
        <v>0</v>
      </c>
      <c r="AA1095" s="45">
        <v>0</v>
      </c>
      <c r="AB1095" s="45" t="s">
        <v>222</v>
      </c>
      <c r="AC1095" s="45" t="s">
        <v>55</v>
      </c>
      <c r="AD1095" s="45"/>
      <c r="AE1095" s="131"/>
      <c r="AF1095" s="131"/>
      <c r="AG1095" s="131"/>
      <c r="AH1095" s="131"/>
      <c r="AI1095" s="131"/>
      <c r="AJ1095" s="131"/>
      <c r="AK1095" s="131"/>
      <c r="AL1095" s="131"/>
      <c r="AM1095" s="131"/>
      <c r="AN1095" s="131"/>
      <c r="AO1095" s="131"/>
      <c r="AP1095" s="131"/>
      <c r="AQ1095" s="131"/>
      <c r="AR1095" s="131"/>
      <c r="AS1095" s="131"/>
      <c r="AT1095" s="131"/>
      <c r="AU1095" s="131"/>
      <c r="AV1095" s="131"/>
      <c r="AW1095" s="131"/>
      <c r="AX1095" s="131"/>
      <c r="AY1095" s="131"/>
      <c r="AZ1095" s="131"/>
      <c r="BA1095" s="131"/>
      <c r="BB1095" s="131"/>
      <c r="BC1095" s="131"/>
      <c r="BD1095" s="131"/>
      <c r="BE1095" s="131"/>
      <c r="BF1095" s="131"/>
      <c r="BG1095" s="131"/>
      <c r="BH1095" s="131"/>
      <c r="BI1095" s="131"/>
      <c r="BJ1095" s="131"/>
      <c r="BK1095" s="131"/>
      <c r="BL1095" s="131"/>
      <c r="BM1095" s="131"/>
      <c r="BN1095" s="131"/>
      <c r="BO1095" s="131"/>
      <c r="BP1095" s="131"/>
      <c r="BQ1095" s="131"/>
      <c r="BR1095" s="131"/>
      <c r="BS1095" s="131"/>
      <c r="BT1095" s="131"/>
      <c r="BU1095" s="131"/>
      <c r="BV1095" s="131"/>
      <c r="BW1095" s="131"/>
      <c r="BX1095" s="131"/>
      <c r="BY1095" s="131"/>
      <c r="BZ1095" s="131"/>
      <c r="CA1095" s="131"/>
      <c r="CB1095" s="131"/>
      <c r="CC1095" s="131"/>
      <c r="CD1095" s="131"/>
      <c r="CE1095" s="131"/>
      <c r="CF1095" s="131"/>
      <c r="CG1095" s="131"/>
      <c r="CH1095" s="131"/>
      <c r="CI1095" s="131"/>
      <c r="CJ1095" s="131"/>
      <c r="CK1095" s="131"/>
      <c r="CL1095" s="131"/>
      <c r="CM1095" s="131"/>
      <c r="CN1095" s="131"/>
      <c r="CO1095" s="131"/>
      <c r="CP1095" s="131"/>
      <c r="CQ1095" s="131"/>
      <c r="CR1095" s="131"/>
      <c r="CS1095" s="131"/>
      <c r="CT1095" s="131"/>
      <c r="CU1095" s="131"/>
      <c r="CV1095" s="131"/>
      <c r="CW1095" s="131"/>
      <c r="CX1095" s="131"/>
      <c r="CY1095" s="131"/>
      <c r="CZ1095" s="131"/>
      <c r="DA1095" s="131"/>
      <c r="DB1095" s="131"/>
      <c r="DC1095" s="131"/>
      <c r="DD1095" s="131"/>
      <c r="DE1095" s="131"/>
      <c r="DF1095" s="131"/>
      <c r="DG1095" s="131"/>
      <c r="DH1095" s="131"/>
      <c r="DI1095" s="131"/>
      <c r="DJ1095" s="131"/>
      <c r="DK1095" s="131"/>
      <c r="DL1095" s="131"/>
      <c r="DM1095" s="131"/>
      <c r="DN1095" s="131"/>
      <c r="DO1095" s="131"/>
      <c r="DP1095" s="131"/>
      <c r="DQ1095" s="131"/>
      <c r="DR1095" s="131"/>
      <c r="DS1095" s="131"/>
      <c r="DT1095" s="131"/>
      <c r="DU1095" s="131"/>
      <c r="DV1095" s="131"/>
      <c r="DW1095" s="131"/>
      <c r="DX1095" s="131"/>
      <c r="DY1095" s="131"/>
      <c r="DZ1095" s="131"/>
      <c r="EA1095" s="131"/>
      <c r="EB1095" s="131"/>
      <c r="EC1095" s="131"/>
      <c r="ED1095" s="131"/>
      <c r="EE1095" s="131"/>
      <c r="EF1095" s="131"/>
      <c r="EG1095" s="131"/>
      <c r="EH1095" s="131"/>
      <c r="EI1095" s="131"/>
      <c r="EJ1095" s="131"/>
      <c r="EK1095" s="131"/>
      <c r="EL1095" s="131"/>
      <c r="EM1095" s="131"/>
      <c r="EN1095" s="131"/>
      <c r="EO1095" s="131"/>
      <c r="EP1095" s="131"/>
      <c r="EQ1095" s="131"/>
      <c r="ER1095" s="131"/>
      <c r="ES1095" s="131"/>
      <c r="ET1095" s="131"/>
      <c r="EU1095" s="131"/>
      <c r="EV1095" s="131"/>
      <c r="EW1095" s="131"/>
      <c r="EX1095" s="131"/>
      <c r="EY1095" s="131"/>
      <c r="EZ1095" s="131"/>
      <c r="FA1095" s="131"/>
      <c r="FB1095" s="131"/>
      <c r="FC1095" s="131"/>
      <c r="FD1095" s="131"/>
      <c r="FE1095" s="131"/>
      <c r="FF1095" s="131"/>
      <c r="FG1095" s="131"/>
      <c r="FH1095" s="131"/>
      <c r="FI1095" s="131"/>
      <c r="FJ1095" s="131"/>
      <c r="FK1095" s="131"/>
      <c r="FL1095" s="131"/>
      <c r="FM1095" s="131"/>
      <c r="FN1095" s="131"/>
      <c r="FO1095" s="131"/>
      <c r="FP1095" s="131"/>
      <c r="FQ1095" s="131"/>
      <c r="FR1095" s="131"/>
      <c r="FS1095" s="131"/>
      <c r="FT1095" s="131"/>
      <c r="FU1095" s="131"/>
      <c r="FV1095" s="131"/>
      <c r="FW1095" s="131"/>
      <c r="FX1095" s="131"/>
      <c r="FY1095" s="131"/>
      <c r="FZ1095" s="131"/>
      <c r="GA1095" s="131"/>
      <c r="GB1095" s="131"/>
      <c r="GC1095" s="131"/>
      <c r="GD1095" s="131"/>
      <c r="GE1095" s="131"/>
      <c r="GF1095" s="131"/>
      <c r="GG1095" s="131"/>
      <c r="GH1095" s="131"/>
      <c r="GI1095" s="131"/>
      <c r="GJ1095" s="131"/>
      <c r="GK1095" s="131"/>
      <c r="GL1095" s="131"/>
      <c r="GM1095" s="131"/>
      <c r="GN1095" s="131"/>
      <c r="GO1095" s="131"/>
      <c r="GP1095" s="131"/>
      <c r="GQ1095" s="131"/>
      <c r="GR1095" s="131"/>
      <c r="GS1095" s="131"/>
      <c r="GT1095" s="131"/>
      <c r="GU1095" s="131"/>
      <c r="GV1095" s="131"/>
      <c r="GW1095" s="131"/>
      <c r="GX1095" s="131"/>
      <c r="GY1095" s="131"/>
      <c r="GZ1095" s="131"/>
      <c r="HA1095" s="131"/>
      <c r="HB1095" s="131"/>
      <c r="HC1095" s="131"/>
      <c r="HD1095" s="131"/>
      <c r="HE1095" s="131"/>
      <c r="HF1095" s="131"/>
      <c r="HG1095" s="131"/>
      <c r="HH1095" s="131"/>
      <c r="HI1095" s="131"/>
      <c r="HJ1095" s="131"/>
      <c r="HK1095" s="131"/>
      <c r="HL1095" s="131"/>
      <c r="HM1095" s="131"/>
      <c r="HN1095" s="131"/>
      <c r="HO1095" s="131"/>
      <c r="HP1095" s="131"/>
      <c r="HQ1095" s="131"/>
      <c r="HR1095" s="131"/>
      <c r="HS1095" s="131"/>
      <c r="HT1095" s="131"/>
      <c r="HU1095" s="131"/>
    </row>
  </sheetData>
  <mergeCells count="37">
    <mergeCell ref="A1:B1"/>
    <mergeCell ref="A2:AC2"/>
    <mergeCell ref="A4:C4"/>
    <mergeCell ref="I4:J4"/>
    <mergeCell ref="L4:P4"/>
    <mergeCell ref="W4:Z4"/>
    <mergeCell ref="H5:I5"/>
    <mergeCell ref="J5:K5"/>
    <mergeCell ref="L5:P5"/>
    <mergeCell ref="Q5:U5"/>
    <mergeCell ref="V5:AA5"/>
    <mergeCell ref="T6:U6"/>
    <mergeCell ref="V6:W6"/>
    <mergeCell ref="X6:Y6"/>
    <mergeCell ref="Z6:AA6"/>
    <mergeCell ref="A5:A7"/>
    <mergeCell ref="B5:B7"/>
    <mergeCell ref="C5:C7"/>
    <mergeCell ref="D5:D7"/>
    <mergeCell ref="E5:E7"/>
    <mergeCell ref="F5:F7"/>
    <mergeCell ref="G5:G7"/>
    <mergeCell ref="H6:H7"/>
    <mergeCell ref="I6:I7"/>
    <mergeCell ref="J6:J7"/>
    <mergeCell ref="K6:K7"/>
    <mergeCell ref="L6:L7"/>
    <mergeCell ref="M6:M7"/>
    <mergeCell ref="N6:N7"/>
    <mergeCell ref="O6:O7"/>
    <mergeCell ref="P6:P7"/>
    <mergeCell ref="Q6:Q7"/>
    <mergeCell ref="R6:R7"/>
    <mergeCell ref="S6:S7"/>
    <mergeCell ref="AB5:AB7"/>
    <mergeCell ref="AC5:AC7"/>
    <mergeCell ref="AD5:AD7"/>
  </mergeCells>
  <pageMargins left="0.39" right="0.28" top="0.63" bottom="0.63" header="0.51" footer="0.35"/>
  <pageSetup paperSize="9" scale="80" orientation="landscape" horizontalDpi="600"/>
  <headerFooter alignWithMargins="0" scaleWithDoc="0">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R645"/>
  <sheetViews>
    <sheetView view="pageBreakPreview" zoomScale="85" zoomScaleNormal="100" zoomScaleSheetLayoutView="85" workbookViewId="0">
      <pane ySplit="8" topLeftCell="A41" activePane="bottomLeft" state="frozen"/>
      <selection/>
      <selection pane="bottomLeft" activeCell="O44" sqref="O44"/>
    </sheetView>
  </sheetViews>
  <sheetFormatPr defaultColWidth="9" defaultRowHeight="15.75"/>
  <cols>
    <col min="1" max="1" width="9.375" style="22" customWidth="1"/>
    <col min="2" max="2" width="27.5" style="23" customWidth="1"/>
    <col min="3" max="3" width="9.375" style="22" customWidth="1"/>
    <col min="4" max="4" width="8.3" style="22" customWidth="1"/>
    <col min="5" max="5" width="7.125" style="22" customWidth="1"/>
    <col min="6" max="6" width="10.2833333333333" style="22" customWidth="1"/>
    <col min="7" max="7" width="7.875" style="22" customWidth="1"/>
    <col min="8" max="8" width="7.64166666666667" style="22" customWidth="1"/>
    <col min="9" max="9" width="7.63333333333333" style="22" customWidth="1"/>
    <col min="10" max="11" width="7.1" style="22" customWidth="1"/>
    <col min="12" max="12" width="12.7416666666667" style="24" customWidth="1"/>
    <col min="13" max="13" width="12.05" style="24" customWidth="1"/>
    <col min="14" max="14" width="11.6583333333333" style="24" customWidth="1"/>
    <col min="15" max="15" width="11.1" style="24" customWidth="1"/>
    <col min="16" max="16" width="11.75" style="24" customWidth="1"/>
    <col min="17" max="21" width="10.375" style="22" customWidth="1"/>
    <col min="22" max="22" width="6.81666666666667" style="23" customWidth="1"/>
    <col min="23" max="23" width="7.95" style="23" customWidth="1"/>
    <col min="24" max="24" width="6.01666666666667" style="23" customWidth="1"/>
    <col min="25" max="25" width="7.25833333333333" style="23" customWidth="1"/>
    <col min="26" max="26" width="6.80833333333333" style="23" customWidth="1"/>
    <col min="27" max="27" width="7.15" style="23" customWidth="1"/>
    <col min="28" max="28" width="7.15" style="22" customWidth="1"/>
    <col min="29" max="29" width="9.25" style="22" customWidth="1"/>
    <col min="30" max="30" width="6.75" style="22" customWidth="1"/>
    <col min="31" max="252" width="9" style="22"/>
    <col min="253" max="16384" width="9" style="21"/>
  </cols>
  <sheetData>
    <row r="1" s="21" customFormat="1" ht="16" customHeight="1" spans="1:252">
      <c r="A1" s="25"/>
      <c r="B1" s="26"/>
      <c r="C1" s="25"/>
      <c r="D1" s="27"/>
      <c r="E1" s="27"/>
      <c r="F1" s="27"/>
      <c r="G1" s="27"/>
      <c r="H1" s="27"/>
      <c r="I1" s="27"/>
      <c r="J1" s="27"/>
      <c r="K1" s="27"/>
      <c r="L1" s="47"/>
      <c r="M1" s="47"/>
      <c r="N1" s="47"/>
      <c r="O1" s="47"/>
      <c r="P1" s="47"/>
      <c r="Q1" s="27"/>
      <c r="R1" s="27"/>
      <c r="S1" s="27"/>
      <c r="T1" s="27"/>
      <c r="U1" s="27"/>
      <c r="V1" s="28"/>
      <c r="W1" s="28"/>
      <c r="X1" s="28"/>
      <c r="Y1" s="28"/>
      <c r="Z1" s="28"/>
      <c r="AA1" s="28"/>
      <c r="AB1" s="27"/>
      <c r="AC1" s="27"/>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row>
    <row r="2" s="1" customFormat="1" ht="24" spans="1:252">
      <c r="A2" s="27" t="s">
        <v>786</v>
      </c>
      <c r="B2" s="28"/>
      <c r="C2" s="27"/>
      <c r="D2" s="27"/>
      <c r="E2" s="27"/>
      <c r="F2" s="27"/>
      <c r="G2" s="27"/>
      <c r="H2" s="27"/>
      <c r="I2" s="27"/>
      <c r="J2" s="27"/>
      <c r="K2" s="27"/>
      <c r="L2" s="48"/>
      <c r="M2" s="48"/>
      <c r="N2" s="48"/>
      <c r="O2" s="48"/>
      <c r="P2" s="48"/>
      <c r="Q2" s="56"/>
      <c r="R2" s="56"/>
      <c r="S2" s="56"/>
      <c r="T2" s="56"/>
      <c r="U2" s="56"/>
      <c r="V2" s="152"/>
      <c r="W2" s="152"/>
      <c r="X2" s="152"/>
      <c r="Y2" s="152"/>
      <c r="Z2" s="152"/>
      <c r="AA2" s="152"/>
      <c r="AB2" s="56"/>
      <c r="AC2" s="27"/>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row>
    <row r="3" s="1" customFormat="1" ht="13" customHeight="1" spans="1:252">
      <c r="A3" s="29"/>
      <c r="B3" s="30"/>
      <c r="C3" s="29"/>
      <c r="D3" s="29"/>
      <c r="E3" s="29"/>
      <c r="F3" s="29"/>
      <c r="G3" s="29"/>
      <c r="H3" s="29"/>
      <c r="I3" s="29"/>
      <c r="J3" s="29"/>
      <c r="K3" s="29"/>
      <c r="L3" s="49"/>
      <c r="M3" s="49"/>
      <c r="N3" s="50"/>
      <c r="O3" s="49"/>
      <c r="P3" s="49"/>
      <c r="Q3" s="57"/>
      <c r="R3" s="57"/>
      <c r="S3" s="57"/>
      <c r="T3" s="57"/>
      <c r="U3" s="57"/>
      <c r="V3" s="153"/>
      <c r="W3" s="153"/>
      <c r="X3" s="153"/>
      <c r="Y3" s="153"/>
      <c r="Z3" s="153"/>
      <c r="AA3" s="153"/>
      <c r="AB3" s="57"/>
      <c r="AC3" s="63"/>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row>
    <row r="4" s="7" customFormat="1" ht="30" customHeight="1" spans="1:30">
      <c r="A4" s="31" t="s">
        <v>1</v>
      </c>
      <c r="B4" s="31"/>
      <c r="C4" s="31"/>
      <c r="D4" s="57"/>
      <c r="E4" s="57"/>
      <c r="F4" s="57"/>
      <c r="G4" s="57"/>
      <c r="H4" s="57"/>
      <c r="I4" s="57" t="s">
        <v>2</v>
      </c>
      <c r="J4" s="57"/>
      <c r="K4" s="57"/>
      <c r="L4" s="49"/>
      <c r="M4" s="49"/>
      <c r="N4" s="49"/>
      <c r="O4" s="49"/>
      <c r="P4" s="49"/>
      <c r="Q4" s="10"/>
      <c r="R4" s="10"/>
      <c r="S4" s="10"/>
      <c r="T4" s="154" t="s">
        <v>3</v>
      </c>
      <c r="U4" s="154"/>
      <c r="V4" s="8"/>
      <c r="W4" s="8"/>
      <c r="X4" s="8"/>
      <c r="Y4" s="8"/>
      <c r="Z4" s="8"/>
      <c r="AC4" s="57"/>
      <c r="AD4" s="144"/>
    </row>
    <row r="5" s="7" customFormat="1" ht="33" customHeight="1" spans="1:30">
      <c r="A5" s="94" t="s">
        <v>4</v>
      </c>
      <c r="B5" s="88" t="s">
        <v>5</v>
      </c>
      <c r="C5" s="94" t="s">
        <v>6</v>
      </c>
      <c r="D5" s="94" t="s">
        <v>7</v>
      </c>
      <c r="E5" s="94" t="s">
        <v>8</v>
      </c>
      <c r="F5" s="94" t="s">
        <v>9</v>
      </c>
      <c r="G5" s="94" t="s">
        <v>10</v>
      </c>
      <c r="H5" s="75" t="s">
        <v>11</v>
      </c>
      <c r="I5" s="75"/>
      <c r="J5" s="75" t="s">
        <v>12</v>
      </c>
      <c r="K5" s="75"/>
      <c r="L5" s="81" t="s">
        <v>13</v>
      </c>
      <c r="M5" s="81"/>
      <c r="N5" s="81"/>
      <c r="O5" s="81"/>
      <c r="P5" s="81"/>
      <c r="Q5" s="95" t="s">
        <v>14</v>
      </c>
      <c r="R5" s="155"/>
      <c r="S5" s="155"/>
      <c r="T5" s="155"/>
      <c r="U5" s="96"/>
      <c r="V5" s="155" t="s">
        <v>15</v>
      </c>
      <c r="W5" s="155"/>
      <c r="X5" s="155"/>
      <c r="Y5" s="155"/>
      <c r="Z5" s="155"/>
      <c r="AA5" s="155"/>
      <c r="AB5" s="75" t="s">
        <v>16</v>
      </c>
      <c r="AC5" s="94" t="s">
        <v>17</v>
      </c>
      <c r="AD5" s="94" t="s">
        <v>18</v>
      </c>
    </row>
    <row r="6" s="10" customFormat="1" ht="24" customHeight="1" spans="1:30">
      <c r="A6" s="147"/>
      <c r="B6" s="148"/>
      <c r="C6" s="147"/>
      <c r="D6" s="147"/>
      <c r="E6" s="147"/>
      <c r="F6" s="147"/>
      <c r="G6" s="147"/>
      <c r="H6" s="94" t="s">
        <v>19</v>
      </c>
      <c r="I6" s="94" t="s">
        <v>20</v>
      </c>
      <c r="J6" s="94" t="s">
        <v>21</v>
      </c>
      <c r="K6" s="94" t="s">
        <v>22</v>
      </c>
      <c r="L6" s="98" t="s">
        <v>23</v>
      </c>
      <c r="M6" s="98" t="s">
        <v>24</v>
      </c>
      <c r="N6" s="98" t="s">
        <v>25</v>
      </c>
      <c r="O6" s="98" t="s">
        <v>26</v>
      </c>
      <c r="P6" s="98" t="s">
        <v>27</v>
      </c>
      <c r="Q6" s="156" t="s">
        <v>28</v>
      </c>
      <c r="R6" s="157" t="s">
        <v>29</v>
      </c>
      <c r="S6" s="157" t="s">
        <v>30</v>
      </c>
      <c r="T6" s="157" t="s">
        <v>31</v>
      </c>
      <c r="U6" s="157"/>
      <c r="V6" s="111" t="s">
        <v>32</v>
      </c>
      <c r="W6" s="158"/>
      <c r="X6" s="111" t="s">
        <v>33</v>
      </c>
      <c r="Y6" s="158"/>
      <c r="Z6" s="111" t="s">
        <v>34</v>
      </c>
      <c r="AA6" s="161"/>
      <c r="AB6" s="75"/>
      <c r="AC6" s="147"/>
      <c r="AD6" s="147"/>
    </row>
    <row r="7" s="7" customFormat="1" ht="38" customHeight="1" spans="1:30">
      <c r="A7" s="149"/>
      <c r="B7" s="150"/>
      <c r="C7" s="149"/>
      <c r="D7" s="149"/>
      <c r="E7" s="149"/>
      <c r="F7" s="149"/>
      <c r="G7" s="149"/>
      <c r="H7" s="149"/>
      <c r="I7" s="149"/>
      <c r="J7" s="149"/>
      <c r="K7" s="149"/>
      <c r="L7" s="151"/>
      <c r="M7" s="151"/>
      <c r="N7" s="151"/>
      <c r="O7" s="151"/>
      <c r="P7" s="151"/>
      <c r="Q7" s="159"/>
      <c r="R7" s="157"/>
      <c r="S7" s="157"/>
      <c r="T7" s="157" t="s">
        <v>29</v>
      </c>
      <c r="U7" s="157" t="s">
        <v>30</v>
      </c>
      <c r="V7" s="66" t="s">
        <v>29</v>
      </c>
      <c r="W7" s="66" t="s">
        <v>30</v>
      </c>
      <c r="X7" s="66" t="s">
        <v>29</v>
      </c>
      <c r="Y7" s="66" t="s">
        <v>30</v>
      </c>
      <c r="Z7" s="66" t="s">
        <v>29</v>
      </c>
      <c r="AA7" s="111" t="s">
        <v>30</v>
      </c>
      <c r="AB7" s="75"/>
      <c r="AC7" s="149"/>
      <c r="AD7" s="149"/>
    </row>
    <row r="8" s="22" customFormat="1" spans="1:30">
      <c r="A8" s="43"/>
      <c r="B8" s="44" t="s">
        <v>23</v>
      </c>
      <c r="C8" s="43"/>
      <c r="D8" s="43"/>
      <c r="E8" s="43"/>
      <c r="F8" s="43"/>
      <c r="G8" s="43">
        <f>SUM(G9,G43,G160,G202,G322,G362,G398,G488)</f>
        <v>524</v>
      </c>
      <c r="H8" s="43"/>
      <c r="I8" s="43"/>
      <c r="J8" s="43"/>
      <c r="K8" s="43"/>
      <c r="L8" s="52">
        <f>SUM(L9,L43,L160,L202,L322,L362,L398,L488)</f>
        <v>47818.5067883333</v>
      </c>
      <c r="M8" s="52">
        <f>SUM(M9,M43,M160,M202,M322,M362,M398,M488)</f>
        <v>25597.5320735555</v>
      </c>
      <c r="N8" s="52">
        <f>SUM(N9,N43,N160,N202,N322,N362,N398,N488)</f>
        <v>7460.91741033333</v>
      </c>
      <c r="O8" s="52">
        <f>SUM(O9,O43,O160,O202,O322,O362,O398,O488)</f>
        <v>3612.5576</v>
      </c>
      <c r="P8" s="52">
        <f>SUM(P9,P43,P160,P202,P322,P362,P398,P488)</f>
        <v>11147.4997044444</v>
      </c>
      <c r="Q8" s="77"/>
      <c r="R8" s="43"/>
      <c r="S8" s="43"/>
      <c r="T8" s="43"/>
      <c r="U8" s="43"/>
      <c r="V8" s="44"/>
      <c r="W8" s="44"/>
      <c r="X8" s="44"/>
      <c r="Y8" s="44"/>
      <c r="Z8" s="44"/>
      <c r="AA8" s="44"/>
      <c r="AB8" s="43"/>
      <c r="AC8" s="43"/>
      <c r="AD8" s="43"/>
    </row>
    <row r="9" s="10" customFormat="1" ht="12" spans="1:30">
      <c r="A9" s="43">
        <v>1</v>
      </c>
      <c r="B9" s="44" t="s">
        <v>35</v>
      </c>
      <c r="C9" s="43" t="s">
        <v>36</v>
      </c>
      <c r="D9" s="43"/>
      <c r="E9" s="43"/>
      <c r="F9" s="43">
        <f>SUM(F11,F36)</f>
        <v>3446</v>
      </c>
      <c r="G9" s="43">
        <f t="shared" ref="G9:AA9" si="0">SUM(G11,G36)</f>
        <v>27</v>
      </c>
      <c r="H9" s="43">
        <f t="shared" si="0"/>
        <v>1702</v>
      </c>
      <c r="I9" s="43">
        <f t="shared" si="0"/>
        <v>6211</v>
      </c>
      <c r="J9" s="43"/>
      <c r="K9" s="43"/>
      <c r="L9" s="52">
        <f t="shared" si="0"/>
        <v>5209.7757</v>
      </c>
      <c r="M9" s="52">
        <f t="shared" si="0"/>
        <v>2876.04595</v>
      </c>
      <c r="N9" s="52">
        <f t="shared" si="0"/>
        <v>2333.72975</v>
      </c>
      <c r="O9" s="52">
        <f t="shared" si="0"/>
        <v>0</v>
      </c>
      <c r="P9" s="52">
        <f t="shared" si="0"/>
        <v>0</v>
      </c>
      <c r="Q9" s="77"/>
      <c r="R9" s="43">
        <f t="shared" si="0"/>
        <v>3446</v>
      </c>
      <c r="S9" s="43">
        <f t="shared" si="0"/>
        <v>11504</v>
      </c>
      <c r="T9" s="43">
        <f t="shared" si="0"/>
        <v>1702</v>
      </c>
      <c r="U9" s="43">
        <f t="shared" si="0"/>
        <v>6211</v>
      </c>
      <c r="V9" s="44">
        <f t="shared" si="0"/>
        <v>0</v>
      </c>
      <c r="W9" s="44">
        <f t="shared" si="0"/>
        <v>0</v>
      </c>
      <c r="X9" s="44">
        <f t="shared" si="0"/>
        <v>0</v>
      </c>
      <c r="Y9" s="44">
        <f t="shared" si="0"/>
        <v>0</v>
      </c>
      <c r="Z9" s="44">
        <f t="shared" si="0"/>
        <v>0</v>
      </c>
      <c r="AA9" s="44">
        <f t="shared" si="0"/>
        <v>0</v>
      </c>
      <c r="AB9" s="43"/>
      <c r="AC9" s="77"/>
      <c r="AD9" s="43"/>
    </row>
    <row r="10" s="5" customFormat="1" ht="12" spans="1:30">
      <c r="A10" s="43">
        <v>1.1</v>
      </c>
      <c r="B10" s="44" t="s">
        <v>37</v>
      </c>
      <c r="C10" s="43"/>
      <c r="D10" s="43"/>
      <c r="E10" s="43"/>
      <c r="F10" s="43"/>
      <c r="G10" s="43"/>
      <c r="H10" s="43"/>
      <c r="I10" s="43"/>
      <c r="J10" s="43"/>
      <c r="K10" s="43"/>
      <c r="L10" s="52"/>
      <c r="M10" s="52"/>
      <c r="N10" s="52"/>
      <c r="O10" s="52"/>
      <c r="P10" s="52"/>
      <c r="Q10" s="43"/>
      <c r="R10" s="43"/>
      <c r="S10" s="43"/>
      <c r="T10" s="43"/>
      <c r="U10" s="43"/>
      <c r="V10" s="44"/>
      <c r="W10" s="44"/>
      <c r="X10" s="44"/>
      <c r="Y10" s="44"/>
      <c r="Z10" s="44"/>
      <c r="AA10" s="44"/>
      <c r="AB10" s="43"/>
      <c r="AC10" s="43"/>
      <c r="AD10" s="43"/>
    </row>
    <row r="11" s="143" customFormat="1" ht="12" spans="1:30">
      <c r="A11" s="43">
        <v>1.2</v>
      </c>
      <c r="B11" s="44" t="s">
        <v>38</v>
      </c>
      <c r="C11" s="43" t="s">
        <v>36</v>
      </c>
      <c r="D11" s="43"/>
      <c r="E11" s="43"/>
      <c r="F11" s="43">
        <f>SUM(F12,F24)</f>
        <v>1703</v>
      </c>
      <c r="G11" s="43">
        <f>SUM(G12,G24)</f>
        <v>22</v>
      </c>
      <c r="H11" s="43">
        <f>SUM(H12,H24)</f>
        <v>529</v>
      </c>
      <c r="I11" s="43">
        <f>SUM(I12,I24)</f>
        <v>1772</v>
      </c>
      <c r="J11" s="43"/>
      <c r="K11" s="43"/>
      <c r="L11" s="52">
        <f t="shared" ref="J11:U11" si="1">SUM(L12,L24)</f>
        <v>4308.76</v>
      </c>
      <c r="M11" s="52">
        <f t="shared" si="1"/>
        <v>2464.495</v>
      </c>
      <c r="N11" s="52">
        <f t="shared" si="1"/>
        <v>1844.265</v>
      </c>
      <c r="O11" s="52">
        <f t="shared" si="1"/>
        <v>0</v>
      </c>
      <c r="P11" s="52">
        <f t="shared" si="1"/>
        <v>0</v>
      </c>
      <c r="Q11" s="77"/>
      <c r="R11" s="43">
        <f t="shared" si="1"/>
        <v>1703</v>
      </c>
      <c r="S11" s="43">
        <f t="shared" si="1"/>
        <v>5410</v>
      </c>
      <c r="T11" s="43">
        <f t="shared" si="1"/>
        <v>529</v>
      </c>
      <c r="U11" s="43">
        <f t="shared" si="1"/>
        <v>1772</v>
      </c>
      <c r="V11" s="44" t="s">
        <v>41</v>
      </c>
      <c r="W11" s="44" t="s">
        <v>41</v>
      </c>
      <c r="X11" s="44" t="s">
        <v>41</v>
      </c>
      <c r="Y11" s="44" t="s">
        <v>41</v>
      </c>
      <c r="Z11" s="44" t="s">
        <v>41</v>
      </c>
      <c r="AA11" s="44" t="s">
        <v>41</v>
      </c>
      <c r="AB11" s="43"/>
      <c r="AC11" s="77"/>
      <c r="AD11" s="43"/>
    </row>
    <row r="12" s="5" customFormat="1" ht="12" spans="1:30">
      <c r="A12" s="43" t="s">
        <v>39</v>
      </c>
      <c r="B12" s="44" t="s">
        <v>40</v>
      </c>
      <c r="C12" s="43" t="s">
        <v>36</v>
      </c>
      <c r="D12" s="43"/>
      <c r="E12" s="43"/>
      <c r="F12" s="43">
        <v>612</v>
      </c>
      <c r="G12" s="43">
        <v>11</v>
      </c>
      <c r="H12" s="43">
        <v>192</v>
      </c>
      <c r="I12" s="43">
        <v>628</v>
      </c>
      <c r="J12" s="43"/>
      <c r="K12" s="43"/>
      <c r="L12" s="52">
        <v>2344.96</v>
      </c>
      <c r="M12" s="52">
        <v>1314.295</v>
      </c>
      <c r="N12" s="52">
        <v>1030.665</v>
      </c>
      <c r="O12" s="52">
        <v>0</v>
      </c>
      <c r="P12" s="52">
        <v>0</v>
      </c>
      <c r="Q12" s="77"/>
      <c r="R12" s="43">
        <v>612</v>
      </c>
      <c r="S12" s="43">
        <v>1859</v>
      </c>
      <c r="T12" s="43">
        <v>192</v>
      </c>
      <c r="U12" s="43">
        <v>628</v>
      </c>
      <c r="V12" s="44" t="s">
        <v>41</v>
      </c>
      <c r="W12" s="44" t="s">
        <v>41</v>
      </c>
      <c r="X12" s="44" t="s">
        <v>41</v>
      </c>
      <c r="Y12" s="44" t="s">
        <v>41</v>
      </c>
      <c r="Z12" s="44" t="s">
        <v>41</v>
      </c>
      <c r="AA12" s="44" t="s">
        <v>41</v>
      </c>
      <c r="AB12" s="44"/>
      <c r="AC12" s="65"/>
      <c r="AD12" s="65"/>
    </row>
    <row r="13" s="8" customFormat="1" ht="24" spans="1:30">
      <c r="A13" s="75" t="s">
        <v>42</v>
      </c>
      <c r="B13" s="66" t="s">
        <v>43</v>
      </c>
      <c r="C13" s="75" t="s">
        <v>44</v>
      </c>
      <c r="D13" s="75" t="s">
        <v>45</v>
      </c>
      <c r="E13" s="75" t="s">
        <v>19</v>
      </c>
      <c r="F13" s="75">
        <v>21</v>
      </c>
      <c r="G13" s="75">
        <v>1</v>
      </c>
      <c r="H13" s="75">
        <v>4</v>
      </c>
      <c r="I13" s="75">
        <v>14</v>
      </c>
      <c r="J13" s="75">
        <v>2018</v>
      </c>
      <c r="K13" s="75">
        <v>2018</v>
      </c>
      <c r="L13" s="81">
        <v>69.275</v>
      </c>
      <c r="M13" s="81">
        <v>69.275</v>
      </c>
      <c r="N13" s="81">
        <v>0</v>
      </c>
      <c r="O13" s="81">
        <v>0</v>
      </c>
      <c r="P13" s="81">
        <v>0</v>
      </c>
      <c r="Q13" s="75" t="s">
        <v>46</v>
      </c>
      <c r="R13" s="75">
        <v>21</v>
      </c>
      <c r="S13" s="75">
        <v>51</v>
      </c>
      <c r="T13" s="75">
        <v>4</v>
      </c>
      <c r="U13" s="75">
        <v>14</v>
      </c>
      <c r="V13" s="66" t="s">
        <v>41</v>
      </c>
      <c r="W13" s="66" t="s">
        <v>41</v>
      </c>
      <c r="X13" s="66" t="s">
        <v>41</v>
      </c>
      <c r="Y13" s="66" t="s">
        <v>41</v>
      </c>
      <c r="Z13" s="66" t="s">
        <v>41</v>
      </c>
      <c r="AA13" s="66" t="s">
        <v>41</v>
      </c>
      <c r="AB13" s="66" t="s">
        <v>47</v>
      </c>
      <c r="AC13" s="66" t="s">
        <v>48</v>
      </c>
      <c r="AD13" s="66"/>
    </row>
    <row r="14" s="8" customFormat="1" ht="24" spans="1:224">
      <c r="A14" s="75" t="s">
        <v>42</v>
      </c>
      <c r="B14" s="66" t="s">
        <v>43</v>
      </c>
      <c r="C14" s="75" t="s">
        <v>49</v>
      </c>
      <c r="D14" s="75" t="s">
        <v>45</v>
      </c>
      <c r="E14" s="75" t="s">
        <v>19</v>
      </c>
      <c r="F14" s="75">
        <v>5</v>
      </c>
      <c r="G14" s="75">
        <v>1</v>
      </c>
      <c r="H14" s="75">
        <v>5</v>
      </c>
      <c r="I14" s="75">
        <v>14</v>
      </c>
      <c r="J14" s="75">
        <v>2018</v>
      </c>
      <c r="K14" s="75">
        <v>2018</v>
      </c>
      <c r="L14" s="81">
        <v>20.455</v>
      </c>
      <c r="M14" s="81">
        <v>20.455</v>
      </c>
      <c r="N14" s="81">
        <v>0</v>
      </c>
      <c r="O14" s="81">
        <v>0</v>
      </c>
      <c r="P14" s="81">
        <v>0</v>
      </c>
      <c r="Q14" s="75" t="s">
        <v>46</v>
      </c>
      <c r="R14" s="75">
        <v>5</v>
      </c>
      <c r="S14" s="75">
        <v>14</v>
      </c>
      <c r="T14" s="75">
        <v>5</v>
      </c>
      <c r="U14" s="75">
        <v>14</v>
      </c>
      <c r="V14" s="66" t="s">
        <v>41</v>
      </c>
      <c r="W14" s="66" t="s">
        <v>41</v>
      </c>
      <c r="X14" s="66" t="s">
        <v>41</v>
      </c>
      <c r="Y14" s="66" t="s">
        <v>41</v>
      </c>
      <c r="Z14" s="66" t="s">
        <v>41</v>
      </c>
      <c r="AA14" s="66" t="s">
        <v>41</v>
      </c>
      <c r="AB14" s="66" t="s">
        <v>47</v>
      </c>
      <c r="AC14" s="66" t="s">
        <v>48</v>
      </c>
      <c r="AD14" s="66"/>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row>
    <row r="15" s="7" customFormat="1" ht="24" spans="1:30">
      <c r="A15" s="75" t="s">
        <v>42</v>
      </c>
      <c r="B15" s="66" t="s">
        <v>43</v>
      </c>
      <c r="C15" s="75" t="s">
        <v>50</v>
      </c>
      <c r="D15" s="75" t="s">
        <v>45</v>
      </c>
      <c r="E15" s="75" t="s">
        <v>19</v>
      </c>
      <c r="F15" s="75">
        <v>14</v>
      </c>
      <c r="G15" s="75">
        <v>1</v>
      </c>
      <c r="H15" s="75">
        <v>14</v>
      </c>
      <c r="I15" s="75">
        <v>45</v>
      </c>
      <c r="J15" s="75">
        <v>2018</v>
      </c>
      <c r="K15" s="75">
        <v>2018</v>
      </c>
      <c r="L15" s="81">
        <v>55.92</v>
      </c>
      <c r="M15" s="81">
        <v>0</v>
      </c>
      <c r="N15" s="81">
        <v>55.92</v>
      </c>
      <c r="O15" s="81">
        <v>0</v>
      </c>
      <c r="P15" s="81">
        <v>0</v>
      </c>
      <c r="Q15" s="75" t="s">
        <v>46</v>
      </c>
      <c r="R15" s="75">
        <v>14</v>
      </c>
      <c r="S15" s="75">
        <v>45</v>
      </c>
      <c r="T15" s="75">
        <v>14</v>
      </c>
      <c r="U15" s="75">
        <v>45</v>
      </c>
      <c r="V15" s="66" t="s">
        <v>41</v>
      </c>
      <c r="W15" s="66" t="s">
        <v>41</v>
      </c>
      <c r="X15" s="66" t="s">
        <v>41</v>
      </c>
      <c r="Y15" s="66" t="s">
        <v>41</v>
      </c>
      <c r="Z15" s="66" t="s">
        <v>41</v>
      </c>
      <c r="AA15" s="66" t="s">
        <v>41</v>
      </c>
      <c r="AB15" s="66" t="s">
        <v>47</v>
      </c>
      <c r="AC15" s="66" t="s">
        <v>48</v>
      </c>
      <c r="AD15" s="67"/>
    </row>
    <row r="16" s="7" customFormat="1" ht="24" spans="1:224">
      <c r="A16" s="75" t="s">
        <v>42</v>
      </c>
      <c r="B16" s="66" t="s">
        <v>43</v>
      </c>
      <c r="C16" s="75" t="s">
        <v>51</v>
      </c>
      <c r="D16" s="75" t="s">
        <v>45</v>
      </c>
      <c r="E16" s="75" t="s">
        <v>19</v>
      </c>
      <c r="F16" s="75">
        <v>1</v>
      </c>
      <c r="G16" s="75">
        <v>1</v>
      </c>
      <c r="H16" s="75">
        <v>1</v>
      </c>
      <c r="I16" s="75">
        <v>4</v>
      </c>
      <c r="J16" s="75">
        <v>2018</v>
      </c>
      <c r="K16" s="75">
        <v>2018</v>
      </c>
      <c r="L16" s="81">
        <v>4.53</v>
      </c>
      <c r="M16" s="81">
        <v>4.53</v>
      </c>
      <c r="N16" s="81">
        <v>0</v>
      </c>
      <c r="O16" s="81">
        <v>0</v>
      </c>
      <c r="P16" s="81">
        <v>0</v>
      </c>
      <c r="Q16" s="75" t="s">
        <v>46</v>
      </c>
      <c r="R16" s="75">
        <v>1</v>
      </c>
      <c r="S16" s="75">
        <v>4</v>
      </c>
      <c r="T16" s="75">
        <v>1</v>
      </c>
      <c r="U16" s="75">
        <v>4</v>
      </c>
      <c r="V16" s="66" t="s">
        <v>41</v>
      </c>
      <c r="W16" s="66" t="s">
        <v>41</v>
      </c>
      <c r="X16" s="66" t="s">
        <v>41</v>
      </c>
      <c r="Y16" s="66" t="s">
        <v>41</v>
      </c>
      <c r="Z16" s="66" t="s">
        <v>41</v>
      </c>
      <c r="AA16" s="66" t="s">
        <v>41</v>
      </c>
      <c r="AB16" s="66" t="s">
        <v>47</v>
      </c>
      <c r="AC16" s="66" t="s">
        <v>48</v>
      </c>
      <c r="AD16" s="66"/>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row>
    <row r="17" s="7" customFormat="1" ht="24" spans="1:224">
      <c r="A17" s="75" t="s">
        <v>42</v>
      </c>
      <c r="B17" s="66" t="s">
        <v>43</v>
      </c>
      <c r="C17" s="75" t="s">
        <v>52</v>
      </c>
      <c r="D17" s="75" t="s">
        <v>45</v>
      </c>
      <c r="E17" s="75" t="s">
        <v>19</v>
      </c>
      <c r="F17" s="75">
        <v>178</v>
      </c>
      <c r="G17" s="75">
        <v>1</v>
      </c>
      <c r="H17" s="75">
        <v>16</v>
      </c>
      <c r="I17" s="75">
        <v>44</v>
      </c>
      <c r="J17" s="75">
        <v>2018</v>
      </c>
      <c r="K17" s="75">
        <v>2018</v>
      </c>
      <c r="L17" s="81">
        <v>671.45</v>
      </c>
      <c r="M17" s="81">
        <v>671.45</v>
      </c>
      <c r="N17" s="81">
        <v>0</v>
      </c>
      <c r="O17" s="81">
        <v>0</v>
      </c>
      <c r="P17" s="81">
        <v>0</v>
      </c>
      <c r="Q17" s="75" t="s">
        <v>46</v>
      </c>
      <c r="R17" s="75">
        <v>178</v>
      </c>
      <c r="S17" s="75">
        <v>530</v>
      </c>
      <c r="T17" s="75">
        <v>16</v>
      </c>
      <c r="U17" s="75">
        <v>44</v>
      </c>
      <c r="V17" s="66" t="s">
        <v>41</v>
      </c>
      <c r="W17" s="66" t="s">
        <v>41</v>
      </c>
      <c r="X17" s="66" t="s">
        <v>41</v>
      </c>
      <c r="Y17" s="66" t="s">
        <v>41</v>
      </c>
      <c r="Z17" s="66" t="s">
        <v>41</v>
      </c>
      <c r="AA17" s="66" t="s">
        <v>41</v>
      </c>
      <c r="AB17" s="66" t="s">
        <v>47</v>
      </c>
      <c r="AC17" s="66" t="s">
        <v>48</v>
      </c>
      <c r="AD17" s="66"/>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row>
    <row r="18" s="7" customFormat="1" ht="24" spans="1:224">
      <c r="A18" s="75" t="s">
        <v>42</v>
      </c>
      <c r="B18" s="66" t="s">
        <v>43</v>
      </c>
      <c r="C18" s="75" t="s">
        <v>53</v>
      </c>
      <c r="D18" s="75" t="s">
        <v>45</v>
      </c>
      <c r="E18" s="75" t="s">
        <v>19</v>
      </c>
      <c r="F18" s="75">
        <v>22</v>
      </c>
      <c r="G18" s="75">
        <v>1</v>
      </c>
      <c r="H18" s="75">
        <v>22</v>
      </c>
      <c r="I18" s="75">
        <v>60</v>
      </c>
      <c r="J18" s="75">
        <v>2018</v>
      </c>
      <c r="K18" s="75">
        <v>2018</v>
      </c>
      <c r="L18" s="81">
        <v>79.45</v>
      </c>
      <c r="M18" s="81">
        <v>0</v>
      </c>
      <c r="N18" s="81">
        <v>79.45</v>
      </c>
      <c r="O18" s="81">
        <v>0</v>
      </c>
      <c r="P18" s="81">
        <v>0</v>
      </c>
      <c r="Q18" s="75" t="s">
        <v>46</v>
      </c>
      <c r="R18" s="75">
        <v>22</v>
      </c>
      <c r="S18" s="75">
        <v>60</v>
      </c>
      <c r="T18" s="75">
        <v>22</v>
      </c>
      <c r="U18" s="75">
        <v>60</v>
      </c>
      <c r="V18" s="66" t="s">
        <v>41</v>
      </c>
      <c r="W18" s="66" t="s">
        <v>41</v>
      </c>
      <c r="X18" s="66" t="s">
        <v>41</v>
      </c>
      <c r="Y18" s="66" t="s">
        <v>41</v>
      </c>
      <c r="Z18" s="66" t="s">
        <v>41</v>
      </c>
      <c r="AA18" s="66" t="s">
        <v>41</v>
      </c>
      <c r="AB18" s="66" t="s">
        <v>47</v>
      </c>
      <c r="AC18" s="66" t="s">
        <v>48</v>
      </c>
      <c r="AD18" s="66"/>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row>
    <row r="19" s="7" customFormat="1" ht="24" spans="1:30">
      <c r="A19" s="75" t="s">
        <v>42</v>
      </c>
      <c r="B19" s="66" t="s">
        <v>43</v>
      </c>
      <c r="C19" s="75" t="s">
        <v>54</v>
      </c>
      <c r="D19" s="75" t="s">
        <v>45</v>
      </c>
      <c r="E19" s="75" t="s">
        <v>19</v>
      </c>
      <c r="F19" s="75">
        <v>18</v>
      </c>
      <c r="G19" s="75">
        <v>1</v>
      </c>
      <c r="H19" s="75">
        <v>18</v>
      </c>
      <c r="I19" s="75">
        <v>63</v>
      </c>
      <c r="J19" s="75">
        <v>2018</v>
      </c>
      <c r="K19" s="75">
        <v>2018</v>
      </c>
      <c r="L19" s="81">
        <v>74.34</v>
      </c>
      <c r="M19" s="81">
        <v>74.34</v>
      </c>
      <c r="N19" s="81">
        <v>0</v>
      </c>
      <c r="O19" s="81">
        <v>0</v>
      </c>
      <c r="P19" s="81">
        <v>0</v>
      </c>
      <c r="Q19" s="75" t="s">
        <v>46</v>
      </c>
      <c r="R19" s="75">
        <v>18</v>
      </c>
      <c r="S19" s="75">
        <v>63</v>
      </c>
      <c r="T19" s="75">
        <v>18</v>
      </c>
      <c r="U19" s="75">
        <v>63</v>
      </c>
      <c r="V19" s="66" t="s">
        <v>41</v>
      </c>
      <c r="W19" s="66" t="s">
        <v>41</v>
      </c>
      <c r="X19" s="66" t="s">
        <v>41</v>
      </c>
      <c r="Y19" s="66" t="s">
        <v>41</v>
      </c>
      <c r="Z19" s="66" t="s">
        <v>41</v>
      </c>
      <c r="AA19" s="66" t="s">
        <v>41</v>
      </c>
      <c r="AB19" s="66" t="s">
        <v>47</v>
      </c>
      <c r="AC19" s="66" t="s">
        <v>48</v>
      </c>
      <c r="AD19" s="67"/>
    </row>
    <row r="20" s="8" customFormat="1" ht="24" spans="1:30">
      <c r="A20" s="75" t="s">
        <v>42</v>
      </c>
      <c r="B20" s="66" t="s">
        <v>43</v>
      </c>
      <c r="C20" s="75" t="s">
        <v>55</v>
      </c>
      <c r="D20" s="75" t="s">
        <v>45</v>
      </c>
      <c r="E20" s="75" t="s">
        <v>19</v>
      </c>
      <c r="F20" s="75">
        <v>177</v>
      </c>
      <c r="G20" s="75">
        <v>1</v>
      </c>
      <c r="H20" s="75">
        <v>22</v>
      </c>
      <c r="I20" s="75">
        <v>89</v>
      </c>
      <c r="J20" s="75">
        <v>2018</v>
      </c>
      <c r="K20" s="75">
        <v>2018</v>
      </c>
      <c r="L20" s="81">
        <v>686.69</v>
      </c>
      <c r="M20" s="81">
        <v>0</v>
      </c>
      <c r="N20" s="81">
        <v>686.69</v>
      </c>
      <c r="O20" s="81">
        <v>0</v>
      </c>
      <c r="P20" s="81">
        <v>0</v>
      </c>
      <c r="Q20" s="75" t="s">
        <v>46</v>
      </c>
      <c r="R20" s="75">
        <v>177</v>
      </c>
      <c r="S20" s="75">
        <v>546</v>
      </c>
      <c r="T20" s="75">
        <v>22</v>
      </c>
      <c r="U20" s="75">
        <v>89</v>
      </c>
      <c r="V20" s="66" t="s">
        <v>41</v>
      </c>
      <c r="W20" s="66" t="s">
        <v>41</v>
      </c>
      <c r="X20" s="66" t="s">
        <v>41</v>
      </c>
      <c r="Y20" s="66" t="s">
        <v>41</v>
      </c>
      <c r="Z20" s="66" t="s">
        <v>41</v>
      </c>
      <c r="AA20" s="66" t="s">
        <v>41</v>
      </c>
      <c r="AB20" s="66" t="s">
        <v>47</v>
      </c>
      <c r="AC20" s="66" t="s">
        <v>48</v>
      </c>
      <c r="AD20" s="66"/>
    </row>
    <row r="21" s="8" customFormat="1" ht="24" spans="1:224">
      <c r="A21" s="75" t="s">
        <v>42</v>
      </c>
      <c r="B21" s="66" t="s">
        <v>43</v>
      </c>
      <c r="C21" s="75" t="s">
        <v>56</v>
      </c>
      <c r="D21" s="75" t="s">
        <v>45</v>
      </c>
      <c r="E21" s="75" t="s">
        <v>19</v>
      </c>
      <c r="F21" s="75">
        <v>55</v>
      </c>
      <c r="G21" s="75">
        <v>1</v>
      </c>
      <c r="H21" s="75">
        <v>55</v>
      </c>
      <c r="I21" s="75">
        <v>164</v>
      </c>
      <c r="J21" s="75">
        <v>2018</v>
      </c>
      <c r="K21" s="75">
        <v>2018</v>
      </c>
      <c r="L21" s="81">
        <v>208.605</v>
      </c>
      <c r="M21" s="81">
        <v>0</v>
      </c>
      <c r="N21" s="81">
        <v>208.605</v>
      </c>
      <c r="O21" s="81">
        <v>0</v>
      </c>
      <c r="P21" s="81">
        <v>0</v>
      </c>
      <c r="Q21" s="75" t="s">
        <v>46</v>
      </c>
      <c r="R21" s="75">
        <v>55</v>
      </c>
      <c r="S21" s="75">
        <v>164</v>
      </c>
      <c r="T21" s="75">
        <v>55</v>
      </c>
      <c r="U21" s="75">
        <v>164</v>
      </c>
      <c r="V21" s="66" t="s">
        <v>41</v>
      </c>
      <c r="W21" s="66" t="s">
        <v>41</v>
      </c>
      <c r="X21" s="66" t="s">
        <v>41</v>
      </c>
      <c r="Y21" s="66" t="s">
        <v>41</v>
      </c>
      <c r="Z21" s="66" t="s">
        <v>41</v>
      </c>
      <c r="AA21" s="66" t="s">
        <v>41</v>
      </c>
      <c r="AB21" s="66" t="s">
        <v>47</v>
      </c>
      <c r="AC21" s="66" t="s">
        <v>48</v>
      </c>
      <c r="AD21" s="6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row>
    <row r="22" s="8" customFormat="1" ht="24" spans="1:30">
      <c r="A22" s="75" t="s">
        <v>42</v>
      </c>
      <c r="B22" s="66" t="s">
        <v>43</v>
      </c>
      <c r="C22" s="75" t="s">
        <v>57</v>
      </c>
      <c r="D22" s="75" t="s">
        <v>45</v>
      </c>
      <c r="E22" s="75" t="s">
        <v>19</v>
      </c>
      <c r="F22" s="75">
        <v>50</v>
      </c>
      <c r="G22" s="75">
        <v>1</v>
      </c>
      <c r="H22" s="75">
        <v>17</v>
      </c>
      <c r="I22" s="75">
        <v>67</v>
      </c>
      <c r="J22" s="75">
        <v>2018</v>
      </c>
      <c r="K22" s="75">
        <v>2018</v>
      </c>
      <c r="L22" s="81">
        <v>202.39</v>
      </c>
      <c r="M22" s="81">
        <v>202.39</v>
      </c>
      <c r="N22" s="81">
        <v>0</v>
      </c>
      <c r="O22" s="81">
        <v>0</v>
      </c>
      <c r="P22" s="81">
        <v>0</v>
      </c>
      <c r="Q22" s="75" t="s">
        <v>46</v>
      </c>
      <c r="R22" s="75">
        <v>50</v>
      </c>
      <c r="S22" s="75">
        <v>163</v>
      </c>
      <c r="T22" s="75">
        <v>17</v>
      </c>
      <c r="U22" s="75">
        <v>67</v>
      </c>
      <c r="V22" s="66" t="s">
        <v>41</v>
      </c>
      <c r="W22" s="66" t="s">
        <v>41</v>
      </c>
      <c r="X22" s="66" t="s">
        <v>41</v>
      </c>
      <c r="Y22" s="66" t="s">
        <v>41</v>
      </c>
      <c r="Z22" s="66" t="s">
        <v>41</v>
      </c>
      <c r="AA22" s="66" t="s">
        <v>41</v>
      </c>
      <c r="AB22" s="66" t="s">
        <v>47</v>
      </c>
      <c r="AC22" s="66" t="s">
        <v>48</v>
      </c>
      <c r="AD22" s="66"/>
    </row>
    <row r="23" s="8" customFormat="1" ht="24" spans="1:224">
      <c r="A23" s="75" t="s">
        <v>42</v>
      </c>
      <c r="B23" s="66" t="s">
        <v>43</v>
      </c>
      <c r="C23" s="75" t="s">
        <v>58</v>
      </c>
      <c r="D23" s="75" t="s">
        <v>45</v>
      </c>
      <c r="E23" s="75" t="s">
        <v>19</v>
      </c>
      <c r="F23" s="75">
        <v>71</v>
      </c>
      <c r="G23" s="75">
        <v>1</v>
      </c>
      <c r="H23" s="75">
        <v>18</v>
      </c>
      <c r="I23" s="75">
        <v>64</v>
      </c>
      <c r="J23" s="75">
        <v>2018</v>
      </c>
      <c r="K23" s="75">
        <v>2018</v>
      </c>
      <c r="L23" s="81">
        <v>271.855</v>
      </c>
      <c r="M23" s="81">
        <v>271.855</v>
      </c>
      <c r="N23" s="81">
        <v>0</v>
      </c>
      <c r="O23" s="81">
        <v>0</v>
      </c>
      <c r="P23" s="81">
        <v>0</v>
      </c>
      <c r="Q23" s="75" t="s">
        <v>46</v>
      </c>
      <c r="R23" s="75">
        <v>71</v>
      </c>
      <c r="S23" s="75">
        <v>219</v>
      </c>
      <c r="T23" s="75">
        <v>18</v>
      </c>
      <c r="U23" s="75">
        <v>64</v>
      </c>
      <c r="V23" s="66" t="s">
        <v>41</v>
      </c>
      <c r="W23" s="66" t="s">
        <v>41</v>
      </c>
      <c r="X23" s="66" t="s">
        <v>41</v>
      </c>
      <c r="Y23" s="66" t="s">
        <v>41</v>
      </c>
      <c r="Z23" s="66" t="s">
        <v>41</v>
      </c>
      <c r="AA23" s="66" t="s">
        <v>41</v>
      </c>
      <c r="AB23" s="66" t="s">
        <v>47</v>
      </c>
      <c r="AC23" s="66" t="s">
        <v>48</v>
      </c>
      <c r="AD23" s="6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row>
    <row r="24" s="5" customFormat="1" ht="12" spans="1:30">
      <c r="A24" s="43" t="s">
        <v>59</v>
      </c>
      <c r="B24" s="44" t="s">
        <v>60</v>
      </c>
      <c r="C24" s="43" t="s">
        <v>36</v>
      </c>
      <c r="D24" s="43"/>
      <c r="E24" s="43"/>
      <c r="F24" s="43">
        <v>1091</v>
      </c>
      <c r="G24" s="43">
        <v>11</v>
      </c>
      <c r="H24" s="43">
        <v>337</v>
      </c>
      <c r="I24" s="43">
        <v>1144</v>
      </c>
      <c r="J24" s="43"/>
      <c r="K24" s="43"/>
      <c r="L24" s="52">
        <v>1963.8</v>
      </c>
      <c r="M24" s="52">
        <v>1150.2</v>
      </c>
      <c r="N24" s="52">
        <v>813.6</v>
      </c>
      <c r="O24" s="52">
        <v>0</v>
      </c>
      <c r="P24" s="52">
        <v>0</v>
      </c>
      <c r="Q24" s="77"/>
      <c r="R24" s="43">
        <v>1091</v>
      </c>
      <c r="S24" s="43">
        <v>3551</v>
      </c>
      <c r="T24" s="43">
        <v>337</v>
      </c>
      <c r="U24" s="43">
        <v>1144</v>
      </c>
      <c r="V24" s="44" t="s">
        <v>41</v>
      </c>
      <c r="W24" s="44" t="s">
        <v>41</v>
      </c>
      <c r="X24" s="44" t="s">
        <v>41</v>
      </c>
      <c r="Y24" s="44" t="s">
        <v>41</v>
      </c>
      <c r="Z24" s="44" t="s">
        <v>41</v>
      </c>
      <c r="AA24" s="44" t="s">
        <v>41</v>
      </c>
      <c r="AB24" s="44"/>
      <c r="AC24" s="65"/>
      <c r="AD24" s="65"/>
    </row>
    <row r="25" s="8" customFormat="1" ht="24" spans="1:30">
      <c r="A25" s="75" t="s">
        <v>42</v>
      </c>
      <c r="B25" s="66" t="s">
        <v>61</v>
      </c>
      <c r="C25" s="75" t="s">
        <v>44</v>
      </c>
      <c r="D25" s="75" t="s">
        <v>62</v>
      </c>
      <c r="E25" s="75" t="s">
        <v>19</v>
      </c>
      <c r="F25" s="75">
        <v>65</v>
      </c>
      <c r="G25" s="75">
        <v>1</v>
      </c>
      <c r="H25" s="75">
        <v>8</v>
      </c>
      <c r="I25" s="75">
        <v>29</v>
      </c>
      <c r="J25" s="75">
        <v>2018</v>
      </c>
      <c r="K25" s="75">
        <v>2018</v>
      </c>
      <c r="L25" s="81">
        <v>117</v>
      </c>
      <c r="M25" s="81">
        <v>117</v>
      </c>
      <c r="N25" s="81">
        <v>0</v>
      </c>
      <c r="O25" s="81">
        <v>0</v>
      </c>
      <c r="P25" s="81">
        <v>0</v>
      </c>
      <c r="Q25" s="75" t="s">
        <v>46</v>
      </c>
      <c r="R25" s="75">
        <v>65</v>
      </c>
      <c r="S25" s="75">
        <v>233</v>
      </c>
      <c r="T25" s="75">
        <v>8</v>
      </c>
      <c r="U25" s="75">
        <v>29</v>
      </c>
      <c r="V25" s="66" t="s">
        <v>41</v>
      </c>
      <c r="W25" s="66" t="s">
        <v>41</v>
      </c>
      <c r="X25" s="66" t="s">
        <v>41</v>
      </c>
      <c r="Y25" s="66" t="s">
        <v>41</v>
      </c>
      <c r="Z25" s="66" t="s">
        <v>41</v>
      </c>
      <c r="AA25" s="66" t="s">
        <v>41</v>
      </c>
      <c r="AB25" s="66" t="s">
        <v>47</v>
      </c>
      <c r="AC25" s="66" t="s">
        <v>48</v>
      </c>
      <c r="AD25" s="66"/>
    </row>
    <row r="26" s="8" customFormat="1" ht="24" spans="1:224">
      <c r="A26" s="75" t="s">
        <v>42</v>
      </c>
      <c r="B26" s="66" t="s">
        <v>61</v>
      </c>
      <c r="C26" s="75" t="s">
        <v>49</v>
      </c>
      <c r="D26" s="75" t="s">
        <v>62</v>
      </c>
      <c r="E26" s="75" t="s">
        <v>19</v>
      </c>
      <c r="F26" s="75">
        <v>2</v>
      </c>
      <c r="G26" s="75">
        <v>1</v>
      </c>
      <c r="H26" s="75">
        <v>2</v>
      </c>
      <c r="I26" s="75">
        <v>5</v>
      </c>
      <c r="J26" s="75">
        <v>2018</v>
      </c>
      <c r="K26" s="75">
        <v>2018</v>
      </c>
      <c r="L26" s="81">
        <v>3.6</v>
      </c>
      <c r="M26" s="81">
        <v>3.6</v>
      </c>
      <c r="N26" s="81">
        <v>0</v>
      </c>
      <c r="O26" s="81">
        <v>0</v>
      </c>
      <c r="P26" s="81">
        <v>0</v>
      </c>
      <c r="Q26" s="75" t="s">
        <v>46</v>
      </c>
      <c r="R26" s="75">
        <v>2</v>
      </c>
      <c r="S26" s="75">
        <v>5</v>
      </c>
      <c r="T26" s="75">
        <v>2</v>
      </c>
      <c r="U26" s="75">
        <v>5</v>
      </c>
      <c r="V26" s="66" t="s">
        <v>41</v>
      </c>
      <c r="W26" s="66" t="s">
        <v>41</v>
      </c>
      <c r="X26" s="66" t="s">
        <v>41</v>
      </c>
      <c r="Y26" s="66" t="s">
        <v>41</v>
      </c>
      <c r="Z26" s="66" t="s">
        <v>41</v>
      </c>
      <c r="AA26" s="66" t="s">
        <v>41</v>
      </c>
      <c r="AB26" s="66" t="s">
        <v>47</v>
      </c>
      <c r="AC26" s="66" t="s">
        <v>48</v>
      </c>
      <c r="AD26" s="6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row>
    <row r="27" s="7" customFormat="1" ht="24" spans="1:30">
      <c r="A27" s="75" t="s">
        <v>42</v>
      </c>
      <c r="B27" s="66" t="s">
        <v>61</v>
      </c>
      <c r="C27" s="75" t="s">
        <v>50</v>
      </c>
      <c r="D27" s="75" t="s">
        <v>62</v>
      </c>
      <c r="E27" s="75" t="s">
        <v>19</v>
      </c>
      <c r="F27" s="75">
        <v>14</v>
      </c>
      <c r="G27" s="75">
        <v>1</v>
      </c>
      <c r="H27" s="75">
        <v>14</v>
      </c>
      <c r="I27" s="75">
        <v>49</v>
      </c>
      <c r="J27" s="75">
        <v>2018</v>
      </c>
      <c r="K27" s="75">
        <v>2018</v>
      </c>
      <c r="L27" s="81">
        <v>25.2</v>
      </c>
      <c r="M27" s="81">
        <v>0</v>
      </c>
      <c r="N27" s="81">
        <v>25.2</v>
      </c>
      <c r="O27" s="81">
        <v>0</v>
      </c>
      <c r="P27" s="81">
        <v>0</v>
      </c>
      <c r="Q27" s="75" t="s">
        <v>46</v>
      </c>
      <c r="R27" s="75">
        <v>14</v>
      </c>
      <c r="S27" s="75">
        <v>49</v>
      </c>
      <c r="T27" s="75">
        <v>14</v>
      </c>
      <c r="U27" s="75">
        <v>49</v>
      </c>
      <c r="V27" s="66" t="s">
        <v>41</v>
      </c>
      <c r="W27" s="66" t="s">
        <v>41</v>
      </c>
      <c r="X27" s="66" t="s">
        <v>41</v>
      </c>
      <c r="Y27" s="66" t="s">
        <v>41</v>
      </c>
      <c r="Z27" s="66" t="s">
        <v>41</v>
      </c>
      <c r="AA27" s="66" t="s">
        <v>41</v>
      </c>
      <c r="AB27" s="66" t="s">
        <v>47</v>
      </c>
      <c r="AC27" s="66" t="s">
        <v>48</v>
      </c>
      <c r="AD27" s="67"/>
    </row>
    <row r="28" s="7" customFormat="1" ht="24" spans="1:224">
      <c r="A28" s="75" t="s">
        <v>42</v>
      </c>
      <c r="B28" s="66" t="s">
        <v>61</v>
      </c>
      <c r="C28" s="75" t="s">
        <v>51</v>
      </c>
      <c r="D28" s="75" t="s">
        <v>62</v>
      </c>
      <c r="E28" s="75" t="s">
        <v>19</v>
      </c>
      <c r="F28" s="75">
        <v>4</v>
      </c>
      <c r="G28" s="75">
        <v>1</v>
      </c>
      <c r="H28" s="75">
        <v>4</v>
      </c>
      <c r="I28" s="75">
        <v>12</v>
      </c>
      <c r="J28" s="75">
        <v>2018</v>
      </c>
      <c r="K28" s="75">
        <v>2018</v>
      </c>
      <c r="L28" s="81">
        <v>7.2</v>
      </c>
      <c r="M28" s="81">
        <v>7.2</v>
      </c>
      <c r="N28" s="81">
        <v>0</v>
      </c>
      <c r="O28" s="81">
        <v>0</v>
      </c>
      <c r="P28" s="81">
        <v>0</v>
      </c>
      <c r="Q28" s="75" t="s">
        <v>46</v>
      </c>
      <c r="R28" s="75">
        <v>4</v>
      </c>
      <c r="S28" s="75">
        <v>12</v>
      </c>
      <c r="T28" s="75">
        <v>4</v>
      </c>
      <c r="U28" s="75">
        <v>12</v>
      </c>
      <c r="V28" s="66" t="s">
        <v>41</v>
      </c>
      <c r="W28" s="66" t="s">
        <v>41</v>
      </c>
      <c r="X28" s="66" t="s">
        <v>41</v>
      </c>
      <c r="Y28" s="66" t="s">
        <v>41</v>
      </c>
      <c r="Z28" s="66" t="s">
        <v>41</v>
      </c>
      <c r="AA28" s="66" t="s">
        <v>41</v>
      </c>
      <c r="AB28" s="66" t="s">
        <v>47</v>
      </c>
      <c r="AC28" s="66" t="s">
        <v>48</v>
      </c>
      <c r="AD28" s="66"/>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row>
    <row r="29" s="7" customFormat="1" ht="24" spans="1:224">
      <c r="A29" s="75" t="s">
        <v>42</v>
      </c>
      <c r="B29" s="66" t="s">
        <v>61</v>
      </c>
      <c r="C29" s="75" t="s">
        <v>52</v>
      </c>
      <c r="D29" s="75" t="s">
        <v>62</v>
      </c>
      <c r="E29" s="75" t="s">
        <v>19</v>
      </c>
      <c r="F29" s="75">
        <v>113</v>
      </c>
      <c r="G29" s="75">
        <v>1</v>
      </c>
      <c r="H29" s="75">
        <v>15</v>
      </c>
      <c r="I29" s="75">
        <v>54</v>
      </c>
      <c r="J29" s="75">
        <v>2018</v>
      </c>
      <c r="K29" s="75">
        <v>2018</v>
      </c>
      <c r="L29" s="81">
        <v>203.4</v>
      </c>
      <c r="M29" s="81">
        <v>203.4</v>
      </c>
      <c r="N29" s="81">
        <v>0</v>
      </c>
      <c r="O29" s="81">
        <v>0</v>
      </c>
      <c r="P29" s="81">
        <v>0</v>
      </c>
      <c r="Q29" s="75" t="s">
        <v>46</v>
      </c>
      <c r="R29" s="75">
        <v>113</v>
      </c>
      <c r="S29" s="75">
        <v>384</v>
      </c>
      <c r="T29" s="75">
        <v>15</v>
      </c>
      <c r="U29" s="75">
        <v>54</v>
      </c>
      <c r="V29" s="66" t="s">
        <v>41</v>
      </c>
      <c r="W29" s="66" t="s">
        <v>41</v>
      </c>
      <c r="X29" s="66" t="s">
        <v>41</v>
      </c>
      <c r="Y29" s="66" t="s">
        <v>41</v>
      </c>
      <c r="Z29" s="66" t="s">
        <v>41</v>
      </c>
      <c r="AA29" s="66" t="s">
        <v>41</v>
      </c>
      <c r="AB29" s="66" t="s">
        <v>47</v>
      </c>
      <c r="AC29" s="66" t="s">
        <v>48</v>
      </c>
      <c r="AD29" s="66"/>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row>
    <row r="30" s="7" customFormat="1" ht="24" spans="1:224">
      <c r="A30" s="75" t="s">
        <v>42</v>
      </c>
      <c r="B30" s="66" t="s">
        <v>61</v>
      </c>
      <c r="C30" s="75" t="s">
        <v>53</v>
      </c>
      <c r="D30" s="75" t="s">
        <v>62</v>
      </c>
      <c r="E30" s="75" t="s">
        <v>19</v>
      </c>
      <c r="F30" s="75">
        <v>64</v>
      </c>
      <c r="G30" s="75">
        <v>1</v>
      </c>
      <c r="H30" s="75">
        <v>64</v>
      </c>
      <c r="I30" s="75">
        <v>196</v>
      </c>
      <c r="J30" s="75">
        <v>2018</v>
      </c>
      <c r="K30" s="75">
        <v>2018</v>
      </c>
      <c r="L30" s="81">
        <v>115.2</v>
      </c>
      <c r="M30" s="81">
        <v>0</v>
      </c>
      <c r="N30" s="81">
        <v>115.2</v>
      </c>
      <c r="O30" s="81">
        <v>0</v>
      </c>
      <c r="P30" s="81">
        <v>0</v>
      </c>
      <c r="Q30" s="75" t="s">
        <v>46</v>
      </c>
      <c r="R30" s="75">
        <v>64</v>
      </c>
      <c r="S30" s="75">
        <v>196</v>
      </c>
      <c r="T30" s="75">
        <v>64</v>
      </c>
      <c r="U30" s="75">
        <v>196</v>
      </c>
      <c r="V30" s="66" t="s">
        <v>41</v>
      </c>
      <c r="W30" s="66" t="s">
        <v>41</v>
      </c>
      <c r="X30" s="66" t="s">
        <v>41</v>
      </c>
      <c r="Y30" s="66" t="s">
        <v>41</v>
      </c>
      <c r="Z30" s="66" t="s">
        <v>41</v>
      </c>
      <c r="AA30" s="66" t="s">
        <v>41</v>
      </c>
      <c r="AB30" s="66" t="s">
        <v>47</v>
      </c>
      <c r="AC30" s="66" t="s">
        <v>48</v>
      </c>
      <c r="AD30" s="66"/>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row>
    <row r="31" s="7" customFormat="1" ht="24" spans="1:30">
      <c r="A31" s="75" t="s">
        <v>42</v>
      </c>
      <c r="B31" s="66" t="s">
        <v>61</v>
      </c>
      <c r="C31" s="75" t="s">
        <v>54</v>
      </c>
      <c r="D31" s="75" t="s">
        <v>62</v>
      </c>
      <c r="E31" s="75" t="s">
        <v>19</v>
      </c>
      <c r="F31" s="75">
        <v>27</v>
      </c>
      <c r="G31" s="75">
        <v>1</v>
      </c>
      <c r="H31" s="75">
        <v>27</v>
      </c>
      <c r="I31" s="75">
        <v>93</v>
      </c>
      <c r="J31" s="75">
        <v>2018</v>
      </c>
      <c r="K31" s="75">
        <v>2018</v>
      </c>
      <c r="L31" s="81">
        <v>48.6</v>
      </c>
      <c r="M31" s="81">
        <v>48.6</v>
      </c>
      <c r="N31" s="81">
        <v>0</v>
      </c>
      <c r="O31" s="81">
        <v>0</v>
      </c>
      <c r="P31" s="81">
        <v>0</v>
      </c>
      <c r="Q31" s="75" t="s">
        <v>46</v>
      </c>
      <c r="R31" s="75">
        <v>27</v>
      </c>
      <c r="S31" s="75">
        <v>93</v>
      </c>
      <c r="T31" s="75">
        <v>27</v>
      </c>
      <c r="U31" s="75">
        <v>93</v>
      </c>
      <c r="V31" s="66" t="s">
        <v>41</v>
      </c>
      <c r="W31" s="66" t="s">
        <v>41</v>
      </c>
      <c r="X31" s="66" t="s">
        <v>41</v>
      </c>
      <c r="Y31" s="66" t="s">
        <v>41</v>
      </c>
      <c r="Z31" s="66" t="s">
        <v>41</v>
      </c>
      <c r="AA31" s="66" t="s">
        <v>41</v>
      </c>
      <c r="AB31" s="66" t="s">
        <v>47</v>
      </c>
      <c r="AC31" s="66" t="s">
        <v>48</v>
      </c>
      <c r="AD31" s="66"/>
    </row>
    <row r="32" s="8" customFormat="1" ht="24" spans="1:30">
      <c r="A32" s="75" t="s">
        <v>42</v>
      </c>
      <c r="B32" s="66" t="s">
        <v>61</v>
      </c>
      <c r="C32" s="75" t="s">
        <v>55</v>
      </c>
      <c r="D32" s="75" t="s">
        <v>62</v>
      </c>
      <c r="E32" s="75" t="s">
        <v>19</v>
      </c>
      <c r="F32" s="75">
        <v>265</v>
      </c>
      <c r="G32" s="75">
        <v>1</v>
      </c>
      <c r="H32" s="75">
        <v>47</v>
      </c>
      <c r="I32" s="75">
        <v>193</v>
      </c>
      <c r="J32" s="75">
        <v>2018</v>
      </c>
      <c r="K32" s="75">
        <v>2018</v>
      </c>
      <c r="L32" s="81">
        <v>477</v>
      </c>
      <c r="M32" s="81">
        <v>0</v>
      </c>
      <c r="N32" s="81">
        <v>477</v>
      </c>
      <c r="O32" s="81">
        <v>0</v>
      </c>
      <c r="P32" s="81">
        <v>0</v>
      </c>
      <c r="Q32" s="75" t="s">
        <v>46</v>
      </c>
      <c r="R32" s="75">
        <v>265</v>
      </c>
      <c r="S32" s="75">
        <v>930</v>
      </c>
      <c r="T32" s="75">
        <v>47</v>
      </c>
      <c r="U32" s="75">
        <v>193</v>
      </c>
      <c r="V32" s="66" t="s">
        <v>41</v>
      </c>
      <c r="W32" s="66" t="s">
        <v>41</v>
      </c>
      <c r="X32" s="66" t="s">
        <v>41</v>
      </c>
      <c r="Y32" s="66" t="s">
        <v>41</v>
      </c>
      <c r="Z32" s="66" t="s">
        <v>41</v>
      </c>
      <c r="AA32" s="66" t="s">
        <v>41</v>
      </c>
      <c r="AB32" s="66" t="s">
        <v>47</v>
      </c>
      <c r="AC32" s="66" t="s">
        <v>48</v>
      </c>
      <c r="AD32" s="66"/>
    </row>
    <row r="33" s="8" customFormat="1" ht="24" spans="1:224">
      <c r="A33" s="75" t="s">
        <v>42</v>
      </c>
      <c r="B33" s="66" t="s">
        <v>61</v>
      </c>
      <c r="C33" s="75" t="s">
        <v>56</v>
      </c>
      <c r="D33" s="75" t="s">
        <v>62</v>
      </c>
      <c r="E33" s="75" t="s">
        <v>19</v>
      </c>
      <c r="F33" s="75">
        <v>109</v>
      </c>
      <c r="G33" s="75">
        <v>1</v>
      </c>
      <c r="H33" s="75">
        <v>109</v>
      </c>
      <c r="I33" s="75">
        <v>355</v>
      </c>
      <c r="J33" s="75">
        <v>2018</v>
      </c>
      <c r="K33" s="75">
        <v>2018</v>
      </c>
      <c r="L33" s="81">
        <v>196.2</v>
      </c>
      <c r="M33" s="81">
        <v>0</v>
      </c>
      <c r="N33" s="81">
        <v>196.2</v>
      </c>
      <c r="O33" s="81">
        <v>0</v>
      </c>
      <c r="P33" s="81">
        <v>0</v>
      </c>
      <c r="Q33" s="75" t="s">
        <v>46</v>
      </c>
      <c r="R33" s="75">
        <v>109</v>
      </c>
      <c r="S33" s="75">
        <v>355</v>
      </c>
      <c r="T33" s="75">
        <v>109</v>
      </c>
      <c r="U33" s="75">
        <v>355</v>
      </c>
      <c r="V33" s="66" t="s">
        <v>41</v>
      </c>
      <c r="W33" s="66" t="s">
        <v>41</v>
      </c>
      <c r="X33" s="66" t="s">
        <v>41</v>
      </c>
      <c r="Y33" s="66" t="s">
        <v>41</v>
      </c>
      <c r="Z33" s="66" t="s">
        <v>41</v>
      </c>
      <c r="AA33" s="66" t="s">
        <v>41</v>
      </c>
      <c r="AB33" s="66" t="s">
        <v>47</v>
      </c>
      <c r="AC33" s="66" t="s">
        <v>48</v>
      </c>
      <c r="AD33" s="6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row>
    <row r="34" s="8" customFormat="1" ht="24" spans="1:30">
      <c r="A34" s="75" t="s">
        <v>42</v>
      </c>
      <c r="B34" s="66" t="s">
        <v>61</v>
      </c>
      <c r="C34" s="75" t="s">
        <v>57</v>
      </c>
      <c r="D34" s="75" t="s">
        <v>62</v>
      </c>
      <c r="E34" s="75" t="s">
        <v>19</v>
      </c>
      <c r="F34" s="75">
        <v>202</v>
      </c>
      <c r="G34" s="75">
        <v>1</v>
      </c>
      <c r="H34" s="75">
        <v>19</v>
      </c>
      <c r="I34" s="75">
        <v>60</v>
      </c>
      <c r="J34" s="75">
        <v>2018</v>
      </c>
      <c r="K34" s="75">
        <v>2018</v>
      </c>
      <c r="L34" s="81">
        <v>363.6</v>
      </c>
      <c r="M34" s="81">
        <v>363.6</v>
      </c>
      <c r="N34" s="81">
        <v>0</v>
      </c>
      <c r="O34" s="81">
        <v>0</v>
      </c>
      <c r="P34" s="81">
        <v>0</v>
      </c>
      <c r="Q34" s="75" t="s">
        <v>46</v>
      </c>
      <c r="R34" s="75">
        <v>202</v>
      </c>
      <c r="S34" s="75">
        <v>531</v>
      </c>
      <c r="T34" s="75">
        <v>19</v>
      </c>
      <c r="U34" s="75">
        <v>60</v>
      </c>
      <c r="V34" s="66" t="s">
        <v>41</v>
      </c>
      <c r="W34" s="66" t="s">
        <v>41</v>
      </c>
      <c r="X34" s="66" t="s">
        <v>41</v>
      </c>
      <c r="Y34" s="66" t="s">
        <v>41</v>
      </c>
      <c r="Z34" s="66" t="s">
        <v>41</v>
      </c>
      <c r="AA34" s="66" t="s">
        <v>41</v>
      </c>
      <c r="AB34" s="66" t="s">
        <v>47</v>
      </c>
      <c r="AC34" s="66" t="s">
        <v>48</v>
      </c>
      <c r="AD34" s="66"/>
    </row>
    <row r="35" s="8" customFormat="1" ht="24" spans="1:224">
      <c r="A35" s="75" t="s">
        <v>42</v>
      </c>
      <c r="B35" s="66" t="s">
        <v>61</v>
      </c>
      <c r="C35" s="75" t="s">
        <v>58</v>
      </c>
      <c r="D35" s="75" t="s">
        <v>62</v>
      </c>
      <c r="E35" s="75" t="s">
        <v>19</v>
      </c>
      <c r="F35" s="75">
        <v>226</v>
      </c>
      <c r="G35" s="75">
        <v>1</v>
      </c>
      <c r="H35" s="75">
        <v>28</v>
      </c>
      <c r="I35" s="75">
        <v>98</v>
      </c>
      <c r="J35" s="75">
        <v>2018</v>
      </c>
      <c r="K35" s="75">
        <v>2018</v>
      </c>
      <c r="L35" s="81">
        <v>406.8</v>
      </c>
      <c r="M35" s="81">
        <v>406.8</v>
      </c>
      <c r="N35" s="81">
        <v>0</v>
      </c>
      <c r="O35" s="81">
        <v>0</v>
      </c>
      <c r="P35" s="81">
        <v>0</v>
      </c>
      <c r="Q35" s="75" t="s">
        <v>46</v>
      </c>
      <c r="R35" s="75">
        <v>226</v>
      </c>
      <c r="S35" s="75">
        <v>763</v>
      </c>
      <c r="T35" s="75">
        <v>28</v>
      </c>
      <c r="U35" s="75">
        <v>98</v>
      </c>
      <c r="V35" s="66" t="s">
        <v>41</v>
      </c>
      <c r="W35" s="66" t="s">
        <v>41</v>
      </c>
      <c r="X35" s="66" t="s">
        <v>41</v>
      </c>
      <c r="Y35" s="66" t="s">
        <v>41</v>
      </c>
      <c r="Z35" s="66" t="s">
        <v>41</v>
      </c>
      <c r="AA35" s="66" t="s">
        <v>41</v>
      </c>
      <c r="AB35" s="66" t="s">
        <v>47</v>
      </c>
      <c r="AC35" s="66" t="s">
        <v>48</v>
      </c>
      <c r="AD35" s="6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row>
    <row r="36" s="5" customFormat="1" ht="12" spans="1:30">
      <c r="A36" s="43">
        <v>1.3</v>
      </c>
      <c r="B36" s="44" t="s">
        <v>63</v>
      </c>
      <c r="C36" s="43" t="s">
        <v>64</v>
      </c>
      <c r="D36" s="43"/>
      <c r="E36" s="43"/>
      <c r="F36" s="43">
        <v>1743</v>
      </c>
      <c r="G36" s="43">
        <v>5</v>
      </c>
      <c r="H36" s="43">
        <v>1173</v>
      </c>
      <c r="I36" s="43">
        <v>4439</v>
      </c>
      <c r="J36" s="43"/>
      <c r="K36" s="43"/>
      <c r="L36" s="52">
        <v>901.0157</v>
      </c>
      <c r="M36" s="52">
        <v>411.55095</v>
      </c>
      <c r="N36" s="52">
        <v>489.46475</v>
      </c>
      <c r="O36" s="52">
        <v>0</v>
      </c>
      <c r="P36" s="52">
        <v>0</v>
      </c>
      <c r="Q36" s="77"/>
      <c r="R36" s="43">
        <v>1743</v>
      </c>
      <c r="S36" s="43">
        <v>6094</v>
      </c>
      <c r="T36" s="43">
        <v>1173</v>
      </c>
      <c r="U36" s="43">
        <v>4439</v>
      </c>
      <c r="V36" s="44" t="s">
        <v>41</v>
      </c>
      <c r="W36" s="44" t="s">
        <v>41</v>
      </c>
      <c r="X36" s="44" t="s">
        <v>41</v>
      </c>
      <c r="Y36" s="44" t="s">
        <v>41</v>
      </c>
      <c r="Z36" s="44" t="s">
        <v>41</v>
      </c>
      <c r="AA36" s="44" t="s">
        <v>41</v>
      </c>
      <c r="AB36" s="44"/>
      <c r="AC36" s="65"/>
      <c r="AD36" s="65"/>
    </row>
    <row r="37" s="7" customFormat="1" ht="24" spans="1:30">
      <c r="A37" s="75" t="s">
        <v>42</v>
      </c>
      <c r="B37" s="66" t="s">
        <v>65</v>
      </c>
      <c r="C37" s="75" t="s">
        <v>50</v>
      </c>
      <c r="D37" s="75" t="s">
        <v>62</v>
      </c>
      <c r="E37" s="75" t="s">
        <v>19</v>
      </c>
      <c r="F37" s="75">
        <v>93</v>
      </c>
      <c r="G37" s="75">
        <v>1</v>
      </c>
      <c r="H37" s="75">
        <v>93</v>
      </c>
      <c r="I37" s="75">
        <v>333</v>
      </c>
      <c r="J37" s="75">
        <v>2018</v>
      </c>
      <c r="K37" s="75">
        <v>2018</v>
      </c>
      <c r="L37" s="81">
        <v>91.18065</v>
      </c>
      <c r="M37" s="81">
        <v>91.18065</v>
      </c>
      <c r="N37" s="81">
        <v>0</v>
      </c>
      <c r="O37" s="81">
        <v>0</v>
      </c>
      <c r="P37" s="81">
        <v>0</v>
      </c>
      <c r="Q37" s="75" t="s">
        <v>46</v>
      </c>
      <c r="R37" s="75">
        <v>93</v>
      </c>
      <c r="S37" s="75">
        <v>333</v>
      </c>
      <c r="T37" s="75">
        <v>93</v>
      </c>
      <c r="U37" s="75">
        <v>333</v>
      </c>
      <c r="V37" s="66" t="s">
        <v>41</v>
      </c>
      <c r="W37" s="66" t="s">
        <v>41</v>
      </c>
      <c r="X37" s="66" t="s">
        <v>41</v>
      </c>
      <c r="Y37" s="66" t="s">
        <v>41</v>
      </c>
      <c r="Z37" s="66" t="s">
        <v>41</v>
      </c>
      <c r="AA37" s="66" t="s">
        <v>41</v>
      </c>
      <c r="AB37" s="66" t="s">
        <v>47</v>
      </c>
      <c r="AC37" s="66" t="s">
        <v>48</v>
      </c>
      <c r="AD37" s="67"/>
    </row>
    <row r="38" s="7" customFormat="1" ht="24" spans="1:224">
      <c r="A38" s="75" t="s">
        <v>42</v>
      </c>
      <c r="B38" s="66" t="s">
        <v>65</v>
      </c>
      <c r="C38" s="75" t="s">
        <v>53</v>
      </c>
      <c r="D38" s="75" t="s">
        <v>62</v>
      </c>
      <c r="E38" s="75" t="s">
        <v>19</v>
      </c>
      <c r="F38" s="75">
        <v>396</v>
      </c>
      <c r="G38" s="75">
        <v>1</v>
      </c>
      <c r="H38" s="75">
        <v>396</v>
      </c>
      <c r="I38" s="75">
        <v>1425</v>
      </c>
      <c r="J38" s="75">
        <v>2018</v>
      </c>
      <c r="K38" s="75">
        <v>2018</v>
      </c>
      <c r="L38" s="81">
        <v>241.50375</v>
      </c>
      <c r="M38" s="81">
        <v>0</v>
      </c>
      <c r="N38" s="81">
        <v>241.50375</v>
      </c>
      <c r="O38" s="81">
        <v>0</v>
      </c>
      <c r="P38" s="81">
        <v>0</v>
      </c>
      <c r="Q38" s="75" t="s">
        <v>46</v>
      </c>
      <c r="R38" s="75">
        <v>396</v>
      </c>
      <c r="S38" s="75">
        <v>1425</v>
      </c>
      <c r="T38" s="75">
        <v>396</v>
      </c>
      <c r="U38" s="75">
        <v>1425</v>
      </c>
      <c r="V38" s="66" t="s">
        <v>41</v>
      </c>
      <c r="W38" s="66" t="s">
        <v>41</v>
      </c>
      <c r="X38" s="66" t="s">
        <v>41</v>
      </c>
      <c r="Y38" s="66" t="s">
        <v>41</v>
      </c>
      <c r="Z38" s="66" t="s">
        <v>41</v>
      </c>
      <c r="AA38" s="66" t="s">
        <v>41</v>
      </c>
      <c r="AB38" s="66" t="s">
        <v>47</v>
      </c>
      <c r="AC38" s="66" t="s">
        <v>48</v>
      </c>
      <c r="AD38" s="66"/>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row>
    <row r="39" s="7" customFormat="1" ht="24" spans="1:30">
      <c r="A39" s="75" t="s">
        <v>42</v>
      </c>
      <c r="B39" s="66" t="s">
        <v>65</v>
      </c>
      <c r="C39" s="75" t="s">
        <v>54</v>
      </c>
      <c r="D39" s="75" t="s">
        <v>62</v>
      </c>
      <c r="E39" s="75" t="s">
        <v>19</v>
      </c>
      <c r="F39" s="75">
        <v>218</v>
      </c>
      <c r="G39" s="75">
        <v>1</v>
      </c>
      <c r="H39" s="75">
        <v>218</v>
      </c>
      <c r="I39" s="75">
        <v>841</v>
      </c>
      <c r="J39" s="75">
        <v>2018</v>
      </c>
      <c r="K39" s="75">
        <v>2018</v>
      </c>
      <c r="L39" s="81">
        <v>218</v>
      </c>
      <c r="M39" s="81">
        <v>218</v>
      </c>
      <c r="N39" s="81">
        <v>0</v>
      </c>
      <c r="O39" s="81">
        <v>0</v>
      </c>
      <c r="P39" s="81">
        <v>0</v>
      </c>
      <c r="Q39" s="75" t="s">
        <v>46</v>
      </c>
      <c r="R39" s="75">
        <v>218</v>
      </c>
      <c r="S39" s="75">
        <v>841</v>
      </c>
      <c r="T39" s="75">
        <v>218</v>
      </c>
      <c r="U39" s="75">
        <v>841</v>
      </c>
      <c r="V39" s="66" t="s">
        <v>41</v>
      </c>
      <c r="W39" s="66" t="s">
        <v>41</v>
      </c>
      <c r="X39" s="66" t="s">
        <v>41</v>
      </c>
      <c r="Y39" s="66" t="s">
        <v>41</v>
      </c>
      <c r="Z39" s="66" t="s">
        <v>41</v>
      </c>
      <c r="AA39" s="66" t="s">
        <v>41</v>
      </c>
      <c r="AB39" s="66" t="s">
        <v>47</v>
      </c>
      <c r="AC39" s="66" t="s">
        <v>48</v>
      </c>
      <c r="AD39" s="67"/>
    </row>
    <row r="40" s="8" customFormat="1" ht="24" spans="1:30">
      <c r="A40" s="75" t="s">
        <v>42</v>
      </c>
      <c r="B40" s="66" t="s">
        <v>65</v>
      </c>
      <c r="C40" s="75" t="s">
        <v>55</v>
      </c>
      <c r="D40" s="75" t="s">
        <v>62</v>
      </c>
      <c r="E40" s="75" t="s">
        <v>19</v>
      </c>
      <c r="F40" s="75">
        <v>918</v>
      </c>
      <c r="G40" s="75">
        <v>1</v>
      </c>
      <c r="H40" s="75">
        <v>436</v>
      </c>
      <c r="I40" s="75">
        <v>1722</v>
      </c>
      <c r="J40" s="75">
        <v>2018</v>
      </c>
      <c r="K40" s="75">
        <v>2018</v>
      </c>
      <c r="L40" s="81">
        <v>247.961</v>
      </c>
      <c r="M40" s="81">
        <v>0</v>
      </c>
      <c r="N40" s="81">
        <v>247.961</v>
      </c>
      <c r="O40" s="81">
        <v>0</v>
      </c>
      <c r="P40" s="81">
        <v>0</v>
      </c>
      <c r="Q40" s="75" t="s">
        <v>46</v>
      </c>
      <c r="R40" s="75">
        <v>918</v>
      </c>
      <c r="S40" s="75">
        <v>3110</v>
      </c>
      <c r="T40" s="75">
        <v>436</v>
      </c>
      <c r="U40" s="75">
        <v>1722</v>
      </c>
      <c r="V40" s="66" t="s">
        <v>41</v>
      </c>
      <c r="W40" s="66" t="s">
        <v>41</v>
      </c>
      <c r="X40" s="66" t="s">
        <v>41</v>
      </c>
      <c r="Y40" s="66" t="s">
        <v>41</v>
      </c>
      <c r="Z40" s="66" t="s">
        <v>41</v>
      </c>
      <c r="AA40" s="66" t="s">
        <v>41</v>
      </c>
      <c r="AB40" s="66" t="s">
        <v>47</v>
      </c>
      <c r="AC40" s="66" t="s">
        <v>48</v>
      </c>
      <c r="AD40" s="66"/>
    </row>
    <row r="41" s="8" customFormat="1" ht="24" spans="1:30">
      <c r="A41" s="75" t="s">
        <v>42</v>
      </c>
      <c r="B41" s="66" t="s">
        <v>65</v>
      </c>
      <c r="C41" s="75" t="s">
        <v>57</v>
      </c>
      <c r="D41" s="75" t="s">
        <v>62</v>
      </c>
      <c r="E41" s="75" t="s">
        <v>19</v>
      </c>
      <c r="F41" s="75">
        <v>118</v>
      </c>
      <c r="G41" s="75">
        <v>1</v>
      </c>
      <c r="H41" s="75">
        <v>30</v>
      </c>
      <c r="I41" s="75">
        <v>118</v>
      </c>
      <c r="J41" s="75">
        <v>2018</v>
      </c>
      <c r="K41" s="75">
        <v>2018</v>
      </c>
      <c r="L41" s="81">
        <v>102.3703</v>
      </c>
      <c r="M41" s="81">
        <v>102.3703</v>
      </c>
      <c r="N41" s="81">
        <v>0</v>
      </c>
      <c r="O41" s="81">
        <v>0</v>
      </c>
      <c r="P41" s="81">
        <v>0</v>
      </c>
      <c r="Q41" s="75" t="s">
        <v>46</v>
      </c>
      <c r="R41" s="75">
        <v>118</v>
      </c>
      <c r="S41" s="75">
        <v>385</v>
      </c>
      <c r="T41" s="75">
        <v>30</v>
      </c>
      <c r="U41" s="75">
        <v>118</v>
      </c>
      <c r="V41" s="66" t="s">
        <v>41</v>
      </c>
      <c r="W41" s="66" t="s">
        <v>41</v>
      </c>
      <c r="X41" s="66" t="s">
        <v>41</v>
      </c>
      <c r="Y41" s="66" t="s">
        <v>41</v>
      </c>
      <c r="Z41" s="66" t="s">
        <v>41</v>
      </c>
      <c r="AA41" s="66" t="s">
        <v>41</v>
      </c>
      <c r="AB41" s="66" t="s">
        <v>47</v>
      </c>
      <c r="AC41" s="66" t="s">
        <v>48</v>
      </c>
      <c r="AD41" s="66"/>
    </row>
    <row r="42" s="5" customFormat="1" ht="24" spans="1:30">
      <c r="A42" s="43">
        <v>1.4</v>
      </c>
      <c r="B42" s="44" t="s">
        <v>66</v>
      </c>
      <c r="C42" s="43"/>
      <c r="D42" s="43"/>
      <c r="E42" s="43"/>
      <c r="F42" s="43"/>
      <c r="G42" s="43"/>
      <c r="H42" s="43"/>
      <c r="I42" s="43"/>
      <c r="J42" s="43"/>
      <c r="K42" s="43"/>
      <c r="L42" s="52"/>
      <c r="M42" s="52"/>
      <c r="N42" s="52"/>
      <c r="O42" s="52"/>
      <c r="P42" s="52"/>
      <c r="Q42" s="43"/>
      <c r="R42" s="43"/>
      <c r="S42" s="43"/>
      <c r="T42" s="43"/>
      <c r="U42" s="43"/>
      <c r="V42" s="160"/>
      <c r="W42" s="65"/>
      <c r="X42" s="65"/>
      <c r="Y42" s="65"/>
      <c r="Z42" s="65"/>
      <c r="AA42" s="65"/>
      <c r="AB42" s="65"/>
      <c r="AC42" s="65"/>
      <c r="AD42" s="65"/>
    </row>
    <row r="43" s="143" customFormat="1" ht="12" spans="1:30">
      <c r="A43" s="43">
        <v>2</v>
      </c>
      <c r="B43" s="44" t="s">
        <v>67</v>
      </c>
      <c r="C43" s="43" t="s">
        <v>36</v>
      </c>
      <c r="D43" s="43"/>
      <c r="E43" s="43"/>
      <c r="F43" s="43">
        <f>SUM(F93,F105,F117,F129,F140,F152)</f>
        <v>1806</v>
      </c>
      <c r="G43" s="43">
        <f>G44+G56+G93+G105+G117+G129+G140+G152</f>
        <v>105</v>
      </c>
      <c r="H43" s="43"/>
      <c r="I43" s="43"/>
      <c r="J43" s="43"/>
      <c r="K43" s="43"/>
      <c r="L43" s="52">
        <f t="shared" ref="H43:U43" si="2">L44+L56+L93+L105+L117+L129+L140+L152</f>
        <v>193.467</v>
      </c>
      <c r="M43" s="52">
        <f t="shared" si="2"/>
        <v>9.6</v>
      </c>
      <c r="N43" s="52">
        <f t="shared" si="2"/>
        <v>80.99</v>
      </c>
      <c r="O43" s="52">
        <f t="shared" si="2"/>
        <v>0</v>
      </c>
      <c r="P43" s="52">
        <f t="shared" si="2"/>
        <v>102.877</v>
      </c>
      <c r="Q43" s="77"/>
      <c r="R43" s="43">
        <f t="shared" si="2"/>
        <v>6554</v>
      </c>
      <c r="S43" s="43">
        <f t="shared" si="2"/>
        <v>21236</v>
      </c>
      <c r="T43" s="43">
        <f t="shared" si="2"/>
        <v>6554</v>
      </c>
      <c r="U43" s="43">
        <f t="shared" si="2"/>
        <v>6554</v>
      </c>
      <c r="V43" s="44" t="s">
        <v>41</v>
      </c>
      <c r="W43" s="44" t="s">
        <v>41</v>
      </c>
      <c r="X43" s="44" t="s">
        <v>41</v>
      </c>
      <c r="Y43" s="44" t="s">
        <v>41</v>
      </c>
      <c r="Z43" s="44" t="s">
        <v>41</v>
      </c>
      <c r="AA43" s="44" t="s">
        <v>41</v>
      </c>
      <c r="AB43" s="43"/>
      <c r="AC43" s="43"/>
      <c r="AD43" s="77"/>
    </row>
    <row r="44" s="5" customFormat="1" ht="24" spans="1:30">
      <c r="A44" s="43">
        <v>2.1</v>
      </c>
      <c r="B44" s="44" t="s">
        <v>68</v>
      </c>
      <c r="C44" s="43" t="s">
        <v>36</v>
      </c>
      <c r="D44" s="43"/>
      <c r="E44" s="43"/>
      <c r="F44" s="43">
        <v>4158</v>
      </c>
      <c r="G44" s="43">
        <v>11</v>
      </c>
      <c r="H44" s="43">
        <v>4158</v>
      </c>
      <c r="I44" s="43">
        <v>4158</v>
      </c>
      <c r="J44" s="43"/>
      <c r="K44" s="43"/>
      <c r="L44" s="52">
        <v>0</v>
      </c>
      <c r="M44" s="52">
        <v>0</v>
      </c>
      <c r="N44" s="52">
        <v>0</v>
      </c>
      <c r="O44" s="52">
        <v>0</v>
      </c>
      <c r="P44" s="52">
        <v>0</v>
      </c>
      <c r="Q44" s="77"/>
      <c r="R44" s="43">
        <v>4158</v>
      </c>
      <c r="S44" s="43">
        <v>14286</v>
      </c>
      <c r="T44" s="43">
        <v>4158</v>
      </c>
      <c r="U44" s="43">
        <v>4158</v>
      </c>
      <c r="V44" s="44" t="s">
        <v>41</v>
      </c>
      <c r="W44" s="44" t="s">
        <v>41</v>
      </c>
      <c r="X44" s="44" t="s">
        <v>41</v>
      </c>
      <c r="Y44" s="44" t="s">
        <v>41</v>
      </c>
      <c r="Z44" s="44" t="s">
        <v>41</v>
      </c>
      <c r="AA44" s="44" t="s">
        <v>41</v>
      </c>
      <c r="AB44" s="44"/>
      <c r="AC44" s="44"/>
      <c r="AD44" s="65"/>
    </row>
    <row r="45" s="7" customFormat="1" ht="24" spans="1:224">
      <c r="A45" s="75" t="s">
        <v>42</v>
      </c>
      <c r="B45" s="66" t="s">
        <v>69</v>
      </c>
      <c r="C45" s="75" t="s">
        <v>44</v>
      </c>
      <c r="D45" s="75" t="s">
        <v>70</v>
      </c>
      <c r="E45" s="75" t="s">
        <v>71</v>
      </c>
      <c r="F45" s="75">
        <v>29</v>
      </c>
      <c r="G45" s="75">
        <v>1</v>
      </c>
      <c r="H45" s="75">
        <v>29</v>
      </c>
      <c r="I45" s="75">
        <v>29</v>
      </c>
      <c r="J45" s="75">
        <v>2018</v>
      </c>
      <c r="K45" s="75">
        <v>2018</v>
      </c>
      <c r="L45" s="81" t="s">
        <v>41</v>
      </c>
      <c r="M45" s="81" t="s">
        <v>41</v>
      </c>
      <c r="N45" s="81" t="s">
        <v>41</v>
      </c>
      <c r="O45" s="81" t="s">
        <v>41</v>
      </c>
      <c r="P45" s="81" t="s">
        <v>41</v>
      </c>
      <c r="Q45" s="75" t="s">
        <v>46</v>
      </c>
      <c r="R45" s="75">
        <v>29</v>
      </c>
      <c r="S45" s="75">
        <v>90</v>
      </c>
      <c r="T45" s="75">
        <v>29</v>
      </c>
      <c r="U45" s="75">
        <v>29</v>
      </c>
      <c r="V45" s="66" t="s">
        <v>41</v>
      </c>
      <c r="W45" s="66" t="s">
        <v>41</v>
      </c>
      <c r="X45" s="66" t="s">
        <v>41</v>
      </c>
      <c r="Y45" s="66" t="s">
        <v>41</v>
      </c>
      <c r="Z45" s="66" t="s">
        <v>41</v>
      </c>
      <c r="AA45" s="66" t="s">
        <v>41</v>
      </c>
      <c r="AB45" s="66" t="s">
        <v>72</v>
      </c>
      <c r="AC45" s="66" t="s">
        <v>73</v>
      </c>
      <c r="AD45" s="66"/>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row>
    <row r="46" s="7" customFormat="1" ht="24" spans="1:30">
      <c r="A46" s="75" t="s">
        <v>42</v>
      </c>
      <c r="B46" s="66" t="s">
        <v>69</v>
      </c>
      <c r="C46" s="75" t="s">
        <v>49</v>
      </c>
      <c r="D46" s="75" t="s">
        <v>70</v>
      </c>
      <c r="E46" s="75" t="s">
        <v>71</v>
      </c>
      <c r="F46" s="75">
        <v>540</v>
      </c>
      <c r="G46" s="75">
        <v>1</v>
      </c>
      <c r="H46" s="75">
        <v>540</v>
      </c>
      <c r="I46" s="75">
        <v>540</v>
      </c>
      <c r="J46" s="75">
        <v>2018</v>
      </c>
      <c r="K46" s="75">
        <v>2018</v>
      </c>
      <c r="L46" s="81" t="s">
        <v>41</v>
      </c>
      <c r="M46" s="81" t="s">
        <v>41</v>
      </c>
      <c r="N46" s="81" t="s">
        <v>41</v>
      </c>
      <c r="O46" s="81" t="s">
        <v>41</v>
      </c>
      <c r="P46" s="81" t="s">
        <v>41</v>
      </c>
      <c r="Q46" s="75" t="s">
        <v>46</v>
      </c>
      <c r="R46" s="75">
        <v>540</v>
      </c>
      <c r="S46" s="75">
        <v>1890</v>
      </c>
      <c r="T46" s="75">
        <v>540</v>
      </c>
      <c r="U46" s="75">
        <v>540</v>
      </c>
      <c r="V46" s="66" t="s">
        <v>41</v>
      </c>
      <c r="W46" s="66" t="s">
        <v>41</v>
      </c>
      <c r="X46" s="66" t="s">
        <v>41</v>
      </c>
      <c r="Y46" s="66" t="s">
        <v>41</v>
      </c>
      <c r="Z46" s="66" t="s">
        <v>41</v>
      </c>
      <c r="AA46" s="66" t="s">
        <v>41</v>
      </c>
      <c r="AB46" s="66" t="s">
        <v>72</v>
      </c>
      <c r="AC46" s="66" t="s">
        <v>73</v>
      </c>
      <c r="AD46" s="67"/>
    </row>
    <row r="47" s="7" customFormat="1" ht="24" spans="1:30">
      <c r="A47" s="75" t="s">
        <v>42</v>
      </c>
      <c r="B47" s="66" t="s">
        <v>69</v>
      </c>
      <c r="C47" s="75" t="s">
        <v>50</v>
      </c>
      <c r="D47" s="75" t="s">
        <v>70</v>
      </c>
      <c r="E47" s="75" t="s">
        <v>71</v>
      </c>
      <c r="F47" s="75">
        <v>133</v>
      </c>
      <c r="G47" s="75">
        <v>1</v>
      </c>
      <c r="H47" s="75">
        <v>133</v>
      </c>
      <c r="I47" s="75">
        <v>133</v>
      </c>
      <c r="J47" s="75">
        <v>2018</v>
      </c>
      <c r="K47" s="75">
        <v>2018</v>
      </c>
      <c r="L47" s="81" t="s">
        <v>41</v>
      </c>
      <c r="M47" s="81" t="s">
        <v>41</v>
      </c>
      <c r="N47" s="81" t="s">
        <v>41</v>
      </c>
      <c r="O47" s="81" t="s">
        <v>41</v>
      </c>
      <c r="P47" s="81" t="s">
        <v>41</v>
      </c>
      <c r="Q47" s="75" t="s">
        <v>46</v>
      </c>
      <c r="R47" s="75">
        <v>133</v>
      </c>
      <c r="S47" s="75">
        <v>480</v>
      </c>
      <c r="T47" s="75">
        <v>133</v>
      </c>
      <c r="U47" s="75">
        <v>133</v>
      </c>
      <c r="V47" s="66" t="s">
        <v>41</v>
      </c>
      <c r="W47" s="66" t="s">
        <v>41</v>
      </c>
      <c r="X47" s="66" t="s">
        <v>41</v>
      </c>
      <c r="Y47" s="66" t="s">
        <v>41</v>
      </c>
      <c r="Z47" s="66" t="s">
        <v>41</v>
      </c>
      <c r="AA47" s="66" t="s">
        <v>41</v>
      </c>
      <c r="AB47" s="66" t="s">
        <v>72</v>
      </c>
      <c r="AC47" s="66" t="s">
        <v>73</v>
      </c>
      <c r="AD47" s="67"/>
    </row>
    <row r="48" s="7" customFormat="1" ht="24" spans="1:30">
      <c r="A48" s="75" t="s">
        <v>42</v>
      </c>
      <c r="B48" s="66" t="s">
        <v>69</v>
      </c>
      <c r="C48" s="75" t="s">
        <v>51</v>
      </c>
      <c r="D48" s="75" t="s">
        <v>70</v>
      </c>
      <c r="E48" s="75" t="s">
        <v>71</v>
      </c>
      <c r="F48" s="75">
        <v>129</v>
      </c>
      <c r="G48" s="75">
        <v>1</v>
      </c>
      <c r="H48" s="75">
        <v>129</v>
      </c>
      <c r="I48" s="75">
        <v>129</v>
      </c>
      <c r="J48" s="75">
        <v>2018</v>
      </c>
      <c r="K48" s="75">
        <v>2018</v>
      </c>
      <c r="L48" s="81" t="s">
        <v>41</v>
      </c>
      <c r="M48" s="81" t="s">
        <v>41</v>
      </c>
      <c r="N48" s="81" t="s">
        <v>41</v>
      </c>
      <c r="O48" s="81" t="s">
        <v>41</v>
      </c>
      <c r="P48" s="81" t="s">
        <v>41</v>
      </c>
      <c r="Q48" s="75" t="s">
        <v>46</v>
      </c>
      <c r="R48" s="75">
        <v>129</v>
      </c>
      <c r="S48" s="75">
        <v>450</v>
      </c>
      <c r="T48" s="75">
        <v>129</v>
      </c>
      <c r="U48" s="75">
        <v>129</v>
      </c>
      <c r="V48" s="66" t="s">
        <v>41</v>
      </c>
      <c r="W48" s="66" t="s">
        <v>41</v>
      </c>
      <c r="X48" s="66" t="s">
        <v>41</v>
      </c>
      <c r="Y48" s="66" t="s">
        <v>41</v>
      </c>
      <c r="Z48" s="66" t="s">
        <v>41</v>
      </c>
      <c r="AA48" s="66" t="s">
        <v>41</v>
      </c>
      <c r="AB48" s="66" t="s">
        <v>72</v>
      </c>
      <c r="AC48" s="66" t="s">
        <v>73</v>
      </c>
      <c r="AD48" s="67"/>
    </row>
    <row r="49" s="7" customFormat="1" ht="24" spans="1:224">
      <c r="A49" s="75" t="s">
        <v>42</v>
      </c>
      <c r="B49" s="66" t="s">
        <v>69</v>
      </c>
      <c r="C49" s="75" t="s">
        <v>52</v>
      </c>
      <c r="D49" s="75" t="s">
        <v>70</v>
      </c>
      <c r="E49" s="75" t="s">
        <v>71</v>
      </c>
      <c r="F49" s="75">
        <v>258</v>
      </c>
      <c r="G49" s="75">
        <v>1</v>
      </c>
      <c r="H49" s="75">
        <v>258</v>
      </c>
      <c r="I49" s="75">
        <v>258</v>
      </c>
      <c r="J49" s="75">
        <v>2018</v>
      </c>
      <c r="K49" s="75">
        <v>2018</v>
      </c>
      <c r="L49" s="81" t="s">
        <v>41</v>
      </c>
      <c r="M49" s="81" t="s">
        <v>41</v>
      </c>
      <c r="N49" s="81" t="s">
        <v>41</v>
      </c>
      <c r="O49" s="81" t="s">
        <v>41</v>
      </c>
      <c r="P49" s="81" t="s">
        <v>41</v>
      </c>
      <c r="Q49" s="75" t="s">
        <v>46</v>
      </c>
      <c r="R49" s="75">
        <v>258</v>
      </c>
      <c r="S49" s="75">
        <v>825</v>
      </c>
      <c r="T49" s="75">
        <v>258</v>
      </c>
      <c r="U49" s="75">
        <v>258</v>
      </c>
      <c r="V49" s="66" t="s">
        <v>41</v>
      </c>
      <c r="W49" s="66" t="s">
        <v>41</v>
      </c>
      <c r="X49" s="66" t="s">
        <v>41</v>
      </c>
      <c r="Y49" s="66" t="s">
        <v>41</v>
      </c>
      <c r="Z49" s="66" t="s">
        <v>41</v>
      </c>
      <c r="AA49" s="66" t="s">
        <v>41</v>
      </c>
      <c r="AB49" s="66" t="s">
        <v>72</v>
      </c>
      <c r="AC49" s="66" t="s">
        <v>73</v>
      </c>
      <c r="AD49" s="66"/>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row>
    <row r="50" s="7" customFormat="1" ht="24" spans="1:30">
      <c r="A50" s="75" t="s">
        <v>42</v>
      </c>
      <c r="B50" s="66" t="s">
        <v>69</v>
      </c>
      <c r="C50" s="75" t="s">
        <v>53</v>
      </c>
      <c r="D50" s="75" t="s">
        <v>70</v>
      </c>
      <c r="E50" s="75" t="s">
        <v>71</v>
      </c>
      <c r="F50" s="75">
        <v>509</v>
      </c>
      <c r="G50" s="75">
        <v>1</v>
      </c>
      <c r="H50" s="75">
        <v>509</v>
      </c>
      <c r="I50" s="75">
        <v>509</v>
      </c>
      <c r="J50" s="75">
        <v>2018</v>
      </c>
      <c r="K50" s="75">
        <v>2018</v>
      </c>
      <c r="L50" s="81" t="s">
        <v>41</v>
      </c>
      <c r="M50" s="81" t="s">
        <v>41</v>
      </c>
      <c r="N50" s="81" t="s">
        <v>41</v>
      </c>
      <c r="O50" s="81" t="s">
        <v>41</v>
      </c>
      <c r="P50" s="81" t="s">
        <v>41</v>
      </c>
      <c r="Q50" s="75" t="s">
        <v>46</v>
      </c>
      <c r="R50" s="75">
        <v>509</v>
      </c>
      <c r="S50" s="75">
        <v>1781</v>
      </c>
      <c r="T50" s="75">
        <v>509</v>
      </c>
      <c r="U50" s="75">
        <v>509</v>
      </c>
      <c r="V50" s="66" t="s">
        <v>41</v>
      </c>
      <c r="W50" s="66" t="s">
        <v>41</v>
      </c>
      <c r="X50" s="66" t="s">
        <v>41</v>
      </c>
      <c r="Y50" s="66" t="s">
        <v>41</v>
      </c>
      <c r="Z50" s="66" t="s">
        <v>41</v>
      </c>
      <c r="AA50" s="66" t="s">
        <v>41</v>
      </c>
      <c r="AB50" s="66" t="s">
        <v>72</v>
      </c>
      <c r="AC50" s="66" t="s">
        <v>73</v>
      </c>
      <c r="AD50" s="67"/>
    </row>
    <row r="51" s="7" customFormat="1" ht="24" spans="1:30">
      <c r="A51" s="75" t="s">
        <v>42</v>
      </c>
      <c r="B51" s="66" t="s">
        <v>69</v>
      </c>
      <c r="C51" s="75" t="s">
        <v>54</v>
      </c>
      <c r="D51" s="75" t="s">
        <v>70</v>
      </c>
      <c r="E51" s="75" t="s">
        <v>71</v>
      </c>
      <c r="F51" s="75">
        <v>667</v>
      </c>
      <c r="G51" s="75">
        <v>1</v>
      </c>
      <c r="H51" s="75">
        <v>667</v>
      </c>
      <c r="I51" s="75">
        <v>667</v>
      </c>
      <c r="J51" s="75">
        <v>2018</v>
      </c>
      <c r="K51" s="75">
        <v>2018</v>
      </c>
      <c r="L51" s="81" t="s">
        <v>41</v>
      </c>
      <c r="M51" s="81" t="s">
        <v>41</v>
      </c>
      <c r="N51" s="81" t="s">
        <v>41</v>
      </c>
      <c r="O51" s="81" t="s">
        <v>41</v>
      </c>
      <c r="P51" s="81" t="s">
        <v>41</v>
      </c>
      <c r="Q51" s="75" t="s">
        <v>46</v>
      </c>
      <c r="R51" s="75">
        <v>667</v>
      </c>
      <c r="S51" s="75">
        <v>2201</v>
      </c>
      <c r="T51" s="75">
        <v>667</v>
      </c>
      <c r="U51" s="75">
        <v>667</v>
      </c>
      <c r="V51" s="66" t="s">
        <v>41</v>
      </c>
      <c r="W51" s="66" t="s">
        <v>41</v>
      </c>
      <c r="X51" s="66" t="s">
        <v>41</v>
      </c>
      <c r="Y51" s="66" t="s">
        <v>41</v>
      </c>
      <c r="Z51" s="66" t="s">
        <v>41</v>
      </c>
      <c r="AA51" s="66" t="s">
        <v>41</v>
      </c>
      <c r="AB51" s="66" t="s">
        <v>72</v>
      </c>
      <c r="AC51" s="66" t="s">
        <v>73</v>
      </c>
      <c r="AD51" s="67"/>
    </row>
    <row r="52" s="8" customFormat="1" ht="24" spans="1:30">
      <c r="A52" s="75" t="s">
        <v>42</v>
      </c>
      <c r="B52" s="66" t="s">
        <v>69</v>
      </c>
      <c r="C52" s="75" t="s">
        <v>55</v>
      </c>
      <c r="D52" s="75" t="s">
        <v>70</v>
      </c>
      <c r="E52" s="75" t="s">
        <v>71</v>
      </c>
      <c r="F52" s="75">
        <v>773</v>
      </c>
      <c r="G52" s="75">
        <v>1</v>
      </c>
      <c r="H52" s="75">
        <v>773</v>
      </c>
      <c r="I52" s="75">
        <v>773</v>
      </c>
      <c r="J52" s="75">
        <v>2018</v>
      </c>
      <c r="K52" s="75">
        <v>2018</v>
      </c>
      <c r="L52" s="81" t="s">
        <v>41</v>
      </c>
      <c r="M52" s="81" t="s">
        <v>41</v>
      </c>
      <c r="N52" s="81" t="s">
        <v>41</v>
      </c>
      <c r="O52" s="81" t="s">
        <v>41</v>
      </c>
      <c r="P52" s="81" t="s">
        <v>41</v>
      </c>
      <c r="Q52" s="75" t="s">
        <v>46</v>
      </c>
      <c r="R52" s="75">
        <v>773</v>
      </c>
      <c r="S52" s="75">
        <v>2635</v>
      </c>
      <c r="T52" s="75">
        <v>773</v>
      </c>
      <c r="U52" s="75">
        <v>773</v>
      </c>
      <c r="V52" s="66" t="s">
        <v>41</v>
      </c>
      <c r="W52" s="66" t="s">
        <v>41</v>
      </c>
      <c r="X52" s="66" t="s">
        <v>41</v>
      </c>
      <c r="Y52" s="66" t="s">
        <v>41</v>
      </c>
      <c r="Z52" s="66" t="s">
        <v>41</v>
      </c>
      <c r="AA52" s="66" t="s">
        <v>41</v>
      </c>
      <c r="AB52" s="66" t="s">
        <v>72</v>
      </c>
      <c r="AC52" s="66" t="s">
        <v>73</v>
      </c>
      <c r="AD52" s="66"/>
    </row>
    <row r="53" s="8" customFormat="1" ht="24" spans="1:224">
      <c r="A53" s="75" t="s">
        <v>42</v>
      </c>
      <c r="B53" s="66" t="s">
        <v>69</v>
      </c>
      <c r="C53" s="75" t="s">
        <v>56</v>
      </c>
      <c r="D53" s="75" t="s">
        <v>70</v>
      </c>
      <c r="E53" s="75" t="s">
        <v>71</v>
      </c>
      <c r="F53" s="75">
        <v>382</v>
      </c>
      <c r="G53" s="75">
        <v>1</v>
      </c>
      <c r="H53" s="75">
        <v>382</v>
      </c>
      <c r="I53" s="75">
        <v>382</v>
      </c>
      <c r="J53" s="75">
        <v>2018</v>
      </c>
      <c r="K53" s="75">
        <v>2018</v>
      </c>
      <c r="L53" s="81" t="s">
        <v>41</v>
      </c>
      <c r="M53" s="81" t="s">
        <v>41</v>
      </c>
      <c r="N53" s="81" t="s">
        <v>41</v>
      </c>
      <c r="O53" s="81" t="s">
        <v>41</v>
      </c>
      <c r="P53" s="81" t="s">
        <v>41</v>
      </c>
      <c r="Q53" s="75" t="s">
        <v>46</v>
      </c>
      <c r="R53" s="75">
        <v>382</v>
      </c>
      <c r="S53" s="75">
        <v>1186</v>
      </c>
      <c r="T53" s="75">
        <v>382</v>
      </c>
      <c r="U53" s="75">
        <v>382</v>
      </c>
      <c r="V53" s="66" t="s">
        <v>41</v>
      </c>
      <c r="W53" s="66" t="s">
        <v>41</v>
      </c>
      <c r="X53" s="66" t="s">
        <v>41</v>
      </c>
      <c r="Y53" s="66" t="s">
        <v>41</v>
      </c>
      <c r="Z53" s="66" t="s">
        <v>41</v>
      </c>
      <c r="AA53" s="66" t="s">
        <v>41</v>
      </c>
      <c r="AB53" s="66" t="s">
        <v>72</v>
      </c>
      <c r="AC53" s="66" t="s">
        <v>73</v>
      </c>
      <c r="AD53" s="6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row>
    <row r="54" s="8" customFormat="1" ht="24" spans="1:30">
      <c r="A54" s="75" t="s">
        <v>42</v>
      </c>
      <c r="B54" s="66" t="s">
        <v>69</v>
      </c>
      <c r="C54" s="75" t="s">
        <v>57</v>
      </c>
      <c r="D54" s="75" t="s">
        <v>70</v>
      </c>
      <c r="E54" s="75" t="s">
        <v>71</v>
      </c>
      <c r="F54" s="75">
        <v>67</v>
      </c>
      <c r="G54" s="75">
        <v>1</v>
      </c>
      <c r="H54" s="75">
        <v>67</v>
      </c>
      <c r="I54" s="75">
        <v>67</v>
      </c>
      <c r="J54" s="75">
        <v>2018</v>
      </c>
      <c r="K54" s="75">
        <v>2018</v>
      </c>
      <c r="L54" s="81" t="s">
        <v>41</v>
      </c>
      <c r="M54" s="81" t="s">
        <v>41</v>
      </c>
      <c r="N54" s="81" t="s">
        <v>41</v>
      </c>
      <c r="O54" s="81" t="s">
        <v>41</v>
      </c>
      <c r="P54" s="81" t="s">
        <v>41</v>
      </c>
      <c r="Q54" s="75" t="s">
        <v>46</v>
      </c>
      <c r="R54" s="75">
        <v>67</v>
      </c>
      <c r="S54" s="75">
        <v>328</v>
      </c>
      <c r="T54" s="75">
        <v>67</v>
      </c>
      <c r="U54" s="75">
        <v>67</v>
      </c>
      <c r="V54" s="66" t="s">
        <v>41</v>
      </c>
      <c r="W54" s="66" t="s">
        <v>41</v>
      </c>
      <c r="X54" s="66" t="s">
        <v>41</v>
      </c>
      <c r="Y54" s="66" t="s">
        <v>41</v>
      </c>
      <c r="Z54" s="66" t="s">
        <v>41</v>
      </c>
      <c r="AA54" s="66" t="s">
        <v>41</v>
      </c>
      <c r="AB54" s="66" t="s">
        <v>72</v>
      </c>
      <c r="AC54" s="66" t="s">
        <v>73</v>
      </c>
      <c r="AD54" s="66"/>
    </row>
    <row r="55" s="8" customFormat="1" ht="24" spans="1:224">
      <c r="A55" s="75" t="s">
        <v>42</v>
      </c>
      <c r="B55" s="66" t="s">
        <v>69</v>
      </c>
      <c r="C55" s="75" t="s">
        <v>58</v>
      </c>
      <c r="D55" s="75" t="s">
        <v>70</v>
      </c>
      <c r="E55" s="75" t="s">
        <v>71</v>
      </c>
      <c r="F55" s="75">
        <v>671</v>
      </c>
      <c r="G55" s="75">
        <v>1</v>
      </c>
      <c r="H55" s="75">
        <v>671</v>
      </c>
      <c r="I55" s="75">
        <v>671</v>
      </c>
      <c r="J55" s="75">
        <v>2018</v>
      </c>
      <c r="K55" s="75">
        <v>2018</v>
      </c>
      <c r="L55" s="81" t="s">
        <v>41</v>
      </c>
      <c r="M55" s="81" t="s">
        <v>41</v>
      </c>
      <c r="N55" s="81" t="s">
        <v>41</v>
      </c>
      <c r="O55" s="81" t="s">
        <v>41</v>
      </c>
      <c r="P55" s="81" t="s">
        <v>41</v>
      </c>
      <c r="Q55" s="75" t="s">
        <v>46</v>
      </c>
      <c r="R55" s="75">
        <v>671</v>
      </c>
      <c r="S55" s="75">
        <v>2420</v>
      </c>
      <c r="T55" s="75">
        <v>671</v>
      </c>
      <c r="U55" s="75">
        <v>671</v>
      </c>
      <c r="V55" s="66" t="s">
        <v>41</v>
      </c>
      <c r="W55" s="66" t="s">
        <v>41</v>
      </c>
      <c r="X55" s="66" t="s">
        <v>41</v>
      </c>
      <c r="Y55" s="66" t="s">
        <v>41</v>
      </c>
      <c r="Z55" s="66" t="s">
        <v>41</v>
      </c>
      <c r="AA55" s="66" t="s">
        <v>41</v>
      </c>
      <c r="AB55" s="66" t="s">
        <v>72</v>
      </c>
      <c r="AC55" s="66" t="s">
        <v>73</v>
      </c>
      <c r="AD55" s="6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row>
    <row r="56" s="5" customFormat="1" ht="24" spans="1:30">
      <c r="A56" s="43">
        <v>2.2</v>
      </c>
      <c r="B56" s="44" t="s">
        <v>74</v>
      </c>
      <c r="C56" s="43" t="s">
        <v>36</v>
      </c>
      <c r="D56" s="43"/>
      <c r="E56" s="43"/>
      <c r="F56" s="43">
        <v>590</v>
      </c>
      <c r="G56" s="43">
        <f>SUM(G57,G69,G81)</f>
        <v>33</v>
      </c>
      <c r="H56" s="43">
        <v>590</v>
      </c>
      <c r="I56" s="43">
        <v>590</v>
      </c>
      <c r="J56" s="43"/>
      <c r="K56" s="43"/>
      <c r="L56" s="52">
        <v>0</v>
      </c>
      <c r="M56" s="52">
        <v>0</v>
      </c>
      <c r="N56" s="52">
        <v>0</v>
      </c>
      <c r="O56" s="52">
        <v>0</v>
      </c>
      <c r="P56" s="52">
        <v>0</v>
      </c>
      <c r="Q56" s="77"/>
      <c r="R56" s="43">
        <v>590</v>
      </c>
      <c r="S56" s="43">
        <v>2126</v>
      </c>
      <c r="T56" s="43">
        <v>590</v>
      </c>
      <c r="U56" s="43">
        <v>590</v>
      </c>
      <c r="V56" s="44" t="s">
        <v>41</v>
      </c>
      <c r="W56" s="44" t="s">
        <v>41</v>
      </c>
      <c r="X56" s="44" t="s">
        <v>41</v>
      </c>
      <c r="Y56" s="44" t="s">
        <v>41</v>
      </c>
      <c r="Z56" s="44" t="s">
        <v>41</v>
      </c>
      <c r="AA56" s="44" t="s">
        <v>41</v>
      </c>
      <c r="AB56" s="44"/>
      <c r="AC56" s="44"/>
      <c r="AD56" s="65"/>
    </row>
    <row r="57" s="5" customFormat="1" ht="12" spans="1:30">
      <c r="A57" s="43" t="s">
        <v>75</v>
      </c>
      <c r="B57" s="44" t="s">
        <v>76</v>
      </c>
      <c r="C57" s="43" t="s">
        <v>36</v>
      </c>
      <c r="D57" s="43"/>
      <c r="E57" s="43"/>
      <c r="F57" s="43">
        <v>178</v>
      </c>
      <c r="G57" s="43">
        <v>11</v>
      </c>
      <c r="H57" s="43">
        <v>178</v>
      </c>
      <c r="I57" s="43">
        <v>178</v>
      </c>
      <c r="J57" s="43"/>
      <c r="K57" s="43"/>
      <c r="L57" s="52">
        <v>0</v>
      </c>
      <c r="M57" s="52">
        <v>0</v>
      </c>
      <c r="N57" s="52">
        <v>0</v>
      </c>
      <c r="O57" s="52">
        <v>0</v>
      </c>
      <c r="P57" s="52">
        <v>0</v>
      </c>
      <c r="Q57" s="77"/>
      <c r="R57" s="43">
        <v>178</v>
      </c>
      <c r="S57" s="43">
        <v>784</v>
      </c>
      <c r="T57" s="43">
        <v>178</v>
      </c>
      <c r="U57" s="43">
        <v>178</v>
      </c>
      <c r="V57" s="44" t="s">
        <v>41</v>
      </c>
      <c r="W57" s="44" t="s">
        <v>41</v>
      </c>
      <c r="X57" s="44" t="s">
        <v>41</v>
      </c>
      <c r="Y57" s="44" t="s">
        <v>41</v>
      </c>
      <c r="Z57" s="44" t="s">
        <v>41</v>
      </c>
      <c r="AA57" s="44" t="s">
        <v>41</v>
      </c>
      <c r="AB57" s="44"/>
      <c r="AC57" s="44"/>
      <c r="AD57" s="65"/>
    </row>
    <row r="58" s="7" customFormat="1" ht="24" spans="1:224">
      <c r="A58" s="75" t="s">
        <v>42</v>
      </c>
      <c r="B58" s="66" t="s">
        <v>77</v>
      </c>
      <c r="C58" s="75" t="s">
        <v>44</v>
      </c>
      <c r="D58" s="75" t="s">
        <v>70</v>
      </c>
      <c r="E58" s="75" t="s">
        <v>71</v>
      </c>
      <c r="F58" s="75">
        <v>2</v>
      </c>
      <c r="G58" s="75">
        <v>1</v>
      </c>
      <c r="H58" s="75">
        <v>2</v>
      </c>
      <c r="I58" s="75">
        <v>2</v>
      </c>
      <c r="J58" s="75">
        <v>2018</v>
      </c>
      <c r="K58" s="75">
        <v>2018</v>
      </c>
      <c r="L58" s="81" t="s">
        <v>41</v>
      </c>
      <c r="M58" s="81" t="s">
        <v>41</v>
      </c>
      <c r="N58" s="81" t="s">
        <v>41</v>
      </c>
      <c r="O58" s="81" t="s">
        <v>41</v>
      </c>
      <c r="P58" s="81" t="s">
        <v>41</v>
      </c>
      <c r="Q58" s="75" t="s">
        <v>46</v>
      </c>
      <c r="R58" s="75">
        <v>2</v>
      </c>
      <c r="S58" s="75">
        <v>5</v>
      </c>
      <c r="T58" s="75">
        <v>2</v>
      </c>
      <c r="U58" s="75">
        <v>2</v>
      </c>
      <c r="V58" s="66" t="s">
        <v>41</v>
      </c>
      <c r="W58" s="66" t="s">
        <v>41</v>
      </c>
      <c r="X58" s="66" t="s">
        <v>41</v>
      </c>
      <c r="Y58" s="66" t="s">
        <v>41</v>
      </c>
      <c r="Z58" s="66" t="s">
        <v>41</v>
      </c>
      <c r="AA58" s="66" t="s">
        <v>41</v>
      </c>
      <c r="AB58" s="66" t="s">
        <v>72</v>
      </c>
      <c r="AC58" s="66" t="s">
        <v>73</v>
      </c>
      <c r="AD58" s="66"/>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row>
    <row r="59" s="7" customFormat="1" ht="24" spans="1:30">
      <c r="A59" s="75" t="s">
        <v>42</v>
      </c>
      <c r="B59" s="66" t="s">
        <v>77</v>
      </c>
      <c r="C59" s="75" t="s">
        <v>49</v>
      </c>
      <c r="D59" s="75" t="s">
        <v>70</v>
      </c>
      <c r="E59" s="75" t="s">
        <v>71</v>
      </c>
      <c r="F59" s="75">
        <v>5</v>
      </c>
      <c r="G59" s="75">
        <v>1</v>
      </c>
      <c r="H59" s="75">
        <v>5</v>
      </c>
      <c r="I59" s="75">
        <v>5</v>
      </c>
      <c r="J59" s="75">
        <v>2018</v>
      </c>
      <c r="K59" s="75">
        <v>2018</v>
      </c>
      <c r="L59" s="81" t="s">
        <v>41</v>
      </c>
      <c r="M59" s="81" t="s">
        <v>41</v>
      </c>
      <c r="N59" s="81" t="s">
        <v>41</v>
      </c>
      <c r="O59" s="81" t="s">
        <v>41</v>
      </c>
      <c r="P59" s="81" t="s">
        <v>41</v>
      </c>
      <c r="Q59" s="75" t="s">
        <v>46</v>
      </c>
      <c r="R59" s="75">
        <v>5</v>
      </c>
      <c r="S59" s="75">
        <v>21</v>
      </c>
      <c r="T59" s="75">
        <v>5</v>
      </c>
      <c r="U59" s="75">
        <v>5</v>
      </c>
      <c r="V59" s="66" t="s">
        <v>41</v>
      </c>
      <c r="W59" s="66" t="s">
        <v>41</v>
      </c>
      <c r="X59" s="66" t="s">
        <v>41</v>
      </c>
      <c r="Y59" s="66" t="s">
        <v>41</v>
      </c>
      <c r="Z59" s="66" t="s">
        <v>41</v>
      </c>
      <c r="AA59" s="66" t="s">
        <v>41</v>
      </c>
      <c r="AB59" s="66" t="s">
        <v>72</v>
      </c>
      <c r="AC59" s="66" t="s">
        <v>73</v>
      </c>
      <c r="AD59" s="67"/>
    </row>
    <row r="60" s="7" customFormat="1" ht="24" spans="1:30">
      <c r="A60" s="75" t="s">
        <v>42</v>
      </c>
      <c r="B60" s="66" t="s">
        <v>77</v>
      </c>
      <c r="C60" s="75" t="s">
        <v>50</v>
      </c>
      <c r="D60" s="75" t="s">
        <v>70</v>
      </c>
      <c r="E60" s="75" t="s">
        <v>71</v>
      </c>
      <c r="F60" s="75">
        <v>2</v>
      </c>
      <c r="G60" s="75">
        <v>1</v>
      </c>
      <c r="H60" s="75">
        <v>2</v>
      </c>
      <c r="I60" s="75">
        <v>2</v>
      </c>
      <c r="J60" s="75">
        <v>2018</v>
      </c>
      <c r="K60" s="75">
        <v>2018</v>
      </c>
      <c r="L60" s="81" t="s">
        <v>41</v>
      </c>
      <c r="M60" s="81" t="s">
        <v>41</v>
      </c>
      <c r="N60" s="81" t="s">
        <v>41</v>
      </c>
      <c r="O60" s="81" t="s">
        <v>41</v>
      </c>
      <c r="P60" s="81" t="s">
        <v>41</v>
      </c>
      <c r="Q60" s="75" t="s">
        <v>46</v>
      </c>
      <c r="R60" s="75">
        <v>2</v>
      </c>
      <c r="S60" s="75">
        <v>6</v>
      </c>
      <c r="T60" s="75">
        <v>2</v>
      </c>
      <c r="U60" s="75">
        <v>2</v>
      </c>
      <c r="V60" s="66" t="s">
        <v>41</v>
      </c>
      <c r="W60" s="66" t="s">
        <v>41</v>
      </c>
      <c r="X60" s="66" t="s">
        <v>41</v>
      </c>
      <c r="Y60" s="66" t="s">
        <v>41</v>
      </c>
      <c r="Z60" s="66" t="s">
        <v>41</v>
      </c>
      <c r="AA60" s="66" t="s">
        <v>41</v>
      </c>
      <c r="AB60" s="66" t="s">
        <v>72</v>
      </c>
      <c r="AC60" s="66" t="s">
        <v>73</v>
      </c>
      <c r="AD60" s="67"/>
    </row>
    <row r="61" s="7" customFormat="1" ht="24" spans="1:30">
      <c r="A61" s="75" t="s">
        <v>42</v>
      </c>
      <c r="B61" s="66" t="s">
        <v>77</v>
      </c>
      <c r="C61" s="75" t="s">
        <v>51</v>
      </c>
      <c r="D61" s="75" t="s">
        <v>70</v>
      </c>
      <c r="E61" s="75" t="s">
        <v>71</v>
      </c>
      <c r="F61" s="75">
        <v>10</v>
      </c>
      <c r="G61" s="75">
        <v>1</v>
      </c>
      <c r="H61" s="75">
        <v>10</v>
      </c>
      <c r="I61" s="75">
        <v>10</v>
      </c>
      <c r="J61" s="75">
        <v>2018</v>
      </c>
      <c r="K61" s="75">
        <v>2018</v>
      </c>
      <c r="L61" s="81" t="s">
        <v>41</v>
      </c>
      <c r="M61" s="81" t="s">
        <v>41</v>
      </c>
      <c r="N61" s="81" t="s">
        <v>41</v>
      </c>
      <c r="O61" s="81" t="s">
        <v>41</v>
      </c>
      <c r="P61" s="81" t="s">
        <v>41</v>
      </c>
      <c r="Q61" s="75" t="s">
        <v>46</v>
      </c>
      <c r="R61" s="75">
        <v>10</v>
      </c>
      <c r="S61" s="75">
        <v>32</v>
      </c>
      <c r="T61" s="75">
        <v>10</v>
      </c>
      <c r="U61" s="75">
        <v>10</v>
      </c>
      <c r="V61" s="66" t="s">
        <v>41</v>
      </c>
      <c r="W61" s="66" t="s">
        <v>41</v>
      </c>
      <c r="X61" s="66" t="s">
        <v>41</v>
      </c>
      <c r="Y61" s="66" t="s">
        <v>41</v>
      </c>
      <c r="Z61" s="66" t="s">
        <v>41</v>
      </c>
      <c r="AA61" s="66" t="s">
        <v>41</v>
      </c>
      <c r="AB61" s="66" t="s">
        <v>72</v>
      </c>
      <c r="AC61" s="66" t="s">
        <v>73</v>
      </c>
      <c r="AD61" s="67"/>
    </row>
    <row r="62" s="7" customFormat="1" ht="24" spans="1:224">
      <c r="A62" s="75" t="s">
        <v>42</v>
      </c>
      <c r="B62" s="66" t="s">
        <v>77</v>
      </c>
      <c r="C62" s="75" t="s">
        <v>52</v>
      </c>
      <c r="D62" s="75" t="s">
        <v>70</v>
      </c>
      <c r="E62" s="75" t="s">
        <v>71</v>
      </c>
      <c r="F62" s="75">
        <v>13</v>
      </c>
      <c r="G62" s="75">
        <v>1</v>
      </c>
      <c r="H62" s="75">
        <v>13</v>
      </c>
      <c r="I62" s="75">
        <v>13</v>
      </c>
      <c r="J62" s="75">
        <v>2018</v>
      </c>
      <c r="K62" s="75">
        <v>2018</v>
      </c>
      <c r="L62" s="81" t="s">
        <v>41</v>
      </c>
      <c r="M62" s="81" t="s">
        <v>41</v>
      </c>
      <c r="N62" s="81" t="s">
        <v>41</v>
      </c>
      <c r="O62" s="81" t="s">
        <v>41</v>
      </c>
      <c r="P62" s="81" t="s">
        <v>41</v>
      </c>
      <c r="Q62" s="75" t="s">
        <v>46</v>
      </c>
      <c r="R62" s="75">
        <v>13</v>
      </c>
      <c r="S62" s="75">
        <v>40</v>
      </c>
      <c r="T62" s="75">
        <v>13</v>
      </c>
      <c r="U62" s="75">
        <v>13</v>
      </c>
      <c r="V62" s="66" t="s">
        <v>41</v>
      </c>
      <c r="W62" s="66" t="s">
        <v>41</v>
      </c>
      <c r="X62" s="66" t="s">
        <v>41</v>
      </c>
      <c r="Y62" s="66" t="s">
        <v>41</v>
      </c>
      <c r="Z62" s="66" t="s">
        <v>41</v>
      </c>
      <c r="AA62" s="66" t="s">
        <v>41</v>
      </c>
      <c r="AB62" s="66" t="s">
        <v>72</v>
      </c>
      <c r="AC62" s="66" t="s">
        <v>73</v>
      </c>
      <c r="AD62" s="66"/>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row>
    <row r="63" s="7" customFormat="1" ht="24" spans="1:30">
      <c r="A63" s="75" t="s">
        <v>42</v>
      </c>
      <c r="B63" s="66" t="s">
        <v>77</v>
      </c>
      <c r="C63" s="75" t="s">
        <v>53</v>
      </c>
      <c r="D63" s="75" t="s">
        <v>70</v>
      </c>
      <c r="E63" s="75" t="s">
        <v>71</v>
      </c>
      <c r="F63" s="75">
        <v>16</v>
      </c>
      <c r="G63" s="75">
        <v>1</v>
      </c>
      <c r="H63" s="75">
        <v>16</v>
      </c>
      <c r="I63" s="75">
        <v>16</v>
      </c>
      <c r="J63" s="75">
        <v>2018</v>
      </c>
      <c r="K63" s="75">
        <v>2018</v>
      </c>
      <c r="L63" s="81" t="s">
        <v>41</v>
      </c>
      <c r="M63" s="81" t="s">
        <v>41</v>
      </c>
      <c r="N63" s="81" t="s">
        <v>41</v>
      </c>
      <c r="O63" s="81" t="s">
        <v>41</v>
      </c>
      <c r="P63" s="81" t="s">
        <v>41</v>
      </c>
      <c r="Q63" s="75" t="s">
        <v>46</v>
      </c>
      <c r="R63" s="75">
        <v>16</v>
      </c>
      <c r="S63" s="75">
        <v>150</v>
      </c>
      <c r="T63" s="75">
        <v>16</v>
      </c>
      <c r="U63" s="75">
        <v>16</v>
      </c>
      <c r="V63" s="66" t="s">
        <v>41</v>
      </c>
      <c r="W63" s="66" t="s">
        <v>41</v>
      </c>
      <c r="X63" s="66" t="s">
        <v>41</v>
      </c>
      <c r="Y63" s="66" t="s">
        <v>41</v>
      </c>
      <c r="Z63" s="66" t="s">
        <v>41</v>
      </c>
      <c r="AA63" s="66" t="s">
        <v>41</v>
      </c>
      <c r="AB63" s="66" t="s">
        <v>72</v>
      </c>
      <c r="AC63" s="66" t="s">
        <v>73</v>
      </c>
      <c r="AD63" s="67"/>
    </row>
    <row r="64" s="7" customFormat="1" ht="24" spans="1:30">
      <c r="A64" s="75" t="s">
        <v>42</v>
      </c>
      <c r="B64" s="66" t="s">
        <v>77</v>
      </c>
      <c r="C64" s="75" t="s">
        <v>54</v>
      </c>
      <c r="D64" s="75" t="s">
        <v>70</v>
      </c>
      <c r="E64" s="75" t="s">
        <v>71</v>
      </c>
      <c r="F64" s="75">
        <v>22</v>
      </c>
      <c r="G64" s="75">
        <v>1</v>
      </c>
      <c r="H64" s="75">
        <v>22</v>
      </c>
      <c r="I64" s="75">
        <v>22</v>
      </c>
      <c r="J64" s="75">
        <v>2018</v>
      </c>
      <c r="K64" s="75">
        <v>2018</v>
      </c>
      <c r="L64" s="81" t="s">
        <v>41</v>
      </c>
      <c r="M64" s="81" t="s">
        <v>41</v>
      </c>
      <c r="N64" s="81" t="s">
        <v>41</v>
      </c>
      <c r="O64" s="81" t="s">
        <v>41</v>
      </c>
      <c r="P64" s="81" t="s">
        <v>41</v>
      </c>
      <c r="Q64" s="75" t="s">
        <v>46</v>
      </c>
      <c r="R64" s="75">
        <v>22</v>
      </c>
      <c r="S64" s="75">
        <v>112</v>
      </c>
      <c r="T64" s="75">
        <v>22</v>
      </c>
      <c r="U64" s="75">
        <v>22</v>
      </c>
      <c r="V64" s="66" t="s">
        <v>41</v>
      </c>
      <c r="W64" s="66" t="s">
        <v>41</v>
      </c>
      <c r="X64" s="66" t="s">
        <v>41</v>
      </c>
      <c r="Y64" s="66" t="s">
        <v>41</v>
      </c>
      <c r="Z64" s="66" t="s">
        <v>41</v>
      </c>
      <c r="AA64" s="66" t="s">
        <v>41</v>
      </c>
      <c r="AB64" s="66" t="s">
        <v>72</v>
      </c>
      <c r="AC64" s="66" t="s">
        <v>73</v>
      </c>
      <c r="AD64" s="67"/>
    </row>
    <row r="65" s="8" customFormat="1" ht="24" spans="1:30">
      <c r="A65" s="75" t="s">
        <v>42</v>
      </c>
      <c r="B65" s="66" t="s">
        <v>77</v>
      </c>
      <c r="C65" s="75" t="s">
        <v>55</v>
      </c>
      <c r="D65" s="75" t="s">
        <v>70</v>
      </c>
      <c r="E65" s="75" t="s">
        <v>71</v>
      </c>
      <c r="F65" s="75">
        <v>54</v>
      </c>
      <c r="G65" s="75">
        <v>1</v>
      </c>
      <c r="H65" s="75">
        <v>54</v>
      </c>
      <c r="I65" s="75">
        <v>54</v>
      </c>
      <c r="J65" s="75">
        <v>2018</v>
      </c>
      <c r="K65" s="75">
        <v>2018</v>
      </c>
      <c r="L65" s="81" t="s">
        <v>41</v>
      </c>
      <c r="M65" s="81" t="s">
        <v>41</v>
      </c>
      <c r="N65" s="81" t="s">
        <v>41</v>
      </c>
      <c r="O65" s="81" t="s">
        <v>41</v>
      </c>
      <c r="P65" s="81" t="s">
        <v>41</v>
      </c>
      <c r="Q65" s="75" t="s">
        <v>46</v>
      </c>
      <c r="R65" s="75">
        <v>54</v>
      </c>
      <c r="S65" s="75">
        <v>187</v>
      </c>
      <c r="T65" s="75">
        <v>54</v>
      </c>
      <c r="U65" s="75">
        <v>54</v>
      </c>
      <c r="V65" s="66" t="s">
        <v>41</v>
      </c>
      <c r="W65" s="66" t="s">
        <v>41</v>
      </c>
      <c r="X65" s="66" t="s">
        <v>41</v>
      </c>
      <c r="Y65" s="66" t="s">
        <v>41</v>
      </c>
      <c r="Z65" s="66" t="s">
        <v>41</v>
      </c>
      <c r="AA65" s="66" t="s">
        <v>41</v>
      </c>
      <c r="AB65" s="66" t="s">
        <v>72</v>
      </c>
      <c r="AC65" s="66" t="s">
        <v>73</v>
      </c>
      <c r="AD65" s="66"/>
    </row>
    <row r="66" s="8" customFormat="1" ht="24" spans="1:224">
      <c r="A66" s="75" t="s">
        <v>42</v>
      </c>
      <c r="B66" s="66" t="s">
        <v>77</v>
      </c>
      <c r="C66" s="75" t="s">
        <v>56</v>
      </c>
      <c r="D66" s="75" t="s">
        <v>70</v>
      </c>
      <c r="E66" s="75" t="s">
        <v>71</v>
      </c>
      <c r="F66" s="75">
        <v>15</v>
      </c>
      <c r="G66" s="75">
        <v>1</v>
      </c>
      <c r="H66" s="75">
        <v>15</v>
      </c>
      <c r="I66" s="75">
        <v>15</v>
      </c>
      <c r="J66" s="75">
        <v>2018</v>
      </c>
      <c r="K66" s="75">
        <v>2018</v>
      </c>
      <c r="L66" s="81" t="s">
        <v>41</v>
      </c>
      <c r="M66" s="81" t="s">
        <v>41</v>
      </c>
      <c r="N66" s="81" t="s">
        <v>41</v>
      </c>
      <c r="O66" s="81" t="s">
        <v>41</v>
      </c>
      <c r="P66" s="81" t="s">
        <v>41</v>
      </c>
      <c r="Q66" s="75" t="s">
        <v>46</v>
      </c>
      <c r="R66" s="75">
        <v>15</v>
      </c>
      <c r="S66" s="75">
        <v>42</v>
      </c>
      <c r="T66" s="75">
        <v>15</v>
      </c>
      <c r="U66" s="75">
        <v>15</v>
      </c>
      <c r="V66" s="66" t="s">
        <v>41</v>
      </c>
      <c r="W66" s="66" t="s">
        <v>41</v>
      </c>
      <c r="X66" s="66" t="s">
        <v>41</v>
      </c>
      <c r="Y66" s="66" t="s">
        <v>41</v>
      </c>
      <c r="Z66" s="66" t="s">
        <v>41</v>
      </c>
      <c r="AA66" s="66" t="s">
        <v>41</v>
      </c>
      <c r="AB66" s="66" t="s">
        <v>72</v>
      </c>
      <c r="AC66" s="66" t="s">
        <v>73</v>
      </c>
      <c r="AD66" s="6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row>
    <row r="67" s="8" customFormat="1" ht="24" spans="1:30">
      <c r="A67" s="75" t="s">
        <v>42</v>
      </c>
      <c r="B67" s="66" t="s">
        <v>77</v>
      </c>
      <c r="C67" s="75" t="s">
        <v>57</v>
      </c>
      <c r="D67" s="75" t="s">
        <v>70</v>
      </c>
      <c r="E67" s="75" t="s">
        <v>71</v>
      </c>
      <c r="F67" s="75">
        <v>8</v>
      </c>
      <c r="G67" s="75">
        <v>1</v>
      </c>
      <c r="H67" s="75">
        <v>8</v>
      </c>
      <c r="I67" s="75">
        <v>8</v>
      </c>
      <c r="J67" s="75">
        <v>2018</v>
      </c>
      <c r="K67" s="75">
        <v>2018</v>
      </c>
      <c r="L67" s="81" t="s">
        <v>41</v>
      </c>
      <c r="M67" s="81" t="s">
        <v>41</v>
      </c>
      <c r="N67" s="81" t="s">
        <v>41</v>
      </c>
      <c r="O67" s="81" t="s">
        <v>41</v>
      </c>
      <c r="P67" s="81" t="s">
        <v>41</v>
      </c>
      <c r="Q67" s="75" t="s">
        <v>46</v>
      </c>
      <c r="R67" s="75">
        <v>8</v>
      </c>
      <c r="S67" s="75">
        <v>50</v>
      </c>
      <c r="T67" s="75">
        <v>8</v>
      </c>
      <c r="U67" s="75">
        <v>8</v>
      </c>
      <c r="V67" s="66" t="s">
        <v>41</v>
      </c>
      <c r="W67" s="66" t="s">
        <v>41</v>
      </c>
      <c r="X67" s="66" t="s">
        <v>41</v>
      </c>
      <c r="Y67" s="66" t="s">
        <v>41</v>
      </c>
      <c r="Z67" s="66" t="s">
        <v>41</v>
      </c>
      <c r="AA67" s="66" t="s">
        <v>41</v>
      </c>
      <c r="AB67" s="66" t="s">
        <v>72</v>
      </c>
      <c r="AC67" s="66" t="s">
        <v>73</v>
      </c>
      <c r="AD67" s="66"/>
    </row>
    <row r="68" s="8" customFormat="1" ht="24" spans="1:224">
      <c r="A68" s="75" t="s">
        <v>42</v>
      </c>
      <c r="B68" s="66" t="s">
        <v>77</v>
      </c>
      <c r="C68" s="75" t="s">
        <v>58</v>
      </c>
      <c r="D68" s="75" t="s">
        <v>70</v>
      </c>
      <c r="E68" s="75" t="s">
        <v>71</v>
      </c>
      <c r="F68" s="75">
        <v>31</v>
      </c>
      <c r="G68" s="75">
        <v>1</v>
      </c>
      <c r="H68" s="75">
        <v>31</v>
      </c>
      <c r="I68" s="75">
        <v>31</v>
      </c>
      <c r="J68" s="75">
        <v>2018</v>
      </c>
      <c r="K68" s="75">
        <v>2018</v>
      </c>
      <c r="L68" s="81" t="s">
        <v>41</v>
      </c>
      <c r="M68" s="81" t="s">
        <v>41</v>
      </c>
      <c r="N68" s="81" t="s">
        <v>41</v>
      </c>
      <c r="O68" s="81" t="s">
        <v>41</v>
      </c>
      <c r="P68" s="81" t="s">
        <v>41</v>
      </c>
      <c r="Q68" s="75" t="s">
        <v>46</v>
      </c>
      <c r="R68" s="75">
        <v>31</v>
      </c>
      <c r="S68" s="75">
        <v>139</v>
      </c>
      <c r="T68" s="75">
        <v>31</v>
      </c>
      <c r="U68" s="75">
        <v>31</v>
      </c>
      <c r="V68" s="66" t="s">
        <v>41</v>
      </c>
      <c r="W68" s="66" t="s">
        <v>41</v>
      </c>
      <c r="X68" s="66" t="s">
        <v>41</v>
      </c>
      <c r="Y68" s="66" t="s">
        <v>41</v>
      </c>
      <c r="Z68" s="66" t="s">
        <v>41</v>
      </c>
      <c r="AA68" s="66" t="s">
        <v>41</v>
      </c>
      <c r="AB68" s="66" t="s">
        <v>72</v>
      </c>
      <c r="AC68" s="66" t="s">
        <v>73</v>
      </c>
      <c r="AD68" s="6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row>
    <row r="69" s="5" customFormat="1" ht="12" spans="1:30">
      <c r="A69" s="43" t="s">
        <v>78</v>
      </c>
      <c r="B69" s="44" t="s">
        <v>79</v>
      </c>
      <c r="C69" s="43" t="s">
        <v>36</v>
      </c>
      <c r="D69" s="43"/>
      <c r="E69" s="43"/>
      <c r="F69" s="43">
        <v>258</v>
      </c>
      <c r="G69" s="43">
        <v>11</v>
      </c>
      <c r="H69" s="43">
        <v>258</v>
      </c>
      <c r="I69" s="43">
        <v>258</v>
      </c>
      <c r="J69" s="43"/>
      <c r="K69" s="43"/>
      <c r="L69" s="52">
        <v>0</v>
      </c>
      <c r="M69" s="52">
        <v>0</v>
      </c>
      <c r="N69" s="52">
        <v>0</v>
      </c>
      <c r="O69" s="52">
        <v>0</v>
      </c>
      <c r="P69" s="52">
        <v>0</v>
      </c>
      <c r="Q69" s="77"/>
      <c r="R69" s="43">
        <v>258</v>
      </c>
      <c r="S69" s="43">
        <v>788</v>
      </c>
      <c r="T69" s="43">
        <v>258</v>
      </c>
      <c r="U69" s="43">
        <v>258</v>
      </c>
      <c r="V69" s="44" t="s">
        <v>41</v>
      </c>
      <c r="W69" s="44" t="s">
        <v>41</v>
      </c>
      <c r="X69" s="44" t="s">
        <v>41</v>
      </c>
      <c r="Y69" s="44" t="s">
        <v>41</v>
      </c>
      <c r="Z69" s="44" t="s">
        <v>41</v>
      </c>
      <c r="AA69" s="44" t="s">
        <v>41</v>
      </c>
      <c r="AB69" s="44"/>
      <c r="AC69" s="44"/>
      <c r="AD69" s="65"/>
    </row>
    <row r="70" s="7" customFormat="1" ht="24" spans="1:224">
      <c r="A70" s="75" t="s">
        <v>42</v>
      </c>
      <c r="B70" s="66" t="s">
        <v>80</v>
      </c>
      <c r="C70" s="75" t="s">
        <v>44</v>
      </c>
      <c r="D70" s="75" t="s">
        <v>70</v>
      </c>
      <c r="E70" s="75" t="s">
        <v>71</v>
      </c>
      <c r="F70" s="75">
        <v>4</v>
      </c>
      <c r="G70" s="75">
        <v>1</v>
      </c>
      <c r="H70" s="75">
        <v>4</v>
      </c>
      <c r="I70" s="75">
        <v>4</v>
      </c>
      <c r="J70" s="75">
        <v>2018</v>
      </c>
      <c r="K70" s="75">
        <v>2018</v>
      </c>
      <c r="L70" s="81" t="s">
        <v>41</v>
      </c>
      <c r="M70" s="81" t="s">
        <v>41</v>
      </c>
      <c r="N70" s="81" t="s">
        <v>41</v>
      </c>
      <c r="O70" s="81" t="s">
        <v>41</v>
      </c>
      <c r="P70" s="81" t="s">
        <v>41</v>
      </c>
      <c r="Q70" s="75" t="s">
        <v>46</v>
      </c>
      <c r="R70" s="75">
        <v>4</v>
      </c>
      <c r="S70" s="75">
        <v>12</v>
      </c>
      <c r="T70" s="75">
        <v>4</v>
      </c>
      <c r="U70" s="75">
        <v>4</v>
      </c>
      <c r="V70" s="66" t="s">
        <v>41</v>
      </c>
      <c r="W70" s="66" t="s">
        <v>41</v>
      </c>
      <c r="X70" s="66" t="s">
        <v>41</v>
      </c>
      <c r="Y70" s="66" t="s">
        <v>41</v>
      </c>
      <c r="Z70" s="66" t="s">
        <v>41</v>
      </c>
      <c r="AA70" s="66" t="s">
        <v>41</v>
      </c>
      <c r="AB70" s="66" t="s">
        <v>72</v>
      </c>
      <c r="AC70" s="66" t="s">
        <v>73</v>
      </c>
      <c r="AD70" s="66"/>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row>
    <row r="71" s="7" customFormat="1" ht="24" spans="1:30">
      <c r="A71" s="75" t="s">
        <v>42</v>
      </c>
      <c r="B71" s="66" t="s">
        <v>80</v>
      </c>
      <c r="C71" s="75" t="s">
        <v>49</v>
      </c>
      <c r="D71" s="75" t="s">
        <v>70</v>
      </c>
      <c r="E71" s="75" t="s">
        <v>71</v>
      </c>
      <c r="F71" s="75">
        <v>11</v>
      </c>
      <c r="G71" s="75">
        <v>1</v>
      </c>
      <c r="H71" s="75">
        <v>11</v>
      </c>
      <c r="I71" s="75">
        <v>11</v>
      </c>
      <c r="J71" s="75">
        <v>2018</v>
      </c>
      <c r="K71" s="75">
        <v>2018</v>
      </c>
      <c r="L71" s="81" t="s">
        <v>41</v>
      </c>
      <c r="M71" s="81" t="s">
        <v>41</v>
      </c>
      <c r="N71" s="81" t="s">
        <v>41</v>
      </c>
      <c r="O71" s="81" t="s">
        <v>41</v>
      </c>
      <c r="P71" s="81" t="s">
        <v>41</v>
      </c>
      <c r="Q71" s="75" t="s">
        <v>46</v>
      </c>
      <c r="R71" s="75">
        <v>11</v>
      </c>
      <c r="S71" s="75">
        <v>40</v>
      </c>
      <c r="T71" s="75">
        <v>11</v>
      </c>
      <c r="U71" s="75">
        <v>11</v>
      </c>
      <c r="V71" s="66" t="s">
        <v>41</v>
      </c>
      <c r="W71" s="66" t="s">
        <v>41</v>
      </c>
      <c r="X71" s="66" t="s">
        <v>41</v>
      </c>
      <c r="Y71" s="66" t="s">
        <v>41</v>
      </c>
      <c r="Z71" s="66" t="s">
        <v>41</v>
      </c>
      <c r="AA71" s="66" t="s">
        <v>41</v>
      </c>
      <c r="AB71" s="66" t="s">
        <v>72</v>
      </c>
      <c r="AC71" s="66" t="s">
        <v>73</v>
      </c>
      <c r="AD71" s="67"/>
    </row>
    <row r="72" s="7" customFormat="1" ht="24" spans="1:30">
      <c r="A72" s="75" t="s">
        <v>42</v>
      </c>
      <c r="B72" s="66" t="s">
        <v>80</v>
      </c>
      <c r="C72" s="75" t="s">
        <v>50</v>
      </c>
      <c r="D72" s="75" t="s">
        <v>70</v>
      </c>
      <c r="E72" s="75" t="s">
        <v>71</v>
      </c>
      <c r="F72" s="75">
        <v>10</v>
      </c>
      <c r="G72" s="75">
        <v>1</v>
      </c>
      <c r="H72" s="75">
        <v>10</v>
      </c>
      <c r="I72" s="75">
        <v>10</v>
      </c>
      <c r="J72" s="75">
        <v>2018</v>
      </c>
      <c r="K72" s="75">
        <v>2018</v>
      </c>
      <c r="L72" s="81" t="s">
        <v>41</v>
      </c>
      <c r="M72" s="81" t="s">
        <v>41</v>
      </c>
      <c r="N72" s="81" t="s">
        <v>41</v>
      </c>
      <c r="O72" s="81" t="s">
        <v>41</v>
      </c>
      <c r="P72" s="81" t="s">
        <v>41</v>
      </c>
      <c r="Q72" s="75" t="s">
        <v>46</v>
      </c>
      <c r="R72" s="75">
        <v>10</v>
      </c>
      <c r="S72" s="75">
        <v>32</v>
      </c>
      <c r="T72" s="75">
        <v>10</v>
      </c>
      <c r="U72" s="75">
        <v>10</v>
      </c>
      <c r="V72" s="66" t="s">
        <v>41</v>
      </c>
      <c r="W72" s="66" t="s">
        <v>41</v>
      </c>
      <c r="X72" s="66" t="s">
        <v>41</v>
      </c>
      <c r="Y72" s="66" t="s">
        <v>41</v>
      </c>
      <c r="Z72" s="66" t="s">
        <v>41</v>
      </c>
      <c r="AA72" s="66" t="s">
        <v>41</v>
      </c>
      <c r="AB72" s="66" t="s">
        <v>72</v>
      </c>
      <c r="AC72" s="66" t="s">
        <v>73</v>
      </c>
      <c r="AD72" s="67"/>
    </row>
    <row r="73" s="7" customFormat="1" ht="24" spans="1:30">
      <c r="A73" s="75" t="s">
        <v>42</v>
      </c>
      <c r="B73" s="66" t="s">
        <v>80</v>
      </c>
      <c r="C73" s="75" t="s">
        <v>51</v>
      </c>
      <c r="D73" s="75" t="s">
        <v>70</v>
      </c>
      <c r="E73" s="75" t="s">
        <v>71</v>
      </c>
      <c r="F73" s="75">
        <v>6</v>
      </c>
      <c r="G73" s="75">
        <v>1</v>
      </c>
      <c r="H73" s="75">
        <v>6</v>
      </c>
      <c r="I73" s="75">
        <v>6</v>
      </c>
      <c r="J73" s="75">
        <v>2018</v>
      </c>
      <c r="K73" s="75">
        <v>2018</v>
      </c>
      <c r="L73" s="81" t="s">
        <v>41</v>
      </c>
      <c r="M73" s="81" t="s">
        <v>41</v>
      </c>
      <c r="N73" s="81" t="s">
        <v>41</v>
      </c>
      <c r="O73" s="81" t="s">
        <v>41</v>
      </c>
      <c r="P73" s="81" t="s">
        <v>41</v>
      </c>
      <c r="Q73" s="75" t="s">
        <v>46</v>
      </c>
      <c r="R73" s="75">
        <v>6</v>
      </c>
      <c r="S73" s="75">
        <v>20</v>
      </c>
      <c r="T73" s="75">
        <v>6</v>
      </c>
      <c r="U73" s="75">
        <v>6</v>
      </c>
      <c r="V73" s="66" t="s">
        <v>41</v>
      </c>
      <c r="W73" s="66" t="s">
        <v>41</v>
      </c>
      <c r="X73" s="66" t="s">
        <v>41</v>
      </c>
      <c r="Y73" s="66" t="s">
        <v>41</v>
      </c>
      <c r="Z73" s="66" t="s">
        <v>41</v>
      </c>
      <c r="AA73" s="66" t="s">
        <v>41</v>
      </c>
      <c r="AB73" s="66" t="s">
        <v>72</v>
      </c>
      <c r="AC73" s="66" t="s">
        <v>73</v>
      </c>
      <c r="AD73" s="67"/>
    </row>
    <row r="74" s="7" customFormat="1" ht="24" spans="1:224">
      <c r="A74" s="75" t="s">
        <v>42</v>
      </c>
      <c r="B74" s="66" t="s">
        <v>80</v>
      </c>
      <c r="C74" s="75" t="s">
        <v>52</v>
      </c>
      <c r="D74" s="75" t="s">
        <v>70</v>
      </c>
      <c r="E74" s="75" t="s">
        <v>71</v>
      </c>
      <c r="F74" s="75">
        <v>11</v>
      </c>
      <c r="G74" s="75">
        <v>1</v>
      </c>
      <c r="H74" s="75">
        <v>11</v>
      </c>
      <c r="I74" s="75">
        <v>11</v>
      </c>
      <c r="J74" s="75">
        <v>2018</v>
      </c>
      <c r="K74" s="75">
        <v>2018</v>
      </c>
      <c r="L74" s="81" t="s">
        <v>41</v>
      </c>
      <c r="M74" s="81" t="s">
        <v>41</v>
      </c>
      <c r="N74" s="81" t="s">
        <v>41</v>
      </c>
      <c r="O74" s="81" t="s">
        <v>41</v>
      </c>
      <c r="P74" s="81" t="s">
        <v>41</v>
      </c>
      <c r="Q74" s="75" t="s">
        <v>46</v>
      </c>
      <c r="R74" s="75">
        <v>11</v>
      </c>
      <c r="S74" s="75">
        <v>35</v>
      </c>
      <c r="T74" s="75">
        <v>11</v>
      </c>
      <c r="U74" s="75">
        <v>11</v>
      </c>
      <c r="V74" s="66" t="s">
        <v>41</v>
      </c>
      <c r="W74" s="66" t="s">
        <v>41</v>
      </c>
      <c r="X74" s="66" t="s">
        <v>41</v>
      </c>
      <c r="Y74" s="66" t="s">
        <v>41</v>
      </c>
      <c r="Z74" s="66" t="s">
        <v>41</v>
      </c>
      <c r="AA74" s="66" t="s">
        <v>41</v>
      </c>
      <c r="AB74" s="66" t="s">
        <v>72</v>
      </c>
      <c r="AC74" s="66" t="s">
        <v>73</v>
      </c>
      <c r="AD74" s="66"/>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c r="HL74" s="8"/>
      <c r="HM74" s="8"/>
      <c r="HN74" s="8"/>
      <c r="HO74" s="8"/>
      <c r="HP74" s="8"/>
    </row>
    <row r="75" s="7" customFormat="1" ht="24" spans="1:30">
      <c r="A75" s="75" t="s">
        <v>42</v>
      </c>
      <c r="B75" s="66" t="s">
        <v>80</v>
      </c>
      <c r="C75" s="75" t="s">
        <v>53</v>
      </c>
      <c r="D75" s="75" t="s">
        <v>70</v>
      </c>
      <c r="E75" s="75" t="s">
        <v>71</v>
      </c>
      <c r="F75" s="75">
        <v>31</v>
      </c>
      <c r="G75" s="75">
        <v>1</v>
      </c>
      <c r="H75" s="75">
        <v>31</v>
      </c>
      <c r="I75" s="75">
        <v>31</v>
      </c>
      <c r="J75" s="75">
        <v>2018</v>
      </c>
      <c r="K75" s="75">
        <v>2018</v>
      </c>
      <c r="L75" s="81" t="s">
        <v>41</v>
      </c>
      <c r="M75" s="81" t="s">
        <v>41</v>
      </c>
      <c r="N75" s="81" t="s">
        <v>41</v>
      </c>
      <c r="O75" s="81" t="s">
        <v>41</v>
      </c>
      <c r="P75" s="81" t="s">
        <v>41</v>
      </c>
      <c r="Q75" s="75" t="s">
        <v>46</v>
      </c>
      <c r="R75" s="75">
        <v>31</v>
      </c>
      <c r="S75" s="75">
        <v>100</v>
      </c>
      <c r="T75" s="75">
        <v>31</v>
      </c>
      <c r="U75" s="75">
        <v>31</v>
      </c>
      <c r="V75" s="66" t="s">
        <v>41</v>
      </c>
      <c r="W75" s="66" t="s">
        <v>41</v>
      </c>
      <c r="X75" s="66" t="s">
        <v>41</v>
      </c>
      <c r="Y75" s="66" t="s">
        <v>41</v>
      </c>
      <c r="Z75" s="66" t="s">
        <v>41</v>
      </c>
      <c r="AA75" s="66" t="s">
        <v>41</v>
      </c>
      <c r="AB75" s="66" t="s">
        <v>72</v>
      </c>
      <c r="AC75" s="66" t="s">
        <v>73</v>
      </c>
      <c r="AD75" s="67"/>
    </row>
    <row r="76" s="7" customFormat="1" ht="24" spans="1:30">
      <c r="A76" s="75" t="s">
        <v>42</v>
      </c>
      <c r="B76" s="66" t="s">
        <v>80</v>
      </c>
      <c r="C76" s="75" t="s">
        <v>54</v>
      </c>
      <c r="D76" s="75" t="s">
        <v>70</v>
      </c>
      <c r="E76" s="75" t="s">
        <v>71</v>
      </c>
      <c r="F76" s="75">
        <v>53</v>
      </c>
      <c r="G76" s="75">
        <v>1</v>
      </c>
      <c r="H76" s="75">
        <v>53</v>
      </c>
      <c r="I76" s="75">
        <v>53</v>
      </c>
      <c r="J76" s="75">
        <v>2018</v>
      </c>
      <c r="K76" s="75">
        <v>2018</v>
      </c>
      <c r="L76" s="81" t="s">
        <v>41</v>
      </c>
      <c r="M76" s="81" t="s">
        <v>41</v>
      </c>
      <c r="N76" s="81" t="s">
        <v>41</v>
      </c>
      <c r="O76" s="81" t="s">
        <v>41</v>
      </c>
      <c r="P76" s="81" t="s">
        <v>41</v>
      </c>
      <c r="Q76" s="75" t="s">
        <v>46</v>
      </c>
      <c r="R76" s="75">
        <v>53</v>
      </c>
      <c r="S76" s="75">
        <v>150</v>
      </c>
      <c r="T76" s="75">
        <v>53</v>
      </c>
      <c r="U76" s="75">
        <v>53</v>
      </c>
      <c r="V76" s="66" t="s">
        <v>41</v>
      </c>
      <c r="W76" s="66" t="s">
        <v>41</v>
      </c>
      <c r="X76" s="66" t="s">
        <v>41</v>
      </c>
      <c r="Y76" s="66" t="s">
        <v>41</v>
      </c>
      <c r="Z76" s="66" t="s">
        <v>41</v>
      </c>
      <c r="AA76" s="66" t="s">
        <v>41</v>
      </c>
      <c r="AB76" s="66" t="s">
        <v>72</v>
      </c>
      <c r="AC76" s="66" t="s">
        <v>73</v>
      </c>
      <c r="AD76" s="67"/>
    </row>
    <row r="77" s="8" customFormat="1" ht="24" spans="1:30">
      <c r="A77" s="75" t="s">
        <v>42</v>
      </c>
      <c r="B77" s="66" t="s">
        <v>80</v>
      </c>
      <c r="C77" s="75" t="s">
        <v>55</v>
      </c>
      <c r="D77" s="75" t="s">
        <v>70</v>
      </c>
      <c r="E77" s="75" t="s">
        <v>71</v>
      </c>
      <c r="F77" s="75">
        <v>46</v>
      </c>
      <c r="G77" s="75">
        <v>1</v>
      </c>
      <c r="H77" s="75">
        <v>46</v>
      </c>
      <c r="I77" s="75">
        <v>46</v>
      </c>
      <c r="J77" s="75">
        <v>2018</v>
      </c>
      <c r="K77" s="75">
        <v>2018</v>
      </c>
      <c r="L77" s="81" t="s">
        <v>41</v>
      </c>
      <c r="M77" s="81" t="s">
        <v>41</v>
      </c>
      <c r="N77" s="81" t="s">
        <v>41</v>
      </c>
      <c r="O77" s="81" t="s">
        <v>41</v>
      </c>
      <c r="P77" s="81" t="s">
        <v>41</v>
      </c>
      <c r="Q77" s="75" t="s">
        <v>46</v>
      </c>
      <c r="R77" s="75">
        <v>46</v>
      </c>
      <c r="S77" s="75">
        <v>150</v>
      </c>
      <c r="T77" s="75">
        <v>46</v>
      </c>
      <c r="U77" s="75">
        <v>46</v>
      </c>
      <c r="V77" s="66" t="s">
        <v>41</v>
      </c>
      <c r="W77" s="66" t="s">
        <v>41</v>
      </c>
      <c r="X77" s="66" t="s">
        <v>41</v>
      </c>
      <c r="Y77" s="66" t="s">
        <v>41</v>
      </c>
      <c r="Z77" s="66" t="s">
        <v>41</v>
      </c>
      <c r="AA77" s="66" t="s">
        <v>41</v>
      </c>
      <c r="AB77" s="66" t="s">
        <v>72</v>
      </c>
      <c r="AC77" s="66" t="s">
        <v>73</v>
      </c>
      <c r="AD77" s="66"/>
    </row>
    <row r="78" s="8" customFormat="1" ht="24" spans="1:224">
      <c r="A78" s="75" t="s">
        <v>42</v>
      </c>
      <c r="B78" s="66" t="s">
        <v>80</v>
      </c>
      <c r="C78" s="75" t="s">
        <v>56</v>
      </c>
      <c r="D78" s="75" t="s">
        <v>70</v>
      </c>
      <c r="E78" s="75" t="s">
        <v>71</v>
      </c>
      <c r="F78" s="75">
        <v>38</v>
      </c>
      <c r="G78" s="75">
        <v>1</v>
      </c>
      <c r="H78" s="75">
        <v>38</v>
      </c>
      <c r="I78" s="75">
        <v>38</v>
      </c>
      <c r="J78" s="75">
        <v>2018</v>
      </c>
      <c r="K78" s="75">
        <v>2018</v>
      </c>
      <c r="L78" s="81" t="s">
        <v>41</v>
      </c>
      <c r="M78" s="81" t="s">
        <v>41</v>
      </c>
      <c r="N78" s="81" t="s">
        <v>41</v>
      </c>
      <c r="O78" s="81" t="s">
        <v>41</v>
      </c>
      <c r="P78" s="81" t="s">
        <v>41</v>
      </c>
      <c r="Q78" s="75" t="s">
        <v>46</v>
      </c>
      <c r="R78" s="75">
        <v>38</v>
      </c>
      <c r="S78" s="75">
        <v>110</v>
      </c>
      <c r="T78" s="75">
        <v>38</v>
      </c>
      <c r="U78" s="75">
        <v>38</v>
      </c>
      <c r="V78" s="66" t="s">
        <v>41</v>
      </c>
      <c r="W78" s="66" t="s">
        <v>41</v>
      </c>
      <c r="X78" s="66" t="s">
        <v>41</v>
      </c>
      <c r="Y78" s="66" t="s">
        <v>41</v>
      </c>
      <c r="Z78" s="66" t="s">
        <v>41</v>
      </c>
      <c r="AA78" s="66" t="s">
        <v>41</v>
      </c>
      <c r="AB78" s="66" t="s">
        <v>72</v>
      </c>
      <c r="AC78" s="66" t="s">
        <v>73</v>
      </c>
      <c r="AD78" s="6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row>
    <row r="79" s="8" customFormat="1" ht="24" spans="1:30">
      <c r="A79" s="75" t="s">
        <v>42</v>
      </c>
      <c r="B79" s="66" t="s">
        <v>80</v>
      </c>
      <c r="C79" s="75" t="s">
        <v>57</v>
      </c>
      <c r="D79" s="75" t="s">
        <v>70</v>
      </c>
      <c r="E79" s="75" t="s">
        <v>71</v>
      </c>
      <c r="F79" s="75">
        <v>12</v>
      </c>
      <c r="G79" s="75">
        <v>1</v>
      </c>
      <c r="H79" s="75">
        <v>12</v>
      </c>
      <c r="I79" s="75">
        <v>12</v>
      </c>
      <c r="J79" s="75">
        <v>2018</v>
      </c>
      <c r="K79" s="75">
        <v>2018</v>
      </c>
      <c r="L79" s="81" t="s">
        <v>41</v>
      </c>
      <c r="M79" s="81" t="s">
        <v>41</v>
      </c>
      <c r="N79" s="81" t="s">
        <v>41</v>
      </c>
      <c r="O79" s="81" t="s">
        <v>41</v>
      </c>
      <c r="P79" s="81" t="s">
        <v>41</v>
      </c>
      <c r="Q79" s="75" t="s">
        <v>46</v>
      </c>
      <c r="R79" s="75">
        <v>12</v>
      </c>
      <c r="S79" s="75">
        <v>41</v>
      </c>
      <c r="T79" s="75">
        <v>12</v>
      </c>
      <c r="U79" s="75">
        <v>12</v>
      </c>
      <c r="V79" s="66" t="s">
        <v>41</v>
      </c>
      <c r="W79" s="66" t="s">
        <v>41</v>
      </c>
      <c r="X79" s="66" t="s">
        <v>41</v>
      </c>
      <c r="Y79" s="66" t="s">
        <v>41</v>
      </c>
      <c r="Z79" s="66" t="s">
        <v>41</v>
      </c>
      <c r="AA79" s="66" t="s">
        <v>41</v>
      </c>
      <c r="AB79" s="66" t="s">
        <v>72</v>
      </c>
      <c r="AC79" s="66" t="s">
        <v>73</v>
      </c>
      <c r="AD79" s="66"/>
    </row>
    <row r="80" s="8" customFormat="1" ht="24" spans="1:224">
      <c r="A80" s="75" t="s">
        <v>42</v>
      </c>
      <c r="B80" s="66" t="s">
        <v>80</v>
      </c>
      <c r="C80" s="75" t="s">
        <v>58</v>
      </c>
      <c r="D80" s="75" t="s">
        <v>70</v>
      </c>
      <c r="E80" s="75" t="s">
        <v>71</v>
      </c>
      <c r="F80" s="75">
        <v>36</v>
      </c>
      <c r="G80" s="75">
        <v>1</v>
      </c>
      <c r="H80" s="75">
        <v>36</v>
      </c>
      <c r="I80" s="75">
        <v>36</v>
      </c>
      <c r="J80" s="75">
        <v>2018</v>
      </c>
      <c r="K80" s="75">
        <v>2018</v>
      </c>
      <c r="L80" s="81" t="s">
        <v>41</v>
      </c>
      <c r="M80" s="81" t="s">
        <v>41</v>
      </c>
      <c r="N80" s="81" t="s">
        <v>41</v>
      </c>
      <c r="O80" s="81" t="s">
        <v>41</v>
      </c>
      <c r="P80" s="81" t="s">
        <v>41</v>
      </c>
      <c r="Q80" s="75" t="s">
        <v>46</v>
      </c>
      <c r="R80" s="75">
        <v>36</v>
      </c>
      <c r="S80" s="75">
        <v>98</v>
      </c>
      <c r="T80" s="75">
        <v>36</v>
      </c>
      <c r="U80" s="75">
        <v>36</v>
      </c>
      <c r="V80" s="66" t="s">
        <v>41</v>
      </c>
      <c r="W80" s="66" t="s">
        <v>41</v>
      </c>
      <c r="X80" s="66" t="s">
        <v>41</v>
      </c>
      <c r="Y80" s="66" t="s">
        <v>41</v>
      </c>
      <c r="Z80" s="66" t="s">
        <v>41</v>
      </c>
      <c r="AA80" s="66" t="s">
        <v>41</v>
      </c>
      <c r="AB80" s="66" t="s">
        <v>72</v>
      </c>
      <c r="AC80" s="66" t="s">
        <v>73</v>
      </c>
      <c r="AD80" s="6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row>
    <row r="81" s="5" customFormat="1" ht="12" spans="1:30">
      <c r="A81" s="43" t="s">
        <v>81</v>
      </c>
      <c r="B81" s="44" t="s">
        <v>82</v>
      </c>
      <c r="C81" s="43" t="s">
        <v>36</v>
      </c>
      <c r="D81" s="43"/>
      <c r="E81" s="43"/>
      <c r="F81" s="43">
        <v>154</v>
      </c>
      <c r="G81" s="43">
        <v>11</v>
      </c>
      <c r="H81" s="43">
        <v>154</v>
      </c>
      <c r="I81" s="43">
        <v>154</v>
      </c>
      <c r="J81" s="43"/>
      <c r="K81" s="43"/>
      <c r="L81" s="52">
        <v>0</v>
      </c>
      <c r="M81" s="52">
        <v>0</v>
      </c>
      <c r="N81" s="52">
        <v>0</v>
      </c>
      <c r="O81" s="52">
        <v>0</v>
      </c>
      <c r="P81" s="52">
        <v>0</v>
      </c>
      <c r="Q81" s="77"/>
      <c r="R81" s="43">
        <v>154</v>
      </c>
      <c r="S81" s="43">
        <v>554</v>
      </c>
      <c r="T81" s="43">
        <v>154</v>
      </c>
      <c r="U81" s="43">
        <v>154</v>
      </c>
      <c r="V81" s="44" t="s">
        <v>41</v>
      </c>
      <c r="W81" s="44" t="s">
        <v>41</v>
      </c>
      <c r="X81" s="44" t="s">
        <v>41</v>
      </c>
      <c r="Y81" s="44" t="s">
        <v>41</v>
      </c>
      <c r="Z81" s="44" t="s">
        <v>41</v>
      </c>
      <c r="AA81" s="44" t="s">
        <v>41</v>
      </c>
      <c r="AB81" s="44"/>
      <c r="AC81" s="44"/>
      <c r="AD81" s="65"/>
    </row>
    <row r="82" s="7" customFormat="1" ht="24" spans="1:224">
      <c r="A82" s="75" t="s">
        <v>42</v>
      </c>
      <c r="B82" s="66" t="s">
        <v>83</v>
      </c>
      <c r="C82" s="75" t="s">
        <v>44</v>
      </c>
      <c r="D82" s="75" t="s">
        <v>70</v>
      </c>
      <c r="E82" s="75" t="s">
        <v>71</v>
      </c>
      <c r="F82" s="75">
        <v>4</v>
      </c>
      <c r="G82" s="75">
        <v>1</v>
      </c>
      <c r="H82" s="75">
        <v>4</v>
      </c>
      <c r="I82" s="75">
        <v>4</v>
      </c>
      <c r="J82" s="75">
        <v>2018</v>
      </c>
      <c r="K82" s="75">
        <v>2018</v>
      </c>
      <c r="L82" s="81" t="s">
        <v>41</v>
      </c>
      <c r="M82" s="81" t="s">
        <v>41</v>
      </c>
      <c r="N82" s="81" t="s">
        <v>41</v>
      </c>
      <c r="O82" s="81" t="s">
        <v>41</v>
      </c>
      <c r="P82" s="81" t="s">
        <v>41</v>
      </c>
      <c r="Q82" s="75" t="s">
        <v>46</v>
      </c>
      <c r="R82" s="75">
        <v>4</v>
      </c>
      <c r="S82" s="75">
        <v>15</v>
      </c>
      <c r="T82" s="75">
        <v>4</v>
      </c>
      <c r="U82" s="75">
        <v>4</v>
      </c>
      <c r="V82" s="66" t="s">
        <v>41</v>
      </c>
      <c r="W82" s="66" t="s">
        <v>41</v>
      </c>
      <c r="X82" s="66" t="s">
        <v>41</v>
      </c>
      <c r="Y82" s="66" t="s">
        <v>41</v>
      </c>
      <c r="Z82" s="66" t="s">
        <v>41</v>
      </c>
      <c r="AA82" s="66" t="s">
        <v>41</v>
      </c>
      <c r="AB82" s="66" t="s">
        <v>72</v>
      </c>
      <c r="AC82" s="66" t="s">
        <v>73</v>
      </c>
      <c r="AD82" s="66"/>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c r="HD82" s="8"/>
      <c r="HE82" s="8"/>
      <c r="HF82" s="8"/>
      <c r="HG82" s="8"/>
      <c r="HH82" s="8"/>
      <c r="HI82" s="8"/>
      <c r="HJ82" s="8"/>
      <c r="HK82" s="8"/>
      <c r="HL82" s="8"/>
      <c r="HM82" s="8"/>
      <c r="HN82" s="8"/>
      <c r="HO82" s="8"/>
      <c r="HP82" s="8"/>
    </row>
    <row r="83" s="7" customFormat="1" ht="24" spans="1:30">
      <c r="A83" s="75" t="s">
        <v>42</v>
      </c>
      <c r="B83" s="66" t="s">
        <v>83</v>
      </c>
      <c r="C83" s="75" t="s">
        <v>49</v>
      </c>
      <c r="D83" s="75" t="s">
        <v>70</v>
      </c>
      <c r="E83" s="75" t="s">
        <v>71</v>
      </c>
      <c r="F83" s="75">
        <v>2</v>
      </c>
      <c r="G83" s="75">
        <v>1</v>
      </c>
      <c r="H83" s="75">
        <v>2</v>
      </c>
      <c r="I83" s="75">
        <v>2</v>
      </c>
      <c r="J83" s="75">
        <v>2018</v>
      </c>
      <c r="K83" s="75">
        <v>2018</v>
      </c>
      <c r="L83" s="81" t="s">
        <v>41</v>
      </c>
      <c r="M83" s="81" t="s">
        <v>41</v>
      </c>
      <c r="N83" s="81" t="s">
        <v>41</v>
      </c>
      <c r="O83" s="81" t="s">
        <v>41</v>
      </c>
      <c r="P83" s="81" t="s">
        <v>41</v>
      </c>
      <c r="Q83" s="75" t="s">
        <v>46</v>
      </c>
      <c r="R83" s="75">
        <v>2</v>
      </c>
      <c r="S83" s="75">
        <v>8</v>
      </c>
      <c r="T83" s="75">
        <v>2</v>
      </c>
      <c r="U83" s="75">
        <v>2</v>
      </c>
      <c r="V83" s="66" t="s">
        <v>41</v>
      </c>
      <c r="W83" s="66" t="s">
        <v>41</v>
      </c>
      <c r="X83" s="66" t="s">
        <v>41</v>
      </c>
      <c r="Y83" s="66" t="s">
        <v>41</v>
      </c>
      <c r="Z83" s="66" t="s">
        <v>41</v>
      </c>
      <c r="AA83" s="66" t="s">
        <v>41</v>
      </c>
      <c r="AB83" s="66" t="s">
        <v>72</v>
      </c>
      <c r="AC83" s="66" t="s">
        <v>73</v>
      </c>
      <c r="AD83" s="67"/>
    </row>
    <row r="84" s="7" customFormat="1" ht="24" spans="1:30">
      <c r="A84" s="75" t="s">
        <v>42</v>
      </c>
      <c r="B84" s="66" t="s">
        <v>83</v>
      </c>
      <c r="C84" s="75" t="s">
        <v>50</v>
      </c>
      <c r="D84" s="75" t="s">
        <v>70</v>
      </c>
      <c r="E84" s="75" t="s">
        <v>71</v>
      </c>
      <c r="F84" s="75">
        <v>6</v>
      </c>
      <c r="G84" s="75">
        <v>1</v>
      </c>
      <c r="H84" s="75">
        <v>6</v>
      </c>
      <c r="I84" s="75">
        <v>6</v>
      </c>
      <c r="J84" s="75">
        <v>2018</v>
      </c>
      <c r="K84" s="75">
        <v>2018</v>
      </c>
      <c r="L84" s="81" t="s">
        <v>41</v>
      </c>
      <c r="M84" s="81" t="s">
        <v>41</v>
      </c>
      <c r="N84" s="81" t="s">
        <v>41</v>
      </c>
      <c r="O84" s="81" t="s">
        <v>41</v>
      </c>
      <c r="P84" s="81" t="s">
        <v>41</v>
      </c>
      <c r="Q84" s="75" t="s">
        <v>46</v>
      </c>
      <c r="R84" s="75">
        <v>6</v>
      </c>
      <c r="S84" s="75">
        <v>20</v>
      </c>
      <c r="T84" s="75">
        <v>6</v>
      </c>
      <c r="U84" s="75">
        <v>6</v>
      </c>
      <c r="V84" s="66" t="s">
        <v>41</v>
      </c>
      <c r="W84" s="66" t="s">
        <v>41</v>
      </c>
      <c r="X84" s="66" t="s">
        <v>41</v>
      </c>
      <c r="Y84" s="66" t="s">
        <v>41</v>
      </c>
      <c r="Z84" s="66" t="s">
        <v>41</v>
      </c>
      <c r="AA84" s="66" t="s">
        <v>41</v>
      </c>
      <c r="AB84" s="66" t="s">
        <v>72</v>
      </c>
      <c r="AC84" s="66" t="s">
        <v>73</v>
      </c>
      <c r="AD84" s="67"/>
    </row>
    <row r="85" s="7" customFormat="1" ht="24" spans="1:30">
      <c r="A85" s="75" t="s">
        <v>42</v>
      </c>
      <c r="B85" s="66" t="s">
        <v>83</v>
      </c>
      <c r="C85" s="75" t="s">
        <v>51</v>
      </c>
      <c r="D85" s="75" t="s">
        <v>70</v>
      </c>
      <c r="E85" s="75" t="s">
        <v>71</v>
      </c>
      <c r="F85" s="75">
        <v>5</v>
      </c>
      <c r="G85" s="75">
        <v>1</v>
      </c>
      <c r="H85" s="75">
        <v>5</v>
      </c>
      <c r="I85" s="75">
        <v>5</v>
      </c>
      <c r="J85" s="75">
        <v>2018</v>
      </c>
      <c r="K85" s="75">
        <v>2018</v>
      </c>
      <c r="L85" s="81" t="s">
        <v>41</v>
      </c>
      <c r="M85" s="81" t="s">
        <v>41</v>
      </c>
      <c r="N85" s="81" t="s">
        <v>41</v>
      </c>
      <c r="O85" s="81" t="s">
        <v>41</v>
      </c>
      <c r="P85" s="81" t="s">
        <v>41</v>
      </c>
      <c r="Q85" s="75" t="s">
        <v>46</v>
      </c>
      <c r="R85" s="75">
        <v>5</v>
      </c>
      <c r="S85" s="75">
        <v>21</v>
      </c>
      <c r="T85" s="75">
        <v>5</v>
      </c>
      <c r="U85" s="75">
        <v>5</v>
      </c>
      <c r="V85" s="66" t="s">
        <v>41</v>
      </c>
      <c r="W85" s="66" t="s">
        <v>41</v>
      </c>
      <c r="X85" s="66" t="s">
        <v>41</v>
      </c>
      <c r="Y85" s="66" t="s">
        <v>41</v>
      </c>
      <c r="Z85" s="66" t="s">
        <v>41</v>
      </c>
      <c r="AA85" s="66" t="s">
        <v>41</v>
      </c>
      <c r="AB85" s="66" t="s">
        <v>72</v>
      </c>
      <c r="AC85" s="66" t="s">
        <v>73</v>
      </c>
      <c r="AD85" s="67"/>
    </row>
    <row r="86" s="7" customFormat="1" ht="24" spans="1:30">
      <c r="A86" s="75" t="s">
        <v>42</v>
      </c>
      <c r="B86" s="66" t="s">
        <v>83</v>
      </c>
      <c r="C86" s="75" t="s">
        <v>52</v>
      </c>
      <c r="D86" s="75" t="s">
        <v>70</v>
      </c>
      <c r="E86" s="75" t="s">
        <v>71</v>
      </c>
      <c r="F86" s="75">
        <v>14</v>
      </c>
      <c r="G86" s="75">
        <v>1</v>
      </c>
      <c r="H86" s="75">
        <v>14</v>
      </c>
      <c r="I86" s="75">
        <v>14</v>
      </c>
      <c r="J86" s="75">
        <v>2018</v>
      </c>
      <c r="K86" s="75">
        <v>2018</v>
      </c>
      <c r="L86" s="81" t="s">
        <v>41</v>
      </c>
      <c r="M86" s="81" t="s">
        <v>41</v>
      </c>
      <c r="N86" s="81" t="s">
        <v>41</v>
      </c>
      <c r="O86" s="81" t="s">
        <v>41</v>
      </c>
      <c r="P86" s="81" t="s">
        <v>41</v>
      </c>
      <c r="Q86" s="75" t="s">
        <v>46</v>
      </c>
      <c r="R86" s="75">
        <v>14</v>
      </c>
      <c r="S86" s="75">
        <v>45</v>
      </c>
      <c r="T86" s="75">
        <v>14</v>
      </c>
      <c r="U86" s="75">
        <v>14</v>
      </c>
      <c r="V86" s="66" t="s">
        <v>41</v>
      </c>
      <c r="W86" s="66" t="s">
        <v>41</v>
      </c>
      <c r="X86" s="66" t="s">
        <v>41</v>
      </c>
      <c r="Y86" s="66" t="s">
        <v>41</v>
      </c>
      <c r="Z86" s="66" t="s">
        <v>41</v>
      </c>
      <c r="AA86" s="66" t="s">
        <v>41</v>
      </c>
      <c r="AB86" s="66" t="s">
        <v>72</v>
      </c>
      <c r="AC86" s="66" t="s">
        <v>73</v>
      </c>
      <c r="AD86" s="67"/>
    </row>
    <row r="87" s="7" customFormat="1" ht="24" spans="1:30">
      <c r="A87" s="75" t="s">
        <v>42</v>
      </c>
      <c r="B87" s="66" t="s">
        <v>83</v>
      </c>
      <c r="C87" s="75" t="s">
        <v>53</v>
      </c>
      <c r="D87" s="75" t="s">
        <v>70</v>
      </c>
      <c r="E87" s="75" t="s">
        <v>71</v>
      </c>
      <c r="F87" s="75">
        <v>18</v>
      </c>
      <c r="G87" s="75">
        <v>1</v>
      </c>
      <c r="H87" s="75">
        <v>18</v>
      </c>
      <c r="I87" s="75">
        <v>18</v>
      </c>
      <c r="J87" s="75">
        <v>2018</v>
      </c>
      <c r="K87" s="75">
        <v>2018</v>
      </c>
      <c r="L87" s="81" t="s">
        <v>41</v>
      </c>
      <c r="M87" s="81" t="s">
        <v>41</v>
      </c>
      <c r="N87" s="81" t="s">
        <v>41</v>
      </c>
      <c r="O87" s="81" t="s">
        <v>41</v>
      </c>
      <c r="P87" s="81" t="s">
        <v>41</v>
      </c>
      <c r="Q87" s="75" t="s">
        <v>46</v>
      </c>
      <c r="R87" s="75">
        <v>18</v>
      </c>
      <c r="S87" s="75">
        <v>59</v>
      </c>
      <c r="T87" s="75">
        <v>18</v>
      </c>
      <c r="U87" s="75">
        <v>18</v>
      </c>
      <c r="V87" s="66" t="s">
        <v>41</v>
      </c>
      <c r="W87" s="66" t="s">
        <v>41</v>
      </c>
      <c r="X87" s="66" t="s">
        <v>41</v>
      </c>
      <c r="Y87" s="66" t="s">
        <v>41</v>
      </c>
      <c r="Z87" s="66" t="s">
        <v>41</v>
      </c>
      <c r="AA87" s="66" t="s">
        <v>41</v>
      </c>
      <c r="AB87" s="66" t="s">
        <v>72</v>
      </c>
      <c r="AC87" s="66" t="s">
        <v>73</v>
      </c>
      <c r="AD87" s="67"/>
    </row>
    <row r="88" s="7" customFormat="1" ht="24" spans="1:30">
      <c r="A88" s="75" t="s">
        <v>42</v>
      </c>
      <c r="B88" s="66" t="s">
        <v>83</v>
      </c>
      <c r="C88" s="75" t="s">
        <v>54</v>
      </c>
      <c r="D88" s="75" t="s">
        <v>70</v>
      </c>
      <c r="E88" s="75" t="s">
        <v>71</v>
      </c>
      <c r="F88" s="75">
        <v>25</v>
      </c>
      <c r="G88" s="75">
        <v>1</v>
      </c>
      <c r="H88" s="75">
        <v>25</v>
      </c>
      <c r="I88" s="75">
        <v>25</v>
      </c>
      <c r="J88" s="75">
        <v>2018</v>
      </c>
      <c r="K88" s="75">
        <v>2018</v>
      </c>
      <c r="L88" s="81" t="s">
        <v>41</v>
      </c>
      <c r="M88" s="81" t="s">
        <v>41</v>
      </c>
      <c r="N88" s="81" t="s">
        <v>41</v>
      </c>
      <c r="O88" s="81" t="s">
        <v>41</v>
      </c>
      <c r="P88" s="81" t="s">
        <v>41</v>
      </c>
      <c r="Q88" s="75" t="s">
        <v>46</v>
      </c>
      <c r="R88" s="75">
        <v>25</v>
      </c>
      <c r="S88" s="75">
        <v>75</v>
      </c>
      <c r="T88" s="75">
        <v>25</v>
      </c>
      <c r="U88" s="75">
        <v>25</v>
      </c>
      <c r="V88" s="66" t="s">
        <v>41</v>
      </c>
      <c r="W88" s="66" t="s">
        <v>41</v>
      </c>
      <c r="X88" s="66" t="s">
        <v>41</v>
      </c>
      <c r="Y88" s="66" t="s">
        <v>41</v>
      </c>
      <c r="Z88" s="66" t="s">
        <v>41</v>
      </c>
      <c r="AA88" s="66" t="s">
        <v>41</v>
      </c>
      <c r="AB88" s="66" t="s">
        <v>72</v>
      </c>
      <c r="AC88" s="66" t="s">
        <v>73</v>
      </c>
      <c r="AD88" s="67"/>
    </row>
    <row r="89" s="8" customFormat="1" ht="24" spans="1:30">
      <c r="A89" s="75" t="s">
        <v>42</v>
      </c>
      <c r="B89" s="66" t="s">
        <v>83</v>
      </c>
      <c r="C89" s="75" t="s">
        <v>55</v>
      </c>
      <c r="D89" s="75" t="s">
        <v>70</v>
      </c>
      <c r="E89" s="75" t="s">
        <v>71</v>
      </c>
      <c r="F89" s="75">
        <v>33</v>
      </c>
      <c r="G89" s="75">
        <v>1</v>
      </c>
      <c r="H89" s="75">
        <v>33</v>
      </c>
      <c r="I89" s="75">
        <v>33</v>
      </c>
      <c r="J89" s="75">
        <v>2018</v>
      </c>
      <c r="K89" s="75">
        <v>2018</v>
      </c>
      <c r="L89" s="81" t="s">
        <v>41</v>
      </c>
      <c r="M89" s="81" t="s">
        <v>41</v>
      </c>
      <c r="N89" s="81" t="s">
        <v>41</v>
      </c>
      <c r="O89" s="81" t="s">
        <v>41</v>
      </c>
      <c r="P89" s="81" t="s">
        <v>41</v>
      </c>
      <c r="Q89" s="75" t="s">
        <v>46</v>
      </c>
      <c r="R89" s="75">
        <v>33</v>
      </c>
      <c r="S89" s="75">
        <v>120</v>
      </c>
      <c r="T89" s="75">
        <v>33</v>
      </c>
      <c r="U89" s="75">
        <v>33</v>
      </c>
      <c r="V89" s="66" t="s">
        <v>41</v>
      </c>
      <c r="W89" s="66" t="s">
        <v>41</v>
      </c>
      <c r="X89" s="66" t="s">
        <v>41</v>
      </c>
      <c r="Y89" s="66" t="s">
        <v>41</v>
      </c>
      <c r="Z89" s="66" t="s">
        <v>41</v>
      </c>
      <c r="AA89" s="66" t="s">
        <v>41</v>
      </c>
      <c r="AB89" s="66" t="s">
        <v>72</v>
      </c>
      <c r="AC89" s="66" t="s">
        <v>73</v>
      </c>
      <c r="AD89" s="66"/>
    </row>
    <row r="90" s="7" customFormat="1" ht="24" spans="1:30">
      <c r="A90" s="75" t="s">
        <v>42</v>
      </c>
      <c r="B90" s="66" t="s">
        <v>83</v>
      </c>
      <c r="C90" s="75" t="s">
        <v>56</v>
      </c>
      <c r="D90" s="75" t="s">
        <v>70</v>
      </c>
      <c r="E90" s="75" t="s">
        <v>71</v>
      </c>
      <c r="F90" s="75">
        <v>9</v>
      </c>
      <c r="G90" s="75">
        <v>1</v>
      </c>
      <c r="H90" s="75">
        <v>9</v>
      </c>
      <c r="I90" s="75">
        <v>9</v>
      </c>
      <c r="J90" s="75">
        <v>2018</v>
      </c>
      <c r="K90" s="75">
        <v>2018</v>
      </c>
      <c r="L90" s="81" t="s">
        <v>41</v>
      </c>
      <c r="M90" s="81" t="s">
        <v>41</v>
      </c>
      <c r="N90" s="81" t="s">
        <v>41</v>
      </c>
      <c r="O90" s="81" t="s">
        <v>41</v>
      </c>
      <c r="P90" s="81" t="s">
        <v>41</v>
      </c>
      <c r="Q90" s="75" t="s">
        <v>46</v>
      </c>
      <c r="R90" s="75">
        <v>9</v>
      </c>
      <c r="S90" s="75">
        <v>32</v>
      </c>
      <c r="T90" s="75">
        <v>9</v>
      </c>
      <c r="U90" s="75">
        <v>9</v>
      </c>
      <c r="V90" s="66" t="s">
        <v>41</v>
      </c>
      <c r="W90" s="66" t="s">
        <v>41</v>
      </c>
      <c r="X90" s="66" t="s">
        <v>41</v>
      </c>
      <c r="Y90" s="66" t="s">
        <v>41</v>
      </c>
      <c r="Z90" s="66" t="s">
        <v>41</v>
      </c>
      <c r="AA90" s="66" t="s">
        <v>41</v>
      </c>
      <c r="AB90" s="66" t="s">
        <v>72</v>
      </c>
      <c r="AC90" s="66" t="s">
        <v>73</v>
      </c>
      <c r="AD90" s="67"/>
    </row>
    <row r="91" s="7" customFormat="1" ht="24" spans="1:30">
      <c r="A91" s="75" t="s">
        <v>42</v>
      </c>
      <c r="B91" s="66" t="s">
        <v>83</v>
      </c>
      <c r="C91" s="75" t="s">
        <v>57</v>
      </c>
      <c r="D91" s="75" t="s">
        <v>70</v>
      </c>
      <c r="E91" s="75" t="s">
        <v>71</v>
      </c>
      <c r="F91" s="75">
        <v>8</v>
      </c>
      <c r="G91" s="75">
        <v>1</v>
      </c>
      <c r="H91" s="75">
        <v>8</v>
      </c>
      <c r="I91" s="75">
        <v>8</v>
      </c>
      <c r="J91" s="75">
        <v>2018</v>
      </c>
      <c r="K91" s="75">
        <v>2018</v>
      </c>
      <c r="L91" s="81" t="s">
        <v>41</v>
      </c>
      <c r="M91" s="81" t="s">
        <v>41</v>
      </c>
      <c r="N91" s="81" t="s">
        <v>41</v>
      </c>
      <c r="O91" s="81" t="s">
        <v>41</v>
      </c>
      <c r="P91" s="81" t="s">
        <v>41</v>
      </c>
      <c r="Q91" s="75" t="s">
        <v>46</v>
      </c>
      <c r="R91" s="75">
        <v>8</v>
      </c>
      <c r="S91" s="75">
        <v>34</v>
      </c>
      <c r="T91" s="75">
        <v>8</v>
      </c>
      <c r="U91" s="75">
        <v>8</v>
      </c>
      <c r="V91" s="66" t="s">
        <v>41</v>
      </c>
      <c r="W91" s="66" t="s">
        <v>41</v>
      </c>
      <c r="X91" s="66" t="s">
        <v>41</v>
      </c>
      <c r="Y91" s="66" t="s">
        <v>41</v>
      </c>
      <c r="Z91" s="66" t="s">
        <v>41</v>
      </c>
      <c r="AA91" s="66" t="s">
        <v>41</v>
      </c>
      <c r="AB91" s="66" t="s">
        <v>72</v>
      </c>
      <c r="AC91" s="66" t="s">
        <v>73</v>
      </c>
      <c r="AD91" s="67"/>
    </row>
    <row r="92" s="8" customFormat="1" ht="24" spans="1:224">
      <c r="A92" s="75" t="s">
        <v>42</v>
      </c>
      <c r="B92" s="66" t="s">
        <v>83</v>
      </c>
      <c r="C92" s="75" t="s">
        <v>58</v>
      </c>
      <c r="D92" s="75" t="s">
        <v>70</v>
      </c>
      <c r="E92" s="75" t="s">
        <v>71</v>
      </c>
      <c r="F92" s="75">
        <v>30</v>
      </c>
      <c r="G92" s="75">
        <v>1</v>
      </c>
      <c r="H92" s="75">
        <v>30</v>
      </c>
      <c r="I92" s="75">
        <v>30</v>
      </c>
      <c r="J92" s="75">
        <v>2018</v>
      </c>
      <c r="K92" s="75">
        <v>2018</v>
      </c>
      <c r="L92" s="81" t="s">
        <v>41</v>
      </c>
      <c r="M92" s="81" t="s">
        <v>41</v>
      </c>
      <c r="N92" s="81" t="s">
        <v>41</v>
      </c>
      <c r="O92" s="81" t="s">
        <v>41</v>
      </c>
      <c r="P92" s="81" t="s">
        <v>41</v>
      </c>
      <c r="Q92" s="75" t="s">
        <v>46</v>
      </c>
      <c r="R92" s="75">
        <v>30</v>
      </c>
      <c r="S92" s="75">
        <v>125</v>
      </c>
      <c r="T92" s="75">
        <v>30</v>
      </c>
      <c r="U92" s="75">
        <v>30</v>
      </c>
      <c r="V92" s="66" t="s">
        <v>41</v>
      </c>
      <c r="W92" s="66" t="s">
        <v>41</v>
      </c>
      <c r="X92" s="66" t="s">
        <v>41</v>
      </c>
      <c r="Y92" s="66" t="s">
        <v>41</v>
      </c>
      <c r="Z92" s="66" t="s">
        <v>41</v>
      </c>
      <c r="AA92" s="66" t="s">
        <v>41</v>
      </c>
      <c r="AB92" s="66" t="s">
        <v>72</v>
      </c>
      <c r="AC92" s="66" t="s">
        <v>73</v>
      </c>
      <c r="AD92" s="6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row>
    <row r="93" s="5" customFormat="1" ht="12" spans="1:30">
      <c r="A93" s="43">
        <v>2.3</v>
      </c>
      <c r="B93" s="44" t="s">
        <v>84</v>
      </c>
      <c r="C93" s="43" t="s">
        <v>36</v>
      </c>
      <c r="D93" s="43"/>
      <c r="E93" s="43"/>
      <c r="F93" s="43">
        <v>178</v>
      </c>
      <c r="G93" s="43">
        <v>11</v>
      </c>
      <c r="H93" s="43">
        <v>178</v>
      </c>
      <c r="I93" s="43">
        <v>178</v>
      </c>
      <c r="J93" s="43"/>
      <c r="K93" s="43"/>
      <c r="L93" s="52">
        <f>SUM(L94:L104)</f>
        <v>35.4</v>
      </c>
      <c r="M93" s="52">
        <f>SUM(M94:M104)</f>
        <v>0</v>
      </c>
      <c r="N93" s="52">
        <f>SUM(N94:N104)</f>
        <v>15</v>
      </c>
      <c r="O93" s="52">
        <f>SUM(O94:O104)</f>
        <v>0</v>
      </c>
      <c r="P93" s="52">
        <f>SUM(P94:P104)</f>
        <v>20.4</v>
      </c>
      <c r="Q93" s="77"/>
      <c r="R93" s="43">
        <v>178</v>
      </c>
      <c r="S93" s="43">
        <v>784</v>
      </c>
      <c r="T93" s="43">
        <v>178</v>
      </c>
      <c r="U93" s="43">
        <v>178</v>
      </c>
      <c r="V93" s="44" t="s">
        <v>41</v>
      </c>
      <c r="W93" s="44" t="s">
        <v>41</v>
      </c>
      <c r="X93" s="44" t="s">
        <v>41</v>
      </c>
      <c r="Y93" s="44" t="s">
        <v>41</v>
      </c>
      <c r="Z93" s="44" t="s">
        <v>41</v>
      </c>
      <c r="AA93" s="44" t="s">
        <v>41</v>
      </c>
      <c r="AB93" s="44"/>
      <c r="AC93" s="44"/>
      <c r="AD93" s="65"/>
    </row>
    <row r="94" s="7" customFormat="1" ht="24" spans="1:224">
      <c r="A94" s="75" t="s">
        <v>42</v>
      </c>
      <c r="B94" s="66" t="s">
        <v>85</v>
      </c>
      <c r="C94" s="75" t="s">
        <v>44</v>
      </c>
      <c r="D94" s="75" t="s">
        <v>70</v>
      </c>
      <c r="E94" s="75" t="s">
        <v>71</v>
      </c>
      <c r="F94" s="75">
        <v>2</v>
      </c>
      <c r="G94" s="75">
        <v>1</v>
      </c>
      <c r="H94" s="75">
        <v>2</v>
      </c>
      <c r="I94" s="75">
        <v>2</v>
      </c>
      <c r="J94" s="75">
        <v>2018</v>
      </c>
      <c r="K94" s="75">
        <v>2018</v>
      </c>
      <c r="L94" s="81">
        <v>0.4</v>
      </c>
      <c r="M94" s="81">
        <v>0</v>
      </c>
      <c r="N94" s="81">
        <v>0.4</v>
      </c>
      <c r="O94" s="81">
        <v>0</v>
      </c>
      <c r="P94" s="81">
        <v>0</v>
      </c>
      <c r="Q94" s="75" t="s">
        <v>46</v>
      </c>
      <c r="R94" s="75">
        <v>2</v>
      </c>
      <c r="S94" s="75">
        <v>5</v>
      </c>
      <c r="T94" s="75">
        <v>2</v>
      </c>
      <c r="U94" s="75">
        <v>2</v>
      </c>
      <c r="V94" s="66" t="s">
        <v>41</v>
      </c>
      <c r="W94" s="66" t="s">
        <v>41</v>
      </c>
      <c r="X94" s="66" t="s">
        <v>41</v>
      </c>
      <c r="Y94" s="66" t="s">
        <v>41</v>
      </c>
      <c r="Z94" s="66" t="s">
        <v>41</v>
      </c>
      <c r="AA94" s="66" t="s">
        <v>41</v>
      </c>
      <c r="AB94" s="66" t="s">
        <v>72</v>
      </c>
      <c r="AC94" s="66" t="s">
        <v>73</v>
      </c>
      <c r="AD94" s="66"/>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c r="HL94" s="8"/>
      <c r="HM94" s="8"/>
      <c r="HN94" s="8"/>
      <c r="HO94" s="8"/>
      <c r="HP94" s="8"/>
    </row>
    <row r="95" s="7" customFormat="1" ht="24" spans="1:30">
      <c r="A95" s="75" t="s">
        <v>42</v>
      </c>
      <c r="B95" s="66" t="s">
        <v>85</v>
      </c>
      <c r="C95" s="75" t="s">
        <v>49</v>
      </c>
      <c r="D95" s="75" t="s">
        <v>70</v>
      </c>
      <c r="E95" s="75" t="s">
        <v>71</v>
      </c>
      <c r="F95" s="75">
        <v>5</v>
      </c>
      <c r="G95" s="75">
        <v>1</v>
      </c>
      <c r="H95" s="75">
        <v>5</v>
      </c>
      <c r="I95" s="75">
        <v>5</v>
      </c>
      <c r="J95" s="75">
        <v>2018</v>
      </c>
      <c r="K95" s="75">
        <v>2018</v>
      </c>
      <c r="L95" s="81">
        <v>1</v>
      </c>
      <c r="M95" s="81">
        <v>0</v>
      </c>
      <c r="N95" s="81">
        <v>0</v>
      </c>
      <c r="O95" s="81">
        <v>0</v>
      </c>
      <c r="P95" s="81">
        <v>1</v>
      </c>
      <c r="Q95" s="75" t="s">
        <v>46</v>
      </c>
      <c r="R95" s="75">
        <v>5</v>
      </c>
      <c r="S95" s="75">
        <v>21</v>
      </c>
      <c r="T95" s="75">
        <v>5</v>
      </c>
      <c r="U95" s="75">
        <v>5</v>
      </c>
      <c r="V95" s="66" t="s">
        <v>41</v>
      </c>
      <c r="W95" s="66" t="s">
        <v>41</v>
      </c>
      <c r="X95" s="66" t="s">
        <v>41</v>
      </c>
      <c r="Y95" s="66" t="s">
        <v>41</v>
      </c>
      <c r="Z95" s="66" t="s">
        <v>41</v>
      </c>
      <c r="AA95" s="66" t="s">
        <v>41</v>
      </c>
      <c r="AB95" s="66" t="s">
        <v>72</v>
      </c>
      <c r="AC95" s="66" t="s">
        <v>73</v>
      </c>
      <c r="AD95" s="67"/>
    </row>
    <row r="96" s="7" customFormat="1" ht="24" spans="1:30">
      <c r="A96" s="75" t="s">
        <v>42</v>
      </c>
      <c r="B96" s="66" t="s">
        <v>85</v>
      </c>
      <c r="C96" s="75" t="s">
        <v>50</v>
      </c>
      <c r="D96" s="75" t="s">
        <v>70</v>
      </c>
      <c r="E96" s="75" t="s">
        <v>71</v>
      </c>
      <c r="F96" s="75">
        <v>2</v>
      </c>
      <c r="G96" s="75">
        <v>1</v>
      </c>
      <c r="H96" s="75">
        <v>2</v>
      </c>
      <c r="I96" s="75">
        <v>2</v>
      </c>
      <c r="J96" s="75">
        <v>2018</v>
      </c>
      <c r="K96" s="75">
        <v>2018</v>
      </c>
      <c r="L96" s="81">
        <v>0.4</v>
      </c>
      <c r="M96" s="81">
        <v>0</v>
      </c>
      <c r="N96" s="81">
        <v>0.4</v>
      </c>
      <c r="O96" s="81">
        <v>0</v>
      </c>
      <c r="P96" s="81">
        <v>0</v>
      </c>
      <c r="Q96" s="75" t="s">
        <v>46</v>
      </c>
      <c r="R96" s="75">
        <v>2</v>
      </c>
      <c r="S96" s="75">
        <v>6</v>
      </c>
      <c r="T96" s="75">
        <v>2</v>
      </c>
      <c r="U96" s="75">
        <v>2</v>
      </c>
      <c r="V96" s="66" t="s">
        <v>41</v>
      </c>
      <c r="W96" s="66" t="s">
        <v>41</v>
      </c>
      <c r="X96" s="66" t="s">
        <v>41</v>
      </c>
      <c r="Y96" s="66" t="s">
        <v>41</v>
      </c>
      <c r="Z96" s="66" t="s">
        <v>41</v>
      </c>
      <c r="AA96" s="66" t="s">
        <v>41</v>
      </c>
      <c r="AB96" s="66" t="s">
        <v>72</v>
      </c>
      <c r="AC96" s="66" t="s">
        <v>73</v>
      </c>
      <c r="AD96" s="67"/>
    </row>
    <row r="97" s="7" customFormat="1" ht="24" spans="1:30">
      <c r="A97" s="75" t="s">
        <v>42</v>
      </c>
      <c r="B97" s="66" t="s">
        <v>85</v>
      </c>
      <c r="C97" s="75" t="s">
        <v>51</v>
      </c>
      <c r="D97" s="75" t="s">
        <v>70</v>
      </c>
      <c r="E97" s="75" t="s">
        <v>71</v>
      </c>
      <c r="F97" s="75">
        <v>10</v>
      </c>
      <c r="G97" s="75">
        <v>1</v>
      </c>
      <c r="H97" s="75">
        <v>10</v>
      </c>
      <c r="I97" s="75">
        <v>10</v>
      </c>
      <c r="J97" s="75">
        <v>2018</v>
      </c>
      <c r="K97" s="75">
        <v>2018</v>
      </c>
      <c r="L97" s="81">
        <v>2</v>
      </c>
      <c r="M97" s="81">
        <v>0</v>
      </c>
      <c r="N97" s="81">
        <v>2</v>
      </c>
      <c r="O97" s="81">
        <v>0</v>
      </c>
      <c r="P97" s="81">
        <v>0</v>
      </c>
      <c r="Q97" s="75" t="s">
        <v>46</v>
      </c>
      <c r="R97" s="75">
        <v>10</v>
      </c>
      <c r="S97" s="75">
        <v>32</v>
      </c>
      <c r="T97" s="75">
        <v>10</v>
      </c>
      <c r="U97" s="75">
        <v>10</v>
      </c>
      <c r="V97" s="66" t="s">
        <v>41</v>
      </c>
      <c r="W97" s="66" t="s">
        <v>41</v>
      </c>
      <c r="X97" s="66" t="s">
        <v>41</v>
      </c>
      <c r="Y97" s="66" t="s">
        <v>41</v>
      </c>
      <c r="Z97" s="66" t="s">
        <v>41</v>
      </c>
      <c r="AA97" s="66" t="s">
        <v>41</v>
      </c>
      <c r="AB97" s="66" t="s">
        <v>72</v>
      </c>
      <c r="AC97" s="66" t="s">
        <v>73</v>
      </c>
      <c r="AD97" s="67"/>
    </row>
    <row r="98" s="7" customFormat="1" ht="24" spans="1:224">
      <c r="A98" s="75" t="s">
        <v>42</v>
      </c>
      <c r="B98" s="66" t="s">
        <v>85</v>
      </c>
      <c r="C98" s="75" t="s">
        <v>52</v>
      </c>
      <c r="D98" s="75" t="s">
        <v>70</v>
      </c>
      <c r="E98" s="75" t="s">
        <v>71</v>
      </c>
      <c r="F98" s="75">
        <v>13</v>
      </c>
      <c r="G98" s="75">
        <v>1</v>
      </c>
      <c r="H98" s="75">
        <v>13</v>
      </c>
      <c r="I98" s="75">
        <v>13</v>
      </c>
      <c r="J98" s="75">
        <v>2018</v>
      </c>
      <c r="K98" s="75">
        <v>2018</v>
      </c>
      <c r="L98" s="81">
        <v>2.6</v>
      </c>
      <c r="M98" s="81">
        <v>0</v>
      </c>
      <c r="N98" s="81">
        <v>0</v>
      </c>
      <c r="O98" s="81">
        <v>0</v>
      </c>
      <c r="P98" s="81">
        <v>2.6</v>
      </c>
      <c r="Q98" s="75" t="s">
        <v>46</v>
      </c>
      <c r="R98" s="75">
        <v>13</v>
      </c>
      <c r="S98" s="75">
        <v>40</v>
      </c>
      <c r="T98" s="75">
        <v>13</v>
      </c>
      <c r="U98" s="75">
        <v>13</v>
      </c>
      <c r="V98" s="66" t="s">
        <v>41</v>
      </c>
      <c r="W98" s="66" t="s">
        <v>41</v>
      </c>
      <c r="X98" s="66" t="s">
        <v>41</v>
      </c>
      <c r="Y98" s="66" t="s">
        <v>41</v>
      </c>
      <c r="Z98" s="66" t="s">
        <v>41</v>
      </c>
      <c r="AA98" s="66" t="s">
        <v>41</v>
      </c>
      <c r="AB98" s="66" t="s">
        <v>72</v>
      </c>
      <c r="AC98" s="66" t="s">
        <v>73</v>
      </c>
      <c r="AD98" s="66"/>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row>
    <row r="99" s="7" customFormat="1" ht="24" spans="1:30">
      <c r="A99" s="75" t="s">
        <v>42</v>
      </c>
      <c r="B99" s="66" t="s">
        <v>85</v>
      </c>
      <c r="C99" s="75" t="s">
        <v>53</v>
      </c>
      <c r="D99" s="75" t="s">
        <v>70</v>
      </c>
      <c r="E99" s="75" t="s">
        <v>71</v>
      </c>
      <c r="F99" s="75">
        <v>16</v>
      </c>
      <c r="G99" s="75">
        <v>1</v>
      </c>
      <c r="H99" s="75">
        <v>16</v>
      </c>
      <c r="I99" s="75">
        <v>16</v>
      </c>
      <c r="J99" s="75">
        <v>2018</v>
      </c>
      <c r="K99" s="75">
        <v>2018</v>
      </c>
      <c r="L99" s="81">
        <v>3.2</v>
      </c>
      <c r="M99" s="81">
        <v>0</v>
      </c>
      <c r="N99" s="81">
        <v>0</v>
      </c>
      <c r="O99" s="81">
        <v>0</v>
      </c>
      <c r="P99" s="81">
        <v>3.2</v>
      </c>
      <c r="Q99" s="75" t="s">
        <v>46</v>
      </c>
      <c r="R99" s="75">
        <v>16</v>
      </c>
      <c r="S99" s="75">
        <v>150</v>
      </c>
      <c r="T99" s="75">
        <v>16</v>
      </c>
      <c r="U99" s="75">
        <v>16</v>
      </c>
      <c r="V99" s="66" t="s">
        <v>41</v>
      </c>
      <c r="W99" s="66" t="s">
        <v>41</v>
      </c>
      <c r="X99" s="66" t="s">
        <v>41</v>
      </c>
      <c r="Y99" s="66" t="s">
        <v>41</v>
      </c>
      <c r="Z99" s="66" t="s">
        <v>41</v>
      </c>
      <c r="AA99" s="66" t="s">
        <v>41</v>
      </c>
      <c r="AB99" s="66" t="s">
        <v>72</v>
      </c>
      <c r="AC99" s="66" t="s">
        <v>73</v>
      </c>
      <c r="AD99" s="67"/>
    </row>
    <row r="100" s="7" customFormat="1" ht="24" spans="1:30">
      <c r="A100" s="75" t="s">
        <v>42</v>
      </c>
      <c r="B100" s="66" t="s">
        <v>85</v>
      </c>
      <c r="C100" s="75" t="s">
        <v>54</v>
      </c>
      <c r="D100" s="75" t="s">
        <v>70</v>
      </c>
      <c r="E100" s="75" t="s">
        <v>71</v>
      </c>
      <c r="F100" s="75">
        <v>22</v>
      </c>
      <c r="G100" s="75">
        <v>1</v>
      </c>
      <c r="H100" s="75">
        <v>22</v>
      </c>
      <c r="I100" s="75">
        <v>22</v>
      </c>
      <c r="J100" s="75">
        <v>2018</v>
      </c>
      <c r="K100" s="75">
        <v>2018</v>
      </c>
      <c r="L100" s="81">
        <v>4.4</v>
      </c>
      <c r="M100" s="81">
        <v>0</v>
      </c>
      <c r="N100" s="81">
        <v>4.4</v>
      </c>
      <c r="O100" s="81">
        <v>0</v>
      </c>
      <c r="P100" s="81">
        <v>0</v>
      </c>
      <c r="Q100" s="75" t="s">
        <v>46</v>
      </c>
      <c r="R100" s="75">
        <v>22</v>
      </c>
      <c r="S100" s="75">
        <v>112</v>
      </c>
      <c r="T100" s="75">
        <v>22</v>
      </c>
      <c r="U100" s="75">
        <v>22</v>
      </c>
      <c r="V100" s="66" t="s">
        <v>41</v>
      </c>
      <c r="W100" s="66" t="s">
        <v>41</v>
      </c>
      <c r="X100" s="66" t="s">
        <v>41</v>
      </c>
      <c r="Y100" s="66" t="s">
        <v>41</v>
      </c>
      <c r="Z100" s="66" t="s">
        <v>41</v>
      </c>
      <c r="AA100" s="66" t="s">
        <v>41</v>
      </c>
      <c r="AB100" s="66" t="s">
        <v>72</v>
      </c>
      <c r="AC100" s="66" t="s">
        <v>73</v>
      </c>
      <c r="AD100" s="67"/>
    </row>
    <row r="101" s="8" customFormat="1" ht="24" spans="1:30">
      <c r="A101" s="75" t="s">
        <v>42</v>
      </c>
      <c r="B101" s="66" t="s">
        <v>85</v>
      </c>
      <c r="C101" s="75" t="s">
        <v>55</v>
      </c>
      <c r="D101" s="75" t="s">
        <v>70</v>
      </c>
      <c r="E101" s="75" t="s">
        <v>71</v>
      </c>
      <c r="F101" s="75">
        <v>54</v>
      </c>
      <c r="G101" s="75">
        <v>1</v>
      </c>
      <c r="H101" s="75">
        <v>54</v>
      </c>
      <c r="I101" s="75">
        <v>54</v>
      </c>
      <c r="J101" s="75">
        <v>2018</v>
      </c>
      <c r="K101" s="75">
        <v>2018</v>
      </c>
      <c r="L101" s="81">
        <v>10.8</v>
      </c>
      <c r="M101" s="81">
        <v>0</v>
      </c>
      <c r="N101" s="81">
        <v>0</v>
      </c>
      <c r="O101" s="81">
        <v>0</v>
      </c>
      <c r="P101" s="81">
        <v>10.8</v>
      </c>
      <c r="Q101" s="75" t="s">
        <v>46</v>
      </c>
      <c r="R101" s="75">
        <v>54</v>
      </c>
      <c r="S101" s="75">
        <v>187</v>
      </c>
      <c r="T101" s="75">
        <v>54</v>
      </c>
      <c r="U101" s="75">
        <v>54</v>
      </c>
      <c r="V101" s="66" t="s">
        <v>41</v>
      </c>
      <c r="W101" s="66" t="s">
        <v>41</v>
      </c>
      <c r="X101" s="66" t="s">
        <v>41</v>
      </c>
      <c r="Y101" s="66" t="s">
        <v>41</v>
      </c>
      <c r="Z101" s="66" t="s">
        <v>41</v>
      </c>
      <c r="AA101" s="66" t="s">
        <v>41</v>
      </c>
      <c r="AB101" s="66" t="s">
        <v>72</v>
      </c>
      <c r="AC101" s="66" t="s">
        <v>73</v>
      </c>
      <c r="AD101" s="66"/>
    </row>
    <row r="102" s="8" customFormat="1" ht="24" spans="1:224">
      <c r="A102" s="75" t="s">
        <v>42</v>
      </c>
      <c r="B102" s="66" t="s">
        <v>85</v>
      </c>
      <c r="C102" s="75" t="s">
        <v>56</v>
      </c>
      <c r="D102" s="75" t="s">
        <v>70</v>
      </c>
      <c r="E102" s="75" t="s">
        <v>71</v>
      </c>
      <c r="F102" s="75">
        <v>15</v>
      </c>
      <c r="G102" s="75">
        <v>1</v>
      </c>
      <c r="H102" s="75">
        <v>15</v>
      </c>
      <c r="I102" s="75">
        <v>15</v>
      </c>
      <c r="J102" s="75">
        <v>2018</v>
      </c>
      <c r="K102" s="75">
        <v>2018</v>
      </c>
      <c r="L102" s="81">
        <v>2.8</v>
      </c>
      <c r="M102" s="81">
        <v>0</v>
      </c>
      <c r="N102" s="81">
        <v>0</v>
      </c>
      <c r="O102" s="81">
        <v>0</v>
      </c>
      <c r="P102" s="81">
        <v>2.8</v>
      </c>
      <c r="Q102" s="75" t="s">
        <v>46</v>
      </c>
      <c r="R102" s="75">
        <v>15</v>
      </c>
      <c r="S102" s="75">
        <v>42</v>
      </c>
      <c r="T102" s="75">
        <v>15</v>
      </c>
      <c r="U102" s="75">
        <v>15</v>
      </c>
      <c r="V102" s="66" t="s">
        <v>41</v>
      </c>
      <c r="W102" s="66" t="s">
        <v>41</v>
      </c>
      <c r="X102" s="66" t="s">
        <v>41</v>
      </c>
      <c r="Y102" s="66" t="s">
        <v>41</v>
      </c>
      <c r="Z102" s="66" t="s">
        <v>41</v>
      </c>
      <c r="AA102" s="66" t="s">
        <v>41</v>
      </c>
      <c r="AB102" s="66" t="s">
        <v>72</v>
      </c>
      <c r="AC102" s="66" t="s">
        <v>73</v>
      </c>
      <c r="AD102" s="6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row>
    <row r="103" s="8" customFormat="1" ht="24" spans="1:30">
      <c r="A103" s="75" t="s">
        <v>42</v>
      </c>
      <c r="B103" s="66" t="s">
        <v>85</v>
      </c>
      <c r="C103" s="75" t="s">
        <v>57</v>
      </c>
      <c r="D103" s="75" t="s">
        <v>70</v>
      </c>
      <c r="E103" s="75" t="s">
        <v>71</v>
      </c>
      <c r="F103" s="75">
        <v>8</v>
      </c>
      <c r="G103" s="75">
        <v>1</v>
      </c>
      <c r="H103" s="75">
        <v>8</v>
      </c>
      <c r="I103" s="75">
        <v>8</v>
      </c>
      <c r="J103" s="75">
        <v>2018</v>
      </c>
      <c r="K103" s="75">
        <v>2018</v>
      </c>
      <c r="L103" s="81">
        <v>1.6</v>
      </c>
      <c r="M103" s="81">
        <v>0</v>
      </c>
      <c r="N103" s="81">
        <v>1.6</v>
      </c>
      <c r="O103" s="81">
        <v>0</v>
      </c>
      <c r="P103" s="81">
        <v>0</v>
      </c>
      <c r="Q103" s="75" t="s">
        <v>46</v>
      </c>
      <c r="R103" s="75">
        <v>8</v>
      </c>
      <c r="S103" s="75">
        <v>50</v>
      </c>
      <c r="T103" s="75">
        <v>8</v>
      </c>
      <c r="U103" s="75">
        <v>8</v>
      </c>
      <c r="V103" s="66" t="s">
        <v>41</v>
      </c>
      <c r="W103" s="66" t="s">
        <v>41</v>
      </c>
      <c r="X103" s="66" t="s">
        <v>41</v>
      </c>
      <c r="Y103" s="66" t="s">
        <v>41</v>
      </c>
      <c r="Z103" s="66" t="s">
        <v>41</v>
      </c>
      <c r="AA103" s="66" t="s">
        <v>41</v>
      </c>
      <c r="AB103" s="66" t="s">
        <v>72</v>
      </c>
      <c r="AC103" s="66" t="s">
        <v>73</v>
      </c>
      <c r="AD103" s="66"/>
    </row>
    <row r="104" s="8" customFormat="1" ht="24" spans="1:224">
      <c r="A104" s="75" t="s">
        <v>42</v>
      </c>
      <c r="B104" s="66" t="s">
        <v>85</v>
      </c>
      <c r="C104" s="75" t="s">
        <v>58</v>
      </c>
      <c r="D104" s="75" t="s">
        <v>70</v>
      </c>
      <c r="E104" s="75" t="s">
        <v>71</v>
      </c>
      <c r="F104" s="75">
        <v>31</v>
      </c>
      <c r="G104" s="75">
        <v>1</v>
      </c>
      <c r="H104" s="75">
        <v>31</v>
      </c>
      <c r="I104" s="75">
        <v>31</v>
      </c>
      <c r="J104" s="75">
        <v>2018</v>
      </c>
      <c r="K104" s="75">
        <v>2018</v>
      </c>
      <c r="L104" s="81">
        <v>6.2</v>
      </c>
      <c r="M104" s="81">
        <v>0</v>
      </c>
      <c r="N104" s="81">
        <v>6.2</v>
      </c>
      <c r="O104" s="81">
        <v>0</v>
      </c>
      <c r="P104" s="81">
        <v>0</v>
      </c>
      <c r="Q104" s="75" t="s">
        <v>46</v>
      </c>
      <c r="R104" s="75">
        <v>31</v>
      </c>
      <c r="S104" s="75">
        <v>139</v>
      </c>
      <c r="T104" s="75">
        <v>31</v>
      </c>
      <c r="U104" s="75">
        <v>31</v>
      </c>
      <c r="V104" s="66" t="s">
        <v>41</v>
      </c>
      <c r="W104" s="66" t="s">
        <v>41</v>
      </c>
      <c r="X104" s="66" t="s">
        <v>41</v>
      </c>
      <c r="Y104" s="66" t="s">
        <v>41</v>
      </c>
      <c r="Z104" s="66" t="s">
        <v>41</v>
      </c>
      <c r="AA104" s="66" t="s">
        <v>41</v>
      </c>
      <c r="AB104" s="66" t="s">
        <v>72</v>
      </c>
      <c r="AC104" s="66" t="s">
        <v>73</v>
      </c>
      <c r="AD104" s="6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row>
    <row r="105" s="5" customFormat="1" ht="12" spans="1:30">
      <c r="A105" s="43">
        <v>2.4</v>
      </c>
      <c r="B105" s="44" t="s">
        <v>86</v>
      </c>
      <c r="C105" s="43" t="s">
        <v>36</v>
      </c>
      <c r="D105" s="43"/>
      <c r="E105" s="43"/>
      <c r="F105" s="43">
        <v>258</v>
      </c>
      <c r="G105" s="43">
        <v>11</v>
      </c>
      <c r="H105" s="43">
        <v>258</v>
      </c>
      <c r="I105" s="43">
        <v>258</v>
      </c>
      <c r="J105" s="43"/>
      <c r="K105" s="43"/>
      <c r="L105" s="52">
        <v>51.61</v>
      </c>
      <c r="M105" s="52">
        <v>9.6</v>
      </c>
      <c r="N105" s="52">
        <v>15.4</v>
      </c>
      <c r="O105" s="52">
        <v>0</v>
      </c>
      <c r="P105" s="52">
        <v>26.61</v>
      </c>
      <c r="Q105" s="77"/>
      <c r="R105" s="43">
        <v>258</v>
      </c>
      <c r="S105" s="43">
        <v>788</v>
      </c>
      <c r="T105" s="43">
        <v>258</v>
      </c>
      <c r="U105" s="43">
        <v>258</v>
      </c>
      <c r="V105" s="44" t="s">
        <v>41</v>
      </c>
      <c r="W105" s="44" t="s">
        <v>41</v>
      </c>
      <c r="X105" s="44" t="s">
        <v>41</v>
      </c>
      <c r="Y105" s="44" t="s">
        <v>41</v>
      </c>
      <c r="Z105" s="44" t="s">
        <v>41</v>
      </c>
      <c r="AA105" s="44" t="s">
        <v>41</v>
      </c>
      <c r="AB105" s="44"/>
      <c r="AC105" s="44"/>
      <c r="AD105" s="65"/>
    </row>
    <row r="106" s="7" customFormat="1" ht="24" spans="1:224">
      <c r="A106" s="75" t="s">
        <v>42</v>
      </c>
      <c r="B106" s="66" t="s">
        <v>87</v>
      </c>
      <c r="C106" s="75" t="s">
        <v>44</v>
      </c>
      <c r="D106" s="75" t="s">
        <v>70</v>
      </c>
      <c r="E106" s="75" t="s">
        <v>71</v>
      </c>
      <c r="F106" s="75">
        <v>4</v>
      </c>
      <c r="G106" s="75">
        <v>1</v>
      </c>
      <c r="H106" s="75">
        <v>4</v>
      </c>
      <c r="I106" s="75">
        <v>4</v>
      </c>
      <c r="J106" s="75">
        <v>2018</v>
      </c>
      <c r="K106" s="75">
        <v>2018</v>
      </c>
      <c r="L106" s="81">
        <v>0.8</v>
      </c>
      <c r="M106" s="81">
        <v>0</v>
      </c>
      <c r="N106" s="81">
        <v>0.8</v>
      </c>
      <c r="O106" s="81">
        <v>0</v>
      </c>
      <c r="P106" s="81">
        <v>0</v>
      </c>
      <c r="Q106" s="75" t="s">
        <v>46</v>
      </c>
      <c r="R106" s="75">
        <v>4</v>
      </c>
      <c r="S106" s="75">
        <v>12</v>
      </c>
      <c r="T106" s="75">
        <v>4</v>
      </c>
      <c r="U106" s="75">
        <v>4</v>
      </c>
      <c r="V106" s="66" t="s">
        <v>41</v>
      </c>
      <c r="W106" s="66" t="s">
        <v>41</v>
      </c>
      <c r="X106" s="66" t="s">
        <v>41</v>
      </c>
      <c r="Y106" s="66" t="s">
        <v>41</v>
      </c>
      <c r="Z106" s="66" t="s">
        <v>41</v>
      </c>
      <c r="AA106" s="66" t="s">
        <v>41</v>
      </c>
      <c r="AB106" s="66" t="s">
        <v>72</v>
      </c>
      <c r="AC106" s="66" t="s">
        <v>73</v>
      </c>
      <c r="AD106" s="66"/>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row>
    <row r="107" s="7" customFormat="1" ht="24" spans="1:30">
      <c r="A107" s="75" t="s">
        <v>42</v>
      </c>
      <c r="B107" s="66" t="s">
        <v>87</v>
      </c>
      <c r="C107" s="75" t="s">
        <v>49</v>
      </c>
      <c r="D107" s="75" t="s">
        <v>70</v>
      </c>
      <c r="E107" s="75" t="s">
        <v>71</v>
      </c>
      <c r="F107" s="75">
        <v>11</v>
      </c>
      <c r="G107" s="75">
        <v>1</v>
      </c>
      <c r="H107" s="75">
        <v>11</v>
      </c>
      <c r="I107" s="75">
        <v>11</v>
      </c>
      <c r="J107" s="75">
        <v>2018</v>
      </c>
      <c r="K107" s="75">
        <v>2018</v>
      </c>
      <c r="L107" s="81">
        <v>2</v>
      </c>
      <c r="M107" s="81">
        <v>0</v>
      </c>
      <c r="N107" s="81">
        <v>0</v>
      </c>
      <c r="O107" s="81">
        <v>0</v>
      </c>
      <c r="P107" s="81">
        <v>2</v>
      </c>
      <c r="Q107" s="75" t="s">
        <v>46</v>
      </c>
      <c r="R107" s="75">
        <v>11</v>
      </c>
      <c r="S107" s="75">
        <v>40</v>
      </c>
      <c r="T107" s="75">
        <v>11</v>
      </c>
      <c r="U107" s="75">
        <v>11</v>
      </c>
      <c r="V107" s="66" t="s">
        <v>41</v>
      </c>
      <c r="W107" s="66" t="s">
        <v>41</v>
      </c>
      <c r="X107" s="66" t="s">
        <v>41</v>
      </c>
      <c r="Y107" s="66" t="s">
        <v>41</v>
      </c>
      <c r="Z107" s="66" t="s">
        <v>41</v>
      </c>
      <c r="AA107" s="66" t="s">
        <v>41</v>
      </c>
      <c r="AB107" s="66" t="s">
        <v>72</v>
      </c>
      <c r="AC107" s="66" t="s">
        <v>73</v>
      </c>
      <c r="AD107" s="67"/>
    </row>
    <row r="108" s="7" customFormat="1" ht="24" spans="1:30">
      <c r="A108" s="75" t="s">
        <v>42</v>
      </c>
      <c r="B108" s="66" t="s">
        <v>87</v>
      </c>
      <c r="C108" s="75" t="s">
        <v>50</v>
      </c>
      <c r="D108" s="75" t="s">
        <v>70</v>
      </c>
      <c r="E108" s="75" t="s">
        <v>71</v>
      </c>
      <c r="F108" s="75">
        <v>10</v>
      </c>
      <c r="G108" s="75">
        <v>1</v>
      </c>
      <c r="H108" s="75">
        <v>10</v>
      </c>
      <c r="I108" s="75">
        <v>10</v>
      </c>
      <c r="J108" s="75">
        <v>2018</v>
      </c>
      <c r="K108" s="75">
        <v>2018</v>
      </c>
      <c r="L108" s="81">
        <v>2</v>
      </c>
      <c r="M108" s="81">
        <v>0</v>
      </c>
      <c r="N108" s="81">
        <v>2</v>
      </c>
      <c r="O108" s="81">
        <v>0</v>
      </c>
      <c r="P108" s="81">
        <v>0</v>
      </c>
      <c r="Q108" s="75" t="s">
        <v>46</v>
      </c>
      <c r="R108" s="75">
        <v>10</v>
      </c>
      <c r="S108" s="75">
        <v>32</v>
      </c>
      <c r="T108" s="75">
        <v>10</v>
      </c>
      <c r="U108" s="75">
        <v>10</v>
      </c>
      <c r="V108" s="66" t="s">
        <v>41</v>
      </c>
      <c r="W108" s="66" t="s">
        <v>41</v>
      </c>
      <c r="X108" s="66" t="s">
        <v>41</v>
      </c>
      <c r="Y108" s="66" t="s">
        <v>41</v>
      </c>
      <c r="Z108" s="66" t="s">
        <v>41</v>
      </c>
      <c r="AA108" s="66" t="s">
        <v>41</v>
      </c>
      <c r="AB108" s="66" t="s">
        <v>72</v>
      </c>
      <c r="AC108" s="66" t="s">
        <v>73</v>
      </c>
      <c r="AD108" s="67"/>
    </row>
    <row r="109" s="7" customFormat="1" ht="24" spans="1:30">
      <c r="A109" s="75" t="s">
        <v>42</v>
      </c>
      <c r="B109" s="66" t="s">
        <v>87</v>
      </c>
      <c r="C109" s="75" t="s">
        <v>51</v>
      </c>
      <c r="D109" s="75" t="s">
        <v>70</v>
      </c>
      <c r="E109" s="75" t="s">
        <v>71</v>
      </c>
      <c r="F109" s="75">
        <v>6</v>
      </c>
      <c r="G109" s="75">
        <v>1</v>
      </c>
      <c r="H109" s="75">
        <v>6</v>
      </c>
      <c r="I109" s="75">
        <v>6</v>
      </c>
      <c r="J109" s="75">
        <v>2018</v>
      </c>
      <c r="K109" s="75">
        <v>2018</v>
      </c>
      <c r="L109" s="81">
        <v>1.2</v>
      </c>
      <c r="M109" s="81">
        <v>0</v>
      </c>
      <c r="N109" s="81">
        <v>1.2</v>
      </c>
      <c r="O109" s="81">
        <v>0</v>
      </c>
      <c r="P109" s="81">
        <v>0</v>
      </c>
      <c r="Q109" s="75" t="s">
        <v>46</v>
      </c>
      <c r="R109" s="75">
        <v>6</v>
      </c>
      <c r="S109" s="75">
        <v>20</v>
      </c>
      <c r="T109" s="75">
        <v>6</v>
      </c>
      <c r="U109" s="75">
        <v>6</v>
      </c>
      <c r="V109" s="66" t="s">
        <v>41</v>
      </c>
      <c r="W109" s="66" t="s">
        <v>41</v>
      </c>
      <c r="X109" s="66" t="s">
        <v>41</v>
      </c>
      <c r="Y109" s="66" t="s">
        <v>41</v>
      </c>
      <c r="Z109" s="66" t="s">
        <v>41</v>
      </c>
      <c r="AA109" s="66" t="s">
        <v>41</v>
      </c>
      <c r="AB109" s="66" t="s">
        <v>72</v>
      </c>
      <c r="AC109" s="66" t="s">
        <v>73</v>
      </c>
      <c r="AD109" s="67"/>
    </row>
    <row r="110" s="7" customFormat="1" ht="24" spans="1:224">
      <c r="A110" s="75" t="s">
        <v>42</v>
      </c>
      <c r="B110" s="66" t="s">
        <v>87</v>
      </c>
      <c r="C110" s="75" t="s">
        <v>52</v>
      </c>
      <c r="D110" s="75" t="s">
        <v>70</v>
      </c>
      <c r="E110" s="75" t="s">
        <v>71</v>
      </c>
      <c r="F110" s="75">
        <v>11</v>
      </c>
      <c r="G110" s="75">
        <v>1</v>
      </c>
      <c r="H110" s="75">
        <v>11</v>
      </c>
      <c r="I110" s="75">
        <v>11</v>
      </c>
      <c r="J110" s="75">
        <v>2018</v>
      </c>
      <c r="K110" s="75">
        <v>2018</v>
      </c>
      <c r="L110" s="81">
        <v>2.2</v>
      </c>
      <c r="M110" s="81">
        <v>0</v>
      </c>
      <c r="N110" s="81">
        <v>0</v>
      </c>
      <c r="O110" s="81">
        <v>0</v>
      </c>
      <c r="P110" s="81">
        <v>2.2</v>
      </c>
      <c r="Q110" s="75" t="s">
        <v>46</v>
      </c>
      <c r="R110" s="75">
        <v>11</v>
      </c>
      <c r="S110" s="75">
        <v>35</v>
      </c>
      <c r="T110" s="75">
        <v>11</v>
      </c>
      <c r="U110" s="75">
        <v>11</v>
      </c>
      <c r="V110" s="66" t="s">
        <v>41</v>
      </c>
      <c r="W110" s="66" t="s">
        <v>41</v>
      </c>
      <c r="X110" s="66" t="s">
        <v>41</v>
      </c>
      <c r="Y110" s="66" t="s">
        <v>41</v>
      </c>
      <c r="Z110" s="66" t="s">
        <v>41</v>
      </c>
      <c r="AA110" s="66" t="s">
        <v>41</v>
      </c>
      <c r="AB110" s="66" t="s">
        <v>72</v>
      </c>
      <c r="AC110" s="66" t="s">
        <v>73</v>
      </c>
      <c r="AD110" s="66"/>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row>
    <row r="111" s="7" customFormat="1" ht="24" spans="1:30">
      <c r="A111" s="75" t="s">
        <v>42</v>
      </c>
      <c r="B111" s="66" t="s">
        <v>87</v>
      </c>
      <c r="C111" s="75" t="s">
        <v>53</v>
      </c>
      <c r="D111" s="75" t="s">
        <v>70</v>
      </c>
      <c r="E111" s="75" t="s">
        <v>71</v>
      </c>
      <c r="F111" s="75">
        <v>31</v>
      </c>
      <c r="G111" s="75">
        <v>1</v>
      </c>
      <c r="H111" s="75">
        <v>31</v>
      </c>
      <c r="I111" s="75">
        <v>31</v>
      </c>
      <c r="J111" s="75">
        <v>2018</v>
      </c>
      <c r="K111" s="75">
        <v>2018</v>
      </c>
      <c r="L111" s="81">
        <v>6.2</v>
      </c>
      <c r="M111" s="81">
        <v>0</v>
      </c>
      <c r="N111" s="81">
        <v>0</v>
      </c>
      <c r="O111" s="81">
        <v>0</v>
      </c>
      <c r="P111" s="81">
        <v>6.2</v>
      </c>
      <c r="Q111" s="75" t="s">
        <v>46</v>
      </c>
      <c r="R111" s="75">
        <v>31</v>
      </c>
      <c r="S111" s="75">
        <v>100</v>
      </c>
      <c r="T111" s="75">
        <v>31</v>
      </c>
      <c r="U111" s="75">
        <v>31</v>
      </c>
      <c r="V111" s="66" t="s">
        <v>41</v>
      </c>
      <c r="W111" s="66" t="s">
        <v>41</v>
      </c>
      <c r="X111" s="66" t="s">
        <v>41</v>
      </c>
      <c r="Y111" s="66" t="s">
        <v>41</v>
      </c>
      <c r="Z111" s="66" t="s">
        <v>41</v>
      </c>
      <c r="AA111" s="66" t="s">
        <v>41</v>
      </c>
      <c r="AB111" s="66" t="s">
        <v>72</v>
      </c>
      <c r="AC111" s="66" t="s">
        <v>73</v>
      </c>
      <c r="AD111" s="67"/>
    </row>
    <row r="112" s="7" customFormat="1" ht="24" spans="1:30">
      <c r="A112" s="75" t="s">
        <v>42</v>
      </c>
      <c r="B112" s="66" t="s">
        <v>87</v>
      </c>
      <c r="C112" s="75" t="s">
        <v>54</v>
      </c>
      <c r="D112" s="75" t="s">
        <v>70</v>
      </c>
      <c r="E112" s="75" t="s">
        <v>71</v>
      </c>
      <c r="F112" s="75">
        <v>53</v>
      </c>
      <c r="G112" s="75">
        <v>1</v>
      </c>
      <c r="H112" s="75">
        <v>53</v>
      </c>
      <c r="I112" s="75">
        <v>53</v>
      </c>
      <c r="J112" s="75">
        <v>2018</v>
      </c>
      <c r="K112" s="75">
        <v>2018</v>
      </c>
      <c r="L112" s="81">
        <v>11.4</v>
      </c>
      <c r="M112" s="81">
        <v>0</v>
      </c>
      <c r="N112" s="81">
        <v>11.4</v>
      </c>
      <c r="O112" s="81">
        <v>0</v>
      </c>
      <c r="P112" s="81">
        <v>0</v>
      </c>
      <c r="Q112" s="75" t="s">
        <v>46</v>
      </c>
      <c r="R112" s="75">
        <v>53</v>
      </c>
      <c r="S112" s="75">
        <v>150</v>
      </c>
      <c r="T112" s="75">
        <v>53</v>
      </c>
      <c r="U112" s="75">
        <v>53</v>
      </c>
      <c r="V112" s="66" t="s">
        <v>41</v>
      </c>
      <c r="W112" s="66" t="s">
        <v>41</v>
      </c>
      <c r="X112" s="66" t="s">
        <v>41</v>
      </c>
      <c r="Y112" s="66" t="s">
        <v>41</v>
      </c>
      <c r="Z112" s="66" t="s">
        <v>41</v>
      </c>
      <c r="AA112" s="66" t="s">
        <v>41</v>
      </c>
      <c r="AB112" s="66" t="s">
        <v>72</v>
      </c>
      <c r="AC112" s="66" t="s">
        <v>73</v>
      </c>
      <c r="AD112" s="67"/>
    </row>
    <row r="113" s="8" customFormat="1" ht="24" spans="1:30">
      <c r="A113" s="75" t="s">
        <v>42</v>
      </c>
      <c r="B113" s="66" t="s">
        <v>87</v>
      </c>
      <c r="C113" s="75" t="s">
        <v>55</v>
      </c>
      <c r="D113" s="75" t="s">
        <v>70</v>
      </c>
      <c r="E113" s="75" t="s">
        <v>71</v>
      </c>
      <c r="F113" s="75">
        <v>46</v>
      </c>
      <c r="G113" s="75">
        <v>1</v>
      </c>
      <c r="H113" s="75">
        <v>46</v>
      </c>
      <c r="I113" s="75">
        <v>46</v>
      </c>
      <c r="J113" s="75">
        <v>2018</v>
      </c>
      <c r="K113" s="75">
        <v>2018</v>
      </c>
      <c r="L113" s="81">
        <v>9.6</v>
      </c>
      <c r="M113" s="81">
        <v>0</v>
      </c>
      <c r="N113" s="81">
        <v>0</v>
      </c>
      <c r="O113" s="81">
        <v>0</v>
      </c>
      <c r="P113" s="81">
        <v>9.6</v>
      </c>
      <c r="Q113" s="75" t="s">
        <v>46</v>
      </c>
      <c r="R113" s="75">
        <v>46</v>
      </c>
      <c r="S113" s="75">
        <v>150</v>
      </c>
      <c r="T113" s="75">
        <v>46</v>
      </c>
      <c r="U113" s="75">
        <v>46</v>
      </c>
      <c r="V113" s="66" t="s">
        <v>41</v>
      </c>
      <c r="W113" s="66" t="s">
        <v>41</v>
      </c>
      <c r="X113" s="66" t="s">
        <v>41</v>
      </c>
      <c r="Y113" s="66" t="s">
        <v>41</v>
      </c>
      <c r="Z113" s="66" t="s">
        <v>41</v>
      </c>
      <c r="AA113" s="66" t="s">
        <v>41</v>
      </c>
      <c r="AB113" s="66" t="s">
        <v>72</v>
      </c>
      <c r="AC113" s="66" t="s">
        <v>73</v>
      </c>
      <c r="AD113" s="66"/>
    </row>
    <row r="114" s="8" customFormat="1" ht="24" spans="1:224">
      <c r="A114" s="75" t="s">
        <v>42</v>
      </c>
      <c r="B114" s="66" t="s">
        <v>87</v>
      </c>
      <c r="C114" s="75" t="s">
        <v>56</v>
      </c>
      <c r="D114" s="75" t="s">
        <v>70</v>
      </c>
      <c r="E114" s="75" t="s">
        <v>71</v>
      </c>
      <c r="F114" s="75">
        <v>38</v>
      </c>
      <c r="G114" s="75">
        <v>1</v>
      </c>
      <c r="H114" s="75">
        <v>38</v>
      </c>
      <c r="I114" s="75">
        <v>38</v>
      </c>
      <c r="J114" s="75">
        <v>2018</v>
      </c>
      <c r="K114" s="75">
        <v>2018</v>
      </c>
      <c r="L114" s="81">
        <v>6.61</v>
      </c>
      <c r="M114" s="81">
        <v>0</v>
      </c>
      <c r="N114" s="81">
        <v>0</v>
      </c>
      <c r="O114" s="81">
        <v>0</v>
      </c>
      <c r="P114" s="81">
        <v>6.61</v>
      </c>
      <c r="Q114" s="75" t="s">
        <v>46</v>
      </c>
      <c r="R114" s="75">
        <v>38</v>
      </c>
      <c r="S114" s="75">
        <v>110</v>
      </c>
      <c r="T114" s="75">
        <v>38</v>
      </c>
      <c r="U114" s="75">
        <v>38</v>
      </c>
      <c r="V114" s="66" t="s">
        <v>41</v>
      </c>
      <c r="W114" s="66" t="s">
        <v>41</v>
      </c>
      <c r="X114" s="66" t="s">
        <v>41</v>
      </c>
      <c r="Y114" s="66" t="s">
        <v>41</v>
      </c>
      <c r="Z114" s="66" t="s">
        <v>41</v>
      </c>
      <c r="AA114" s="66" t="s">
        <v>41</v>
      </c>
      <c r="AB114" s="66" t="s">
        <v>72</v>
      </c>
      <c r="AC114" s="66" t="s">
        <v>73</v>
      </c>
      <c r="AD114" s="6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row>
    <row r="115" s="8" customFormat="1" ht="24" spans="1:30">
      <c r="A115" s="75" t="s">
        <v>42</v>
      </c>
      <c r="B115" s="66" t="s">
        <v>87</v>
      </c>
      <c r="C115" s="75" t="s">
        <v>57</v>
      </c>
      <c r="D115" s="75" t="s">
        <v>70</v>
      </c>
      <c r="E115" s="75" t="s">
        <v>71</v>
      </c>
      <c r="F115" s="75">
        <v>12</v>
      </c>
      <c r="G115" s="75">
        <v>1</v>
      </c>
      <c r="H115" s="75">
        <v>12</v>
      </c>
      <c r="I115" s="75">
        <v>12</v>
      </c>
      <c r="J115" s="75">
        <v>2018</v>
      </c>
      <c r="K115" s="75">
        <v>2018</v>
      </c>
      <c r="L115" s="81">
        <v>2.4</v>
      </c>
      <c r="M115" s="81">
        <v>2.4</v>
      </c>
      <c r="N115" s="81">
        <v>0</v>
      </c>
      <c r="O115" s="81">
        <v>0</v>
      </c>
      <c r="P115" s="81">
        <v>0</v>
      </c>
      <c r="Q115" s="75" t="s">
        <v>46</v>
      </c>
      <c r="R115" s="75">
        <v>12</v>
      </c>
      <c r="S115" s="75">
        <v>41</v>
      </c>
      <c r="T115" s="75">
        <v>12</v>
      </c>
      <c r="U115" s="75">
        <v>12</v>
      </c>
      <c r="V115" s="66" t="s">
        <v>41</v>
      </c>
      <c r="W115" s="66" t="s">
        <v>41</v>
      </c>
      <c r="X115" s="66" t="s">
        <v>41</v>
      </c>
      <c r="Y115" s="66" t="s">
        <v>41</v>
      </c>
      <c r="Z115" s="66" t="s">
        <v>41</v>
      </c>
      <c r="AA115" s="66" t="s">
        <v>41</v>
      </c>
      <c r="AB115" s="66" t="s">
        <v>72</v>
      </c>
      <c r="AC115" s="66" t="s">
        <v>73</v>
      </c>
      <c r="AD115" s="66"/>
    </row>
    <row r="116" s="8" customFormat="1" ht="24" spans="1:224">
      <c r="A116" s="75" t="s">
        <v>42</v>
      </c>
      <c r="B116" s="66" t="s">
        <v>87</v>
      </c>
      <c r="C116" s="75" t="s">
        <v>58</v>
      </c>
      <c r="D116" s="75" t="s">
        <v>70</v>
      </c>
      <c r="E116" s="75" t="s">
        <v>71</v>
      </c>
      <c r="F116" s="75">
        <v>36</v>
      </c>
      <c r="G116" s="75">
        <v>1</v>
      </c>
      <c r="H116" s="75">
        <v>36</v>
      </c>
      <c r="I116" s="75">
        <v>36</v>
      </c>
      <c r="J116" s="75">
        <v>2018</v>
      </c>
      <c r="K116" s="75">
        <v>2018</v>
      </c>
      <c r="L116" s="81">
        <v>7.2</v>
      </c>
      <c r="M116" s="81">
        <v>7.2</v>
      </c>
      <c r="N116" s="81">
        <v>0</v>
      </c>
      <c r="O116" s="81">
        <v>0</v>
      </c>
      <c r="P116" s="81">
        <v>0</v>
      </c>
      <c r="Q116" s="75" t="s">
        <v>46</v>
      </c>
      <c r="R116" s="75">
        <v>36</v>
      </c>
      <c r="S116" s="75">
        <v>98</v>
      </c>
      <c r="T116" s="75">
        <v>36</v>
      </c>
      <c r="U116" s="75">
        <v>36</v>
      </c>
      <c r="V116" s="66" t="s">
        <v>41</v>
      </c>
      <c r="W116" s="66" t="s">
        <v>41</v>
      </c>
      <c r="X116" s="66" t="s">
        <v>41</v>
      </c>
      <c r="Y116" s="66" t="s">
        <v>41</v>
      </c>
      <c r="Z116" s="66" t="s">
        <v>41</v>
      </c>
      <c r="AA116" s="66" t="s">
        <v>41</v>
      </c>
      <c r="AB116" s="66" t="s">
        <v>72</v>
      </c>
      <c r="AC116" s="66" t="s">
        <v>73</v>
      </c>
      <c r="AD116" s="6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row>
    <row r="117" s="5" customFormat="1" ht="12" spans="1:30">
      <c r="A117" s="43">
        <v>2.5</v>
      </c>
      <c r="B117" s="44" t="s">
        <v>88</v>
      </c>
      <c r="C117" s="43" t="s">
        <v>36</v>
      </c>
      <c r="D117" s="43"/>
      <c r="E117" s="43"/>
      <c r="F117" s="43">
        <v>154</v>
      </c>
      <c r="G117" s="43">
        <v>11</v>
      </c>
      <c r="H117" s="43">
        <v>154</v>
      </c>
      <c r="I117" s="43">
        <v>154</v>
      </c>
      <c r="J117" s="43"/>
      <c r="K117" s="43"/>
      <c r="L117" s="52">
        <v>52</v>
      </c>
      <c r="M117" s="52">
        <v>0</v>
      </c>
      <c r="N117" s="52">
        <v>25.5</v>
      </c>
      <c r="O117" s="52">
        <v>0</v>
      </c>
      <c r="P117" s="52">
        <v>26.5</v>
      </c>
      <c r="Q117" s="77"/>
      <c r="R117" s="43">
        <v>154</v>
      </c>
      <c r="S117" s="43">
        <v>554</v>
      </c>
      <c r="T117" s="43">
        <v>154</v>
      </c>
      <c r="U117" s="43">
        <v>154</v>
      </c>
      <c r="V117" s="44" t="s">
        <v>41</v>
      </c>
      <c r="W117" s="44" t="s">
        <v>41</v>
      </c>
      <c r="X117" s="44" t="s">
        <v>41</v>
      </c>
      <c r="Y117" s="44" t="s">
        <v>41</v>
      </c>
      <c r="Z117" s="44" t="s">
        <v>41</v>
      </c>
      <c r="AA117" s="44" t="s">
        <v>41</v>
      </c>
      <c r="AB117" s="44"/>
      <c r="AC117" s="44"/>
      <c r="AD117" s="65"/>
    </row>
    <row r="118" s="7" customFormat="1" ht="24" spans="1:224">
      <c r="A118" s="75" t="s">
        <v>42</v>
      </c>
      <c r="B118" s="66" t="s">
        <v>89</v>
      </c>
      <c r="C118" s="75" t="s">
        <v>44</v>
      </c>
      <c r="D118" s="75" t="s">
        <v>70</v>
      </c>
      <c r="E118" s="75" t="s">
        <v>71</v>
      </c>
      <c r="F118" s="75">
        <v>4</v>
      </c>
      <c r="G118" s="75">
        <v>1</v>
      </c>
      <c r="H118" s="75">
        <v>4</v>
      </c>
      <c r="I118" s="75">
        <v>4</v>
      </c>
      <c r="J118" s="75">
        <v>2018</v>
      </c>
      <c r="K118" s="75">
        <v>2018</v>
      </c>
      <c r="L118" s="81">
        <v>1.5</v>
      </c>
      <c r="M118" s="81">
        <v>0</v>
      </c>
      <c r="N118" s="81">
        <v>1.5</v>
      </c>
      <c r="O118" s="81">
        <v>0</v>
      </c>
      <c r="P118" s="81">
        <v>0</v>
      </c>
      <c r="Q118" s="75" t="s">
        <v>46</v>
      </c>
      <c r="R118" s="75">
        <v>4</v>
      </c>
      <c r="S118" s="75">
        <v>15</v>
      </c>
      <c r="T118" s="75">
        <v>4</v>
      </c>
      <c r="U118" s="75">
        <v>4</v>
      </c>
      <c r="V118" s="66" t="s">
        <v>41</v>
      </c>
      <c r="W118" s="66" t="s">
        <v>41</v>
      </c>
      <c r="X118" s="66" t="s">
        <v>41</v>
      </c>
      <c r="Y118" s="66" t="s">
        <v>41</v>
      </c>
      <c r="Z118" s="66" t="s">
        <v>41</v>
      </c>
      <c r="AA118" s="66" t="s">
        <v>41</v>
      </c>
      <c r="AB118" s="66" t="s">
        <v>72</v>
      </c>
      <c r="AC118" s="66" t="s">
        <v>73</v>
      </c>
      <c r="AD118" s="66"/>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8"/>
      <c r="FN118" s="8"/>
      <c r="FO118" s="8"/>
      <c r="FP118" s="8"/>
      <c r="FQ118" s="8"/>
      <c r="FR118" s="8"/>
      <c r="FS118" s="8"/>
      <c r="FT118" s="8"/>
      <c r="FU118" s="8"/>
      <c r="FV118" s="8"/>
      <c r="FW118" s="8"/>
      <c r="FX118" s="8"/>
      <c r="FY118" s="8"/>
      <c r="FZ118" s="8"/>
      <c r="GA118" s="8"/>
      <c r="GB118" s="8"/>
      <c r="GC118" s="8"/>
      <c r="GD118" s="8"/>
      <c r="GE118" s="8"/>
      <c r="GF118" s="8"/>
      <c r="GG118" s="8"/>
      <c r="GH118" s="8"/>
      <c r="GI118" s="8"/>
      <c r="GJ118" s="8"/>
      <c r="GK118" s="8"/>
      <c r="GL118" s="8"/>
      <c r="GM118" s="8"/>
      <c r="GN118" s="8"/>
      <c r="GO118" s="8"/>
      <c r="GP118" s="8"/>
      <c r="GQ118" s="8"/>
      <c r="GR118" s="8"/>
      <c r="GS118" s="8"/>
      <c r="GT118" s="8"/>
      <c r="GU118" s="8"/>
      <c r="GV118" s="8"/>
      <c r="GW118" s="8"/>
      <c r="GX118" s="8"/>
      <c r="GY118" s="8"/>
      <c r="GZ118" s="8"/>
      <c r="HA118" s="8"/>
      <c r="HB118" s="8"/>
      <c r="HC118" s="8"/>
      <c r="HD118" s="8"/>
      <c r="HE118" s="8"/>
      <c r="HF118" s="8"/>
      <c r="HG118" s="8"/>
      <c r="HH118" s="8"/>
      <c r="HI118" s="8"/>
      <c r="HJ118" s="8"/>
      <c r="HK118" s="8"/>
      <c r="HL118" s="8"/>
      <c r="HM118" s="8"/>
      <c r="HN118" s="8"/>
      <c r="HO118" s="8"/>
      <c r="HP118" s="8"/>
    </row>
    <row r="119" s="7" customFormat="1" ht="24" spans="1:30">
      <c r="A119" s="75" t="s">
        <v>42</v>
      </c>
      <c r="B119" s="66" t="s">
        <v>89</v>
      </c>
      <c r="C119" s="75" t="s">
        <v>49</v>
      </c>
      <c r="D119" s="75" t="s">
        <v>70</v>
      </c>
      <c r="E119" s="75" t="s">
        <v>71</v>
      </c>
      <c r="F119" s="75">
        <v>2</v>
      </c>
      <c r="G119" s="75">
        <v>1</v>
      </c>
      <c r="H119" s="75">
        <v>2</v>
      </c>
      <c r="I119" s="75">
        <v>2</v>
      </c>
      <c r="J119" s="75">
        <v>2018</v>
      </c>
      <c r="K119" s="75">
        <v>2018</v>
      </c>
      <c r="L119" s="81">
        <v>0.3</v>
      </c>
      <c r="M119" s="81">
        <v>0</v>
      </c>
      <c r="N119" s="81">
        <v>0</v>
      </c>
      <c r="O119" s="81">
        <v>0</v>
      </c>
      <c r="P119" s="81">
        <v>0.3</v>
      </c>
      <c r="Q119" s="75" t="s">
        <v>46</v>
      </c>
      <c r="R119" s="75">
        <v>2</v>
      </c>
      <c r="S119" s="75">
        <v>8</v>
      </c>
      <c r="T119" s="75">
        <v>2</v>
      </c>
      <c r="U119" s="75">
        <v>2</v>
      </c>
      <c r="V119" s="66" t="s">
        <v>41</v>
      </c>
      <c r="W119" s="66" t="s">
        <v>41</v>
      </c>
      <c r="X119" s="66" t="s">
        <v>41</v>
      </c>
      <c r="Y119" s="66" t="s">
        <v>41</v>
      </c>
      <c r="Z119" s="66" t="s">
        <v>41</v>
      </c>
      <c r="AA119" s="66" t="s">
        <v>41</v>
      </c>
      <c r="AB119" s="66" t="s">
        <v>72</v>
      </c>
      <c r="AC119" s="66" t="s">
        <v>73</v>
      </c>
      <c r="AD119" s="67"/>
    </row>
    <row r="120" s="7" customFormat="1" ht="24" spans="1:30">
      <c r="A120" s="75" t="s">
        <v>42</v>
      </c>
      <c r="B120" s="66" t="s">
        <v>89</v>
      </c>
      <c r="C120" s="75" t="s">
        <v>50</v>
      </c>
      <c r="D120" s="75" t="s">
        <v>70</v>
      </c>
      <c r="E120" s="75" t="s">
        <v>71</v>
      </c>
      <c r="F120" s="75">
        <v>6</v>
      </c>
      <c r="G120" s="75">
        <v>1</v>
      </c>
      <c r="H120" s="75">
        <v>6</v>
      </c>
      <c r="I120" s="75">
        <v>6</v>
      </c>
      <c r="J120" s="75">
        <v>2018</v>
      </c>
      <c r="K120" s="75">
        <v>2018</v>
      </c>
      <c r="L120" s="81">
        <v>2</v>
      </c>
      <c r="M120" s="81">
        <v>0</v>
      </c>
      <c r="N120" s="81">
        <v>2</v>
      </c>
      <c r="O120" s="81">
        <v>0</v>
      </c>
      <c r="P120" s="81">
        <v>0</v>
      </c>
      <c r="Q120" s="75" t="s">
        <v>46</v>
      </c>
      <c r="R120" s="75">
        <v>6</v>
      </c>
      <c r="S120" s="75">
        <v>20</v>
      </c>
      <c r="T120" s="75">
        <v>6</v>
      </c>
      <c r="U120" s="75">
        <v>6</v>
      </c>
      <c r="V120" s="66" t="s">
        <v>41</v>
      </c>
      <c r="W120" s="66" t="s">
        <v>41</v>
      </c>
      <c r="X120" s="66" t="s">
        <v>41</v>
      </c>
      <c r="Y120" s="66" t="s">
        <v>41</v>
      </c>
      <c r="Z120" s="66" t="s">
        <v>41</v>
      </c>
      <c r="AA120" s="66" t="s">
        <v>41</v>
      </c>
      <c r="AB120" s="66" t="s">
        <v>72</v>
      </c>
      <c r="AC120" s="66" t="s">
        <v>73</v>
      </c>
      <c r="AD120" s="67"/>
    </row>
    <row r="121" s="7" customFormat="1" ht="24" spans="1:30">
      <c r="A121" s="75" t="s">
        <v>42</v>
      </c>
      <c r="B121" s="66" t="s">
        <v>89</v>
      </c>
      <c r="C121" s="75" t="s">
        <v>51</v>
      </c>
      <c r="D121" s="75" t="s">
        <v>70</v>
      </c>
      <c r="E121" s="75" t="s">
        <v>71</v>
      </c>
      <c r="F121" s="75">
        <v>5</v>
      </c>
      <c r="G121" s="75">
        <v>1</v>
      </c>
      <c r="H121" s="75">
        <v>5</v>
      </c>
      <c r="I121" s="75">
        <v>5</v>
      </c>
      <c r="J121" s="75">
        <v>2018</v>
      </c>
      <c r="K121" s="75">
        <v>2018</v>
      </c>
      <c r="L121" s="81">
        <v>1.7</v>
      </c>
      <c r="M121" s="81">
        <v>0</v>
      </c>
      <c r="N121" s="81">
        <v>1.7</v>
      </c>
      <c r="O121" s="81">
        <v>0</v>
      </c>
      <c r="P121" s="81">
        <v>0</v>
      </c>
      <c r="Q121" s="75" t="s">
        <v>46</v>
      </c>
      <c r="R121" s="75">
        <v>5</v>
      </c>
      <c r="S121" s="75">
        <v>21</v>
      </c>
      <c r="T121" s="75">
        <v>5</v>
      </c>
      <c r="U121" s="75">
        <v>5</v>
      </c>
      <c r="V121" s="66" t="s">
        <v>41</v>
      </c>
      <c r="W121" s="66" t="s">
        <v>41</v>
      </c>
      <c r="X121" s="66" t="s">
        <v>41</v>
      </c>
      <c r="Y121" s="66" t="s">
        <v>41</v>
      </c>
      <c r="Z121" s="66" t="s">
        <v>41</v>
      </c>
      <c r="AA121" s="66" t="s">
        <v>41</v>
      </c>
      <c r="AB121" s="66" t="s">
        <v>72</v>
      </c>
      <c r="AC121" s="66" t="s">
        <v>73</v>
      </c>
      <c r="AD121" s="67"/>
    </row>
    <row r="122" s="7" customFormat="1" ht="24" spans="1:30">
      <c r="A122" s="75" t="s">
        <v>42</v>
      </c>
      <c r="B122" s="66" t="s">
        <v>89</v>
      </c>
      <c r="C122" s="75" t="s">
        <v>52</v>
      </c>
      <c r="D122" s="75" t="s">
        <v>70</v>
      </c>
      <c r="E122" s="75" t="s">
        <v>71</v>
      </c>
      <c r="F122" s="75">
        <v>14</v>
      </c>
      <c r="G122" s="75">
        <v>1</v>
      </c>
      <c r="H122" s="75">
        <v>14</v>
      </c>
      <c r="I122" s="75">
        <v>14</v>
      </c>
      <c r="J122" s="75">
        <v>2018</v>
      </c>
      <c r="K122" s="75">
        <v>2018</v>
      </c>
      <c r="L122" s="81">
        <v>4.9</v>
      </c>
      <c r="M122" s="81">
        <v>0</v>
      </c>
      <c r="N122" s="81">
        <v>0</v>
      </c>
      <c r="O122" s="81">
        <v>0</v>
      </c>
      <c r="P122" s="81">
        <v>4.9</v>
      </c>
      <c r="Q122" s="75" t="s">
        <v>46</v>
      </c>
      <c r="R122" s="75">
        <v>14</v>
      </c>
      <c r="S122" s="75">
        <v>45</v>
      </c>
      <c r="T122" s="75">
        <v>14</v>
      </c>
      <c r="U122" s="75">
        <v>14</v>
      </c>
      <c r="V122" s="66" t="s">
        <v>41</v>
      </c>
      <c r="W122" s="66" t="s">
        <v>41</v>
      </c>
      <c r="X122" s="66" t="s">
        <v>41</v>
      </c>
      <c r="Y122" s="66" t="s">
        <v>41</v>
      </c>
      <c r="Z122" s="66" t="s">
        <v>41</v>
      </c>
      <c r="AA122" s="66" t="s">
        <v>41</v>
      </c>
      <c r="AB122" s="66" t="s">
        <v>72</v>
      </c>
      <c r="AC122" s="66" t="s">
        <v>73</v>
      </c>
      <c r="AD122" s="67"/>
    </row>
    <row r="123" s="7" customFormat="1" ht="24" spans="1:30">
      <c r="A123" s="75" t="s">
        <v>42</v>
      </c>
      <c r="B123" s="66" t="s">
        <v>89</v>
      </c>
      <c r="C123" s="75" t="s">
        <v>53</v>
      </c>
      <c r="D123" s="75" t="s">
        <v>70</v>
      </c>
      <c r="E123" s="75" t="s">
        <v>71</v>
      </c>
      <c r="F123" s="75">
        <v>18</v>
      </c>
      <c r="G123" s="75">
        <v>1</v>
      </c>
      <c r="H123" s="75">
        <v>18</v>
      </c>
      <c r="I123" s="75">
        <v>18</v>
      </c>
      <c r="J123" s="75">
        <v>2018</v>
      </c>
      <c r="K123" s="75">
        <v>2018</v>
      </c>
      <c r="L123" s="81">
        <v>6.3</v>
      </c>
      <c r="M123" s="81">
        <v>0</v>
      </c>
      <c r="N123" s="81">
        <v>0</v>
      </c>
      <c r="O123" s="81">
        <v>0</v>
      </c>
      <c r="P123" s="81">
        <v>6.3</v>
      </c>
      <c r="Q123" s="75" t="s">
        <v>46</v>
      </c>
      <c r="R123" s="75">
        <v>18</v>
      </c>
      <c r="S123" s="75">
        <v>59</v>
      </c>
      <c r="T123" s="75">
        <v>18</v>
      </c>
      <c r="U123" s="75">
        <v>18</v>
      </c>
      <c r="V123" s="66" t="s">
        <v>41</v>
      </c>
      <c r="W123" s="66" t="s">
        <v>41</v>
      </c>
      <c r="X123" s="66" t="s">
        <v>41</v>
      </c>
      <c r="Y123" s="66" t="s">
        <v>41</v>
      </c>
      <c r="Z123" s="66" t="s">
        <v>41</v>
      </c>
      <c r="AA123" s="66" t="s">
        <v>41</v>
      </c>
      <c r="AB123" s="66" t="s">
        <v>72</v>
      </c>
      <c r="AC123" s="66" t="s">
        <v>73</v>
      </c>
      <c r="AD123" s="67"/>
    </row>
    <row r="124" s="7" customFormat="1" ht="24" spans="1:30">
      <c r="A124" s="75" t="s">
        <v>42</v>
      </c>
      <c r="B124" s="66" t="s">
        <v>89</v>
      </c>
      <c r="C124" s="75" t="s">
        <v>54</v>
      </c>
      <c r="D124" s="75" t="s">
        <v>70</v>
      </c>
      <c r="E124" s="75" t="s">
        <v>71</v>
      </c>
      <c r="F124" s="75">
        <v>25</v>
      </c>
      <c r="G124" s="75">
        <v>1</v>
      </c>
      <c r="H124" s="75">
        <v>25</v>
      </c>
      <c r="I124" s="75">
        <v>25</v>
      </c>
      <c r="J124" s="75">
        <v>2018</v>
      </c>
      <c r="K124" s="75">
        <v>2018</v>
      </c>
      <c r="L124" s="81">
        <v>8.1</v>
      </c>
      <c r="M124" s="81">
        <v>0</v>
      </c>
      <c r="N124" s="81">
        <v>8.1</v>
      </c>
      <c r="O124" s="81">
        <v>0</v>
      </c>
      <c r="P124" s="81">
        <v>0</v>
      </c>
      <c r="Q124" s="75" t="s">
        <v>46</v>
      </c>
      <c r="R124" s="75">
        <v>25</v>
      </c>
      <c r="S124" s="75">
        <v>75</v>
      </c>
      <c r="T124" s="75">
        <v>25</v>
      </c>
      <c r="U124" s="75">
        <v>25</v>
      </c>
      <c r="V124" s="66" t="s">
        <v>41</v>
      </c>
      <c r="W124" s="66" t="s">
        <v>41</v>
      </c>
      <c r="X124" s="66" t="s">
        <v>41</v>
      </c>
      <c r="Y124" s="66" t="s">
        <v>41</v>
      </c>
      <c r="Z124" s="66" t="s">
        <v>41</v>
      </c>
      <c r="AA124" s="66" t="s">
        <v>41</v>
      </c>
      <c r="AB124" s="66" t="s">
        <v>72</v>
      </c>
      <c r="AC124" s="66" t="s">
        <v>73</v>
      </c>
      <c r="AD124" s="67"/>
    </row>
    <row r="125" s="8" customFormat="1" ht="24" spans="1:30">
      <c r="A125" s="75" t="s">
        <v>42</v>
      </c>
      <c r="B125" s="66" t="s">
        <v>89</v>
      </c>
      <c r="C125" s="75" t="s">
        <v>55</v>
      </c>
      <c r="D125" s="75" t="s">
        <v>70</v>
      </c>
      <c r="E125" s="75" t="s">
        <v>71</v>
      </c>
      <c r="F125" s="75">
        <v>33</v>
      </c>
      <c r="G125" s="75">
        <v>1</v>
      </c>
      <c r="H125" s="75">
        <v>33</v>
      </c>
      <c r="I125" s="75">
        <v>33</v>
      </c>
      <c r="J125" s="75">
        <v>2018</v>
      </c>
      <c r="K125" s="75">
        <v>2018</v>
      </c>
      <c r="L125" s="81">
        <v>11.5</v>
      </c>
      <c r="M125" s="81">
        <v>0</v>
      </c>
      <c r="N125" s="81">
        <v>0</v>
      </c>
      <c r="O125" s="81">
        <v>0</v>
      </c>
      <c r="P125" s="81">
        <v>11.5</v>
      </c>
      <c r="Q125" s="75" t="s">
        <v>46</v>
      </c>
      <c r="R125" s="75">
        <v>33</v>
      </c>
      <c r="S125" s="75">
        <v>120</v>
      </c>
      <c r="T125" s="75">
        <v>33</v>
      </c>
      <c r="U125" s="75">
        <v>33</v>
      </c>
      <c r="V125" s="66" t="s">
        <v>41</v>
      </c>
      <c r="W125" s="66" t="s">
        <v>41</v>
      </c>
      <c r="X125" s="66" t="s">
        <v>41</v>
      </c>
      <c r="Y125" s="66" t="s">
        <v>41</v>
      </c>
      <c r="Z125" s="66" t="s">
        <v>41</v>
      </c>
      <c r="AA125" s="66" t="s">
        <v>41</v>
      </c>
      <c r="AB125" s="66" t="s">
        <v>72</v>
      </c>
      <c r="AC125" s="66" t="s">
        <v>73</v>
      </c>
      <c r="AD125" s="66"/>
    </row>
    <row r="126" s="7" customFormat="1" ht="24" spans="1:30">
      <c r="A126" s="75" t="s">
        <v>42</v>
      </c>
      <c r="B126" s="66" t="s">
        <v>89</v>
      </c>
      <c r="C126" s="75" t="s">
        <v>56</v>
      </c>
      <c r="D126" s="75" t="s">
        <v>70</v>
      </c>
      <c r="E126" s="75" t="s">
        <v>71</v>
      </c>
      <c r="F126" s="75">
        <v>9</v>
      </c>
      <c r="G126" s="75">
        <v>1</v>
      </c>
      <c r="H126" s="75">
        <v>9</v>
      </c>
      <c r="I126" s="75">
        <v>9</v>
      </c>
      <c r="J126" s="75">
        <v>2018</v>
      </c>
      <c r="K126" s="75">
        <v>2018</v>
      </c>
      <c r="L126" s="81">
        <v>3.5</v>
      </c>
      <c r="M126" s="81">
        <v>0</v>
      </c>
      <c r="N126" s="81">
        <v>0</v>
      </c>
      <c r="O126" s="81">
        <v>0</v>
      </c>
      <c r="P126" s="81">
        <v>3.5</v>
      </c>
      <c r="Q126" s="75" t="s">
        <v>46</v>
      </c>
      <c r="R126" s="75">
        <v>9</v>
      </c>
      <c r="S126" s="75">
        <v>32</v>
      </c>
      <c r="T126" s="75">
        <v>9</v>
      </c>
      <c r="U126" s="75">
        <v>9</v>
      </c>
      <c r="V126" s="66" t="s">
        <v>41</v>
      </c>
      <c r="W126" s="66" t="s">
        <v>41</v>
      </c>
      <c r="X126" s="66" t="s">
        <v>41</v>
      </c>
      <c r="Y126" s="66" t="s">
        <v>41</v>
      </c>
      <c r="Z126" s="66" t="s">
        <v>41</v>
      </c>
      <c r="AA126" s="66" t="s">
        <v>41</v>
      </c>
      <c r="AB126" s="66" t="s">
        <v>72</v>
      </c>
      <c r="AC126" s="66" t="s">
        <v>73</v>
      </c>
      <c r="AD126" s="67"/>
    </row>
    <row r="127" s="7" customFormat="1" ht="24" spans="1:30">
      <c r="A127" s="75" t="s">
        <v>42</v>
      </c>
      <c r="B127" s="66" t="s">
        <v>89</v>
      </c>
      <c r="C127" s="75" t="s">
        <v>57</v>
      </c>
      <c r="D127" s="75" t="s">
        <v>70</v>
      </c>
      <c r="E127" s="75" t="s">
        <v>71</v>
      </c>
      <c r="F127" s="75">
        <v>8</v>
      </c>
      <c r="G127" s="75">
        <v>1</v>
      </c>
      <c r="H127" s="75">
        <v>8</v>
      </c>
      <c r="I127" s="75">
        <v>8</v>
      </c>
      <c r="J127" s="75">
        <v>2018</v>
      </c>
      <c r="K127" s="75">
        <v>2018</v>
      </c>
      <c r="L127" s="81">
        <v>2.7</v>
      </c>
      <c r="M127" s="81">
        <v>0</v>
      </c>
      <c r="N127" s="81">
        <v>2.7</v>
      </c>
      <c r="O127" s="81">
        <v>0</v>
      </c>
      <c r="P127" s="81">
        <v>0</v>
      </c>
      <c r="Q127" s="75" t="s">
        <v>46</v>
      </c>
      <c r="R127" s="75">
        <v>8</v>
      </c>
      <c r="S127" s="75">
        <v>34</v>
      </c>
      <c r="T127" s="75">
        <v>8</v>
      </c>
      <c r="U127" s="75">
        <v>8</v>
      </c>
      <c r="V127" s="66" t="s">
        <v>41</v>
      </c>
      <c r="W127" s="66" t="s">
        <v>41</v>
      </c>
      <c r="X127" s="66" t="s">
        <v>41</v>
      </c>
      <c r="Y127" s="66" t="s">
        <v>41</v>
      </c>
      <c r="Z127" s="66" t="s">
        <v>41</v>
      </c>
      <c r="AA127" s="66" t="s">
        <v>41</v>
      </c>
      <c r="AB127" s="66" t="s">
        <v>72</v>
      </c>
      <c r="AC127" s="66" t="s">
        <v>73</v>
      </c>
      <c r="AD127" s="67"/>
    </row>
    <row r="128" s="8" customFormat="1" ht="24" spans="1:224">
      <c r="A128" s="75" t="s">
        <v>42</v>
      </c>
      <c r="B128" s="66" t="s">
        <v>89</v>
      </c>
      <c r="C128" s="75" t="s">
        <v>58</v>
      </c>
      <c r="D128" s="75" t="s">
        <v>70</v>
      </c>
      <c r="E128" s="75" t="s">
        <v>71</v>
      </c>
      <c r="F128" s="75">
        <v>30</v>
      </c>
      <c r="G128" s="75">
        <v>1</v>
      </c>
      <c r="H128" s="75">
        <v>30</v>
      </c>
      <c r="I128" s="75">
        <v>30</v>
      </c>
      <c r="J128" s="75">
        <v>2018</v>
      </c>
      <c r="K128" s="75">
        <v>2018</v>
      </c>
      <c r="L128" s="81">
        <v>9.5</v>
      </c>
      <c r="M128" s="81">
        <v>0</v>
      </c>
      <c r="N128" s="81">
        <v>9.5</v>
      </c>
      <c r="O128" s="81">
        <v>0</v>
      </c>
      <c r="P128" s="81">
        <v>0</v>
      </c>
      <c r="Q128" s="75" t="s">
        <v>46</v>
      </c>
      <c r="R128" s="75">
        <v>30</v>
      </c>
      <c r="S128" s="75">
        <v>125</v>
      </c>
      <c r="T128" s="75">
        <v>30</v>
      </c>
      <c r="U128" s="75">
        <v>30</v>
      </c>
      <c r="V128" s="66" t="s">
        <v>41</v>
      </c>
      <c r="W128" s="66" t="s">
        <v>41</v>
      </c>
      <c r="X128" s="66" t="s">
        <v>41</v>
      </c>
      <c r="Y128" s="66" t="s">
        <v>41</v>
      </c>
      <c r="Z128" s="66" t="s">
        <v>41</v>
      </c>
      <c r="AA128" s="66" t="s">
        <v>41</v>
      </c>
      <c r="AB128" s="66" t="s">
        <v>72</v>
      </c>
      <c r="AC128" s="66" t="s">
        <v>73</v>
      </c>
      <c r="AD128" s="6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row>
    <row r="129" s="5" customFormat="1" ht="12" spans="1:30">
      <c r="A129" s="43">
        <v>2.6</v>
      </c>
      <c r="B129" s="44" t="s">
        <v>90</v>
      </c>
      <c r="C129" s="43" t="s">
        <v>148</v>
      </c>
      <c r="D129" s="43"/>
      <c r="E129" s="43"/>
      <c r="F129" s="43">
        <v>681</v>
      </c>
      <c r="G129" s="43">
        <v>10</v>
      </c>
      <c r="H129" s="43">
        <v>681</v>
      </c>
      <c r="I129" s="43">
        <v>681</v>
      </c>
      <c r="J129" s="43"/>
      <c r="K129" s="43"/>
      <c r="L129" s="52">
        <v>20.677</v>
      </c>
      <c r="M129" s="52">
        <v>0</v>
      </c>
      <c r="N129" s="52">
        <v>12.3</v>
      </c>
      <c r="O129" s="52">
        <v>0</v>
      </c>
      <c r="P129" s="52">
        <v>8.377</v>
      </c>
      <c r="Q129" s="77"/>
      <c r="R129" s="43">
        <v>681</v>
      </c>
      <c r="S129" s="43">
        <v>681</v>
      </c>
      <c r="T129" s="43">
        <v>681</v>
      </c>
      <c r="U129" s="43">
        <v>681</v>
      </c>
      <c r="V129" s="44" t="s">
        <v>41</v>
      </c>
      <c r="W129" s="44" t="s">
        <v>41</v>
      </c>
      <c r="X129" s="44" t="s">
        <v>41</v>
      </c>
      <c r="Y129" s="44" t="s">
        <v>41</v>
      </c>
      <c r="Z129" s="44" t="s">
        <v>41</v>
      </c>
      <c r="AA129" s="44" t="s">
        <v>41</v>
      </c>
      <c r="AB129" s="44"/>
      <c r="AC129" s="44"/>
      <c r="AD129" s="65"/>
    </row>
    <row r="130" s="7" customFormat="1" ht="24" spans="1:224">
      <c r="A130" s="75" t="s">
        <v>42</v>
      </c>
      <c r="B130" s="66" t="s">
        <v>91</v>
      </c>
      <c r="C130" s="75" t="s">
        <v>44</v>
      </c>
      <c r="D130" s="75" t="s">
        <v>70</v>
      </c>
      <c r="E130" s="75" t="s">
        <v>71</v>
      </c>
      <c r="F130" s="75">
        <v>11</v>
      </c>
      <c r="G130" s="75">
        <v>1</v>
      </c>
      <c r="H130" s="75">
        <v>11</v>
      </c>
      <c r="I130" s="75">
        <v>11</v>
      </c>
      <c r="J130" s="75">
        <v>2018</v>
      </c>
      <c r="K130" s="75">
        <v>2018</v>
      </c>
      <c r="L130" s="81">
        <v>0.33</v>
      </c>
      <c r="M130" s="81">
        <v>0</v>
      </c>
      <c r="N130" s="81">
        <v>0.33</v>
      </c>
      <c r="O130" s="81">
        <v>0</v>
      </c>
      <c r="P130" s="81">
        <v>0</v>
      </c>
      <c r="Q130" s="75" t="s">
        <v>46</v>
      </c>
      <c r="R130" s="75">
        <v>11</v>
      </c>
      <c r="S130" s="75">
        <v>11</v>
      </c>
      <c r="T130" s="75">
        <v>11</v>
      </c>
      <c r="U130" s="75">
        <v>11</v>
      </c>
      <c r="V130" s="66" t="s">
        <v>41</v>
      </c>
      <c r="W130" s="66" t="s">
        <v>41</v>
      </c>
      <c r="X130" s="66" t="s">
        <v>41</v>
      </c>
      <c r="Y130" s="66" t="s">
        <v>41</v>
      </c>
      <c r="Z130" s="66" t="s">
        <v>41</v>
      </c>
      <c r="AA130" s="66" t="s">
        <v>41</v>
      </c>
      <c r="AB130" s="66" t="s">
        <v>72</v>
      </c>
      <c r="AC130" s="66" t="s">
        <v>73</v>
      </c>
      <c r="AD130" s="66"/>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row>
    <row r="131" s="7" customFormat="1" ht="24" spans="1:30">
      <c r="A131" s="75" t="s">
        <v>42</v>
      </c>
      <c r="B131" s="66" t="s">
        <v>91</v>
      </c>
      <c r="C131" s="75" t="s">
        <v>49</v>
      </c>
      <c r="D131" s="75" t="s">
        <v>70</v>
      </c>
      <c r="E131" s="75" t="s">
        <v>71</v>
      </c>
      <c r="F131" s="75">
        <v>59</v>
      </c>
      <c r="G131" s="75">
        <v>1</v>
      </c>
      <c r="H131" s="75">
        <v>59</v>
      </c>
      <c r="I131" s="75">
        <v>59</v>
      </c>
      <c r="J131" s="75">
        <v>2018</v>
      </c>
      <c r="K131" s="75">
        <v>2018</v>
      </c>
      <c r="L131" s="81">
        <v>1.77</v>
      </c>
      <c r="M131" s="81">
        <v>0</v>
      </c>
      <c r="N131" s="81">
        <v>0</v>
      </c>
      <c r="O131" s="81">
        <v>0</v>
      </c>
      <c r="P131" s="81">
        <v>1.77</v>
      </c>
      <c r="Q131" s="75" t="s">
        <v>46</v>
      </c>
      <c r="R131" s="75">
        <v>59</v>
      </c>
      <c r="S131" s="75">
        <v>59</v>
      </c>
      <c r="T131" s="75">
        <v>59</v>
      </c>
      <c r="U131" s="75">
        <v>59</v>
      </c>
      <c r="V131" s="66" t="s">
        <v>41</v>
      </c>
      <c r="W131" s="66" t="s">
        <v>41</v>
      </c>
      <c r="X131" s="66" t="s">
        <v>41</v>
      </c>
      <c r="Y131" s="66" t="s">
        <v>41</v>
      </c>
      <c r="Z131" s="66" t="s">
        <v>41</v>
      </c>
      <c r="AA131" s="66" t="s">
        <v>41</v>
      </c>
      <c r="AB131" s="66" t="s">
        <v>72</v>
      </c>
      <c r="AC131" s="66" t="s">
        <v>73</v>
      </c>
      <c r="AD131" s="67"/>
    </row>
    <row r="132" s="7" customFormat="1" ht="24" spans="1:30">
      <c r="A132" s="75" t="s">
        <v>42</v>
      </c>
      <c r="B132" s="66" t="s">
        <v>91</v>
      </c>
      <c r="C132" s="75" t="s">
        <v>50</v>
      </c>
      <c r="D132" s="75" t="s">
        <v>70</v>
      </c>
      <c r="E132" s="75" t="s">
        <v>71</v>
      </c>
      <c r="F132" s="75">
        <v>49</v>
      </c>
      <c r="G132" s="75">
        <v>1</v>
      </c>
      <c r="H132" s="75">
        <v>49</v>
      </c>
      <c r="I132" s="75">
        <v>49</v>
      </c>
      <c r="J132" s="75">
        <v>2018</v>
      </c>
      <c r="K132" s="75">
        <v>2018</v>
      </c>
      <c r="L132" s="81">
        <v>1.47</v>
      </c>
      <c r="M132" s="81">
        <v>0</v>
      </c>
      <c r="N132" s="81">
        <v>1.47</v>
      </c>
      <c r="O132" s="81">
        <v>0</v>
      </c>
      <c r="P132" s="81">
        <v>0</v>
      </c>
      <c r="Q132" s="75" t="s">
        <v>46</v>
      </c>
      <c r="R132" s="75">
        <v>49</v>
      </c>
      <c r="S132" s="75">
        <v>49</v>
      </c>
      <c r="T132" s="75">
        <v>49</v>
      </c>
      <c r="U132" s="75">
        <v>49</v>
      </c>
      <c r="V132" s="66" t="s">
        <v>41</v>
      </c>
      <c r="W132" s="66" t="s">
        <v>41</v>
      </c>
      <c r="X132" s="66" t="s">
        <v>41</v>
      </c>
      <c r="Y132" s="66" t="s">
        <v>41</v>
      </c>
      <c r="Z132" s="66" t="s">
        <v>41</v>
      </c>
      <c r="AA132" s="66" t="s">
        <v>41</v>
      </c>
      <c r="AB132" s="66" t="s">
        <v>72</v>
      </c>
      <c r="AC132" s="66" t="s">
        <v>73</v>
      </c>
      <c r="AD132" s="67"/>
    </row>
    <row r="133" s="7" customFormat="1" ht="24" spans="1:30">
      <c r="A133" s="75" t="s">
        <v>42</v>
      </c>
      <c r="B133" s="66" t="s">
        <v>91</v>
      </c>
      <c r="C133" s="75" t="s">
        <v>51</v>
      </c>
      <c r="D133" s="75" t="s">
        <v>70</v>
      </c>
      <c r="E133" s="75" t="s">
        <v>71</v>
      </c>
      <c r="F133" s="75">
        <v>13</v>
      </c>
      <c r="G133" s="75">
        <v>1</v>
      </c>
      <c r="H133" s="75">
        <v>13</v>
      </c>
      <c r="I133" s="75">
        <v>13</v>
      </c>
      <c r="J133" s="75">
        <v>2018</v>
      </c>
      <c r="K133" s="75">
        <v>2018</v>
      </c>
      <c r="L133" s="81">
        <v>0.39</v>
      </c>
      <c r="M133" s="81">
        <v>0</v>
      </c>
      <c r="N133" s="81">
        <v>0.39</v>
      </c>
      <c r="O133" s="81">
        <v>0</v>
      </c>
      <c r="P133" s="81">
        <v>0</v>
      </c>
      <c r="Q133" s="75" t="s">
        <v>46</v>
      </c>
      <c r="R133" s="75">
        <v>13</v>
      </c>
      <c r="S133" s="75">
        <v>13</v>
      </c>
      <c r="T133" s="75">
        <v>13</v>
      </c>
      <c r="U133" s="75">
        <v>13</v>
      </c>
      <c r="V133" s="66" t="s">
        <v>41</v>
      </c>
      <c r="W133" s="66" t="s">
        <v>41</v>
      </c>
      <c r="X133" s="66" t="s">
        <v>41</v>
      </c>
      <c r="Y133" s="66" t="s">
        <v>41</v>
      </c>
      <c r="Z133" s="66" t="s">
        <v>41</v>
      </c>
      <c r="AA133" s="66" t="s">
        <v>41</v>
      </c>
      <c r="AB133" s="66" t="s">
        <v>72</v>
      </c>
      <c r="AC133" s="66" t="s">
        <v>73</v>
      </c>
      <c r="AD133" s="67"/>
    </row>
    <row r="134" s="7" customFormat="1" ht="24" spans="1:30">
      <c r="A134" s="75" t="s">
        <v>42</v>
      </c>
      <c r="B134" s="66" t="s">
        <v>91</v>
      </c>
      <c r="C134" s="75" t="s">
        <v>52</v>
      </c>
      <c r="D134" s="75" t="s">
        <v>70</v>
      </c>
      <c r="E134" s="75" t="s">
        <v>71</v>
      </c>
      <c r="F134" s="75">
        <v>15</v>
      </c>
      <c r="G134" s="75">
        <v>1</v>
      </c>
      <c r="H134" s="75">
        <v>15</v>
      </c>
      <c r="I134" s="75">
        <v>15</v>
      </c>
      <c r="J134" s="75">
        <v>2018</v>
      </c>
      <c r="K134" s="75">
        <v>2018</v>
      </c>
      <c r="L134" s="81">
        <v>0.45</v>
      </c>
      <c r="M134" s="81">
        <v>0</v>
      </c>
      <c r="N134" s="81">
        <v>0</v>
      </c>
      <c r="O134" s="81">
        <v>0</v>
      </c>
      <c r="P134" s="81">
        <v>0.45</v>
      </c>
      <c r="Q134" s="75" t="s">
        <v>46</v>
      </c>
      <c r="R134" s="75">
        <v>15</v>
      </c>
      <c r="S134" s="75">
        <v>15</v>
      </c>
      <c r="T134" s="75">
        <v>15</v>
      </c>
      <c r="U134" s="75">
        <v>15</v>
      </c>
      <c r="V134" s="66" t="s">
        <v>41</v>
      </c>
      <c r="W134" s="66" t="s">
        <v>41</v>
      </c>
      <c r="X134" s="66" t="s">
        <v>41</v>
      </c>
      <c r="Y134" s="66" t="s">
        <v>41</v>
      </c>
      <c r="Z134" s="66" t="s">
        <v>41</v>
      </c>
      <c r="AA134" s="66" t="s">
        <v>41</v>
      </c>
      <c r="AB134" s="66" t="s">
        <v>72</v>
      </c>
      <c r="AC134" s="66" t="s">
        <v>73</v>
      </c>
      <c r="AD134" s="67"/>
    </row>
    <row r="135" s="7" customFormat="1" ht="24" spans="1:30">
      <c r="A135" s="75" t="s">
        <v>42</v>
      </c>
      <c r="B135" s="66" t="s">
        <v>91</v>
      </c>
      <c r="C135" s="75" t="s">
        <v>53</v>
      </c>
      <c r="D135" s="75" t="s">
        <v>70</v>
      </c>
      <c r="E135" s="75" t="s">
        <v>71</v>
      </c>
      <c r="F135" s="75">
        <v>169</v>
      </c>
      <c r="G135" s="75">
        <v>1</v>
      </c>
      <c r="H135" s="75">
        <v>169</v>
      </c>
      <c r="I135" s="75">
        <v>169</v>
      </c>
      <c r="J135" s="75">
        <v>2018</v>
      </c>
      <c r="K135" s="75">
        <v>2018</v>
      </c>
      <c r="L135" s="81">
        <v>5.07</v>
      </c>
      <c r="M135" s="81">
        <v>0</v>
      </c>
      <c r="N135" s="81">
        <v>0</v>
      </c>
      <c r="O135" s="81">
        <v>0</v>
      </c>
      <c r="P135" s="81">
        <v>5.07</v>
      </c>
      <c r="Q135" s="75" t="s">
        <v>46</v>
      </c>
      <c r="R135" s="75">
        <v>169</v>
      </c>
      <c r="S135" s="75">
        <v>169</v>
      </c>
      <c r="T135" s="75">
        <v>169</v>
      </c>
      <c r="U135" s="75">
        <v>169</v>
      </c>
      <c r="V135" s="66" t="s">
        <v>41</v>
      </c>
      <c r="W135" s="66" t="s">
        <v>41</v>
      </c>
      <c r="X135" s="66" t="s">
        <v>41</v>
      </c>
      <c r="Y135" s="66" t="s">
        <v>41</v>
      </c>
      <c r="Z135" s="66" t="s">
        <v>41</v>
      </c>
      <c r="AA135" s="66" t="s">
        <v>41</v>
      </c>
      <c r="AB135" s="66" t="s">
        <v>72</v>
      </c>
      <c r="AC135" s="66" t="s">
        <v>73</v>
      </c>
      <c r="AD135" s="67"/>
    </row>
    <row r="136" s="7" customFormat="1" ht="24" spans="1:30">
      <c r="A136" s="75" t="s">
        <v>42</v>
      </c>
      <c r="B136" s="66" t="s">
        <v>91</v>
      </c>
      <c r="C136" s="75" t="s">
        <v>54</v>
      </c>
      <c r="D136" s="75" t="s">
        <v>70</v>
      </c>
      <c r="E136" s="75" t="s">
        <v>71</v>
      </c>
      <c r="F136" s="75">
        <v>165</v>
      </c>
      <c r="G136" s="75">
        <v>1</v>
      </c>
      <c r="H136" s="75">
        <v>165</v>
      </c>
      <c r="I136" s="75">
        <v>165</v>
      </c>
      <c r="J136" s="75">
        <v>2018</v>
      </c>
      <c r="K136" s="75">
        <v>2018</v>
      </c>
      <c r="L136" s="81">
        <v>5.22</v>
      </c>
      <c r="M136" s="81">
        <v>0</v>
      </c>
      <c r="N136" s="81">
        <v>5.22</v>
      </c>
      <c r="O136" s="81">
        <v>0</v>
      </c>
      <c r="P136" s="81">
        <v>0</v>
      </c>
      <c r="Q136" s="75" t="s">
        <v>46</v>
      </c>
      <c r="R136" s="75">
        <v>165</v>
      </c>
      <c r="S136" s="75">
        <v>165</v>
      </c>
      <c r="T136" s="75">
        <v>165</v>
      </c>
      <c r="U136" s="75">
        <v>165</v>
      </c>
      <c r="V136" s="66" t="s">
        <v>41</v>
      </c>
      <c r="W136" s="66" t="s">
        <v>41</v>
      </c>
      <c r="X136" s="66" t="s">
        <v>41</v>
      </c>
      <c r="Y136" s="66" t="s">
        <v>41</v>
      </c>
      <c r="Z136" s="66" t="s">
        <v>41</v>
      </c>
      <c r="AA136" s="66" t="s">
        <v>41</v>
      </c>
      <c r="AB136" s="66" t="s">
        <v>72</v>
      </c>
      <c r="AC136" s="66" t="s">
        <v>73</v>
      </c>
      <c r="AD136" s="67"/>
    </row>
    <row r="137" s="8" customFormat="1" ht="24" spans="1:30">
      <c r="A137" s="75" t="s">
        <v>42</v>
      </c>
      <c r="B137" s="66" t="s">
        <v>91</v>
      </c>
      <c r="C137" s="75" t="s">
        <v>55</v>
      </c>
      <c r="D137" s="75" t="s">
        <v>70</v>
      </c>
      <c r="E137" s="75" t="s">
        <v>71</v>
      </c>
      <c r="F137" s="75">
        <v>19</v>
      </c>
      <c r="G137" s="75">
        <v>1</v>
      </c>
      <c r="H137" s="75">
        <v>19</v>
      </c>
      <c r="I137" s="75">
        <v>19</v>
      </c>
      <c r="J137" s="75">
        <v>2018</v>
      </c>
      <c r="K137" s="75">
        <v>2018</v>
      </c>
      <c r="L137" s="81">
        <v>0.547</v>
      </c>
      <c r="M137" s="81">
        <v>0</v>
      </c>
      <c r="N137" s="81">
        <v>0</v>
      </c>
      <c r="O137" s="81">
        <v>0</v>
      </c>
      <c r="P137" s="81">
        <v>0.547</v>
      </c>
      <c r="Q137" s="75" t="s">
        <v>46</v>
      </c>
      <c r="R137" s="75">
        <v>19</v>
      </c>
      <c r="S137" s="75">
        <v>19</v>
      </c>
      <c r="T137" s="75">
        <v>19</v>
      </c>
      <c r="U137" s="75">
        <v>19</v>
      </c>
      <c r="V137" s="66" t="s">
        <v>41</v>
      </c>
      <c r="W137" s="66" t="s">
        <v>41</v>
      </c>
      <c r="X137" s="66" t="s">
        <v>41</v>
      </c>
      <c r="Y137" s="66" t="s">
        <v>41</v>
      </c>
      <c r="Z137" s="66" t="s">
        <v>41</v>
      </c>
      <c r="AA137" s="66" t="s">
        <v>41</v>
      </c>
      <c r="AB137" s="66" t="s">
        <v>72</v>
      </c>
      <c r="AC137" s="66" t="s">
        <v>73</v>
      </c>
      <c r="AD137" s="66"/>
    </row>
    <row r="138" s="7" customFormat="1" ht="24" spans="1:30">
      <c r="A138" s="75" t="s">
        <v>42</v>
      </c>
      <c r="B138" s="66" t="s">
        <v>91</v>
      </c>
      <c r="C138" s="75" t="s">
        <v>56</v>
      </c>
      <c r="D138" s="75" t="s">
        <v>70</v>
      </c>
      <c r="E138" s="75" t="s">
        <v>71</v>
      </c>
      <c r="F138" s="75">
        <v>18</v>
      </c>
      <c r="G138" s="75">
        <v>1</v>
      </c>
      <c r="H138" s="75">
        <v>18</v>
      </c>
      <c r="I138" s="75">
        <v>18</v>
      </c>
      <c r="J138" s="75">
        <v>2018</v>
      </c>
      <c r="K138" s="75">
        <v>2018</v>
      </c>
      <c r="L138" s="81">
        <v>0.54</v>
      </c>
      <c r="M138" s="81">
        <v>0</v>
      </c>
      <c r="N138" s="81">
        <v>0</v>
      </c>
      <c r="O138" s="81">
        <v>0</v>
      </c>
      <c r="P138" s="81">
        <v>0.54</v>
      </c>
      <c r="Q138" s="75" t="s">
        <v>46</v>
      </c>
      <c r="R138" s="75">
        <v>18</v>
      </c>
      <c r="S138" s="75">
        <v>18</v>
      </c>
      <c r="T138" s="75">
        <v>18</v>
      </c>
      <c r="U138" s="75">
        <v>18</v>
      </c>
      <c r="V138" s="66" t="s">
        <v>41</v>
      </c>
      <c r="W138" s="66" t="s">
        <v>41</v>
      </c>
      <c r="X138" s="66" t="s">
        <v>41</v>
      </c>
      <c r="Y138" s="66" t="s">
        <v>41</v>
      </c>
      <c r="Z138" s="66" t="s">
        <v>41</v>
      </c>
      <c r="AA138" s="66" t="s">
        <v>41</v>
      </c>
      <c r="AB138" s="66" t="s">
        <v>72</v>
      </c>
      <c r="AC138" s="66" t="s">
        <v>73</v>
      </c>
      <c r="AD138" s="67"/>
    </row>
    <row r="139" s="8" customFormat="1" ht="24" spans="1:224">
      <c r="A139" s="75" t="s">
        <v>42</v>
      </c>
      <c r="B139" s="66" t="s">
        <v>91</v>
      </c>
      <c r="C139" s="75" t="s">
        <v>58</v>
      </c>
      <c r="D139" s="75" t="s">
        <v>70</v>
      </c>
      <c r="E139" s="75" t="s">
        <v>71</v>
      </c>
      <c r="F139" s="75">
        <v>163</v>
      </c>
      <c r="G139" s="75">
        <v>1</v>
      </c>
      <c r="H139" s="75">
        <v>163</v>
      </c>
      <c r="I139" s="75">
        <v>163</v>
      </c>
      <c r="J139" s="75">
        <v>2018</v>
      </c>
      <c r="K139" s="75">
        <v>2018</v>
      </c>
      <c r="L139" s="81">
        <v>4.89</v>
      </c>
      <c r="M139" s="81">
        <v>0</v>
      </c>
      <c r="N139" s="81">
        <v>4.89</v>
      </c>
      <c r="O139" s="81">
        <v>0</v>
      </c>
      <c r="P139" s="81">
        <v>0</v>
      </c>
      <c r="Q139" s="75" t="s">
        <v>46</v>
      </c>
      <c r="R139" s="75">
        <v>163</v>
      </c>
      <c r="S139" s="75">
        <v>163</v>
      </c>
      <c r="T139" s="75">
        <v>163</v>
      </c>
      <c r="U139" s="75">
        <v>163</v>
      </c>
      <c r="V139" s="66" t="s">
        <v>41</v>
      </c>
      <c r="W139" s="66" t="s">
        <v>41</v>
      </c>
      <c r="X139" s="66" t="s">
        <v>41</v>
      </c>
      <c r="Y139" s="66" t="s">
        <v>41</v>
      </c>
      <c r="Z139" s="66" t="s">
        <v>41</v>
      </c>
      <c r="AA139" s="66" t="s">
        <v>41</v>
      </c>
      <c r="AB139" s="66" t="s">
        <v>72</v>
      </c>
      <c r="AC139" s="66" t="s">
        <v>73</v>
      </c>
      <c r="AD139" s="6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c r="GM139" s="7"/>
      <c r="GN139" s="7"/>
      <c r="GO139" s="7"/>
      <c r="GP139" s="7"/>
      <c r="GQ139" s="7"/>
      <c r="GR139" s="7"/>
      <c r="GS139" s="7"/>
      <c r="GT139" s="7"/>
      <c r="GU139" s="7"/>
      <c r="GV139" s="7"/>
      <c r="GW139" s="7"/>
      <c r="GX139" s="7"/>
      <c r="GY139" s="7"/>
      <c r="GZ139" s="7"/>
      <c r="HA139" s="7"/>
      <c r="HB139" s="7"/>
      <c r="HC139" s="7"/>
      <c r="HD139" s="7"/>
      <c r="HE139" s="7"/>
      <c r="HF139" s="7"/>
      <c r="HG139" s="7"/>
      <c r="HH139" s="7"/>
      <c r="HI139" s="7"/>
      <c r="HJ139" s="7"/>
      <c r="HK139" s="7"/>
      <c r="HL139" s="7"/>
      <c r="HM139" s="7"/>
      <c r="HN139" s="7"/>
      <c r="HO139" s="7"/>
      <c r="HP139" s="7"/>
    </row>
    <row r="140" s="5" customFormat="1" ht="12" spans="1:30">
      <c r="A140" s="43">
        <v>2.7</v>
      </c>
      <c r="B140" s="44" t="s">
        <v>92</v>
      </c>
      <c r="C140" s="43" t="s">
        <v>36</v>
      </c>
      <c r="D140" s="43"/>
      <c r="E140" s="43"/>
      <c r="F140" s="43">
        <v>509</v>
      </c>
      <c r="G140" s="43">
        <v>11</v>
      </c>
      <c r="H140" s="43">
        <v>509</v>
      </c>
      <c r="I140" s="43">
        <v>509</v>
      </c>
      <c r="J140" s="43"/>
      <c r="K140" s="43"/>
      <c r="L140" s="52">
        <v>31.32</v>
      </c>
      <c r="M140" s="52">
        <v>0</v>
      </c>
      <c r="N140" s="52">
        <v>12.12</v>
      </c>
      <c r="O140" s="52">
        <v>0</v>
      </c>
      <c r="P140" s="52">
        <v>19.2</v>
      </c>
      <c r="Q140" s="77"/>
      <c r="R140" s="43">
        <v>509</v>
      </c>
      <c r="S140" s="43">
        <v>1922</v>
      </c>
      <c r="T140" s="43">
        <v>509</v>
      </c>
      <c r="U140" s="43">
        <v>509</v>
      </c>
      <c r="V140" s="44" t="s">
        <v>41</v>
      </c>
      <c r="W140" s="44" t="s">
        <v>41</v>
      </c>
      <c r="X140" s="44" t="s">
        <v>41</v>
      </c>
      <c r="Y140" s="44" t="s">
        <v>41</v>
      </c>
      <c r="Z140" s="44" t="s">
        <v>41</v>
      </c>
      <c r="AA140" s="44" t="s">
        <v>41</v>
      </c>
      <c r="AB140" s="44"/>
      <c r="AC140" s="44"/>
      <c r="AD140" s="65"/>
    </row>
    <row r="141" s="7" customFormat="1" ht="24" spans="1:224">
      <c r="A141" s="75" t="s">
        <v>42</v>
      </c>
      <c r="B141" s="66" t="s">
        <v>93</v>
      </c>
      <c r="C141" s="75" t="s">
        <v>44</v>
      </c>
      <c r="D141" s="75" t="s">
        <v>70</v>
      </c>
      <c r="E141" s="75" t="s">
        <v>71</v>
      </c>
      <c r="F141" s="75">
        <v>4</v>
      </c>
      <c r="G141" s="75">
        <v>1</v>
      </c>
      <c r="H141" s="75">
        <v>4</v>
      </c>
      <c r="I141" s="75">
        <v>4</v>
      </c>
      <c r="J141" s="75">
        <v>2018</v>
      </c>
      <c r="K141" s="75">
        <v>2018</v>
      </c>
      <c r="L141" s="81">
        <v>0.24</v>
      </c>
      <c r="M141" s="81">
        <v>0</v>
      </c>
      <c r="N141" s="81">
        <v>0.24</v>
      </c>
      <c r="O141" s="81">
        <v>0</v>
      </c>
      <c r="P141" s="81">
        <v>0</v>
      </c>
      <c r="Q141" s="75" t="s">
        <v>46</v>
      </c>
      <c r="R141" s="75">
        <v>4</v>
      </c>
      <c r="S141" s="75">
        <v>20</v>
      </c>
      <c r="T141" s="75">
        <v>4</v>
      </c>
      <c r="U141" s="75">
        <v>4</v>
      </c>
      <c r="V141" s="66" t="s">
        <v>41</v>
      </c>
      <c r="W141" s="66" t="s">
        <v>41</v>
      </c>
      <c r="X141" s="66" t="s">
        <v>41</v>
      </c>
      <c r="Y141" s="66" t="s">
        <v>41</v>
      </c>
      <c r="Z141" s="66" t="s">
        <v>41</v>
      </c>
      <c r="AA141" s="66" t="s">
        <v>41</v>
      </c>
      <c r="AB141" s="66" t="s">
        <v>72</v>
      </c>
      <c r="AC141" s="66" t="s">
        <v>73</v>
      </c>
      <c r="AD141" s="66"/>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row>
    <row r="142" s="7" customFormat="1" ht="24" spans="1:30">
      <c r="A142" s="75" t="s">
        <v>42</v>
      </c>
      <c r="B142" s="66" t="s">
        <v>93</v>
      </c>
      <c r="C142" s="75" t="s">
        <v>49</v>
      </c>
      <c r="D142" s="75" t="s">
        <v>70</v>
      </c>
      <c r="E142" s="75" t="s">
        <v>71</v>
      </c>
      <c r="F142" s="75">
        <v>50</v>
      </c>
      <c r="G142" s="75">
        <v>1</v>
      </c>
      <c r="H142" s="75">
        <v>50</v>
      </c>
      <c r="I142" s="75">
        <v>50</v>
      </c>
      <c r="J142" s="75">
        <v>2018</v>
      </c>
      <c r="K142" s="75">
        <v>2018</v>
      </c>
      <c r="L142" s="81">
        <v>3</v>
      </c>
      <c r="M142" s="81">
        <v>0</v>
      </c>
      <c r="N142" s="81">
        <v>0</v>
      </c>
      <c r="O142" s="81">
        <v>0</v>
      </c>
      <c r="P142" s="81">
        <v>3</v>
      </c>
      <c r="Q142" s="75" t="s">
        <v>46</v>
      </c>
      <c r="R142" s="75">
        <v>50</v>
      </c>
      <c r="S142" s="75">
        <v>214</v>
      </c>
      <c r="T142" s="75">
        <v>50</v>
      </c>
      <c r="U142" s="75">
        <v>50</v>
      </c>
      <c r="V142" s="66" t="s">
        <v>41</v>
      </c>
      <c r="W142" s="66" t="s">
        <v>41</v>
      </c>
      <c r="X142" s="66" t="s">
        <v>41</v>
      </c>
      <c r="Y142" s="66" t="s">
        <v>41</v>
      </c>
      <c r="Z142" s="66" t="s">
        <v>41</v>
      </c>
      <c r="AA142" s="66" t="s">
        <v>41</v>
      </c>
      <c r="AB142" s="66" t="s">
        <v>72</v>
      </c>
      <c r="AC142" s="66" t="s">
        <v>73</v>
      </c>
      <c r="AD142" s="67"/>
    </row>
    <row r="143" s="10" customFormat="1" ht="24" spans="1:30">
      <c r="A143" s="75" t="s">
        <v>42</v>
      </c>
      <c r="B143" s="66" t="s">
        <v>93</v>
      </c>
      <c r="C143" s="75" t="s">
        <v>50</v>
      </c>
      <c r="D143" s="75" t="s">
        <v>70</v>
      </c>
      <c r="E143" s="75" t="s">
        <v>71</v>
      </c>
      <c r="F143" s="75">
        <v>24</v>
      </c>
      <c r="G143" s="75">
        <v>1</v>
      </c>
      <c r="H143" s="75">
        <v>24</v>
      </c>
      <c r="I143" s="75">
        <v>24</v>
      </c>
      <c r="J143" s="75">
        <v>2018</v>
      </c>
      <c r="K143" s="75">
        <v>2018</v>
      </c>
      <c r="L143" s="81">
        <v>1.44</v>
      </c>
      <c r="M143" s="81">
        <v>0</v>
      </c>
      <c r="N143" s="81">
        <v>1.44</v>
      </c>
      <c r="O143" s="81">
        <v>0</v>
      </c>
      <c r="P143" s="81">
        <v>0</v>
      </c>
      <c r="Q143" s="75" t="s">
        <v>46</v>
      </c>
      <c r="R143" s="75">
        <v>24</v>
      </c>
      <c r="S143" s="75">
        <v>121</v>
      </c>
      <c r="T143" s="75">
        <v>24</v>
      </c>
      <c r="U143" s="75">
        <v>24</v>
      </c>
      <c r="V143" s="66" t="s">
        <v>41</v>
      </c>
      <c r="W143" s="66" t="s">
        <v>41</v>
      </c>
      <c r="X143" s="66" t="s">
        <v>41</v>
      </c>
      <c r="Y143" s="66" t="s">
        <v>41</v>
      </c>
      <c r="Z143" s="66" t="s">
        <v>41</v>
      </c>
      <c r="AA143" s="66" t="s">
        <v>41</v>
      </c>
      <c r="AB143" s="75" t="s">
        <v>72</v>
      </c>
      <c r="AC143" s="75" t="s">
        <v>73</v>
      </c>
      <c r="AD143" s="75"/>
    </row>
    <row r="144" s="7" customFormat="1" ht="24" spans="1:30">
      <c r="A144" s="75" t="s">
        <v>42</v>
      </c>
      <c r="B144" s="66" t="s">
        <v>93</v>
      </c>
      <c r="C144" s="75" t="s">
        <v>51</v>
      </c>
      <c r="D144" s="75" t="s">
        <v>70</v>
      </c>
      <c r="E144" s="75" t="s">
        <v>71</v>
      </c>
      <c r="F144" s="75">
        <v>10</v>
      </c>
      <c r="G144" s="75">
        <v>1</v>
      </c>
      <c r="H144" s="75">
        <v>10</v>
      </c>
      <c r="I144" s="75">
        <v>10</v>
      </c>
      <c r="J144" s="75">
        <v>2018</v>
      </c>
      <c r="K144" s="75">
        <v>2018</v>
      </c>
      <c r="L144" s="81">
        <v>0.6</v>
      </c>
      <c r="M144" s="81">
        <v>0</v>
      </c>
      <c r="N144" s="81">
        <v>0.6</v>
      </c>
      <c r="O144" s="81">
        <v>0</v>
      </c>
      <c r="P144" s="81">
        <v>0</v>
      </c>
      <c r="Q144" s="75" t="s">
        <v>46</v>
      </c>
      <c r="R144" s="75">
        <v>10</v>
      </c>
      <c r="S144" s="75">
        <v>45</v>
      </c>
      <c r="T144" s="75">
        <v>10</v>
      </c>
      <c r="U144" s="75">
        <v>10</v>
      </c>
      <c r="V144" s="66" t="s">
        <v>41</v>
      </c>
      <c r="W144" s="66" t="s">
        <v>41</v>
      </c>
      <c r="X144" s="66" t="s">
        <v>41</v>
      </c>
      <c r="Y144" s="66" t="s">
        <v>41</v>
      </c>
      <c r="Z144" s="66" t="s">
        <v>41</v>
      </c>
      <c r="AA144" s="66" t="s">
        <v>41</v>
      </c>
      <c r="AB144" s="66" t="s">
        <v>72</v>
      </c>
      <c r="AC144" s="66" t="s">
        <v>73</v>
      </c>
      <c r="AD144" s="67"/>
    </row>
    <row r="145" s="7" customFormat="1" ht="24" spans="1:224">
      <c r="A145" s="75" t="s">
        <v>42</v>
      </c>
      <c r="B145" s="66" t="s">
        <v>93</v>
      </c>
      <c r="C145" s="75" t="s">
        <v>52</v>
      </c>
      <c r="D145" s="75" t="s">
        <v>70</v>
      </c>
      <c r="E145" s="75" t="s">
        <v>71</v>
      </c>
      <c r="F145" s="75">
        <v>33</v>
      </c>
      <c r="G145" s="75">
        <v>1</v>
      </c>
      <c r="H145" s="75">
        <v>33</v>
      </c>
      <c r="I145" s="75">
        <v>33</v>
      </c>
      <c r="J145" s="75">
        <v>2018</v>
      </c>
      <c r="K145" s="75">
        <v>2018</v>
      </c>
      <c r="L145" s="81">
        <v>2.52</v>
      </c>
      <c r="M145" s="81">
        <v>0</v>
      </c>
      <c r="N145" s="81">
        <v>0</v>
      </c>
      <c r="O145" s="81">
        <v>0</v>
      </c>
      <c r="P145" s="81">
        <v>2.52</v>
      </c>
      <c r="Q145" s="75" t="s">
        <v>46</v>
      </c>
      <c r="R145" s="75">
        <v>33</v>
      </c>
      <c r="S145" s="75">
        <v>129</v>
      </c>
      <c r="T145" s="75">
        <v>33</v>
      </c>
      <c r="U145" s="75">
        <v>33</v>
      </c>
      <c r="V145" s="66" t="s">
        <v>41</v>
      </c>
      <c r="W145" s="66" t="s">
        <v>41</v>
      </c>
      <c r="X145" s="66" t="s">
        <v>41</v>
      </c>
      <c r="Y145" s="66" t="s">
        <v>41</v>
      </c>
      <c r="Z145" s="66" t="s">
        <v>41</v>
      </c>
      <c r="AA145" s="66" t="s">
        <v>41</v>
      </c>
      <c r="AB145" s="66" t="s">
        <v>72</v>
      </c>
      <c r="AC145" s="66" t="s">
        <v>73</v>
      </c>
      <c r="AD145" s="66"/>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c r="FT145" s="8"/>
      <c r="FU145" s="8"/>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c r="GY145" s="8"/>
      <c r="GZ145" s="8"/>
      <c r="HA145" s="8"/>
      <c r="HB145" s="8"/>
      <c r="HC145" s="8"/>
      <c r="HD145" s="8"/>
      <c r="HE145" s="8"/>
      <c r="HF145" s="8"/>
      <c r="HG145" s="8"/>
      <c r="HH145" s="8"/>
      <c r="HI145" s="8"/>
      <c r="HJ145" s="8"/>
      <c r="HK145" s="8"/>
      <c r="HL145" s="8"/>
      <c r="HM145" s="8"/>
      <c r="HN145" s="8"/>
      <c r="HO145" s="8"/>
      <c r="HP145" s="8"/>
    </row>
    <row r="146" s="7" customFormat="1" ht="24" spans="1:30">
      <c r="A146" s="75" t="s">
        <v>42</v>
      </c>
      <c r="B146" s="66" t="s">
        <v>93</v>
      </c>
      <c r="C146" s="75" t="s">
        <v>53</v>
      </c>
      <c r="D146" s="75" t="s">
        <v>70</v>
      </c>
      <c r="E146" s="75" t="s">
        <v>71</v>
      </c>
      <c r="F146" s="75">
        <v>102</v>
      </c>
      <c r="G146" s="75">
        <v>1</v>
      </c>
      <c r="H146" s="75">
        <v>102</v>
      </c>
      <c r="I146" s="75">
        <v>102</v>
      </c>
      <c r="J146" s="75">
        <v>2018</v>
      </c>
      <c r="K146" s="75">
        <v>2018</v>
      </c>
      <c r="L146" s="81">
        <v>6.12</v>
      </c>
      <c r="M146" s="81">
        <v>0</v>
      </c>
      <c r="N146" s="81">
        <v>0</v>
      </c>
      <c r="O146" s="81">
        <v>0</v>
      </c>
      <c r="P146" s="81">
        <v>6.12</v>
      </c>
      <c r="Q146" s="75" t="s">
        <v>46</v>
      </c>
      <c r="R146" s="75">
        <v>102</v>
      </c>
      <c r="S146" s="75">
        <v>380</v>
      </c>
      <c r="T146" s="75">
        <v>102</v>
      </c>
      <c r="U146" s="75">
        <v>102</v>
      </c>
      <c r="V146" s="66" t="s">
        <v>41</v>
      </c>
      <c r="W146" s="66" t="s">
        <v>41</v>
      </c>
      <c r="X146" s="66" t="s">
        <v>41</v>
      </c>
      <c r="Y146" s="66" t="s">
        <v>41</v>
      </c>
      <c r="Z146" s="66" t="s">
        <v>41</v>
      </c>
      <c r="AA146" s="66" t="s">
        <v>41</v>
      </c>
      <c r="AB146" s="66" t="s">
        <v>72</v>
      </c>
      <c r="AC146" s="66" t="s">
        <v>73</v>
      </c>
      <c r="AD146" s="67"/>
    </row>
    <row r="147" s="7" customFormat="1" ht="24" spans="1:30">
      <c r="A147" s="75" t="s">
        <v>42</v>
      </c>
      <c r="B147" s="66" t="s">
        <v>93</v>
      </c>
      <c r="C147" s="75" t="s">
        <v>54</v>
      </c>
      <c r="D147" s="75" t="s">
        <v>70</v>
      </c>
      <c r="E147" s="75" t="s">
        <v>71</v>
      </c>
      <c r="F147" s="75">
        <v>64</v>
      </c>
      <c r="G147" s="75">
        <v>1</v>
      </c>
      <c r="H147" s="75">
        <v>64</v>
      </c>
      <c r="I147" s="75">
        <v>64</v>
      </c>
      <c r="J147" s="75">
        <v>2018</v>
      </c>
      <c r="K147" s="75">
        <v>2018</v>
      </c>
      <c r="L147" s="81">
        <v>4.08</v>
      </c>
      <c r="M147" s="81">
        <v>0</v>
      </c>
      <c r="N147" s="81">
        <v>4.08</v>
      </c>
      <c r="O147" s="81">
        <v>0</v>
      </c>
      <c r="P147" s="81">
        <v>0</v>
      </c>
      <c r="Q147" s="75" t="s">
        <v>46</v>
      </c>
      <c r="R147" s="75">
        <v>64</v>
      </c>
      <c r="S147" s="75">
        <v>225</v>
      </c>
      <c r="T147" s="75">
        <v>64</v>
      </c>
      <c r="U147" s="75">
        <v>64</v>
      </c>
      <c r="V147" s="66" t="s">
        <v>41</v>
      </c>
      <c r="W147" s="66" t="s">
        <v>41</v>
      </c>
      <c r="X147" s="66" t="s">
        <v>41</v>
      </c>
      <c r="Y147" s="66" t="s">
        <v>41</v>
      </c>
      <c r="Z147" s="66" t="s">
        <v>41</v>
      </c>
      <c r="AA147" s="66" t="s">
        <v>41</v>
      </c>
      <c r="AB147" s="66" t="s">
        <v>72</v>
      </c>
      <c r="AC147" s="66" t="s">
        <v>73</v>
      </c>
      <c r="AD147" s="67"/>
    </row>
    <row r="148" s="8" customFormat="1" ht="24" spans="1:30">
      <c r="A148" s="75" t="s">
        <v>42</v>
      </c>
      <c r="B148" s="66" t="s">
        <v>93</v>
      </c>
      <c r="C148" s="75" t="s">
        <v>55</v>
      </c>
      <c r="D148" s="75" t="s">
        <v>70</v>
      </c>
      <c r="E148" s="75" t="s">
        <v>71</v>
      </c>
      <c r="F148" s="75">
        <v>92</v>
      </c>
      <c r="G148" s="75">
        <v>1</v>
      </c>
      <c r="H148" s="75">
        <v>92</v>
      </c>
      <c r="I148" s="75">
        <v>92</v>
      </c>
      <c r="J148" s="75">
        <v>2018</v>
      </c>
      <c r="K148" s="75">
        <v>2018</v>
      </c>
      <c r="L148" s="81">
        <v>5.52</v>
      </c>
      <c r="M148" s="81">
        <v>0</v>
      </c>
      <c r="N148" s="81">
        <v>0</v>
      </c>
      <c r="O148" s="81">
        <v>0</v>
      </c>
      <c r="P148" s="81">
        <v>5.52</v>
      </c>
      <c r="Q148" s="75" t="s">
        <v>46</v>
      </c>
      <c r="R148" s="75">
        <v>92</v>
      </c>
      <c r="S148" s="75">
        <v>331</v>
      </c>
      <c r="T148" s="75">
        <v>92</v>
      </c>
      <c r="U148" s="75">
        <v>92</v>
      </c>
      <c r="V148" s="66" t="s">
        <v>41</v>
      </c>
      <c r="W148" s="66" t="s">
        <v>41</v>
      </c>
      <c r="X148" s="66" t="s">
        <v>41</v>
      </c>
      <c r="Y148" s="66" t="s">
        <v>41</v>
      </c>
      <c r="Z148" s="66" t="s">
        <v>41</v>
      </c>
      <c r="AA148" s="66" t="s">
        <v>41</v>
      </c>
      <c r="AB148" s="66" t="s">
        <v>72</v>
      </c>
      <c r="AC148" s="66" t="s">
        <v>73</v>
      </c>
      <c r="AD148" s="66"/>
    </row>
    <row r="149" s="8" customFormat="1" ht="24" spans="1:224">
      <c r="A149" s="75" t="s">
        <v>42</v>
      </c>
      <c r="B149" s="66" t="s">
        <v>93</v>
      </c>
      <c r="C149" s="75" t="s">
        <v>56</v>
      </c>
      <c r="D149" s="75" t="s">
        <v>70</v>
      </c>
      <c r="E149" s="75" t="s">
        <v>71</v>
      </c>
      <c r="F149" s="75">
        <v>34</v>
      </c>
      <c r="G149" s="75">
        <v>1</v>
      </c>
      <c r="H149" s="75">
        <v>34</v>
      </c>
      <c r="I149" s="75">
        <v>34</v>
      </c>
      <c r="J149" s="75">
        <v>2018</v>
      </c>
      <c r="K149" s="75">
        <v>2018</v>
      </c>
      <c r="L149" s="81">
        <v>2.04</v>
      </c>
      <c r="M149" s="81">
        <v>0</v>
      </c>
      <c r="N149" s="81">
        <v>0</v>
      </c>
      <c r="O149" s="81">
        <v>0</v>
      </c>
      <c r="P149" s="81">
        <v>2.04</v>
      </c>
      <c r="Q149" s="75" t="s">
        <v>46</v>
      </c>
      <c r="R149" s="75">
        <v>34</v>
      </c>
      <c r="S149" s="75">
        <v>110</v>
      </c>
      <c r="T149" s="75">
        <v>34</v>
      </c>
      <c r="U149" s="75">
        <v>34</v>
      </c>
      <c r="V149" s="66" t="s">
        <v>41</v>
      </c>
      <c r="W149" s="66" t="s">
        <v>41</v>
      </c>
      <c r="X149" s="66" t="s">
        <v>41</v>
      </c>
      <c r="Y149" s="66" t="s">
        <v>41</v>
      </c>
      <c r="Z149" s="66" t="s">
        <v>41</v>
      </c>
      <c r="AA149" s="66" t="s">
        <v>41</v>
      </c>
      <c r="AB149" s="66" t="s">
        <v>72</v>
      </c>
      <c r="AC149" s="66" t="s">
        <v>73</v>
      </c>
      <c r="AD149" s="6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row>
    <row r="150" s="8" customFormat="1" ht="24" spans="1:30">
      <c r="A150" s="75" t="s">
        <v>42</v>
      </c>
      <c r="B150" s="66" t="s">
        <v>93</v>
      </c>
      <c r="C150" s="75" t="s">
        <v>57</v>
      </c>
      <c r="D150" s="75" t="s">
        <v>70</v>
      </c>
      <c r="E150" s="75" t="s">
        <v>71</v>
      </c>
      <c r="F150" s="75">
        <v>18</v>
      </c>
      <c r="G150" s="75">
        <v>1</v>
      </c>
      <c r="H150" s="75">
        <v>18</v>
      </c>
      <c r="I150" s="75">
        <v>18</v>
      </c>
      <c r="J150" s="75">
        <v>2018</v>
      </c>
      <c r="K150" s="75">
        <v>2018</v>
      </c>
      <c r="L150" s="81">
        <v>1.08</v>
      </c>
      <c r="M150" s="81">
        <v>0</v>
      </c>
      <c r="N150" s="81">
        <v>1.08</v>
      </c>
      <c r="O150" s="81">
        <v>0</v>
      </c>
      <c r="P150" s="81">
        <v>0</v>
      </c>
      <c r="Q150" s="75" t="s">
        <v>46</v>
      </c>
      <c r="R150" s="75">
        <v>18</v>
      </c>
      <c r="S150" s="75">
        <v>65</v>
      </c>
      <c r="T150" s="75">
        <v>18</v>
      </c>
      <c r="U150" s="75">
        <v>18</v>
      </c>
      <c r="V150" s="66" t="s">
        <v>41</v>
      </c>
      <c r="W150" s="66" t="s">
        <v>41</v>
      </c>
      <c r="X150" s="66" t="s">
        <v>41</v>
      </c>
      <c r="Y150" s="66" t="s">
        <v>41</v>
      </c>
      <c r="Z150" s="66" t="s">
        <v>41</v>
      </c>
      <c r="AA150" s="66" t="s">
        <v>41</v>
      </c>
      <c r="AB150" s="66" t="s">
        <v>72</v>
      </c>
      <c r="AC150" s="66" t="s">
        <v>73</v>
      </c>
      <c r="AD150" s="66"/>
    </row>
    <row r="151" s="8" customFormat="1" ht="24" spans="1:224">
      <c r="A151" s="75" t="s">
        <v>42</v>
      </c>
      <c r="B151" s="66" t="s">
        <v>93</v>
      </c>
      <c r="C151" s="75" t="s">
        <v>58</v>
      </c>
      <c r="D151" s="75" t="s">
        <v>70</v>
      </c>
      <c r="E151" s="75" t="s">
        <v>71</v>
      </c>
      <c r="F151" s="75">
        <v>78</v>
      </c>
      <c r="G151" s="75">
        <v>1</v>
      </c>
      <c r="H151" s="75">
        <v>78</v>
      </c>
      <c r="I151" s="75">
        <v>78</v>
      </c>
      <c r="J151" s="75">
        <v>2018</v>
      </c>
      <c r="K151" s="75">
        <v>2018</v>
      </c>
      <c r="L151" s="81">
        <v>4.68</v>
      </c>
      <c r="M151" s="81">
        <v>0</v>
      </c>
      <c r="N151" s="81">
        <v>4.68</v>
      </c>
      <c r="O151" s="81">
        <v>0</v>
      </c>
      <c r="P151" s="81">
        <v>0</v>
      </c>
      <c r="Q151" s="75" t="s">
        <v>46</v>
      </c>
      <c r="R151" s="75">
        <v>78</v>
      </c>
      <c r="S151" s="75">
        <v>282</v>
      </c>
      <c r="T151" s="75">
        <v>78</v>
      </c>
      <c r="U151" s="75">
        <v>78</v>
      </c>
      <c r="V151" s="66" t="s">
        <v>41</v>
      </c>
      <c r="W151" s="66" t="s">
        <v>41</v>
      </c>
      <c r="X151" s="66" t="s">
        <v>41</v>
      </c>
      <c r="Y151" s="66" t="s">
        <v>41</v>
      </c>
      <c r="Z151" s="66" t="s">
        <v>41</v>
      </c>
      <c r="AA151" s="66" t="s">
        <v>41</v>
      </c>
      <c r="AB151" s="66" t="s">
        <v>72</v>
      </c>
      <c r="AC151" s="66" t="s">
        <v>73</v>
      </c>
      <c r="AD151" s="6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row>
    <row r="152" s="5" customFormat="1" ht="24" spans="1:30">
      <c r="A152" s="43">
        <v>2.8</v>
      </c>
      <c r="B152" s="44" t="s">
        <v>94</v>
      </c>
      <c r="C152" s="43" t="s">
        <v>95</v>
      </c>
      <c r="D152" s="43"/>
      <c r="E152" s="43"/>
      <c r="F152" s="43">
        <v>26</v>
      </c>
      <c r="G152" s="43">
        <v>7</v>
      </c>
      <c r="H152" s="43">
        <v>26</v>
      </c>
      <c r="I152" s="43">
        <v>26</v>
      </c>
      <c r="J152" s="43"/>
      <c r="K152" s="43"/>
      <c r="L152" s="52">
        <v>2.46</v>
      </c>
      <c r="M152" s="52">
        <v>0</v>
      </c>
      <c r="N152" s="52">
        <v>0.67</v>
      </c>
      <c r="O152" s="52">
        <v>0</v>
      </c>
      <c r="P152" s="52">
        <v>1.79</v>
      </c>
      <c r="Q152" s="77"/>
      <c r="R152" s="43">
        <v>26</v>
      </c>
      <c r="S152" s="43">
        <v>95</v>
      </c>
      <c r="T152" s="43">
        <v>26</v>
      </c>
      <c r="U152" s="43">
        <v>26</v>
      </c>
      <c r="V152" s="44" t="s">
        <v>41</v>
      </c>
      <c r="W152" s="44" t="s">
        <v>41</v>
      </c>
      <c r="X152" s="44" t="s">
        <v>41</v>
      </c>
      <c r="Y152" s="44" t="s">
        <v>41</v>
      </c>
      <c r="Z152" s="44" t="s">
        <v>41</v>
      </c>
      <c r="AA152" s="44" t="s">
        <v>41</v>
      </c>
      <c r="AB152" s="44"/>
      <c r="AC152" s="44"/>
      <c r="AD152" s="65"/>
    </row>
    <row r="153" s="7" customFormat="1" ht="24" spans="1:30">
      <c r="A153" s="75" t="s">
        <v>42</v>
      </c>
      <c r="B153" s="66" t="s">
        <v>96</v>
      </c>
      <c r="C153" s="75" t="s">
        <v>49</v>
      </c>
      <c r="D153" s="75" t="s">
        <v>70</v>
      </c>
      <c r="E153" s="75" t="s">
        <v>71</v>
      </c>
      <c r="F153" s="75">
        <v>1</v>
      </c>
      <c r="G153" s="75">
        <v>1</v>
      </c>
      <c r="H153" s="75">
        <v>1</v>
      </c>
      <c r="I153" s="75">
        <v>1</v>
      </c>
      <c r="J153" s="75">
        <v>2018</v>
      </c>
      <c r="K153" s="75">
        <v>2018</v>
      </c>
      <c r="L153" s="81">
        <v>0.09</v>
      </c>
      <c r="M153" s="81">
        <v>0</v>
      </c>
      <c r="N153" s="81">
        <v>0</v>
      </c>
      <c r="O153" s="81">
        <v>0</v>
      </c>
      <c r="P153" s="81">
        <v>0.09</v>
      </c>
      <c r="Q153" s="75" t="s">
        <v>46</v>
      </c>
      <c r="R153" s="75">
        <v>1</v>
      </c>
      <c r="S153" s="75">
        <v>4</v>
      </c>
      <c r="T153" s="75">
        <v>1</v>
      </c>
      <c r="U153" s="75">
        <v>1</v>
      </c>
      <c r="V153" s="66" t="s">
        <v>41</v>
      </c>
      <c r="W153" s="66" t="s">
        <v>41</v>
      </c>
      <c r="X153" s="66" t="s">
        <v>41</v>
      </c>
      <c r="Y153" s="66" t="s">
        <v>41</v>
      </c>
      <c r="Z153" s="66" t="s">
        <v>41</v>
      </c>
      <c r="AA153" s="66" t="s">
        <v>41</v>
      </c>
      <c r="AB153" s="66" t="s">
        <v>72</v>
      </c>
      <c r="AC153" s="66" t="s">
        <v>73</v>
      </c>
      <c r="AD153" s="67"/>
    </row>
    <row r="154" s="7" customFormat="1" ht="24" spans="1:224">
      <c r="A154" s="75" t="s">
        <v>42</v>
      </c>
      <c r="B154" s="66" t="s">
        <v>96</v>
      </c>
      <c r="C154" s="75" t="s">
        <v>52</v>
      </c>
      <c r="D154" s="75" t="s">
        <v>70</v>
      </c>
      <c r="E154" s="75" t="s">
        <v>71</v>
      </c>
      <c r="F154" s="75">
        <v>6</v>
      </c>
      <c r="G154" s="75">
        <v>1</v>
      </c>
      <c r="H154" s="75">
        <v>6</v>
      </c>
      <c r="I154" s="75">
        <v>6</v>
      </c>
      <c r="J154" s="75">
        <v>2018</v>
      </c>
      <c r="K154" s="75">
        <v>2018</v>
      </c>
      <c r="L154" s="81">
        <v>0.56</v>
      </c>
      <c r="M154" s="81">
        <v>0</v>
      </c>
      <c r="N154" s="81">
        <v>0</v>
      </c>
      <c r="O154" s="81">
        <v>0</v>
      </c>
      <c r="P154" s="81">
        <v>0.56</v>
      </c>
      <c r="Q154" s="75" t="s">
        <v>46</v>
      </c>
      <c r="R154" s="75">
        <v>6</v>
      </c>
      <c r="S154" s="75">
        <v>21</v>
      </c>
      <c r="T154" s="75">
        <v>6</v>
      </c>
      <c r="U154" s="75">
        <v>6</v>
      </c>
      <c r="V154" s="66" t="s">
        <v>41</v>
      </c>
      <c r="W154" s="66" t="s">
        <v>41</v>
      </c>
      <c r="X154" s="66" t="s">
        <v>41</v>
      </c>
      <c r="Y154" s="66" t="s">
        <v>41</v>
      </c>
      <c r="Z154" s="66" t="s">
        <v>41</v>
      </c>
      <c r="AA154" s="66" t="s">
        <v>41</v>
      </c>
      <c r="AB154" s="66" t="s">
        <v>72</v>
      </c>
      <c r="AC154" s="66" t="s">
        <v>73</v>
      </c>
      <c r="AD154" s="66"/>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c r="FT154" s="8"/>
      <c r="FU154" s="8"/>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c r="GY154" s="8"/>
      <c r="GZ154" s="8"/>
      <c r="HA154" s="8"/>
      <c r="HB154" s="8"/>
      <c r="HC154" s="8"/>
      <c r="HD154" s="8"/>
      <c r="HE154" s="8"/>
      <c r="HF154" s="8"/>
      <c r="HG154" s="8"/>
      <c r="HH154" s="8"/>
      <c r="HI154" s="8"/>
      <c r="HJ154" s="8"/>
      <c r="HK154" s="8"/>
      <c r="HL154" s="8"/>
      <c r="HM154" s="8"/>
      <c r="HN154" s="8"/>
      <c r="HO154" s="8"/>
      <c r="HP154" s="8"/>
    </row>
    <row r="155" s="7" customFormat="1" ht="24" spans="1:30">
      <c r="A155" s="75" t="s">
        <v>42</v>
      </c>
      <c r="B155" s="66" t="s">
        <v>96</v>
      </c>
      <c r="C155" s="75" t="s">
        <v>53</v>
      </c>
      <c r="D155" s="75" t="s">
        <v>70</v>
      </c>
      <c r="E155" s="75" t="s">
        <v>71</v>
      </c>
      <c r="F155" s="75">
        <v>6</v>
      </c>
      <c r="G155" s="75">
        <v>1</v>
      </c>
      <c r="H155" s="75">
        <v>6</v>
      </c>
      <c r="I155" s="75">
        <v>6</v>
      </c>
      <c r="J155" s="75">
        <v>2018</v>
      </c>
      <c r="K155" s="75">
        <v>2018</v>
      </c>
      <c r="L155" s="81">
        <v>0.58</v>
      </c>
      <c r="M155" s="81">
        <v>0</v>
      </c>
      <c r="N155" s="81">
        <v>0</v>
      </c>
      <c r="O155" s="81">
        <v>0</v>
      </c>
      <c r="P155" s="81">
        <v>0.58</v>
      </c>
      <c r="Q155" s="75" t="s">
        <v>46</v>
      </c>
      <c r="R155" s="75">
        <v>6</v>
      </c>
      <c r="S155" s="75">
        <v>23</v>
      </c>
      <c r="T155" s="75">
        <v>6</v>
      </c>
      <c r="U155" s="75">
        <v>6</v>
      </c>
      <c r="V155" s="66" t="s">
        <v>41</v>
      </c>
      <c r="W155" s="66" t="s">
        <v>41</v>
      </c>
      <c r="X155" s="66" t="s">
        <v>41</v>
      </c>
      <c r="Y155" s="66" t="s">
        <v>41</v>
      </c>
      <c r="Z155" s="66" t="s">
        <v>41</v>
      </c>
      <c r="AA155" s="66" t="s">
        <v>41</v>
      </c>
      <c r="AB155" s="66" t="s">
        <v>72</v>
      </c>
      <c r="AC155" s="66" t="s">
        <v>73</v>
      </c>
      <c r="AD155" s="67"/>
    </row>
    <row r="156" s="7" customFormat="1" ht="24" spans="1:30">
      <c r="A156" s="75" t="s">
        <v>42</v>
      </c>
      <c r="B156" s="66" t="s">
        <v>96</v>
      </c>
      <c r="C156" s="75" t="s">
        <v>54</v>
      </c>
      <c r="D156" s="75" t="s">
        <v>70</v>
      </c>
      <c r="E156" s="75" t="s">
        <v>71</v>
      </c>
      <c r="F156" s="75">
        <v>5</v>
      </c>
      <c r="G156" s="75">
        <v>1</v>
      </c>
      <c r="H156" s="75">
        <v>5</v>
      </c>
      <c r="I156" s="75">
        <v>5</v>
      </c>
      <c r="J156" s="75">
        <v>2018</v>
      </c>
      <c r="K156" s="75">
        <v>2018</v>
      </c>
      <c r="L156" s="81">
        <v>0.47</v>
      </c>
      <c r="M156" s="81">
        <v>0</v>
      </c>
      <c r="N156" s="81">
        <v>0.47</v>
      </c>
      <c r="O156" s="81">
        <v>0</v>
      </c>
      <c r="P156" s="81">
        <v>0</v>
      </c>
      <c r="Q156" s="75" t="s">
        <v>46</v>
      </c>
      <c r="R156" s="75">
        <v>5</v>
      </c>
      <c r="S156" s="75">
        <v>18</v>
      </c>
      <c r="T156" s="75">
        <v>5</v>
      </c>
      <c r="U156" s="75">
        <v>5</v>
      </c>
      <c r="V156" s="66" t="s">
        <v>41</v>
      </c>
      <c r="W156" s="66" t="s">
        <v>41</v>
      </c>
      <c r="X156" s="66" t="s">
        <v>41</v>
      </c>
      <c r="Y156" s="66" t="s">
        <v>41</v>
      </c>
      <c r="Z156" s="66" t="s">
        <v>41</v>
      </c>
      <c r="AA156" s="66" t="s">
        <v>41</v>
      </c>
      <c r="AB156" s="66" t="s">
        <v>72</v>
      </c>
      <c r="AC156" s="66" t="s">
        <v>73</v>
      </c>
      <c r="AD156" s="67"/>
    </row>
    <row r="157" s="8" customFormat="1" ht="24" spans="1:30">
      <c r="A157" s="75" t="s">
        <v>42</v>
      </c>
      <c r="B157" s="66" t="s">
        <v>96</v>
      </c>
      <c r="C157" s="75" t="s">
        <v>55</v>
      </c>
      <c r="D157" s="75" t="s">
        <v>70</v>
      </c>
      <c r="E157" s="75" t="s">
        <v>71</v>
      </c>
      <c r="F157" s="75">
        <v>4</v>
      </c>
      <c r="G157" s="75">
        <v>1</v>
      </c>
      <c r="H157" s="75">
        <v>4</v>
      </c>
      <c r="I157" s="75">
        <v>4</v>
      </c>
      <c r="J157" s="75">
        <v>2018</v>
      </c>
      <c r="K157" s="75">
        <v>2018</v>
      </c>
      <c r="L157" s="81">
        <v>0.38</v>
      </c>
      <c r="M157" s="81">
        <v>0</v>
      </c>
      <c r="N157" s="81">
        <v>0</v>
      </c>
      <c r="O157" s="81">
        <v>0</v>
      </c>
      <c r="P157" s="81">
        <v>0.38</v>
      </c>
      <c r="Q157" s="75" t="s">
        <v>46</v>
      </c>
      <c r="R157" s="75">
        <v>4</v>
      </c>
      <c r="S157" s="75">
        <v>14</v>
      </c>
      <c r="T157" s="75">
        <v>4</v>
      </c>
      <c r="U157" s="75">
        <v>4</v>
      </c>
      <c r="V157" s="66" t="s">
        <v>41</v>
      </c>
      <c r="W157" s="66" t="s">
        <v>41</v>
      </c>
      <c r="X157" s="66" t="s">
        <v>41</v>
      </c>
      <c r="Y157" s="66" t="s">
        <v>41</v>
      </c>
      <c r="Z157" s="66" t="s">
        <v>41</v>
      </c>
      <c r="AA157" s="66" t="s">
        <v>41</v>
      </c>
      <c r="AB157" s="66" t="s">
        <v>72</v>
      </c>
      <c r="AC157" s="66" t="s">
        <v>73</v>
      </c>
      <c r="AD157" s="66"/>
    </row>
    <row r="158" s="8" customFormat="1" ht="24" spans="1:224">
      <c r="A158" s="75" t="s">
        <v>42</v>
      </c>
      <c r="B158" s="66" t="s">
        <v>96</v>
      </c>
      <c r="C158" s="75" t="s">
        <v>56</v>
      </c>
      <c r="D158" s="75" t="s">
        <v>70</v>
      </c>
      <c r="E158" s="75" t="s">
        <v>71</v>
      </c>
      <c r="F158" s="75">
        <v>2</v>
      </c>
      <c r="G158" s="75">
        <v>1</v>
      </c>
      <c r="H158" s="75">
        <v>2</v>
      </c>
      <c r="I158" s="75">
        <v>2</v>
      </c>
      <c r="J158" s="75">
        <v>2018</v>
      </c>
      <c r="K158" s="75">
        <v>2018</v>
      </c>
      <c r="L158" s="81">
        <v>0.18</v>
      </c>
      <c r="M158" s="81">
        <v>0</v>
      </c>
      <c r="N158" s="81">
        <v>0</v>
      </c>
      <c r="O158" s="81">
        <v>0</v>
      </c>
      <c r="P158" s="81">
        <v>0.18</v>
      </c>
      <c r="Q158" s="75" t="s">
        <v>46</v>
      </c>
      <c r="R158" s="75">
        <v>2</v>
      </c>
      <c r="S158" s="75">
        <v>7</v>
      </c>
      <c r="T158" s="75">
        <v>2</v>
      </c>
      <c r="U158" s="75">
        <v>2</v>
      </c>
      <c r="V158" s="66" t="s">
        <v>41</v>
      </c>
      <c r="W158" s="66" t="s">
        <v>41</v>
      </c>
      <c r="X158" s="66" t="s">
        <v>41</v>
      </c>
      <c r="Y158" s="66" t="s">
        <v>41</v>
      </c>
      <c r="Z158" s="66" t="s">
        <v>41</v>
      </c>
      <c r="AA158" s="66" t="s">
        <v>41</v>
      </c>
      <c r="AB158" s="66" t="s">
        <v>72</v>
      </c>
      <c r="AC158" s="66" t="s">
        <v>73</v>
      </c>
      <c r="AD158" s="6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row>
    <row r="159" s="8" customFormat="1" ht="24" spans="1:224">
      <c r="A159" s="75" t="s">
        <v>42</v>
      </c>
      <c r="B159" s="66" t="s">
        <v>96</v>
      </c>
      <c r="C159" s="75" t="s">
        <v>58</v>
      </c>
      <c r="D159" s="75" t="s">
        <v>70</v>
      </c>
      <c r="E159" s="75" t="s">
        <v>71</v>
      </c>
      <c r="F159" s="75">
        <v>2</v>
      </c>
      <c r="G159" s="75">
        <v>1</v>
      </c>
      <c r="H159" s="75">
        <v>2</v>
      </c>
      <c r="I159" s="75">
        <v>2</v>
      </c>
      <c r="J159" s="75">
        <v>2018</v>
      </c>
      <c r="K159" s="75">
        <v>2018</v>
      </c>
      <c r="L159" s="81">
        <v>0.2</v>
      </c>
      <c r="M159" s="81">
        <v>0</v>
      </c>
      <c r="N159" s="81">
        <v>0.2</v>
      </c>
      <c r="O159" s="81">
        <v>0</v>
      </c>
      <c r="P159" s="81">
        <v>0</v>
      </c>
      <c r="Q159" s="75" t="s">
        <v>46</v>
      </c>
      <c r="R159" s="75">
        <v>2</v>
      </c>
      <c r="S159" s="75">
        <v>8</v>
      </c>
      <c r="T159" s="75">
        <v>2</v>
      </c>
      <c r="U159" s="75">
        <v>2</v>
      </c>
      <c r="V159" s="66" t="s">
        <v>41</v>
      </c>
      <c r="W159" s="66" t="s">
        <v>41</v>
      </c>
      <c r="X159" s="66" t="s">
        <v>41</v>
      </c>
      <c r="Y159" s="66" t="s">
        <v>41</v>
      </c>
      <c r="Z159" s="66" t="s">
        <v>41</v>
      </c>
      <c r="AA159" s="66" t="s">
        <v>41</v>
      </c>
      <c r="AB159" s="66" t="s">
        <v>72</v>
      </c>
      <c r="AC159" s="66" t="s">
        <v>73</v>
      </c>
      <c r="AD159" s="6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row>
    <row r="160" s="143" customFormat="1" ht="12" spans="1:30">
      <c r="A160" s="43">
        <v>3</v>
      </c>
      <c r="B160" s="44" t="s">
        <v>97</v>
      </c>
      <c r="C160" s="43" t="s">
        <v>36</v>
      </c>
      <c r="D160" s="43"/>
      <c r="E160" s="43"/>
      <c r="F160" s="43">
        <f t="shared" ref="F160:L160" si="3">SUM(F161,F173,F185,F189,F200)</f>
        <v>59061</v>
      </c>
      <c r="G160" s="43">
        <f t="shared" si="3"/>
        <v>36</v>
      </c>
      <c r="H160" s="43">
        <f t="shared" si="3"/>
        <v>15419</v>
      </c>
      <c r="I160" s="43">
        <f t="shared" si="3"/>
        <v>59061</v>
      </c>
      <c r="J160" s="43"/>
      <c r="K160" s="43"/>
      <c r="L160" s="52">
        <f t="shared" si="3"/>
        <v>984.4562</v>
      </c>
      <c r="M160" s="52">
        <f t="shared" ref="M160:U160" si="4">SUM(M161,M173,M185,M189,M200)</f>
        <v>0</v>
      </c>
      <c r="N160" s="52">
        <f t="shared" si="4"/>
        <v>0</v>
      </c>
      <c r="O160" s="52">
        <f t="shared" si="4"/>
        <v>0</v>
      </c>
      <c r="P160" s="52">
        <f t="shared" si="4"/>
        <v>984.4562</v>
      </c>
      <c r="Q160" s="77"/>
      <c r="R160" s="43">
        <f t="shared" si="4"/>
        <v>31674</v>
      </c>
      <c r="S160" s="43">
        <f t="shared" si="4"/>
        <v>53505</v>
      </c>
      <c r="T160" s="43">
        <f t="shared" si="4"/>
        <v>19790</v>
      </c>
      <c r="U160" s="43">
        <f t="shared" si="4"/>
        <v>53505</v>
      </c>
      <c r="V160" s="44" t="s">
        <v>41</v>
      </c>
      <c r="W160" s="44" t="s">
        <v>41</v>
      </c>
      <c r="X160" s="44" t="s">
        <v>41</v>
      </c>
      <c r="Y160" s="44" t="s">
        <v>41</v>
      </c>
      <c r="Z160" s="44" t="s">
        <v>41</v>
      </c>
      <c r="AA160" s="44" t="s">
        <v>41</v>
      </c>
      <c r="AB160" s="43"/>
      <c r="AC160" s="43"/>
      <c r="AD160" s="77"/>
    </row>
    <row r="161" s="5" customFormat="1" ht="12" spans="1:30">
      <c r="A161" s="43">
        <v>3.1</v>
      </c>
      <c r="B161" s="44" t="s">
        <v>98</v>
      </c>
      <c r="C161" s="43" t="s">
        <v>36</v>
      </c>
      <c r="D161" s="43"/>
      <c r="E161" s="43"/>
      <c r="F161" s="43">
        <v>29344</v>
      </c>
      <c r="G161" s="43">
        <v>11</v>
      </c>
      <c r="H161" s="43">
        <v>7542</v>
      </c>
      <c r="I161" s="43">
        <v>29344</v>
      </c>
      <c r="J161" s="43"/>
      <c r="K161" s="43"/>
      <c r="L161" s="52">
        <f>SUM(L162:L172)</f>
        <v>528.192</v>
      </c>
      <c r="M161" s="52">
        <f>SUM(M162:M172)</f>
        <v>0</v>
      </c>
      <c r="N161" s="52">
        <f>SUM(N162:N172)</f>
        <v>0</v>
      </c>
      <c r="O161" s="52">
        <f>SUM(O162:O172)</f>
        <v>0</v>
      </c>
      <c r="P161" s="52">
        <f>SUM(P162:P172)</f>
        <v>528.192</v>
      </c>
      <c r="Q161" s="77"/>
      <c r="R161" s="43">
        <v>23794</v>
      </c>
      <c r="S161" s="43">
        <v>23794</v>
      </c>
      <c r="T161" s="43">
        <v>11910</v>
      </c>
      <c r="U161" s="43">
        <v>23794</v>
      </c>
      <c r="V161" s="44" t="s">
        <v>41</v>
      </c>
      <c r="W161" s="44" t="s">
        <v>41</v>
      </c>
      <c r="X161" s="44" t="s">
        <v>41</v>
      </c>
      <c r="Y161" s="44" t="s">
        <v>41</v>
      </c>
      <c r="Z161" s="44" t="s">
        <v>41</v>
      </c>
      <c r="AA161" s="44" t="s">
        <v>41</v>
      </c>
      <c r="AB161" s="44"/>
      <c r="AC161" s="44"/>
      <c r="AD161" s="65"/>
    </row>
    <row r="162" s="7" customFormat="1" ht="24" spans="1:224">
      <c r="A162" s="75" t="s">
        <v>42</v>
      </c>
      <c r="B162" s="66" t="s">
        <v>99</v>
      </c>
      <c r="C162" s="75" t="s">
        <v>44</v>
      </c>
      <c r="D162" s="75" t="s">
        <v>70</v>
      </c>
      <c r="E162" s="75" t="s">
        <v>71</v>
      </c>
      <c r="F162" s="75">
        <v>250</v>
      </c>
      <c r="G162" s="75">
        <v>1</v>
      </c>
      <c r="H162" s="75">
        <v>75</v>
      </c>
      <c r="I162" s="75">
        <v>250</v>
      </c>
      <c r="J162" s="75">
        <v>2018</v>
      </c>
      <c r="K162" s="75">
        <v>2018</v>
      </c>
      <c r="L162" s="81">
        <f t="shared" ref="L162:L172" si="5">I162*180/10000</f>
        <v>4.5</v>
      </c>
      <c r="M162" s="81">
        <v>0</v>
      </c>
      <c r="N162" s="81">
        <v>0</v>
      </c>
      <c r="O162" s="81">
        <v>0</v>
      </c>
      <c r="P162" s="81">
        <v>4.5</v>
      </c>
      <c r="Q162" s="75" t="s">
        <v>46</v>
      </c>
      <c r="R162" s="75">
        <v>250</v>
      </c>
      <c r="S162" s="75">
        <v>250</v>
      </c>
      <c r="T162" s="75">
        <v>75</v>
      </c>
      <c r="U162" s="75">
        <v>250</v>
      </c>
      <c r="V162" s="66" t="s">
        <v>41</v>
      </c>
      <c r="W162" s="66" t="s">
        <v>41</v>
      </c>
      <c r="X162" s="66" t="s">
        <v>41</v>
      </c>
      <c r="Y162" s="66" t="s">
        <v>41</v>
      </c>
      <c r="Z162" s="66" t="s">
        <v>41</v>
      </c>
      <c r="AA162" s="66" t="s">
        <v>41</v>
      </c>
      <c r="AB162" s="66" t="s">
        <v>100</v>
      </c>
      <c r="AC162" s="66" t="s">
        <v>101</v>
      </c>
      <c r="AD162" s="66"/>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8"/>
      <c r="FN162" s="8"/>
      <c r="FO162" s="8"/>
      <c r="FP162" s="8"/>
      <c r="FQ162" s="8"/>
      <c r="FR162" s="8"/>
      <c r="FS162" s="8"/>
      <c r="FT162" s="8"/>
      <c r="FU162" s="8"/>
      <c r="FV162" s="8"/>
      <c r="FW162" s="8"/>
      <c r="FX162" s="8"/>
      <c r="FY162" s="8"/>
      <c r="FZ162" s="8"/>
      <c r="GA162" s="8"/>
      <c r="GB162" s="8"/>
      <c r="GC162" s="8"/>
      <c r="GD162" s="8"/>
      <c r="GE162" s="8"/>
      <c r="GF162" s="8"/>
      <c r="GG162" s="8"/>
      <c r="GH162" s="8"/>
      <c r="GI162" s="8"/>
      <c r="GJ162" s="8"/>
      <c r="GK162" s="8"/>
      <c r="GL162" s="8"/>
      <c r="GM162" s="8"/>
      <c r="GN162" s="8"/>
      <c r="GO162" s="8"/>
      <c r="GP162" s="8"/>
      <c r="GQ162" s="8"/>
      <c r="GR162" s="8"/>
      <c r="GS162" s="8"/>
      <c r="GT162" s="8"/>
      <c r="GU162" s="8"/>
      <c r="GV162" s="8"/>
      <c r="GW162" s="8"/>
      <c r="GX162" s="8"/>
      <c r="GY162" s="8"/>
      <c r="GZ162" s="8"/>
      <c r="HA162" s="8"/>
      <c r="HB162" s="8"/>
      <c r="HC162" s="8"/>
      <c r="HD162" s="8"/>
      <c r="HE162" s="8"/>
      <c r="HF162" s="8"/>
      <c r="HG162" s="8"/>
      <c r="HH162" s="8"/>
      <c r="HI162" s="8"/>
      <c r="HJ162" s="8"/>
      <c r="HK162" s="8"/>
      <c r="HL162" s="8"/>
      <c r="HM162" s="8"/>
      <c r="HN162" s="8"/>
      <c r="HO162" s="8"/>
      <c r="HP162" s="8"/>
    </row>
    <row r="163" s="7" customFormat="1" ht="24" spans="1:30">
      <c r="A163" s="75" t="s">
        <v>42</v>
      </c>
      <c r="B163" s="66" t="s">
        <v>99</v>
      </c>
      <c r="C163" s="75" t="s">
        <v>49</v>
      </c>
      <c r="D163" s="75" t="s">
        <v>70</v>
      </c>
      <c r="E163" s="75" t="s">
        <v>71</v>
      </c>
      <c r="F163" s="75">
        <v>1415</v>
      </c>
      <c r="G163" s="75">
        <v>1</v>
      </c>
      <c r="H163" s="75">
        <v>374</v>
      </c>
      <c r="I163" s="75">
        <v>1415</v>
      </c>
      <c r="J163" s="75">
        <v>2018</v>
      </c>
      <c r="K163" s="75">
        <v>2018</v>
      </c>
      <c r="L163" s="81">
        <f t="shared" si="5"/>
        <v>25.47</v>
      </c>
      <c r="M163" s="81">
        <v>0</v>
      </c>
      <c r="N163" s="81">
        <v>0</v>
      </c>
      <c r="O163" s="81">
        <v>0</v>
      </c>
      <c r="P163" s="81">
        <v>25.47</v>
      </c>
      <c r="Q163" s="75" t="s">
        <v>46</v>
      </c>
      <c r="R163" s="75">
        <v>1415</v>
      </c>
      <c r="S163" s="75">
        <v>1415</v>
      </c>
      <c r="T163" s="75">
        <v>374</v>
      </c>
      <c r="U163" s="75">
        <v>1415</v>
      </c>
      <c r="V163" s="66" t="s">
        <v>41</v>
      </c>
      <c r="W163" s="66" t="s">
        <v>41</v>
      </c>
      <c r="X163" s="66" t="s">
        <v>41</v>
      </c>
      <c r="Y163" s="66" t="s">
        <v>41</v>
      </c>
      <c r="Z163" s="66" t="s">
        <v>41</v>
      </c>
      <c r="AA163" s="66" t="s">
        <v>41</v>
      </c>
      <c r="AB163" s="66" t="s">
        <v>100</v>
      </c>
      <c r="AC163" s="66" t="s">
        <v>101</v>
      </c>
      <c r="AD163" s="67"/>
    </row>
    <row r="164" s="7" customFormat="1" ht="24" spans="1:30">
      <c r="A164" s="75" t="s">
        <v>42</v>
      </c>
      <c r="B164" s="66" t="s">
        <v>99</v>
      </c>
      <c r="C164" s="75" t="s">
        <v>50</v>
      </c>
      <c r="D164" s="75" t="s">
        <v>70</v>
      </c>
      <c r="E164" s="75" t="s">
        <v>71</v>
      </c>
      <c r="F164" s="75">
        <v>1149</v>
      </c>
      <c r="G164" s="75">
        <v>1</v>
      </c>
      <c r="H164" s="75">
        <v>308</v>
      </c>
      <c r="I164" s="75">
        <v>1149</v>
      </c>
      <c r="J164" s="75">
        <v>2018</v>
      </c>
      <c r="K164" s="75">
        <v>2018</v>
      </c>
      <c r="L164" s="81">
        <f t="shared" si="5"/>
        <v>20.682</v>
      </c>
      <c r="M164" s="81">
        <v>0</v>
      </c>
      <c r="N164" s="81">
        <v>0</v>
      </c>
      <c r="O164" s="81">
        <v>0</v>
      </c>
      <c r="P164" s="81">
        <v>20.682</v>
      </c>
      <c r="Q164" s="75" t="s">
        <v>46</v>
      </c>
      <c r="R164" s="75">
        <v>1149</v>
      </c>
      <c r="S164" s="75">
        <v>1149</v>
      </c>
      <c r="T164" s="75">
        <v>308</v>
      </c>
      <c r="U164" s="75">
        <v>1149</v>
      </c>
      <c r="V164" s="66" t="s">
        <v>41</v>
      </c>
      <c r="W164" s="66" t="s">
        <v>41</v>
      </c>
      <c r="X164" s="66" t="s">
        <v>41</v>
      </c>
      <c r="Y164" s="66" t="s">
        <v>41</v>
      </c>
      <c r="Z164" s="66" t="s">
        <v>41</v>
      </c>
      <c r="AA164" s="66" t="s">
        <v>41</v>
      </c>
      <c r="AB164" s="66" t="s">
        <v>100</v>
      </c>
      <c r="AC164" s="66" t="s">
        <v>101</v>
      </c>
      <c r="AD164" s="67"/>
    </row>
    <row r="165" s="7" customFormat="1" ht="24" spans="1:30">
      <c r="A165" s="75" t="s">
        <v>42</v>
      </c>
      <c r="B165" s="66" t="s">
        <v>99</v>
      </c>
      <c r="C165" s="75" t="s">
        <v>51</v>
      </c>
      <c r="D165" s="75" t="s">
        <v>70</v>
      </c>
      <c r="E165" s="75" t="s">
        <v>71</v>
      </c>
      <c r="F165" s="75">
        <v>780</v>
      </c>
      <c r="G165" s="75">
        <v>1</v>
      </c>
      <c r="H165" s="75">
        <v>181</v>
      </c>
      <c r="I165" s="75">
        <v>780</v>
      </c>
      <c r="J165" s="75">
        <v>2018</v>
      </c>
      <c r="K165" s="75">
        <v>2018</v>
      </c>
      <c r="L165" s="81">
        <f t="shared" si="5"/>
        <v>14.04</v>
      </c>
      <c r="M165" s="81">
        <v>0</v>
      </c>
      <c r="N165" s="81">
        <v>0</v>
      </c>
      <c r="O165" s="81">
        <v>0</v>
      </c>
      <c r="P165" s="81">
        <v>14.04</v>
      </c>
      <c r="Q165" s="75" t="s">
        <v>46</v>
      </c>
      <c r="R165" s="75">
        <v>780</v>
      </c>
      <c r="S165" s="75">
        <v>780</v>
      </c>
      <c r="T165" s="75">
        <v>181</v>
      </c>
      <c r="U165" s="75">
        <v>780</v>
      </c>
      <c r="V165" s="66" t="s">
        <v>41</v>
      </c>
      <c r="W165" s="66" t="s">
        <v>41</v>
      </c>
      <c r="X165" s="66" t="s">
        <v>41</v>
      </c>
      <c r="Y165" s="66" t="s">
        <v>41</v>
      </c>
      <c r="Z165" s="66" t="s">
        <v>41</v>
      </c>
      <c r="AA165" s="66" t="s">
        <v>41</v>
      </c>
      <c r="AB165" s="66" t="s">
        <v>100</v>
      </c>
      <c r="AC165" s="66" t="s">
        <v>101</v>
      </c>
      <c r="AD165" s="67"/>
    </row>
    <row r="166" s="7" customFormat="1" ht="24" spans="1:224">
      <c r="A166" s="75" t="s">
        <v>42</v>
      </c>
      <c r="B166" s="66" t="s">
        <v>99</v>
      </c>
      <c r="C166" s="75" t="s">
        <v>52</v>
      </c>
      <c r="D166" s="75" t="s">
        <v>70</v>
      </c>
      <c r="E166" s="75" t="s">
        <v>71</v>
      </c>
      <c r="F166" s="75">
        <v>2446</v>
      </c>
      <c r="G166" s="75">
        <v>1</v>
      </c>
      <c r="H166" s="75">
        <v>658</v>
      </c>
      <c r="I166" s="75">
        <v>2446</v>
      </c>
      <c r="J166" s="75">
        <v>2018</v>
      </c>
      <c r="K166" s="75">
        <v>2018</v>
      </c>
      <c r="L166" s="81">
        <f t="shared" si="5"/>
        <v>44.028</v>
      </c>
      <c r="M166" s="81">
        <v>0</v>
      </c>
      <c r="N166" s="81">
        <v>0</v>
      </c>
      <c r="O166" s="81">
        <v>0</v>
      </c>
      <c r="P166" s="81">
        <v>44.028</v>
      </c>
      <c r="Q166" s="75" t="s">
        <v>46</v>
      </c>
      <c r="R166" s="75">
        <v>2440</v>
      </c>
      <c r="S166" s="75">
        <v>2440</v>
      </c>
      <c r="T166" s="75">
        <v>661</v>
      </c>
      <c r="U166" s="75">
        <v>2440</v>
      </c>
      <c r="V166" s="66" t="s">
        <v>41</v>
      </c>
      <c r="W166" s="66" t="s">
        <v>41</v>
      </c>
      <c r="X166" s="66" t="s">
        <v>41</v>
      </c>
      <c r="Y166" s="66" t="s">
        <v>41</v>
      </c>
      <c r="Z166" s="66" t="s">
        <v>41</v>
      </c>
      <c r="AA166" s="66" t="s">
        <v>41</v>
      </c>
      <c r="AB166" s="66" t="s">
        <v>100</v>
      </c>
      <c r="AC166" s="66" t="s">
        <v>101</v>
      </c>
      <c r="AD166" s="66"/>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8"/>
      <c r="FN166" s="8"/>
      <c r="FO166" s="8"/>
      <c r="FP166" s="8"/>
      <c r="FQ166" s="8"/>
      <c r="FR166" s="8"/>
      <c r="FS166" s="8"/>
      <c r="FT166" s="8"/>
      <c r="FU166" s="8"/>
      <c r="FV166" s="8"/>
      <c r="FW166" s="8"/>
      <c r="FX166" s="8"/>
      <c r="FY166" s="8"/>
      <c r="FZ166" s="8"/>
      <c r="GA166" s="8"/>
      <c r="GB166" s="8"/>
      <c r="GC166" s="8"/>
      <c r="GD166" s="8"/>
      <c r="GE166" s="8"/>
      <c r="GF166" s="8"/>
      <c r="GG166" s="8"/>
      <c r="GH166" s="8"/>
      <c r="GI166" s="8"/>
      <c r="GJ166" s="8"/>
      <c r="GK166" s="8"/>
      <c r="GL166" s="8"/>
      <c r="GM166" s="8"/>
      <c r="GN166" s="8"/>
      <c r="GO166" s="8"/>
      <c r="GP166" s="8"/>
      <c r="GQ166" s="8"/>
      <c r="GR166" s="8"/>
      <c r="GS166" s="8"/>
      <c r="GT166" s="8"/>
      <c r="GU166" s="8"/>
      <c r="GV166" s="8"/>
      <c r="GW166" s="8"/>
      <c r="GX166" s="8"/>
      <c r="GY166" s="8"/>
      <c r="GZ166" s="8"/>
      <c r="HA166" s="8"/>
      <c r="HB166" s="8"/>
      <c r="HC166" s="8"/>
      <c r="HD166" s="8"/>
      <c r="HE166" s="8"/>
      <c r="HF166" s="8"/>
      <c r="HG166" s="8"/>
      <c r="HH166" s="8"/>
      <c r="HI166" s="8"/>
      <c r="HJ166" s="8"/>
      <c r="HK166" s="8"/>
      <c r="HL166" s="8"/>
      <c r="HM166" s="8"/>
      <c r="HN166" s="8"/>
      <c r="HO166" s="8"/>
      <c r="HP166" s="8"/>
    </row>
    <row r="167" s="7" customFormat="1" ht="24" spans="1:30">
      <c r="A167" s="75" t="s">
        <v>42</v>
      </c>
      <c r="B167" s="66" t="s">
        <v>99</v>
      </c>
      <c r="C167" s="75" t="s">
        <v>53</v>
      </c>
      <c r="D167" s="75" t="s">
        <v>70</v>
      </c>
      <c r="E167" s="75" t="s">
        <v>71</v>
      </c>
      <c r="F167" s="75">
        <v>4228</v>
      </c>
      <c r="G167" s="75">
        <v>1</v>
      </c>
      <c r="H167" s="75">
        <v>1124</v>
      </c>
      <c r="I167" s="75">
        <v>4228</v>
      </c>
      <c r="J167" s="75">
        <v>2018</v>
      </c>
      <c r="K167" s="75">
        <v>2018</v>
      </c>
      <c r="L167" s="81">
        <f t="shared" si="5"/>
        <v>76.104</v>
      </c>
      <c r="M167" s="81">
        <v>0</v>
      </c>
      <c r="N167" s="81">
        <v>0</v>
      </c>
      <c r="O167" s="81">
        <v>0</v>
      </c>
      <c r="P167" s="81">
        <v>76.104</v>
      </c>
      <c r="Q167" s="75" t="s">
        <v>46</v>
      </c>
      <c r="R167" s="75">
        <v>4228</v>
      </c>
      <c r="S167" s="75">
        <v>4228</v>
      </c>
      <c r="T167" s="75">
        <v>1124</v>
      </c>
      <c r="U167" s="75">
        <v>4228</v>
      </c>
      <c r="V167" s="66" t="s">
        <v>41</v>
      </c>
      <c r="W167" s="66" t="s">
        <v>41</v>
      </c>
      <c r="X167" s="66" t="s">
        <v>41</v>
      </c>
      <c r="Y167" s="66" t="s">
        <v>41</v>
      </c>
      <c r="Z167" s="66" t="s">
        <v>41</v>
      </c>
      <c r="AA167" s="66" t="s">
        <v>41</v>
      </c>
      <c r="AB167" s="66" t="s">
        <v>100</v>
      </c>
      <c r="AC167" s="66" t="s">
        <v>101</v>
      </c>
      <c r="AD167" s="67"/>
    </row>
    <row r="168" s="7" customFormat="1" ht="24" spans="1:30">
      <c r="A168" s="75" t="s">
        <v>42</v>
      </c>
      <c r="B168" s="66" t="s">
        <v>99</v>
      </c>
      <c r="C168" s="75" t="s">
        <v>54</v>
      </c>
      <c r="D168" s="75" t="s">
        <v>70</v>
      </c>
      <c r="E168" s="75" t="s">
        <v>71</v>
      </c>
      <c r="F168" s="75">
        <v>5871</v>
      </c>
      <c r="G168" s="75">
        <v>1</v>
      </c>
      <c r="H168" s="75">
        <v>1506</v>
      </c>
      <c r="I168" s="75">
        <v>5871</v>
      </c>
      <c r="J168" s="75">
        <v>2018</v>
      </c>
      <c r="K168" s="75">
        <v>2018</v>
      </c>
      <c r="L168" s="81">
        <f t="shared" si="5"/>
        <v>105.678</v>
      </c>
      <c r="M168" s="81">
        <v>0</v>
      </c>
      <c r="N168" s="81">
        <v>0</v>
      </c>
      <c r="O168" s="81">
        <v>0</v>
      </c>
      <c r="P168" s="81">
        <v>105.678</v>
      </c>
      <c r="Q168" s="75" t="s">
        <v>46</v>
      </c>
      <c r="R168" s="75">
        <v>327</v>
      </c>
      <c r="S168" s="75">
        <v>327</v>
      </c>
      <c r="T168" s="75">
        <v>5871</v>
      </c>
      <c r="U168" s="75">
        <v>327</v>
      </c>
      <c r="V168" s="66" t="s">
        <v>41</v>
      </c>
      <c r="W168" s="66" t="s">
        <v>41</v>
      </c>
      <c r="X168" s="66" t="s">
        <v>41</v>
      </c>
      <c r="Y168" s="66" t="s">
        <v>41</v>
      </c>
      <c r="Z168" s="66" t="s">
        <v>41</v>
      </c>
      <c r="AA168" s="66" t="s">
        <v>41</v>
      </c>
      <c r="AB168" s="66" t="s">
        <v>100</v>
      </c>
      <c r="AC168" s="66" t="s">
        <v>101</v>
      </c>
      <c r="AD168" s="67"/>
    </row>
    <row r="169" s="8" customFormat="1" ht="24" spans="1:30">
      <c r="A169" s="75" t="s">
        <v>42</v>
      </c>
      <c r="B169" s="66" t="s">
        <v>99</v>
      </c>
      <c r="C169" s="75" t="s">
        <v>55</v>
      </c>
      <c r="D169" s="75" t="s">
        <v>70</v>
      </c>
      <c r="E169" s="75" t="s">
        <v>71</v>
      </c>
      <c r="F169" s="75">
        <v>5731</v>
      </c>
      <c r="G169" s="75">
        <v>1</v>
      </c>
      <c r="H169" s="75">
        <v>1449</v>
      </c>
      <c r="I169" s="75">
        <v>5731</v>
      </c>
      <c r="J169" s="75">
        <v>2018</v>
      </c>
      <c r="K169" s="75">
        <v>2018</v>
      </c>
      <c r="L169" s="81">
        <f t="shared" si="5"/>
        <v>103.158</v>
      </c>
      <c r="M169" s="81">
        <v>0</v>
      </c>
      <c r="N169" s="81">
        <v>0</v>
      </c>
      <c r="O169" s="81">
        <v>0</v>
      </c>
      <c r="P169" s="81">
        <v>103.158</v>
      </c>
      <c r="Q169" s="75" t="s">
        <v>46</v>
      </c>
      <c r="R169" s="75">
        <v>5731</v>
      </c>
      <c r="S169" s="75">
        <v>5731</v>
      </c>
      <c r="T169" s="75">
        <v>1449</v>
      </c>
      <c r="U169" s="75">
        <v>5731</v>
      </c>
      <c r="V169" s="66" t="s">
        <v>41</v>
      </c>
      <c r="W169" s="66" t="s">
        <v>41</v>
      </c>
      <c r="X169" s="66" t="s">
        <v>41</v>
      </c>
      <c r="Y169" s="66" t="s">
        <v>41</v>
      </c>
      <c r="Z169" s="66" t="s">
        <v>41</v>
      </c>
      <c r="AA169" s="66" t="s">
        <v>41</v>
      </c>
      <c r="AB169" s="66" t="s">
        <v>100</v>
      </c>
      <c r="AC169" s="66" t="s">
        <v>101</v>
      </c>
      <c r="AD169" s="66"/>
    </row>
    <row r="170" s="8" customFormat="1" ht="24" spans="1:224">
      <c r="A170" s="75" t="s">
        <v>42</v>
      </c>
      <c r="B170" s="66" t="s">
        <v>99</v>
      </c>
      <c r="C170" s="75" t="s">
        <v>56</v>
      </c>
      <c r="D170" s="75" t="s">
        <v>70</v>
      </c>
      <c r="E170" s="75" t="s">
        <v>71</v>
      </c>
      <c r="F170" s="75">
        <v>2289</v>
      </c>
      <c r="G170" s="75">
        <v>1</v>
      </c>
      <c r="H170" s="75">
        <v>650</v>
      </c>
      <c r="I170" s="75">
        <v>2289</v>
      </c>
      <c r="J170" s="75">
        <v>2018</v>
      </c>
      <c r="K170" s="75">
        <v>2018</v>
      </c>
      <c r="L170" s="81">
        <f t="shared" si="5"/>
        <v>41.202</v>
      </c>
      <c r="M170" s="81">
        <v>0</v>
      </c>
      <c r="N170" s="81">
        <v>0</v>
      </c>
      <c r="O170" s="81">
        <v>0</v>
      </c>
      <c r="P170" s="81">
        <v>41.202</v>
      </c>
      <c r="Q170" s="75" t="s">
        <v>46</v>
      </c>
      <c r="R170" s="75">
        <v>2289</v>
      </c>
      <c r="S170" s="75">
        <v>2289</v>
      </c>
      <c r="T170" s="75">
        <v>650</v>
      </c>
      <c r="U170" s="75">
        <v>2289</v>
      </c>
      <c r="V170" s="66" t="s">
        <v>41</v>
      </c>
      <c r="W170" s="66" t="s">
        <v>41</v>
      </c>
      <c r="X170" s="66" t="s">
        <v>41</v>
      </c>
      <c r="Y170" s="66" t="s">
        <v>41</v>
      </c>
      <c r="Z170" s="66" t="s">
        <v>41</v>
      </c>
      <c r="AA170" s="66" t="s">
        <v>41</v>
      </c>
      <c r="AB170" s="66" t="s">
        <v>100</v>
      </c>
      <c r="AC170" s="66" t="s">
        <v>101</v>
      </c>
      <c r="AD170" s="6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row>
    <row r="171" s="8" customFormat="1" ht="24" spans="1:30">
      <c r="A171" s="75" t="s">
        <v>42</v>
      </c>
      <c r="B171" s="66" t="s">
        <v>99</v>
      </c>
      <c r="C171" s="75" t="s">
        <v>57</v>
      </c>
      <c r="D171" s="75" t="s">
        <v>70</v>
      </c>
      <c r="E171" s="75" t="s">
        <v>71</v>
      </c>
      <c r="F171" s="75">
        <v>798</v>
      </c>
      <c r="G171" s="75">
        <v>1</v>
      </c>
      <c r="H171" s="75">
        <v>204</v>
      </c>
      <c r="I171" s="75">
        <v>798</v>
      </c>
      <c r="J171" s="75">
        <v>2018</v>
      </c>
      <c r="K171" s="75">
        <v>2018</v>
      </c>
      <c r="L171" s="81">
        <f t="shared" si="5"/>
        <v>14.364</v>
      </c>
      <c r="M171" s="81">
        <v>0</v>
      </c>
      <c r="N171" s="81">
        <v>0</v>
      </c>
      <c r="O171" s="81">
        <v>0</v>
      </c>
      <c r="P171" s="81">
        <v>14.364</v>
      </c>
      <c r="Q171" s="75" t="s">
        <v>46</v>
      </c>
      <c r="R171" s="75">
        <v>798</v>
      </c>
      <c r="S171" s="75">
        <v>798</v>
      </c>
      <c r="T171" s="75">
        <v>204</v>
      </c>
      <c r="U171" s="75">
        <v>798</v>
      </c>
      <c r="V171" s="66" t="s">
        <v>41</v>
      </c>
      <c r="W171" s="66" t="s">
        <v>41</v>
      </c>
      <c r="X171" s="66" t="s">
        <v>41</v>
      </c>
      <c r="Y171" s="66" t="s">
        <v>41</v>
      </c>
      <c r="Z171" s="66" t="s">
        <v>41</v>
      </c>
      <c r="AA171" s="66" t="s">
        <v>41</v>
      </c>
      <c r="AB171" s="66" t="s">
        <v>100</v>
      </c>
      <c r="AC171" s="66" t="s">
        <v>101</v>
      </c>
      <c r="AD171" s="66"/>
    </row>
    <row r="172" s="8" customFormat="1" ht="24" spans="1:224">
      <c r="A172" s="75" t="s">
        <v>42</v>
      </c>
      <c r="B172" s="66" t="s">
        <v>99</v>
      </c>
      <c r="C172" s="75" t="s">
        <v>58</v>
      </c>
      <c r="D172" s="75" t="s">
        <v>70</v>
      </c>
      <c r="E172" s="75" t="s">
        <v>71</v>
      </c>
      <c r="F172" s="75">
        <v>4387</v>
      </c>
      <c r="G172" s="75">
        <v>1</v>
      </c>
      <c r="H172" s="75">
        <v>1013</v>
      </c>
      <c r="I172" s="75">
        <v>4387</v>
      </c>
      <c r="J172" s="75">
        <v>2018</v>
      </c>
      <c r="K172" s="75">
        <v>2018</v>
      </c>
      <c r="L172" s="81">
        <f t="shared" si="5"/>
        <v>78.966</v>
      </c>
      <c r="M172" s="81">
        <v>0</v>
      </c>
      <c r="N172" s="81">
        <v>0</v>
      </c>
      <c r="O172" s="81">
        <v>0</v>
      </c>
      <c r="P172" s="81">
        <v>78.966</v>
      </c>
      <c r="Q172" s="75" t="s">
        <v>46</v>
      </c>
      <c r="R172" s="75">
        <v>4387</v>
      </c>
      <c r="S172" s="75">
        <v>4387</v>
      </c>
      <c r="T172" s="75">
        <v>1013</v>
      </c>
      <c r="U172" s="75">
        <v>4387</v>
      </c>
      <c r="V172" s="66" t="s">
        <v>41</v>
      </c>
      <c r="W172" s="66" t="s">
        <v>41</v>
      </c>
      <c r="X172" s="66" t="s">
        <v>41</v>
      </c>
      <c r="Y172" s="66" t="s">
        <v>41</v>
      </c>
      <c r="Z172" s="66" t="s">
        <v>41</v>
      </c>
      <c r="AA172" s="66" t="s">
        <v>41</v>
      </c>
      <c r="AB172" s="66" t="s">
        <v>100</v>
      </c>
      <c r="AC172" s="66" t="s">
        <v>101</v>
      </c>
      <c r="AD172" s="6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row>
    <row r="173" s="5" customFormat="1" ht="12" spans="1:30">
      <c r="A173" s="43">
        <v>3.2</v>
      </c>
      <c r="B173" s="44" t="s">
        <v>102</v>
      </c>
      <c r="C173" s="43" t="s">
        <v>36</v>
      </c>
      <c r="D173" s="43"/>
      <c r="E173" s="43"/>
      <c r="F173" s="43">
        <v>29344</v>
      </c>
      <c r="G173" s="43">
        <v>11</v>
      </c>
      <c r="H173" s="43">
        <v>7542</v>
      </c>
      <c r="I173" s="43">
        <v>29344</v>
      </c>
      <c r="J173" s="43"/>
      <c r="K173" s="43"/>
      <c r="L173" s="52">
        <f>SUM(L174:L184)</f>
        <v>117.376</v>
      </c>
      <c r="M173" s="52">
        <v>0</v>
      </c>
      <c r="N173" s="52">
        <f>SUM(N174:N184)</f>
        <v>0</v>
      </c>
      <c r="O173" s="52">
        <f>SUM(O174:O184)</f>
        <v>0</v>
      </c>
      <c r="P173" s="52">
        <f>SUM(P174:P184)</f>
        <v>117.376</v>
      </c>
      <c r="Q173" s="77"/>
      <c r="R173" s="43">
        <v>7545</v>
      </c>
      <c r="S173" s="43">
        <v>29338</v>
      </c>
      <c r="T173" s="43">
        <v>7545</v>
      </c>
      <c r="U173" s="43">
        <v>29338</v>
      </c>
      <c r="V173" s="44" t="s">
        <v>41</v>
      </c>
      <c r="W173" s="44" t="s">
        <v>41</v>
      </c>
      <c r="X173" s="44" t="s">
        <v>41</v>
      </c>
      <c r="Y173" s="44" t="s">
        <v>41</v>
      </c>
      <c r="Z173" s="44" t="s">
        <v>41</v>
      </c>
      <c r="AA173" s="44" t="s">
        <v>41</v>
      </c>
      <c r="AB173" s="44"/>
      <c r="AC173" s="44"/>
      <c r="AD173" s="65"/>
    </row>
    <row r="174" s="7" customFormat="1" ht="24" spans="1:224">
      <c r="A174" s="75" t="s">
        <v>42</v>
      </c>
      <c r="B174" s="66" t="s">
        <v>103</v>
      </c>
      <c r="C174" s="75" t="s">
        <v>44</v>
      </c>
      <c r="D174" s="75" t="s">
        <v>70</v>
      </c>
      <c r="E174" s="75" t="s">
        <v>71</v>
      </c>
      <c r="F174" s="75">
        <v>250</v>
      </c>
      <c r="G174" s="75">
        <v>1</v>
      </c>
      <c r="H174" s="75">
        <v>75</v>
      </c>
      <c r="I174" s="75">
        <v>250</v>
      </c>
      <c r="J174" s="75">
        <v>2018</v>
      </c>
      <c r="K174" s="75">
        <v>2018</v>
      </c>
      <c r="L174" s="81">
        <f>I174*40/10000</f>
        <v>1</v>
      </c>
      <c r="M174" s="81">
        <v>0</v>
      </c>
      <c r="N174" s="81">
        <v>0</v>
      </c>
      <c r="O174" s="81">
        <v>0</v>
      </c>
      <c r="P174" s="81">
        <v>1</v>
      </c>
      <c r="Q174" s="75" t="s">
        <v>46</v>
      </c>
      <c r="R174" s="75">
        <v>75</v>
      </c>
      <c r="S174" s="75">
        <v>250</v>
      </c>
      <c r="T174" s="75">
        <v>75</v>
      </c>
      <c r="U174" s="75">
        <v>250</v>
      </c>
      <c r="V174" s="66" t="s">
        <v>41</v>
      </c>
      <c r="W174" s="66" t="s">
        <v>41</v>
      </c>
      <c r="X174" s="66" t="s">
        <v>41</v>
      </c>
      <c r="Y174" s="66" t="s">
        <v>41</v>
      </c>
      <c r="Z174" s="66" t="s">
        <v>41</v>
      </c>
      <c r="AA174" s="66" t="s">
        <v>41</v>
      </c>
      <c r="AB174" s="66" t="s">
        <v>100</v>
      </c>
      <c r="AC174" s="66" t="s">
        <v>101</v>
      </c>
      <c r="AD174" s="66"/>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c r="FT174" s="8"/>
      <c r="FU174" s="8"/>
      <c r="FV174" s="8"/>
      <c r="FW174" s="8"/>
      <c r="FX174" s="8"/>
      <c r="FY174" s="8"/>
      <c r="FZ174" s="8"/>
      <c r="GA174" s="8"/>
      <c r="GB174" s="8"/>
      <c r="GC174" s="8"/>
      <c r="GD174" s="8"/>
      <c r="GE174" s="8"/>
      <c r="GF174" s="8"/>
      <c r="GG174" s="8"/>
      <c r="GH174" s="8"/>
      <c r="GI174" s="8"/>
      <c r="GJ174" s="8"/>
      <c r="GK174" s="8"/>
      <c r="GL174" s="8"/>
      <c r="GM174" s="8"/>
      <c r="GN174" s="8"/>
      <c r="GO174" s="8"/>
      <c r="GP174" s="8"/>
      <c r="GQ174" s="8"/>
      <c r="GR174" s="8"/>
      <c r="GS174" s="8"/>
      <c r="GT174" s="8"/>
      <c r="GU174" s="8"/>
      <c r="GV174" s="8"/>
      <c r="GW174" s="8"/>
      <c r="GX174" s="8"/>
      <c r="GY174" s="8"/>
      <c r="GZ174" s="8"/>
      <c r="HA174" s="8"/>
      <c r="HB174" s="8"/>
      <c r="HC174" s="8"/>
      <c r="HD174" s="8"/>
      <c r="HE174" s="8"/>
      <c r="HF174" s="8"/>
      <c r="HG174" s="8"/>
      <c r="HH174" s="8"/>
      <c r="HI174" s="8"/>
      <c r="HJ174" s="8"/>
      <c r="HK174" s="8"/>
      <c r="HL174" s="8"/>
      <c r="HM174" s="8"/>
      <c r="HN174" s="8"/>
      <c r="HO174" s="8"/>
      <c r="HP174" s="8"/>
    </row>
    <row r="175" s="7" customFormat="1" ht="24" spans="1:30">
      <c r="A175" s="75" t="s">
        <v>42</v>
      </c>
      <c r="B175" s="66" t="s">
        <v>103</v>
      </c>
      <c r="C175" s="75" t="s">
        <v>49</v>
      </c>
      <c r="D175" s="75" t="s">
        <v>70</v>
      </c>
      <c r="E175" s="75" t="s">
        <v>71</v>
      </c>
      <c r="F175" s="75">
        <v>1415</v>
      </c>
      <c r="G175" s="75">
        <v>1</v>
      </c>
      <c r="H175" s="75">
        <v>374</v>
      </c>
      <c r="I175" s="75">
        <v>1415</v>
      </c>
      <c r="J175" s="75">
        <v>2018</v>
      </c>
      <c r="K175" s="75">
        <v>2018</v>
      </c>
      <c r="L175" s="81">
        <f t="shared" ref="L175:L184" si="6">I175*40/10000</f>
        <v>5.66</v>
      </c>
      <c r="M175" s="81">
        <v>0</v>
      </c>
      <c r="N175" s="81">
        <v>0</v>
      </c>
      <c r="O175" s="81">
        <v>0</v>
      </c>
      <c r="P175" s="81">
        <v>5.66</v>
      </c>
      <c r="Q175" s="75" t="s">
        <v>46</v>
      </c>
      <c r="R175" s="75">
        <v>374</v>
      </c>
      <c r="S175" s="75">
        <v>1415</v>
      </c>
      <c r="T175" s="75">
        <v>374</v>
      </c>
      <c r="U175" s="75">
        <v>1415</v>
      </c>
      <c r="V175" s="66" t="s">
        <v>41</v>
      </c>
      <c r="W175" s="66" t="s">
        <v>41</v>
      </c>
      <c r="X175" s="66" t="s">
        <v>41</v>
      </c>
      <c r="Y175" s="66" t="s">
        <v>41</v>
      </c>
      <c r="Z175" s="66" t="s">
        <v>41</v>
      </c>
      <c r="AA175" s="66" t="s">
        <v>41</v>
      </c>
      <c r="AB175" s="66" t="s">
        <v>100</v>
      </c>
      <c r="AC175" s="66" t="s">
        <v>101</v>
      </c>
      <c r="AD175" s="67"/>
    </row>
    <row r="176" s="7" customFormat="1" ht="24" spans="1:30">
      <c r="A176" s="75" t="s">
        <v>42</v>
      </c>
      <c r="B176" s="66" t="s">
        <v>103</v>
      </c>
      <c r="C176" s="75" t="s">
        <v>50</v>
      </c>
      <c r="D176" s="75" t="s">
        <v>70</v>
      </c>
      <c r="E176" s="75" t="s">
        <v>71</v>
      </c>
      <c r="F176" s="75">
        <v>1149</v>
      </c>
      <c r="G176" s="75">
        <v>1</v>
      </c>
      <c r="H176" s="75">
        <v>308</v>
      </c>
      <c r="I176" s="75">
        <v>1149</v>
      </c>
      <c r="J176" s="75">
        <v>2018</v>
      </c>
      <c r="K176" s="75">
        <v>2018</v>
      </c>
      <c r="L176" s="81">
        <f t="shared" si="6"/>
        <v>4.596</v>
      </c>
      <c r="M176" s="81">
        <v>0</v>
      </c>
      <c r="N176" s="81">
        <v>0</v>
      </c>
      <c r="O176" s="81">
        <v>0</v>
      </c>
      <c r="P176" s="81">
        <v>4.596</v>
      </c>
      <c r="Q176" s="75" t="s">
        <v>46</v>
      </c>
      <c r="R176" s="75">
        <v>308</v>
      </c>
      <c r="S176" s="75">
        <v>1149</v>
      </c>
      <c r="T176" s="75">
        <v>308</v>
      </c>
      <c r="U176" s="75">
        <v>1149</v>
      </c>
      <c r="V176" s="66" t="s">
        <v>41</v>
      </c>
      <c r="W176" s="66" t="s">
        <v>41</v>
      </c>
      <c r="X176" s="66" t="s">
        <v>41</v>
      </c>
      <c r="Y176" s="66" t="s">
        <v>41</v>
      </c>
      <c r="Z176" s="66" t="s">
        <v>41</v>
      </c>
      <c r="AA176" s="66" t="s">
        <v>41</v>
      </c>
      <c r="AB176" s="66" t="s">
        <v>100</v>
      </c>
      <c r="AC176" s="66" t="s">
        <v>101</v>
      </c>
      <c r="AD176" s="67"/>
    </row>
    <row r="177" s="7" customFormat="1" ht="24" spans="1:30">
      <c r="A177" s="75" t="s">
        <v>42</v>
      </c>
      <c r="B177" s="66" t="s">
        <v>103</v>
      </c>
      <c r="C177" s="75" t="s">
        <v>51</v>
      </c>
      <c r="D177" s="75" t="s">
        <v>70</v>
      </c>
      <c r="E177" s="75" t="s">
        <v>71</v>
      </c>
      <c r="F177" s="75">
        <v>780</v>
      </c>
      <c r="G177" s="75">
        <v>1</v>
      </c>
      <c r="H177" s="75">
        <v>181</v>
      </c>
      <c r="I177" s="75">
        <v>780</v>
      </c>
      <c r="J177" s="75">
        <v>2018</v>
      </c>
      <c r="K177" s="75">
        <v>2018</v>
      </c>
      <c r="L177" s="81">
        <f t="shared" si="6"/>
        <v>3.12</v>
      </c>
      <c r="M177" s="81">
        <v>0</v>
      </c>
      <c r="N177" s="81">
        <v>0</v>
      </c>
      <c r="O177" s="81">
        <v>0</v>
      </c>
      <c r="P177" s="81">
        <v>3.12</v>
      </c>
      <c r="Q177" s="75" t="s">
        <v>46</v>
      </c>
      <c r="R177" s="75">
        <v>181</v>
      </c>
      <c r="S177" s="75">
        <v>780</v>
      </c>
      <c r="T177" s="75">
        <v>181</v>
      </c>
      <c r="U177" s="75">
        <v>780</v>
      </c>
      <c r="V177" s="66" t="s">
        <v>41</v>
      </c>
      <c r="W177" s="66" t="s">
        <v>41</v>
      </c>
      <c r="X177" s="66" t="s">
        <v>41</v>
      </c>
      <c r="Y177" s="66" t="s">
        <v>41</v>
      </c>
      <c r="Z177" s="66" t="s">
        <v>41</v>
      </c>
      <c r="AA177" s="66" t="s">
        <v>41</v>
      </c>
      <c r="AB177" s="66" t="s">
        <v>100</v>
      </c>
      <c r="AC177" s="66" t="s">
        <v>101</v>
      </c>
      <c r="AD177" s="67"/>
    </row>
    <row r="178" s="7" customFormat="1" ht="24" spans="1:224">
      <c r="A178" s="75" t="s">
        <v>42</v>
      </c>
      <c r="B178" s="66" t="s">
        <v>103</v>
      </c>
      <c r="C178" s="75" t="s">
        <v>52</v>
      </c>
      <c r="D178" s="75" t="s">
        <v>70</v>
      </c>
      <c r="E178" s="75" t="s">
        <v>71</v>
      </c>
      <c r="F178" s="75">
        <v>2446</v>
      </c>
      <c r="G178" s="75">
        <v>1</v>
      </c>
      <c r="H178" s="75">
        <v>658</v>
      </c>
      <c r="I178" s="75">
        <v>2446</v>
      </c>
      <c r="J178" s="75">
        <v>2018</v>
      </c>
      <c r="K178" s="75">
        <v>2018</v>
      </c>
      <c r="L178" s="81">
        <f t="shared" si="6"/>
        <v>9.784</v>
      </c>
      <c r="M178" s="81">
        <v>9.76</v>
      </c>
      <c r="N178" s="81">
        <v>0</v>
      </c>
      <c r="O178" s="81">
        <v>0</v>
      </c>
      <c r="P178" s="81">
        <v>9.784</v>
      </c>
      <c r="Q178" s="75" t="s">
        <v>46</v>
      </c>
      <c r="R178" s="75">
        <v>661</v>
      </c>
      <c r="S178" s="75">
        <v>2440</v>
      </c>
      <c r="T178" s="75">
        <v>661</v>
      </c>
      <c r="U178" s="75">
        <v>2440</v>
      </c>
      <c r="V178" s="66" t="s">
        <v>41</v>
      </c>
      <c r="W178" s="66" t="s">
        <v>41</v>
      </c>
      <c r="X178" s="66" t="s">
        <v>41</v>
      </c>
      <c r="Y178" s="66" t="s">
        <v>41</v>
      </c>
      <c r="Z178" s="66" t="s">
        <v>41</v>
      </c>
      <c r="AA178" s="66" t="s">
        <v>41</v>
      </c>
      <c r="AB178" s="66" t="s">
        <v>100</v>
      </c>
      <c r="AC178" s="66" t="s">
        <v>101</v>
      </c>
      <c r="AD178" s="66"/>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8"/>
      <c r="FB178" s="8"/>
      <c r="FC178" s="8"/>
      <c r="FD178" s="8"/>
      <c r="FE178" s="8"/>
      <c r="FF178" s="8"/>
      <c r="FG178" s="8"/>
      <c r="FH178" s="8"/>
      <c r="FI178" s="8"/>
      <c r="FJ178" s="8"/>
      <c r="FK178" s="8"/>
      <c r="FL178" s="8"/>
      <c r="FM178" s="8"/>
      <c r="FN178" s="8"/>
      <c r="FO178" s="8"/>
      <c r="FP178" s="8"/>
      <c r="FQ178" s="8"/>
      <c r="FR178" s="8"/>
      <c r="FS178" s="8"/>
      <c r="FT178" s="8"/>
      <c r="FU178" s="8"/>
      <c r="FV178" s="8"/>
      <c r="FW178" s="8"/>
      <c r="FX178" s="8"/>
      <c r="FY178" s="8"/>
      <c r="FZ178" s="8"/>
      <c r="GA178" s="8"/>
      <c r="GB178" s="8"/>
      <c r="GC178" s="8"/>
      <c r="GD178" s="8"/>
      <c r="GE178" s="8"/>
      <c r="GF178" s="8"/>
      <c r="GG178" s="8"/>
      <c r="GH178" s="8"/>
      <c r="GI178" s="8"/>
      <c r="GJ178" s="8"/>
      <c r="GK178" s="8"/>
      <c r="GL178" s="8"/>
      <c r="GM178" s="8"/>
      <c r="GN178" s="8"/>
      <c r="GO178" s="8"/>
      <c r="GP178" s="8"/>
      <c r="GQ178" s="8"/>
      <c r="GR178" s="8"/>
      <c r="GS178" s="8"/>
      <c r="GT178" s="8"/>
      <c r="GU178" s="8"/>
      <c r="GV178" s="8"/>
      <c r="GW178" s="8"/>
      <c r="GX178" s="8"/>
      <c r="GY178" s="8"/>
      <c r="GZ178" s="8"/>
      <c r="HA178" s="8"/>
      <c r="HB178" s="8"/>
      <c r="HC178" s="8"/>
      <c r="HD178" s="8"/>
      <c r="HE178" s="8"/>
      <c r="HF178" s="8"/>
      <c r="HG178" s="8"/>
      <c r="HH178" s="8"/>
      <c r="HI178" s="8"/>
      <c r="HJ178" s="8"/>
      <c r="HK178" s="8"/>
      <c r="HL178" s="8"/>
      <c r="HM178" s="8"/>
      <c r="HN178" s="8"/>
      <c r="HO178" s="8"/>
      <c r="HP178" s="8"/>
    </row>
    <row r="179" s="7" customFormat="1" ht="24" spans="1:30">
      <c r="A179" s="75" t="s">
        <v>42</v>
      </c>
      <c r="B179" s="66" t="s">
        <v>103</v>
      </c>
      <c r="C179" s="75" t="s">
        <v>53</v>
      </c>
      <c r="D179" s="75" t="s">
        <v>70</v>
      </c>
      <c r="E179" s="75" t="s">
        <v>71</v>
      </c>
      <c r="F179" s="75">
        <v>4228</v>
      </c>
      <c r="G179" s="75">
        <v>1</v>
      </c>
      <c r="H179" s="75">
        <v>1124</v>
      </c>
      <c r="I179" s="75">
        <v>4228</v>
      </c>
      <c r="J179" s="75">
        <v>2018</v>
      </c>
      <c r="K179" s="75">
        <v>2018</v>
      </c>
      <c r="L179" s="81">
        <f t="shared" si="6"/>
        <v>16.912</v>
      </c>
      <c r="M179" s="81">
        <v>0</v>
      </c>
      <c r="N179" s="81">
        <v>0</v>
      </c>
      <c r="O179" s="81">
        <v>0</v>
      </c>
      <c r="P179" s="81">
        <v>16.912</v>
      </c>
      <c r="Q179" s="75" t="s">
        <v>46</v>
      </c>
      <c r="R179" s="75">
        <v>1124</v>
      </c>
      <c r="S179" s="75">
        <v>4228</v>
      </c>
      <c r="T179" s="75">
        <v>1124</v>
      </c>
      <c r="U179" s="75">
        <v>4228</v>
      </c>
      <c r="V179" s="66" t="s">
        <v>41</v>
      </c>
      <c r="W179" s="66" t="s">
        <v>41</v>
      </c>
      <c r="X179" s="66" t="s">
        <v>41</v>
      </c>
      <c r="Y179" s="66" t="s">
        <v>41</v>
      </c>
      <c r="Z179" s="66" t="s">
        <v>41</v>
      </c>
      <c r="AA179" s="66" t="s">
        <v>41</v>
      </c>
      <c r="AB179" s="66" t="s">
        <v>100</v>
      </c>
      <c r="AC179" s="66" t="s">
        <v>101</v>
      </c>
      <c r="AD179" s="67"/>
    </row>
    <row r="180" s="7" customFormat="1" ht="24" spans="1:30">
      <c r="A180" s="75" t="s">
        <v>42</v>
      </c>
      <c r="B180" s="66" t="s">
        <v>103</v>
      </c>
      <c r="C180" s="75" t="s">
        <v>54</v>
      </c>
      <c r="D180" s="75" t="s">
        <v>70</v>
      </c>
      <c r="E180" s="75" t="s">
        <v>71</v>
      </c>
      <c r="F180" s="75">
        <v>5871</v>
      </c>
      <c r="G180" s="75">
        <v>1</v>
      </c>
      <c r="H180" s="75">
        <v>1506</v>
      </c>
      <c r="I180" s="75">
        <v>5871</v>
      </c>
      <c r="J180" s="75">
        <v>2018</v>
      </c>
      <c r="K180" s="75">
        <v>2018</v>
      </c>
      <c r="L180" s="81">
        <f t="shared" si="6"/>
        <v>23.484</v>
      </c>
      <c r="M180" s="81">
        <v>0</v>
      </c>
      <c r="N180" s="81">
        <v>0</v>
      </c>
      <c r="O180" s="81">
        <v>0</v>
      </c>
      <c r="P180" s="81">
        <v>23.484</v>
      </c>
      <c r="Q180" s="75" t="s">
        <v>46</v>
      </c>
      <c r="R180" s="75">
        <v>1506</v>
      </c>
      <c r="S180" s="75">
        <v>5871</v>
      </c>
      <c r="T180" s="75">
        <v>1506</v>
      </c>
      <c r="U180" s="75">
        <v>5871</v>
      </c>
      <c r="V180" s="66" t="s">
        <v>41</v>
      </c>
      <c r="W180" s="66" t="s">
        <v>41</v>
      </c>
      <c r="X180" s="66" t="s">
        <v>41</v>
      </c>
      <c r="Y180" s="66" t="s">
        <v>41</v>
      </c>
      <c r="Z180" s="66" t="s">
        <v>41</v>
      </c>
      <c r="AA180" s="66" t="s">
        <v>41</v>
      </c>
      <c r="AB180" s="66" t="s">
        <v>100</v>
      </c>
      <c r="AC180" s="66" t="s">
        <v>101</v>
      </c>
      <c r="AD180" s="67"/>
    </row>
    <row r="181" s="8" customFormat="1" ht="24" spans="1:224">
      <c r="A181" s="75" t="s">
        <v>42</v>
      </c>
      <c r="B181" s="66" t="s">
        <v>103</v>
      </c>
      <c r="C181" s="75" t="s">
        <v>55</v>
      </c>
      <c r="D181" s="75" t="s">
        <v>70</v>
      </c>
      <c r="E181" s="75" t="s">
        <v>71</v>
      </c>
      <c r="F181" s="75">
        <v>5731</v>
      </c>
      <c r="G181" s="75">
        <v>1</v>
      </c>
      <c r="H181" s="75">
        <v>1449</v>
      </c>
      <c r="I181" s="75">
        <v>5731</v>
      </c>
      <c r="J181" s="75">
        <v>2018</v>
      </c>
      <c r="K181" s="75">
        <v>2018</v>
      </c>
      <c r="L181" s="81">
        <f t="shared" si="6"/>
        <v>22.924</v>
      </c>
      <c r="M181" s="81">
        <v>0</v>
      </c>
      <c r="N181" s="81">
        <v>0</v>
      </c>
      <c r="O181" s="81">
        <v>0</v>
      </c>
      <c r="P181" s="81">
        <v>22.924</v>
      </c>
      <c r="Q181" s="75" t="s">
        <v>46</v>
      </c>
      <c r="R181" s="75">
        <v>1449</v>
      </c>
      <c r="S181" s="75">
        <v>5731</v>
      </c>
      <c r="T181" s="75">
        <v>1449</v>
      </c>
      <c r="U181" s="75">
        <v>5731</v>
      </c>
      <c r="V181" s="66" t="s">
        <v>41</v>
      </c>
      <c r="W181" s="66" t="s">
        <v>41</v>
      </c>
      <c r="X181" s="66" t="s">
        <v>41</v>
      </c>
      <c r="Y181" s="66" t="s">
        <v>41</v>
      </c>
      <c r="Z181" s="66" t="s">
        <v>41</v>
      </c>
      <c r="AA181" s="66" t="s">
        <v>41</v>
      </c>
      <c r="AB181" s="66" t="s">
        <v>100</v>
      </c>
      <c r="AC181" s="66" t="s">
        <v>101</v>
      </c>
      <c r="AD181" s="6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c r="FN181" s="7"/>
      <c r="FO181" s="7"/>
      <c r="FP181" s="7"/>
      <c r="FQ181" s="7"/>
      <c r="FR181" s="7"/>
      <c r="FS181" s="7"/>
      <c r="FT181" s="7"/>
      <c r="FU181" s="7"/>
      <c r="FV181" s="7"/>
      <c r="FW181" s="7"/>
      <c r="FX181" s="7"/>
      <c r="FY181" s="7"/>
      <c r="FZ181" s="7"/>
      <c r="GA181" s="7"/>
      <c r="GB181" s="7"/>
      <c r="GC181" s="7"/>
      <c r="GD181" s="7"/>
      <c r="GE181" s="7"/>
      <c r="GF181" s="7"/>
      <c r="GG181" s="7"/>
      <c r="GH181" s="7"/>
      <c r="GI181" s="7"/>
      <c r="GJ181" s="7"/>
      <c r="GK181" s="7"/>
      <c r="GL181" s="7"/>
      <c r="GM181" s="7"/>
      <c r="GN181" s="7"/>
      <c r="GO181" s="7"/>
      <c r="GP181" s="7"/>
      <c r="GQ181" s="7"/>
      <c r="GR181" s="7"/>
      <c r="GS181" s="7"/>
      <c r="GT181" s="7"/>
      <c r="GU181" s="7"/>
      <c r="GV181" s="7"/>
      <c r="GW181" s="7"/>
      <c r="GX181" s="7"/>
      <c r="GY181" s="7"/>
      <c r="GZ181" s="7"/>
      <c r="HA181" s="7"/>
      <c r="HB181" s="7"/>
      <c r="HC181" s="7"/>
      <c r="HD181" s="7"/>
      <c r="HE181" s="7"/>
      <c r="HF181" s="7"/>
      <c r="HG181" s="7"/>
      <c r="HH181" s="7"/>
      <c r="HI181" s="7"/>
      <c r="HJ181" s="7"/>
      <c r="HK181" s="7"/>
      <c r="HL181" s="7"/>
      <c r="HM181" s="7"/>
      <c r="HN181" s="7"/>
      <c r="HO181" s="7"/>
      <c r="HP181" s="7"/>
    </row>
    <row r="182" s="8" customFormat="1" ht="24" spans="1:224">
      <c r="A182" s="75" t="s">
        <v>42</v>
      </c>
      <c r="B182" s="66" t="s">
        <v>103</v>
      </c>
      <c r="C182" s="75" t="s">
        <v>56</v>
      </c>
      <c r="D182" s="75" t="s">
        <v>70</v>
      </c>
      <c r="E182" s="75" t="s">
        <v>71</v>
      </c>
      <c r="F182" s="75">
        <v>2289</v>
      </c>
      <c r="G182" s="75">
        <v>1</v>
      </c>
      <c r="H182" s="75">
        <v>650</v>
      </c>
      <c r="I182" s="75">
        <v>2289</v>
      </c>
      <c r="J182" s="75">
        <v>2018</v>
      </c>
      <c r="K182" s="75">
        <v>2018</v>
      </c>
      <c r="L182" s="81">
        <f t="shared" si="6"/>
        <v>9.156</v>
      </c>
      <c r="M182" s="81">
        <v>0</v>
      </c>
      <c r="N182" s="81">
        <v>0</v>
      </c>
      <c r="O182" s="81">
        <v>0</v>
      </c>
      <c r="P182" s="81">
        <v>9.156</v>
      </c>
      <c r="Q182" s="75" t="s">
        <v>46</v>
      </c>
      <c r="R182" s="75">
        <v>650</v>
      </c>
      <c r="S182" s="75">
        <v>2289</v>
      </c>
      <c r="T182" s="75">
        <v>650</v>
      </c>
      <c r="U182" s="75">
        <v>2289</v>
      </c>
      <c r="V182" s="66" t="s">
        <v>41</v>
      </c>
      <c r="W182" s="66" t="s">
        <v>41</v>
      </c>
      <c r="X182" s="66" t="s">
        <v>41</v>
      </c>
      <c r="Y182" s="66" t="s">
        <v>41</v>
      </c>
      <c r="Z182" s="66" t="s">
        <v>41</v>
      </c>
      <c r="AA182" s="66" t="s">
        <v>41</v>
      </c>
      <c r="AB182" s="66" t="s">
        <v>100</v>
      </c>
      <c r="AC182" s="66" t="s">
        <v>101</v>
      </c>
      <c r="AD182" s="6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c r="GD182" s="7"/>
      <c r="GE182" s="7"/>
      <c r="GF182" s="7"/>
      <c r="GG182" s="7"/>
      <c r="GH182" s="7"/>
      <c r="GI182" s="7"/>
      <c r="GJ182" s="7"/>
      <c r="GK182" s="7"/>
      <c r="GL182" s="7"/>
      <c r="GM182" s="7"/>
      <c r="GN182" s="7"/>
      <c r="GO182" s="7"/>
      <c r="GP182" s="7"/>
      <c r="GQ182" s="7"/>
      <c r="GR182" s="7"/>
      <c r="GS182" s="7"/>
      <c r="GT182" s="7"/>
      <c r="GU182" s="7"/>
      <c r="GV182" s="7"/>
      <c r="GW182" s="7"/>
      <c r="GX182" s="7"/>
      <c r="GY182" s="7"/>
      <c r="GZ182" s="7"/>
      <c r="HA182" s="7"/>
      <c r="HB182" s="7"/>
      <c r="HC182" s="7"/>
      <c r="HD182" s="7"/>
      <c r="HE182" s="7"/>
      <c r="HF182" s="7"/>
      <c r="HG182" s="7"/>
      <c r="HH182" s="7"/>
      <c r="HI182" s="7"/>
      <c r="HJ182" s="7"/>
      <c r="HK182" s="7"/>
      <c r="HL182" s="7"/>
      <c r="HM182" s="7"/>
      <c r="HN182" s="7"/>
      <c r="HO182" s="7"/>
      <c r="HP182" s="7"/>
    </row>
    <row r="183" s="8" customFormat="1" ht="24" spans="1:30">
      <c r="A183" s="75" t="s">
        <v>42</v>
      </c>
      <c r="B183" s="66" t="s">
        <v>103</v>
      </c>
      <c r="C183" s="75" t="s">
        <v>57</v>
      </c>
      <c r="D183" s="75" t="s">
        <v>70</v>
      </c>
      <c r="E183" s="75" t="s">
        <v>71</v>
      </c>
      <c r="F183" s="75">
        <v>798</v>
      </c>
      <c r="G183" s="75">
        <v>1</v>
      </c>
      <c r="H183" s="75">
        <v>204</v>
      </c>
      <c r="I183" s="75">
        <v>798</v>
      </c>
      <c r="J183" s="75">
        <v>2018</v>
      </c>
      <c r="K183" s="75">
        <v>2018</v>
      </c>
      <c r="L183" s="81">
        <f t="shared" si="6"/>
        <v>3.192</v>
      </c>
      <c r="M183" s="81">
        <v>0</v>
      </c>
      <c r="N183" s="81">
        <v>0</v>
      </c>
      <c r="O183" s="81">
        <v>0</v>
      </c>
      <c r="P183" s="81">
        <v>3.192</v>
      </c>
      <c r="Q183" s="75" t="s">
        <v>46</v>
      </c>
      <c r="R183" s="75">
        <v>204</v>
      </c>
      <c r="S183" s="75">
        <v>798</v>
      </c>
      <c r="T183" s="75">
        <v>204</v>
      </c>
      <c r="U183" s="75">
        <v>798</v>
      </c>
      <c r="V183" s="66" t="s">
        <v>41</v>
      </c>
      <c r="W183" s="66" t="s">
        <v>41</v>
      </c>
      <c r="X183" s="66" t="s">
        <v>41</v>
      </c>
      <c r="Y183" s="66" t="s">
        <v>41</v>
      </c>
      <c r="Z183" s="66" t="s">
        <v>41</v>
      </c>
      <c r="AA183" s="66" t="s">
        <v>41</v>
      </c>
      <c r="AB183" s="66" t="s">
        <v>100</v>
      </c>
      <c r="AC183" s="66" t="s">
        <v>101</v>
      </c>
      <c r="AD183" s="66"/>
    </row>
    <row r="184" s="144" customFormat="1" ht="24" spans="1:30">
      <c r="A184" s="75" t="s">
        <v>42</v>
      </c>
      <c r="B184" s="66" t="s">
        <v>103</v>
      </c>
      <c r="C184" s="75" t="s">
        <v>58</v>
      </c>
      <c r="D184" s="75" t="s">
        <v>70</v>
      </c>
      <c r="E184" s="75" t="s">
        <v>71</v>
      </c>
      <c r="F184" s="75">
        <v>4387</v>
      </c>
      <c r="G184" s="75">
        <v>1</v>
      </c>
      <c r="H184" s="75">
        <v>1013</v>
      </c>
      <c r="I184" s="75">
        <v>4387</v>
      </c>
      <c r="J184" s="75">
        <v>2018</v>
      </c>
      <c r="K184" s="75">
        <v>2018</v>
      </c>
      <c r="L184" s="81">
        <f t="shared" si="6"/>
        <v>17.548</v>
      </c>
      <c r="M184" s="81">
        <v>0</v>
      </c>
      <c r="N184" s="81">
        <v>0</v>
      </c>
      <c r="O184" s="81">
        <v>0</v>
      </c>
      <c r="P184" s="81">
        <v>17.548</v>
      </c>
      <c r="Q184" s="75" t="s">
        <v>46</v>
      </c>
      <c r="R184" s="75">
        <v>1013</v>
      </c>
      <c r="S184" s="75">
        <v>4387</v>
      </c>
      <c r="T184" s="75">
        <v>1013</v>
      </c>
      <c r="U184" s="75">
        <v>4387</v>
      </c>
      <c r="V184" s="66" t="s">
        <v>41</v>
      </c>
      <c r="W184" s="66" t="s">
        <v>41</v>
      </c>
      <c r="X184" s="66" t="s">
        <v>41</v>
      </c>
      <c r="Y184" s="66" t="s">
        <v>41</v>
      </c>
      <c r="Z184" s="66" t="s">
        <v>41</v>
      </c>
      <c r="AA184" s="66" t="s">
        <v>41</v>
      </c>
      <c r="AB184" s="66" t="s">
        <v>100</v>
      </c>
      <c r="AC184" s="66" t="s">
        <v>101</v>
      </c>
      <c r="AD184" s="67"/>
    </row>
    <row r="185" s="5" customFormat="1" ht="12" spans="1:30">
      <c r="A185" s="43">
        <v>3.3</v>
      </c>
      <c r="B185" s="44" t="s">
        <v>104</v>
      </c>
      <c r="C185" s="43" t="s">
        <v>161</v>
      </c>
      <c r="D185" s="43"/>
      <c r="E185" s="43"/>
      <c r="F185" s="43">
        <v>68</v>
      </c>
      <c r="G185" s="43">
        <v>3</v>
      </c>
      <c r="H185" s="43">
        <v>64</v>
      </c>
      <c r="I185" s="43">
        <v>68</v>
      </c>
      <c r="J185" s="43"/>
      <c r="K185" s="43"/>
      <c r="L185" s="52">
        <v>0</v>
      </c>
      <c r="M185" s="52">
        <v>0</v>
      </c>
      <c r="N185" s="52">
        <v>0</v>
      </c>
      <c r="O185" s="52">
        <v>0</v>
      </c>
      <c r="P185" s="52">
        <v>0</v>
      </c>
      <c r="Q185" s="77"/>
      <c r="R185" s="43">
        <v>64</v>
      </c>
      <c r="S185" s="43">
        <v>68</v>
      </c>
      <c r="T185" s="43">
        <v>64</v>
      </c>
      <c r="U185" s="43">
        <v>68</v>
      </c>
      <c r="V185" s="44" t="s">
        <v>41</v>
      </c>
      <c r="W185" s="44" t="s">
        <v>41</v>
      </c>
      <c r="X185" s="44" t="s">
        <v>41</v>
      </c>
      <c r="Y185" s="44" t="s">
        <v>41</v>
      </c>
      <c r="Z185" s="44" t="s">
        <v>41</v>
      </c>
      <c r="AA185" s="44" t="s">
        <v>41</v>
      </c>
      <c r="AB185" s="44"/>
      <c r="AC185" s="44"/>
      <c r="AD185" s="65"/>
    </row>
    <row r="186" s="7" customFormat="1" ht="24" spans="1:224">
      <c r="A186" s="75" t="s">
        <v>42</v>
      </c>
      <c r="B186" s="66" t="s">
        <v>105</v>
      </c>
      <c r="C186" s="75" t="s">
        <v>52</v>
      </c>
      <c r="D186" s="75" t="s">
        <v>70</v>
      </c>
      <c r="E186" s="75" t="s">
        <v>71</v>
      </c>
      <c r="F186" s="75">
        <v>45</v>
      </c>
      <c r="G186" s="75">
        <v>1</v>
      </c>
      <c r="H186" s="75">
        <v>41</v>
      </c>
      <c r="I186" s="75">
        <v>45</v>
      </c>
      <c r="J186" s="75">
        <v>2018</v>
      </c>
      <c r="K186" s="75">
        <v>2018</v>
      </c>
      <c r="L186" s="81">
        <v>0</v>
      </c>
      <c r="M186" s="81">
        <v>0</v>
      </c>
      <c r="N186" s="81">
        <v>0</v>
      </c>
      <c r="O186" s="81">
        <v>0</v>
      </c>
      <c r="P186" s="81">
        <v>0</v>
      </c>
      <c r="Q186" s="75" t="s">
        <v>46</v>
      </c>
      <c r="R186" s="75">
        <v>41</v>
      </c>
      <c r="S186" s="75">
        <v>45</v>
      </c>
      <c r="T186" s="75">
        <v>41</v>
      </c>
      <c r="U186" s="75">
        <v>45</v>
      </c>
      <c r="V186" s="66" t="s">
        <v>41</v>
      </c>
      <c r="W186" s="66" t="s">
        <v>41</v>
      </c>
      <c r="X186" s="66" t="s">
        <v>41</v>
      </c>
      <c r="Y186" s="66" t="s">
        <v>41</v>
      </c>
      <c r="Z186" s="66" t="s">
        <v>41</v>
      </c>
      <c r="AA186" s="66" t="s">
        <v>41</v>
      </c>
      <c r="AB186" s="66" t="s">
        <v>100</v>
      </c>
      <c r="AC186" s="66" t="s">
        <v>101</v>
      </c>
      <c r="AD186" s="66"/>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c r="FQ186" s="8"/>
      <c r="FR186" s="8"/>
      <c r="FS186" s="8"/>
      <c r="FT186" s="8"/>
      <c r="FU186" s="8"/>
      <c r="FV186" s="8"/>
      <c r="FW186" s="8"/>
      <c r="FX186" s="8"/>
      <c r="FY186" s="8"/>
      <c r="FZ186" s="8"/>
      <c r="GA186" s="8"/>
      <c r="GB186" s="8"/>
      <c r="GC186" s="8"/>
      <c r="GD186" s="8"/>
      <c r="GE186" s="8"/>
      <c r="GF186" s="8"/>
      <c r="GG186" s="8"/>
      <c r="GH186" s="8"/>
      <c r="GI186" s="8"/>
      <c r="GJ186" s="8"/>
      <c r="GK186" s="8"/>
      <c r="GL186" s="8"/>
      <c r="GM186" s="8"/>
      <c r="GN186" s="8"/>
      <c r="GO186" s="8"/>
      <c r="GP186" s="8"/>
      <c r="GQ186" s="8"/>
      <c r="GR186" s="8"/>
      <c r="GS186" s="8"/>
      <c r="GT186" s="8"/>
      <c r="GU186" s="8"/>
      <c r="GV186" s="8"/>
      <c r="GW186" s="8"/>
      <c r="GX186" s="8"/>
      <c r="GY186" s="8"/>
      <c r="GZ186" s="8"/>
      <c r="HA186" s="8"/>
      <c r="HB186" s="8"/>
      <c r="HC186" s="8"/>
      <c r="HD186" s="8"/>
      <c r="HE186" s="8"/>
      <c r="HF186" s="8"/>
      <c r="HG186" s="8"/>
      <c r="HH186" s="8"/>
      <c r="HI186" s="8"/>
      <c r="HJ186" s="8"/>
      <c r="HK186" s="8"/>
      <c r="HL186" s="8"/>
      <c r="HM186" s="8"/>
      <c r="HN186" s="8"/>
      <c r="HO186" s="8"/>
      <c r="HP186" s="8"/>
    </row>
    <row r="187" s="7" customFormat="1" ht="24" spans="1:30">
      <c r="A187" s="75" t="s">
        <v>42</v>
      </c>
      <c r="B187" s="66" t="s">
        <v>105</v>
      </c>
      <c r="C187" s="75" t="s">
        <v>53</v>
      </c>
      <c r="D187" s="75" t="s">
        <v>70</v>
      </c>
      <c r="E187" s="75" t="s">
        <v>71</v>
      </c>
      <c r="F187" s="75">
        <v>9</v>
      </c>
      <c r="G187" s="75">
        <v>1</v>
      </c>
      <c r="H187" s="75">
        <v>9</v>
      </c>
      <c r="I187" s="75">
        <v>9</v>
      </c>
      <c r="J187" s="75">
        <v>2018</v>
      </c>
      <c r="K187" s="75">
        <v>2018</v>
      </c>
      <c r="L187" s="81">
        <v>0</v>
      </c>
      <c r="M187" s="81">
        <v>0</v>
      </c>
      <c r="N187" s="81">
        <v>0</v>
      </c>
      <c r="O187" s="81">
        <v>0</v>
      </c>
      <c r="P187" s="81">
        <v>0</v>
      </c>
      <c r="Q187" s="75" t="s">
        <v>46</v>
      </c>
      <c r="R187" s="75">
        <v>9</v>
      </c>
      <c r="S187" s="75">
        <v>9</v>
      </c>
      <c r="T187" s="75">
        <v>9</v>
      </c>
      <c r="U187" s="75">
        <v>9</v>
      </c>
      <c r="V187" s="66" t="s">
        <v>41</v>
      </c>
      <c r="W187" s="66" t="s">
        <v>41</v>
      </c>
      <c r="X187" s="66" t="s">
        <v>41</v>
      </c>
      <c r="Y187" s="66" t="s">
        <v>41</v>
      </c>
      <c r="Z187" s="66" t="s">
        <v>41</v>
      </c>
      <c r="AA187" s="66" t="s">
        <v>41</v>
      </c>
      <c r="AB187" s="66" t="s">
        <v>100</v>
      </c>
      <c r="AC187" s="66" t="s">
        <v>101</v>
      </c>
      <c r="AD187" s="67"/>
    </row>
    <row r="188" s="8" customFormat="1" ht="24" spans="1:224">
      <c r="A188" s="75" t="s">
        <v>42</v>
      </c>
      <c r="B188" s="66" t="s">
        <v>105</v>
      </c>
      <c r="C188" s="75" t="s">
        <v>55</v>
      </c>
      <c r="D188" s="75" t="s">
        <v>70</v>
      </c>
      <c r="E188" s="75" t="s">
        <v>71</v>
      </c>
      <c r="F188" s="75">
        <v>14</v>
      </c>
      <c r="G188" s="75">
        <v>1</v>
      </c>
      <c r="H188" s="75">
        <v>14</v>
      </c>
      <c r="I188" s="75">
        <v>14</v>
      </c>
      <c r="J188" s="75">
        <v>2018</v>
      </c>
      <c r="K188" s="75">
        <v>2018</v>
      </c>
      <c r="L188" s="81">
        <v>0</v>
      </c>
      <c r="M188" s="81">
        <v>0</v>
      </c>
      <c r="N188" s="81">
        <v>0</v>
      </c>
      <c r="O188" s="81">
        <v>0</v>
      </c>
      <c r="P188" s="81">
        <v>0</v>
      </c>
      <c r="Q188" s="75" t="s">
        <v>46</v>
      </c>
      <c r="R188" s="75">
        <v>14</v>
      </c>
      <c r="S188" s="75">
        <v>14</v>
      </c>
      <c r="T188" s="75">
        <v>14</v>
      </c>
      <c r="U188" s="75">
        <v>14</v>
      </c>
      <c r="V188" s="66" t="s">
        <v>41</v>
      </c>
      <c r="W188" s="66" t="s">
        <v>41</v>
      </c>
      <c r="X188" s="66" t="s">
        <v>41</v>
      </c>
      <c r="Y188" s="66" t="s">
        <v>41</v>
      </c>
      <c r="Z188" s="66" t="s">
        <v>41</v>
      </c>
      <c r="AA188" s="66" t="s">
        <v>41</v>
      </c>
      <c r="AB188" s="66" t="s">
        <v>100</v>
      </c>
      <c r="AC188" s="66" t="s">
        <v>101</v>
      </c>
      <c r="AD188" s="6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c r="GD188" s="7"/>
      <c r="GE188" s="7"/>
      <c r="GF188" s="7"/>
      <c r="GG188" s="7"/>
      <c r="GH188" s="7"/>
      <c r="GI188" s="7"/>
      <c r="GJ188" s="7"/>
      <c r="GK188" s="7"/>
      <c r="GL188" s="7"/>
      <c r="GM188" s="7"/>
      <c r="GN188" s="7"/>
      <c r="GO188" s="7"/>
      <c r="GP188" s="7"/>
      <c r="GQ188" s="7"/>
      <c r="GR188" s="7"/>
      <c r="GS188" s="7"/>
      <c r="GT188" s="7"/>
      <c r="GU188" s="7"/>
      <c r="GV188" s="7"/>
      <c r="GW188" s="7"/>
      <c r="GX188" s="7"/>
      <c r="GY188" s="7"/>
      <c r="GZ188" s="7"/>
      <c r="HA188" s="7"/>
      <c r="HB188" s="7"/>
      <c r="HC188" s="7"/>
      <c r="HD188" s="7"/>
      <c r="HE188" s="7"/>
      <c r="HF188" s="7"/>
      <c r="HG188" s="7"/>
      <c r="HH188" s="7"/>
      <c r="HI188" s="7"/>
      <c r="HJ188" s="7"/>
      <c r="HK188" s="7"/>
      <c r="HL188" s="7"/>
      <c r="HM188" s="7"/>
      <c r="HN188" s="7"/>
      <c r="HO188" s="7"/>
      <c r="HP188" s="7"/>
    </row>
    <row r="189" s="5" customFormat="1" ht="12" spans="1:30">
      <c r="A189" s="43">
        <v>3.4</v>
      </c>
      <c r="B189" s="44" t="s">
        <v>106</v>
      </c>
      <c r="C189" s="43" t="s">
        <v>148</v>
      </c>
      <c r="D189" s="43"/>
      <c r="E189" s="43"/>
      <c r="F189" s="43">
        <v>178</v>
      </c>
      <c r="G189" s="43">
        <v>10</v>
      </c>
      <c r="H189" s="43">
        <v>175</v>
      </c>
      <c r="I189" s="43">
        <v>178</v>
      </c>
      <c r="J189" s="43"/>
      <c r="K189" s="43"/>
      <c r="L189" s="52">
        <f>SUM(L190:L199)</f>
        <v>313.406031</v>
      </c>
      <c r="M189" s="52">
        <f>SUM(M190:M199)</f>
        <v>0</v>
      </c>
      <c r="N189" s="52">
        <f>SUM(N190:N199)</f>
        <v>0</v>
      </c>
      <c r="O189" s="52">
        <f>SUM(O190:O199)</f>
        <v>0</v>
      </c>
      <c r="P189" s="52">
        <f>SUM(P190:P199)</f>
        <v>313.406031</v>
      </c>
      <c r="Q189" s="77"/>
      <c r="R189" s="43">
        <v>175</v>
      </c>
      <c r="S189" s="43">
        <v>178</v>
      </c>
      <c r="T189" s="43">
        <v>175</v>
      </c>
      <c r="U189" s="43">
        <v>178</v>
      </c>
      <c r="V189" s="44" t="s">
        <v>41</v>
      </c>
      <c r="W189" s="44" t="s">
        <v>41</v>
      </c>
      <c r="X189" s="44" t="s">
        <v>41</v>
      </c>
      <c r="Y189" s="44" t="s">
        <v>41</v>
      </c>
      <c r="Z189" s="44" t="s">
        <v>41</v>
      </c>
      <c r="AA189" s="44" t="s">
        <v>41</v>
      </c>
      <c r="AB189" s="44"/>
      <c r="AC189" s="44"/>
      <c r="AD189" s="65"/>
    </row>
    <row r="190" s="7" customFormat="1" ht="24" spans="1:224">
      <c r="A190" s="75" t="s">
        <v>42</v>
      </c>
      <c r="B190" s="66" t="s">
        <v>107</v>
      </c>
      <c r="C190" s="75" t="s">
        <v>44</v>
      </c>
      <c r="D190" s="75" t="s">
        <v>70</v>
      </c>
      <c r="E190" s="75" t="s">
        <v>71</v>
      </c>
      <c r="F190" s="75">
        <v>10</v>
      </c>
      <c r="G190" s="75">
        <v>1</v>
      </c>
      <c r="H190" s="75">
        <v>10</v>
      </c>
      <c r="I190" s="75">
        <v>10</v>
      </c>
      <c r="J190" s="75">
        <v>2018</v>
      </c>
      <c r="K190" s="75">
        <v>2018</v>
      </c>
      <c r="L190" s="81">
        <v>22.951376</v>
      </c>
      <c r="M190" s="81">
        <v>0</v>
      </c>
      <c r="N190" s="81">
        <v>0</v>
      </c>
      <c r="O190" s="81">
        <v>0</v>
      </c>
      <c r="P190" s="81">
        <v>22.951376</v>
      </c>
      <c r="Q190" s="75" t="s">
        <v>46</v>
      </c>
      <c r="R190" s="75">
        <v>10</v>
      </c>
      <c r="S190" s="75">
        <v>10</v>
      </c>
      <c r="T190" s="75">
        <v>10</v>
      </c>
      <c r="U190" s="75">
        <v>10</v>
      </c>
      <c r="V190" s="66" t="s">
        <v>41</v>
      </c>
      <c r="W190" s="66" t="s">
        <v>41</v>
      </c>
      <c r="X190" s="66" t="s">
        <v>41</v>
      </c>
      <c r="Y190" s="66" t="s">
        <v>41</v>
      </c>
      <c r="Z190" s="66" t="s">
        <v>41</v>
      </c>
      <c r="AA190" s="66" t="s">
        <v>41</v>
      </c>
      <c r="AB190" s="66" t="s">
        <v>100</v>
      </c>
      <c r="AC190" s="66" t="s">
        <v>108</v>
      </c>
      <c r="AD190" s="66"/>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8"/>
      <c r="FB190" s="8"/>
      <c r="FC190" s="8"/>
      <c r="FD190" s="8"/>
      <c r="FE190" s="8"/>
      <c r="FF190" s="8"/>
      <c r="FG190" s="8"/>
      <c r="FH190" s="8"/>
      <c r="FI190" s="8"/>
      <c r="FJ190" s="8"/>
      <c r="FK190" s="8"/>
      <c r="FL190" s="8"/>
      <c r="FM190" s="8"/>
      <c r="FN190" s="8"/>
      <c r="FO190" s="8"/>
      <c r="FP190" s="8"/>
      <c r="FQ190" s="8"/>
      <c r="FR190" s="8"/>
      <c r="FS190" s="8"/>
      <c r="FT190" s="8"/>
      <c r="FU190" s="8"/>
      <c r="FV190" s="8"/>
      <c r="FW190" s="8"/>
      <c r="FX190" s="8"/>
      <c r="FY190" s="8"/>
      <c r="FZ190" s="8"/>
      <c r="GA190" s="8"/>
      <c r="GB190" s="8"/>
      <c r="GC190" s="8"/>
      <c r="GD190" s="8"/>
      <c r="GE190" s="8"/>
      <c r="GF190" s="8"/>
      <c r="GG190" s="8"/>
      <c r="GH190" s="8"/>
      <c r="GI190" s="8"/>
      <c r="GJ190" s="8"/>
      <c r="GK190" s="8"/>
      <c r="GL190" s="8"/>
      <c r="GM190" s="8"/>
      <c r="GN190" s="8"/>
      <c r="GO190" s="8"/>
      <c r="GP190" s="8"/>
      <c r="GQ190" s="8"/>
      <c r="GR190" s="8"/>
      <c r="GS190" s="8"/>
      <c r="GT190" s="8"/>
      <c r="GU190" s="8"/>
      <c r="GV190" s="8"/>
      <c r="GW190" s="8"/>
      <c r="GX190" s="8"/>
      <c r="GY190" s="8"/>
      <c r="GZ190" s="8"/>
      <c r="HA190" s="8"/>
      <c r="HB190" s="8"/>
      <c r="HC190" s="8"/>
      <c r="HD190" s="8"/>
      <c r="HE190" s="8"/>
      <c r="HF190" s="8"/>
      <c r="HG190" s="8"/>
      <c r="HH190" s="8"/>
      <c r="HI190" s="8"/>
      <c r="HJ190" s="8"/>
      <c r="HK190" s="8"/>
      <c r="HL190" s="8"/>
      <c r="HM190" s="8"/>
      <c r="HN190" s="8"/>
      <c r="HO190" s="8"/>
      <c r="HP190" s="8"/>
    </row>
    <row r="191" s="7" customFormat="1" ht="24" spans="1:30">
      <c r="A191" s="75" t="s">
        <v>42</v>
      </c>
      <c r="B191" s="66" t="s">
        <v>107</v>
      </c>
      <c r="C191" s="75" t="s">
        <v>49</v>
      </c>
      <c r="D191" s="75" t="s">
        <v>70</v>
      </c>
      <c r="E191" s="75" t="s">
        <v>71</v>
      </c>
      <c r="F191" s="75">
        <v>10</v>
      </c>
      <c r="G191" s="75">
        <v>1</v>
      </c>
      <c r="H191" s="75">
        <v>9</v>
      </c>
      <c r="I191" s="75">
        <v>10</v>
      </c>
      <c r="J191" s="75">
        <v>2018</v>
      </c>
      <c r="K191" s="75">
        <v>2018</v>
      </c>
      <c r="L191" s="81">
        <v>18.359684</v>
      </c>
      <c r="M191" s="81">
        <v>0</v>
      </c>
      <c r="N191" s="81">
        <v>0</v>
      </c>
      <c r="O191" s="81">
        <v>0</v>
      </c>
      <c r="P191" s="81">
        <v>18.359684</v>
      </c>
      <c r="Q191" s="75" t="s">
        <v>46</v>
      </c>
      <c r="R191" s="75">
        <v>3</v>
      </c>
      <c r="S191" s="75">
        <v>4</v>
      </c>
      <c r="T191" s="75">
        <v>3</v>
      </c>
      <c r="U191" s="75">
        <v>4</v>
      </c>
      <c r="V191" s="66" t="s">
        <v>41</v>
      </c>
      <c r="W191" s="66" t="s">
        <v>41</v>
      </c>
      <c r="X191" s="66" t="s">
        <v>41</v>
      </c>
      <c r="Y191" s="66" t="s">
        <v>41</v>
      </c>
      <c r="Z191" s="66" t="s">
        <v>41</v>
      </c>
      <c r="AA191" s="66" t="s">
        <v>41</v>
      </c>
      <c r="AB191" s="66" t="s">
        <v>100</v>
      </c>
      <c r="AC191" s="66" t="s">
        <v>108</v>
      </c>
      <c r="AD191" s="67"/>
    </row>
    <row r="192" s="7" customFormat="1" ht="24" spans="1:30">
      <c r="A192" s="75" t="s">
        <v>42</v>
      </c>
      <c r="B192" s="66" t="s">
        <v>107</v>
      </c>
      <c r="C192" s="75" t="s">
        <v>50</v>
      </c>
      <c r="D192" s="75" t="s">
        <v>70</v>
      </c>
      <c r="E192" s="75" t="s">
        <v>71</v>
      </c>
      <c r="F192" s="75">
        <v>4</v>
      </c>
      <c r="G192" s="75">
        <v>1</v>
      </c>
      <c r="H192" s="75">
        <v>4</v>
      </c>
      <c r="I192" s="75">
        <v>4</v>
      </c>
      <c r="J192" s="75">
        <v>2018</v>
      </c>
      <c r="K192" s="75">
        <v>2018</v>
      </c>
      <c r="L192" s="81">
        <v>12.060028</v>
      </c>
      <c r="M192" s="81">
        <v>0</v>
      </c>
      <c r="N192" s="81">
        <v>0</v>
      </c>
      <c r="O192" s="81">
        <v>0</v>
      </c>
      <c r="P192" s="81">
        <v>12.060028</v>
      </c>
      <c r="Q192" s="75" t="s">
        <v>46</v>
      </c>
      <c r="R192" s="75">
        <v>4</v>
      </c>
      <c r="S192" s="75">
        <v>4</v>
      </c>
      <c r="T192" s="75">
        <v>4</v>
      </c>
      <c r="U192" s="75">
        <v>4</v>
      </c>
      <c r="V192" s="66" t="s">
        <v>41</v>
      </c>
      <c r="W192" s="66" t="s">
        <v>41</v>
      </c>
      <c r="X192" s="66" t="s">
        <v>41</v>
      </c>
      <c r="Y192" s="66" t="s">
        <v>41</v>
      </c>
      <c r="Z192" s="66" t="s">
        <v>41</v>
      </c>
      <c r="AA192" s="66" t="s">
        <v>41</v>
      </c>
      <c r="AB192" s="66" t="s">
        <v>100</v>
      </c>
      <c r="AC192" s="66" t="s">
        <v>108</v>
      </c>
      <c r="AD192" s="67"/>
    </row>
    <row r="193" s="7" customFormat="1" ht="24" spans="1:224">
      <c r="A193" s="75" t="s">
        <v>42</v>
      </c>
      <c r="B193" s="66" t="s">
        <v>107</v>
      </c>
      <c r="C193" s="75" t="s">
        <v>52</v>
      </c>
      <c r="D193" s="75" t="s">
        <v>70</v>
      </c>
      <c r="E193" s="75" t="s">
        <v>71</v>
      </c>
      <c r="F193" s="75">
        <v>22</v>
      </c>
      <c r="G193" s="75">
        <v>1</v>
      </c>
      <c r="H193" s="75">
        <v>21</v>
      </c>
      <c r="I193" s="75">
        <v>22</v>
      </c>
      <c r="J193" s="75">
        <v>2018</v>
      </c>
      <c r="K193" s="75">
        <v>2018</v>
      </c>
      <c r="L193" s="81">
        <v>33.56</v>
      </c>
      <c r="M193" s="81">
        <v>0</v>
      </c>
      <c r="N193" s="81">
        <v>0</v>
      </c>
      <c r="O193" s="81">
        <v>0</v>
      </c>
      <c r="P193" s="81">
        <v>33.56</v>
      </c>
      <c r="Q193" s="75" t="s">
        <v>46</v>
      </c>
      <c r="R193" s="75">
        <v>22</v>
      </c>
      <c r="S193" s="75">
        <v>22</v>
      </c>
      <c r="T193" s="75">
        <v>22</v>
      </c>
      <c r="U193" s="75">
        <v>22</v>
      </c>
      <c r="V193" s="66" t="s">
        <v>41</v>
      </c>
      <c r="W193" s="66" t="s">
        <v>41</v>
      </c>
      <c r="X193" s="66" t="s">
        <v>41</v>
      </c>
      <c r="Y193" s="66" t="s">
        <v>41</v>
      </c>
      <c r="Z193" s="66" t="s">
        <v>41</v>
      </c>
      <c r="AA193" s="66" t="s">
        <v>41</v>
      </c>
      <c r="AB193" s="66" t="s">
        <v>100</v>
      </c>
      <c r="AC193" s="66" t="s">
        <v>108</v>
      </c>
      <c r="AD193" s="66"/>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8"/>
      <c r="EI193" s="8"/>
      <c r="EJ193" s="8"/>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c r="FT193" s="8"/>
      <c r="FU193" s="8"/>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c r="GY193" s="8"/>
      <c r="GZ193" s="8"/>
      <c r="HA193" s="8"/>
      <c r="HB193" s="8"/>
      <c r="HC193" s="8"/>
      <c r="HD193" s="8"/>
      <c r="HE193" s="8"/>
      <c r="HF193" s="8"/>
      <c r="HG193" s="8"/>
      <c r="HH193" s="8"/>
      <c r="HI193" s="8"/>
      <c r="HJ193" s="8"/>
      <c r="HK193" s="8"/>
      <c r="HL193" s="8"/>
      <c r="HM193" s="8"/>
      <c r="HN193" s="8"/>
      <c r="HO193" s="8"/>
      <c r="HP193" s="8"/>
    </row>
    <row r="194" s="7" customFormat="1" ht="24" spans="1:30">
      <c r="A194" s="75" t="s">
        <v>42</v>
      </c>
      <c r="B194" s="66" t="s">
        <v>107</v>
      </c>
      <c r="C194" s="75" t="s">
        <v>53</v>
      </c>
      <c r="D194" s="75" t="s">
        <v>70</v>
      </c>
      <c r="E194" s="75" t="s">
        <v>71</v>
      </c>
      <c r="F194" s="75">
        <v>21</v>
      </c>
      <c r="G194" s="75">
        <v>1</v>
      </c>
      <c r="H194" s="75">
        <v>20</v>
      </c>
      <c r="I194" s="75">
        <v>21</v>
      </c>
      <c r="J194" s="75">
        <v>2018</v>
      </c>
      <c r="K194" s="75">
        <v>2018</v>
      </c>
      <c r="L194" s="81">
        <v>24</v>
      </c>
      <c r="M194" s="81">
        <v>0</v>
      </c>
      <c r="N194" s="81">
        <v>0</v>
      </c>
      <c r="O194" s="81">
        <v>0</v>
      </c>
      <c r="P194" s="81">
        <v>24</v>
      </c>
      <c r="Q194" s="75" t="s">
        <v>46</v>
      </c>
      <c r="R194" s="75">
        <v>20</v>
      </c>
      <c r="S194" s="75">
        <v>21</v>
      </c>
      <c r="T194" s="75">
        <v>20</v>
      </c>
      <c r="U194" s="75">
        <v>21</v>
      </c>
      <c r="V194" s="66" t="s">
        <v>41</v>
      </c>
      <c r="W194" s="66" t="s">
        <v>41</v>
      </c>
      <c r="X194" s="66" t="s">
        <v>41</v>
      </c>
      <c r="Y194" s="66" t="s">
        <v>41</v>
      </c>
      <c r="Z194" s="66" t="s">
        <v>41</v>
      </c>
      <c r="AA194" s="66" t="s">
        <v>41</v>
      </c>
      <c r="AB194" s="66" t="s">
        <v>100</v>
      </c>
      <c r="AC194" s="66" t="s">
        <v>108</v>
      </c>
      <c r="AD194" s="67"/>
    </row>
    <row r="195" s="7" customFormat="1" ht="24" spans="1:30">
      <c r="A195" s="75" t="s">
        <v>42</v>
      </c>
      <c r="B195" s="66" t="s">
        <v>107</v>
      </c>
      <c r="C195" s="75" t="s">
        <v>54</v>
      </c>
      <c r="D195" s="75" t="s">
        <v>70</v>
      </c>
      <c r="E195" s="75" t="s">
        <v>71</v>
      </c>
      <c r="F195" s="75">
        <v>28</v>
      </c>
      <c r="G195" s="75">
        <v>1</v>
      </c>
      <c r="H195" s="75">
        <v>28</v>
      </c>
      <c r="I195" s="75">
        <v>28</v>
      </c>
      <c r="J195" s="75">
        <v>2018</v>
      </c>
      <c r="K195" s="75">
        <v>2018</v>
      </c>
      <c r="L195" s="81">
        <v>76</v>
      </c>
      <c r="M195" s="81">
        <v>0</v>
      </c>
      <c r="N195" s="81">
        <v>0</v>
      </c>
      <c r="O195" s="81">
        <v>0</v>
      </c>
      <c r="P195" s="81">
        <v>76</v>
      </c>
      <c r="Q195" s="75" t="s">
        <v>46</v>
      </c>
      <c r="R195" s="75">
        <v>55</v>
      </c>
      <c r="S195" s="75">
        <v>55</v>
      </c>
      <c r="T195" s="75">
        <v>55</v>
      </c>
      <c r="U195" s="75">
        <v>55</v>
      </c>
      <c r="V195" s="66" t="s">
        <v>41</v>
      </c>
      <c r="W195" s="66" t="s">
        <v>41</v>
      </c>
      <c r="X195" s="66" t="s">
        <v>41</v>
      </c>
      <c r="Y195" s="66" t="s">
        <v>41</v>
      </c>
      <c r="Z195" s="66" t="s">
        <v>41</v>
      </c>
      <c r="AA195" s="66" t="s">
        <v>41</v>
      </c>
      <c r="AB195" s="66" t="s">
        <v>100</v>
      </c>
      <c r="AC195" s="66" t="s">
        <v>108</v>
      </c>
      <c r="AD195" s="67"/>
    </row>
    <row r="196" s="8" customFormat="1" ht="24" spans="1:30">
      <c r="A196" s="75" t="s">
        <v>42</v>
      </c>
      <c r="B196" s="66" t="s">
        <v>107</v>
      </c>
      <c r="C196" s="75" t="s">
        <v>55</v>
      </c>
      <c r="D196" s="75" t="s">
        <v>70</v>
      </c>
      <c r="E196" s="75" t="s">
        <v>71</v>
      </c>
      <c r="F196" s="75">
        <v>15</v>
      </c>
      <c r="G196" s="75">
        <v>1</v>
      </c>
      <c r="H196" s="75">
        <v>15</v>
      </c>
      <c r="I196" s="75">
        <v>15</v>
      </c>
      <c r="J196" s="75">
        <v>2018</v>
      </c>
      <c r="K196" s="75">
        <v>2018</v>
      </c>
      <c r="L196" s="81">
        <v>27.98</v>
      </c>
      <c r="M196" s="81">
        <v>0</v>
      </c>
      <c r="N196" s="81">
        <v>0</v>
      </c>
      <c r="O196" s="81">
        <v>0</v>
      </c>
      <c r="P196" s="81">
        <v>27.98</v>
      </c>
      <c r="Q196" s="75" t="s">
        <v>46</v>
      </c>
      <c r="R196" s="75">
        <v>15</v>
      </c>
      <c r="S196" s="75">
        <v>15</v>
      </c>
      <c r="T196" s="75">
        <v>15</v>
      </c>
      <c r="U196" s="75">
        <v>15</v>
      </c>
      <c r="V196" s="66" t="s">
        <v>41</v>
      </c>
      <c r="W196" s="66" t="s">
        <v>41</v>
      </c>
      <c r="X196" s="66" t="s">
        <v>41</v>
      </c>
      <c r="Y196" s="66" t="s">
        <v>41</v>
      </c>
      <c r="Z196" s="66" t="s">
        <v>41</v>
      </c>
      <c r="AA196" s="66" t="s">
        <v>41</v>
      </c>
      <c r="AB196" s="66" t="s">
        <v>100</v>
      </c>
      <c r="AC196" s="66" t="s">
        <v>108</v>
      </c>
      <c r="AD196" s="66"/>
    </row>
    <row r="197" s="8" customFormat="1" ht="24" spans="1:224">
      <c r="A197" s="75" t="s">
        <v>42</v>
      </c>
      <c r="B197" s="66" t="s">
        <v>107</v>
      </c>
      <c r="C197" s="75" t="s">
        <v>56</v>
      </c>
      <c r="D197" s="75" t="s">
        <v>70</v>
      </c>
      <c r="E197" s="75" t="s">
        <v>71</v>
      </c>
      <c r="F197" s="75">
        <v>24</v>
      </c>
      <c r="G197" s="75">
        <v>1</v>
      </c>
      <c r="H197" s="75">
        <v>24</v>
      </c>
      <c r="I197" s="75">
        <v>24</v>
      </c>
      <c r="J197" s="75">
        <v>2018</v>
      </c>
      <c r="K197" s="75">
        <v>2018</v>
      </c>
      <c r="L197" s="81">
        <v>68</v>
      </c>
      <c r="M197" s="81">
        <v>0</v>
      </c>
      <c r="N197" s="81">
        <v>0</v>
      </c>
      <c r="O197" s="81">
        <v>0</v>
      </c>
      <c r="P197" s="81">
        <v>68</v>
      </c>
      <c r="Q197" s="75" t="s">
        <v>46</v>
      </c>
      <c r="R197" s="75">
        <v>23</v>
      </c>
      <c r="S197" s="75">
        <v>23</v>
      </c>
      <c r="T197" s="75">
        <v>23</v>
      </c>
      <c r="U197" s="75">
        <v>23</v>
      </c>
      <c r="V197" s="66" t="s">
        <v>41</v>
      </c>
      <c r="W197" s="66" t="s">
        <v>41</v>
      </c>
      <c r="X197" s="66" t="s">
        <v>41</v>
      </c>
      <c r="Y197" s="66" t="s">
        <v>41</v>
      </c>
      <c r="Z197" s="66" t="s">
        <v>41</v>
      </c>
      <c r="AA197" s="66" t="s">
        <v>41</v>
      </c>
      <c r="AB197" s="66" t="s">
        <v>100</v>
      </c>
      <c r="AC197" s="66" t="s">
        <v>108</v>
      </c>
      <c r="AD197" s="6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GM197" s="7"/>
      <c r="GN197" s="7"/>
      <c r="GO197" s="7"/>
      <c r="GP197" s="7"/>
      <c r="GQ197" s="7"/>
      <c r="GR197" s="7"/>
      <c r="GS197" s="7"/>
      <c r="GT197" s="7"/>
      <c r="GU197" s="7"/>
      <c r="GV197" s="7"/>
      <c r="GW197" s="7"/>
      <c r="GX197" s="7"/>
      <c r="GY197" s="7"/>
      <c r="GZ197" s="7"/>
      <c r="HA197" s="7"/>
      <c r="HB197" s="7"/>
      <c r="HC197" s="7"/>
      <c r="HD197" s="7"/>
      <c r="HE197" s="7"/>
      <c r="HF197" s="7"/>
      <c r="HG197" s="7"/>
      <c r="HH197" s="7"/>
      <c r="HI197" s="7"/>
      <c r="HJ197" s="7"/>
      <c r="HK197" s="7"/>
      <c r="HL197" s="7"/>
      <c r="HM197" s="7"/>
      <c r="HN197" s="7"/>
      <c r="HO197" s="7"/>
      <c r="HP197" s="7"/>
    </row>
    <row r="198" s="8" customFormat="1" ht="24" spans="1:30">
      <c r="A198" s="75" t="s">
        <v>42</v>
      </c>
      <c r="B198" s="66" t="s">
        <v>107</v>
      </c>
      <c r="C198" s="75" t="s">
        <v>57</v>
      </c>
      <c r="D198" s="75" t="s">
        <v>70</v>
      </c>
      <c r="E198" s="75" t="s">
        <v>71</v>
      </c>
      <c r="F198" s="75">
        <v>9</v>
      </c>
      <c r="G198" s="75">
        <v>1</v>
      </c>
      <c r="H198" s="75">
        <v>9</v>
      </c>
      <c r="I198" s="75">
        <v>9</v>
      </c>
      <c r="J198" s="75">
        <v>2018</v>
      </c>
      <c r="K198" s="75">
        <v>2018</v>
      </c>
      <c r="L198" s="81">
        <v>9.924943</v>
      </c>
      <c r="M198" s="81">
        <v>0</v>
      </c>
      <c r="N198" s="81">
        <v>0</v>
      </c>
      <c r="O198" s="81">
        <v>0</v>
      </c>
      <c r="P198" s="81">
        <v>9.924943</v>
      </c>
      <c r="Q198" s="75" t="s">
        <v>46</v>
      </c>
      <c r="R198" s="75">
        <v>9</v>
      </c>
      <c r="S198" s="75">
        <v>9</v>
      </c>
      <c r="T198" s="75">
        <v>9</v>
      </c>
      <c r="U198" s="75">
        <v>9</v>
      </c>
      <c r="V198" s="66" t="s">
        <v>41</v>
      </c>
      <c r="W198" s="66" t="s">
        <v>41</v>
      </c>
      <c r="X198" s="66" t="s">
        <v>41</v>
      </c>
      <c r="Y198" s="66" t="s">
        <v>41</v>
      </c>
      <c r="Z198" s="66" t="s">
        <v>41</v>
      </c>
      <c r="AA198" s="66" t="s">
        <v>41</v>
      </c>
      <c r="AB198" s="66" t="s">
        <v>100</v>
      </c>
      <c r="AC198" s="66" t="s">
        <v>108</v>
      </c>
      <c r="AD198" s="66"/>
    </row>
    <row r="199" s="8" customFormat="1" ht="24" spans="1:224">
      <c r="A199" s="75" t="s">
        <v>42</v>
      </c>
      <c r="B199" s="66" t="s">
        <v>107</v>
      </c>
      <c r="C199" s="75" t="s">
        <v>58</v>
      </c>
      <c r="D199" s="75" t="s">
        <v>70</v>
      </c>
      <c r="E199" s="75" t="s">
        <v>71</v>
      </c>
      <c r="F199" s="75">
        <v>15</v>
      </c>
      <c r="G199" s="75">
        <v>1</v>
      </c>
      <c r="H199" s="75">
        <v>14</v>
      </c>
      <c r="I199" s="75">
        <v>15</v>
      </c>
      <c r="J199" s="75">
        <v>2018</v>
      </c>
      <c r="K199" s="75">
        <v>2018</v>
      </c>
      <c r="L199" s="81">
        <v>20.57</v>
      </c>
      <c r="M199" s="81">
        <v>0</v>
      </c>
      <c r="N199" s="81">
        <v>0</v>
      </c>
      <c r="O199" s="81">
        <v>0</v>
      </c>
      <c r="P199" s="81">
        <v>20.57</v>
      </c>
      <c r="Q199" s="75" t="s">
        <v>46</v>
      </c>
      <c r="R199" s="75">
        <v>14</v>
      </c>
      <c r="S199" s="75">
        <v>15</v>
      </c>
      <c r="T199" s="75">
        <v>14</v>
      </c>
      <c r="U199" s="75">
        <v>15</v>
      </c>
      <c r="V199" s="66" t="s">
        <v>41</v>
      </c>
      <c r="W199" s="66" t="s">
        <v>41</v>
      </c>
      <c r="X199" s="66" t="s">
        <v>41</v>
      </c>
      <c r="Y199" s="66" t="s">
        <v>41</v>
      </c>
      <c r="Z199" s="66" t="s">
        <v>41</v>
      </c>
      <c r="AA199" s="66" t="s">
        <v>41</v>
      </c>
      <c r="AB199" s="66" t="s">
        <v>100</v>
      </c>
      <c r="AC199" s="66" t="s">
        <v>108</v>
      </c>
      <c r="AD199" s="6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c r="GR199" s="7"/>
      <c r="GS199" s="7"/>
      <c r="GT199" s="7"/>
      <c r="GU199" s="7"/>
      <c r="GV199" s="7"/>
      <c r="GW199" s="7"/>
      <c r="GX199" s="7"/>
      <c r="GY199" s="7"/>
      <c r="GZ199" s="7"/>
      <c r="HA199" s="7"/>
      <c r="HB199" s="7"/>
      <c r="HC199" s="7"/>
      <c r="HD199" s="7"/>
      <c r="HE199" s="7"/>
      <c r="HF199" s="7"/>
      <c r="HG199" s="7"/>
      <c r="HH199" s="7"/>
      <c r="HI199" s="7"/>
      <c r="HJ199" s="7"/>
      <c r="HK199" s="7"/>
      <c r="HL199" s="7"/>
      <c r="HM199" s="7"/>
      <c r="HN199" s="7"/>
      <c r="HO199" s="7"/>
      <c r="HP199" s="7"/>
    </row>
    <row r="200" s="5" customFormat="1" ht="12" spans="1:30">
      <c r="A200" s="43">
        <v>3.5</v>
      </c>
      <c r="B200" s="44" t="s">
        <v>109</v>
      </c>
      <c r="C200" s="43" t="s">
        <v>174</v>
      </c>
      <c r="D200" s="43"/>
      <c r="E200" s="43"/>
      <c r="F200" s="43">
        <f>F201</f>
        <v>127</v>
      </c>
      <c r="G200" s="43">
        <f t="shared" ref="G200:U200" si="7">G201</f>
        <v>1</v>
      </c>
      <c r="H200" s="43">
        <f t="shared" si="7"/>
        <v>96</v>
      </c>
      <c r="I200" s="43">
        <f t="shared" si="7"/>
        <v>127</v>
      </c>
      <c r="J200" s="43"/>
      <c r="K200" s="43"/>
      <c r="L200" s="52">
        <f t="shared" si="7"/>
        <v>25.482169</v>
      </c>
      <c r="M200" s="52">
        <f t="shared" si="7"/>
        <v>0</v>
      </c>
      <c r="N200" s="52">
        <f t="shared" si="7"/>
        <v>0</v>
      </c>
      <c r="O200" s="52">
        <f t="shared" si="7"/>
        <v>0</v>
      </c>
      <c r="P200" s="52">
        <f t="shared" si="7"/>
        <v>25.482169</v>
      </c>
      <c r="Q200" s="77"/>
      <c r="R200" s="43">
        <f t="shared" si="7"/>
        <v>96</v>
      </c>
      <c r="S200" s="43">
        <f t="shared" si="7"/>
        <v>127</v>
      </c>
      <c r="T200" s="43">
        <f t="shared" si="7"/>
        <v>96</v>
      </c>
      <c r="U200" s="43">
        <f t="shared" si="7"/>
        <v>127</v>
      </c>
      <c r="V200" s="44" t="s">
        <v>41</v>
      </c>
      <c r="W200" s="44" t="s">
        <v>41</v>
      </c>
      <c r="X200" s="44" t="s">
        <v>41</v>
      </c>
      <c r="Y200" s="44" t="s">
        <v>41</v>
      </c>
      <c r="Z200" s="44" t="s">
        <v>41</v>
      </c>
      <c r="AA200" s="44" t="s">
        <v>41</v>
      </c>
      <c r="AB200" s="44"/>
      <c r="AC200" s="44"/>
      <c r="AD200" s="65"/>
    </row>
    <row r="201" s="8" customFormat="1" ht="24" spans="1:30">
      <c r="A201" s="75" t="s">
        <v>42</v>
      </c>
      <c r="B201" s="66" t="s">
        <v>110</v>
      </c>
      <c r="C201" s="75" t="s">
        <v>57</v>
      </c>
      <c r="D201" s="75" t="s">
        <v>70</v>
      </c>
      <c r="E201" s="75" t="s">
        <v>71</v>
      </c>
      <c r="F201" s="75">
        <v>127</v>
      </c>
      <c r="G201" s="75">
        <v>1</v>
      </c>
      <c r="H201" s="75">
        <v>96</v>
      </c>
      <c r="I201" s="75">
        <v>127</v>
      </c>
      <c r="J201" s="75">
        <v>2018</v>
      </c>
      <c r="K201" s="75">
        <v>2018</v>
      </c>
      <c r="L201" s="81">
        <v>25.482169</v>
      </c>
      <c r="M201" s="81">
        <v>0</v>
      </c>
      <c r="N201" s="81">
        <v>0</v>
      </c>
      <c r="O201" s="81">
        <v>0</v>
      </c>
      <c r="P201" s="81">
        <v>25.482169</v>
      </c>
      <c r="Q201" s="75" t="s">
        <v>46</v>
      </c>
      <c r="R201" s="75">
        <v>96</v>
      </c>
      <c r="S201" s="75">
        <v>127</v>
      </c>
      <c r="T201" s="75">
        <v>96</v>
      </c>
      <c r="U201" s="75">
        <v>127</v>
      </c>
      <c r="V201" s="66" t="s">
        <v>41</v>
      </c>
      <c r="W201" s="66" t="s">
        <v>41</v>
      </c>
      <c r="X201" s="66" t="s">
        <v>41</v>
      </c>
      <c r="Y201" s="66" t="s">
        <v>41</v>
      </c>
      <c r="Z201" s="66" t="s">
        <v>41</v>
      </c>
      <c r="AA201" s="66" t="s">
        <v>41</v>
      </c>
      <c r="AB201" s="66" t="s">
        <v>100</v>
      </c>
      <c r="AC201" s="66" t="s">
        <v>108</v>
      </c>
      <c r="AD201" s="66"/>
    </row>
    <row r="202" s="143" customFormat="1" ht="12" spans="1:30">
      <c r="A202" s="43">
        <v>4</v>
      </c>
      <c r="B202" s="44" t="s">
        <v>111</v>
      </c>
      <c r="C202" s="43"/>
      <c r="D202" s="43"/>
      <c r="E202" s="43"/>
      <c r="F202" s="43">
        <v>3808</v>
      </c>
      <c r="G202" s="43">
        <f>SUM(G203,G239,G248)</f>
        <v>99</v>
      </c>
      <c r="H202" s="43">
        <v>3121</v>
      </c>
      <c r="I202" s="43">
        <v>3808</v>
      </c>
      <c r="J202" s="43"/>
      <c r="K202" s="43"/>
      <c r="L202" s="52">
        <f>SUM(L239,L248)</f>
        <v>837.7526</v>
      </c>
      <c r="M202" s="52">
        <f>SUM(M239,M248)</f>
        <v>0</v>
      </c>
      <c r="N202" s="52">
        <f>SUM(N239,N248)</f>
        <v>354.74</v>
      </c>
      <c r="O202" s="52">
        <f>SUM(O239,O248)</f>
        <v>129.5576</v>
      </c>
      <c r="P202" s="52">
        <f>SUM(P239,P248)</f>
        <v>353.455</v>
      </c>
      <c r="Q202" s="77"/>
      <c r="R202" s="43">
        <v>3121</v>
      </c>
      <c r="S202" s="43">
        <v>3826</v>
      </c>
      <c r="T202" s="43">
        <v>3121</v>
      </c>
      <c r="U202" s="43">
        <v>3808</v>
      </c>
      <c r="V202" s="44">
        <v>0</v>
      </c>
      <c r="W202" s="44">
        <v>0</v>
      </c>
      <c r="X202" s="44">
        <v>0</v>
      </c>
      <c r="Y202" s="44">
        <v>0</v>
      </c>
      <c r="Z202" s="44">
        <v>3121</v>
      </c>
      <c r="AA202" s="44">
        <v>3808</v>
      </c>
      <c r="AB202" s="44"/>
      <c r="AC202" s="44"/>
      <c r="AD202" s="77"/>
    </row>
    <row r="203" s="143" customFormat="1" ht="12" spans="1:30">
      <c r="A203" s="43">
        <v>4.1</v>
      </c>
      <c r="B203" s="44" t="s">
        <v>112</v>
      </c>
      <c r="C203" s="43" t="s">
        <v>36</v>
      </c>
      <c r="D203" s="43"/>
      <c r="E203" s="43"/>
      <c r="F203" s="43">
        <v>1099</v>
      </c>
      <c r="G203" s="43">
        <v>31</v>
      </c>
      <c r="H203" s="43">
        <v>779</v>
      </c>
      <c r="I203" s="43">
        <v>1099</v>
      </c>
      <c r="J203" s="43"/>
      <c r="K203" s="43"/>
      <c r="L203" s="52">
        <v>0</v>
      </c>
      <c r="M203" s="52">
        <v>0</v>
      </c>
      <c r="N203" s="52">
        <v>0</v>
      </c>
      <c r="O203" s="52">
        <v>0</v>
      </c>
      <c r="P203" s="52">
        <v>0</v>
      </c>
      <c r="Q203" s="77"/>
      <c r="R203" s="43">
        <v>779</v>
      </c>
      <c r="S203" s="43">
        <v>1099</v>
      </c>
      <c r="T203" s="43">
        <v>779</v>
      </c>
      <c r="U203" s="43">
        <v>1099</v>
      </c>
      <c r="V203" s="44">
        <v>0</v>
      </c>
      <c r="W203" s="44">
        <v>0</v>
      </c>
      <c r="X203" s="44">
        <v>0</v>
      </c>
      <c r="Y203" s="44">
        <v>0</v>
      </c>
      <c r="Z203" s="44">
        <v>779</v>
      </c>
      <c r="AA203" s="44">
        <v>1099</v>
      </c>
      <c r="AB203" s="44"/>
      <c r="AC203" s="44"/>
      <c r="AD203" s="77"/>
    </row>
    <row r="204" s="5" customFormat="1" ht="12" spans="1:30">
      <c r="A204" s="43" t="s">
        <v>113</v>
      </c>
      <c r="B204" s="44" t="s">
        <v>114</v>
      </c>
      <c r="C204" s="43" t="s">
        <v>115</v>
      </c>
      <c r="D204" s="43"/>
      <c r="E204" s="43"/>
      <c r="F204" s="43">
        <v>591</v>
      </c>
      <c r="G204" s="43">
        <v>9</v>
      </c>
      <c r="H204" s="43">
        <v>372</v>
      </c>
      <c r="I204" s="43">
        <v>591</v>
      </c>
      <c r="J204" s="43"/>
      <c r="K204" s="43"/>
      <c r="L204" s="52">
        <v>0</v>
      </c>
      <c r="M204" s="52">
        <v>0</v>
      </c>
      <c r="N204" s="52">
        <v>0</v>
      </c>
      <c r="O204" s="52">
        <v>0</v>
      </c>
      <c r="P204" s="52">
        <v>0</v>
      </c>
      <c r="Q204" s="77"/>
      <c r="R204" s="43">
        <v>372</v>
      </c>
      <c r="S204" s="43">
        <v>591</v>
      </c>
      <c r="T204" s="43">
        <v>372</v>
      </c>
      <c r="U204" s="43">
        <v>591</v>
      </c>
      <c r="V204" s="44" t="s">
        <v>41</v>
      </c>
      <c r="W204" s="44" t="s">
        <v>41</v>
      </c>
      <c r="X204" s="44" t="s">
        <v>41</v>
      </c>
      <c r="Y204" s="44" t="s">
        <v>41</v>
      </c>
      <c r="Z204" s="44">
        <v>372</v>
      </c>
      <c r="AA204" s="44">
        <v>591</v>
      </c>
      <c r="AB204" s="44"/>
      <c r="AC204" s="44"/>
      <c r="AD204" s="65"/>
    </row>
    <row r="205" s="7" customFormat="1" ht="12" spans="1:30">
      <c r="A205" s="75" t="s">
        <v>42</v>
      </c>
      <c r="B205" s="66" t="s">
        <v>116</v>
      </c>
      <c r="C205" s="75" t="s">
        <v>50</v>
      </c>
      <c r="D205" s="75" t="s">
        <v>70</v>
      </c>
      <c r="E205" s="75" t="s">
        <v>71</v>
      </c>
      <c r="F205" s="75">
        <v>15</v>
      </c>
      <c r="G205" s="75">
        <v>1</v>
      </c>
      <c r="H205" s="75">
        <v>13</v>
      </c>
      <c r="I205" s="75">
        <v>15</v>
      </c>
      <c r="J205" s="75">
        <v>2018</v>
      </c>
      <c r="K205" s="75">
        <v>2018</v>
      </c>
      <c r="L205" s="81" t="s">
        <v>41</v>
      </c>
      <c r="M205" s="81" t="s">
        <v>41</v>
      </c>
      <c r="N205" s="81" t="s">
        <v>41</v>
      </c>
      <c r="O205" s="81" t="s">
        <v>41</v>
      </c>
      <c r="P205" s="81" t="s">
        <v>41</v>
      </c>
      <c r="Q205" s="75" t="s">
        <v>46</v>
      </c>
      <c r="R205" s="75">
        <v>13</v>
      </c>
      <c r="S205" s="75">
        <v>15</v>
      </c>
      <c r="T205" s="75">
        <v>13</v>
      </c>
      <c r="U205" s="75">
        <v>15</v>
      </c>
      <c r="V205" s="66" t="s">
        <v>41</v>
      </c>
      <c r="W205" s="66" t="s">
        <v>41</v>
      </c>
      <c r="X205" s="66" t="s">
        <v>41</v>
      </c>
      <c r="Y205" s="66" t="s">
        <v>41</v>
      </c>
      <c r="Z205" s="66">
        <v>13</v>
      </c>
      <c r="AA205" s="66">
        <v>15</v>
      </c>
      <c r="AB205" s="66" t="s">
        <v>117</v>
      </c>
      <c r="AC205" s="66" t="s">
        <v>118</v>
      </c>
      <c r="AD205" s="67"/>
    </row>
    <row r="206" s="7" customFormat="1" ht="12" spans="1:30">
      <c r="A206" s="75" t="s">
        <v>42</v>
      </c>
      <c r="B206" s="66" t="s">
        <v>116</v>
      </c>
      <c r="C206" s="75" t="s">
        <v>51</v>
      </c>
      <c r="D206" s="75" t="s">
        <v>70</v>
      </c>
      <c r="E206" s="75" t="s">
        <v>71</v>
      </c>
      <c r="F206" s="75">
        <v>9</v>
      </c>
      <c r="G206" s="75">
        <v>1</v>
      </c>
      <c r="H206" s="75">
        <v>9</v>
      </c>
      <c r="I206" s="75">
        <v>9</v>
      </c>
      <c r="J206" s="75">
        <v>2018</v>
      </c>
      <c r="K206" s="75">
        <v>2018</v>
      </c>
      <c r="L206" s="81" t="s">
        <v>41</v>
      </c>
      <c r="M206" s="81" t="s">
        <v>41</v>
      </c>
      <c r="N206" s="81" t="s">
        <v>41</v>
      </c>
      <c r="O206" s="81" t="s">
        <v>41</v>
      </c>
      <c r="P206" s="81" t="s">
        <v>41</v>
      </c>
      <c r="Q206" s="75" t="s">
        <v>46</v>
      </c>
      <c r="R206" s="75">
        <v>9</v>
      </c>
      <c r="S206" s="75">
        <v>9</v>
      </c>
      <c r="T206" s="75">
        <v>9</v>
      </c>
      <c r="U206" s="75">
        <v>9</v>
      </c>
      <c r="V206" s="66" t="s">
        <v>41</v>
      </c>
      <c r="W206" s="66" t="s">
        <v>41</v>
      </c>
      <c r="X206" s="66" t="s">
        <v>41</v>
      </c>
      <c r="Y206" s="66" t="s">
        <v>41</v>
      </c>
      <c r="Z206" s="66">
        <v>9</v>
      </c>
      <c r="AA206" s="66">
        <v>9</v>
      </c>
      <c r="AB206" s="66" t="s">
        <v>117</v>
      </c>
      <c r="AC206" s="66" t="s">
        <v>118</v>
      </c>
      <c r="AD206" s="67"/>
    </row>
    <row r="207" s="7" customFormat="1" ht="12" spans="1:224">
      <c r="A207" s="75" t="s">
        <v>42</v>
      </c>
      <c r="B207" s="66" t="s">
        <v>116</v>
      </c>
      <c r="C207" s="75" t="s">
        <v>52</v>
      </c>
      <c r="D207" s="75" t="s">
        <v>70</v>
      </c>
      <c r="E207" s="75" t="s">
        <v>71</v>
      </c>
      <c r="F207" s="75">
        <v>122</v>
      </c>
      <c r="G207" s="75">
        <v>1</v>
      </c>
      <c r="H207" s="75">
        <v>84</v>
      </c>
      <c r="I207" s="75">
        <v>122</v>
      </c>
      <c r="J207" s="75">
        <v>2018</v>
      </c>
      <c r="K207" s="75">
        <v>2018</v>
      </c>
      <c r="L207" s="81" t="s">
        <v>41</v>
      </c>
      <c r="M207" s="81" t="s">
        <v>41</v>
      </c>
      <c r="N207" s="81" t="s">
        <v>41</v>
      </c>
      <c r="O207" s="81" t="s">
        <v>41</v>
      </c>
      <c r="P207" s="81" t="s">
        <v>41</v>
      </c>
      <c r="Q207" s="75" t="s">
        <v>46</v>
      </c>
      <c r="R207" s="75">
        <v>84</v>
      </c>
      <c r="S207" s="75">
        <v>122</v>
      </c>
      <c r="T207" s="75">
        <v>84</v>
      </c>
      <c r="U207" s="75">
        <v>122</v>
      </c>
      <c r="V207" s="66" t="s">
        <v>41</v>
      </c>
      <c r="W207" s="66" t="s">
        <v>41</v>
      </c>
      <c r="X207" s="66" t="s">
        <v>41</v>
      </c>
      <c r="Y207" s="66" t="s">
        <v>41</v>
      </c>
      <c r="Z207" s="66">
        <v>84</v>
      </c>
      <c r="AA207" s="66">
        <v>122</v>
      </c>
      <c r="AB207" s="66" t="s">
        <v>117</v>
      </c>
      <c r="AC207" s="66" t="s">
        <v>118</v>
      </c>
      <c r="AD207" s="66"/>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c r="HD207" s="8"/>
      <c r="HE207" s="8"/>
      <c r="HF207" s="8"/>
      <c r="HG207" s="8"/>
      <c r="HH207" s="8"/>
      <c r="HI207" s="8"/>
      <c r="HJ207" s="8"/>
      <c r="HK207" s="8"/>
      <c r="HL207" s="8"/>
      <c r="HM207" s="8"/>
      <c r="HN207" s="8"/>
      <c r="HO207" s="8"/>
      <c r="HP207" s="8"/>
    </row>
    <row r="208" s="7" customFormat="1" ht="12" spans="1:30">
      <c r="A208" s="75" t="s">
        <v>42</v>
      </c>
      <c r="B208" s="66" t="s">
        <v>116</v>
      </c>
      <c r="C208" s="75" t="s">
        <v>53</v>
      </c>
      <c r="D208" s="75" t="s">
        <v>70</v>
      </c>
      <c r="E208" s="75" t="s">
        <v>71</v>
      </c>
      <c r="F208" s="75">
        <v>58</v>
      </c>
      <c r="G208" s="75">
        <v>1</v>
      </c>
      <c r="H208" s="75">
        <v>47</v>
      </c>
      <c r="I208" s="75">
        <v>58</v>
      </c>
      <c r="J208" s="75">
        <v>2018</v>
      </c>
      <c r="K208" s="75">
        <v>2018</v>
      </c>
      <c r="L208" s="81" t="s">
        <v>41</v>
      </c>
      <c r="M208" s="81" t="s">
        <v>41</v>
      </c>
      <c r="N208" s="81" t="s">
        <v>41</v>
      </c>
      <c r="O208" s="81" t="s">
        <v>41</v>
      </c>
      <c r="P208" s="81" t="s">
        <v>41</v>
      </c>
      <c r="Q208" s="75" t="s">
        <v>46</v>
      </c>
      <c r="R208" s="75">
        <v>47</v>
      </c>
      <c r="S208" s="75">
        <v>58</v>
      </c>
      <c r="T208" s="75">
        <v>47</v>
      </c>
      <c r="U208" s="75">
        <v>58</v>
      </c>
      <c r="V208" s="66" t="s">
        <v>41</v>
      </c>
      <c r="W208" s="66" t="s">
        <v>41</v>
      </c>
      <c r="X208" s="66" t="s">
        <v>41</v>
      </c>
      <c r="Y208" s="66" t="s">
        <v>41</v>
      </c>
      <c r="Z208" s="66">
        <v>47</v>
      </c>
      <c r="AA208" s="66">
        <v>58</v>
      </c>
      <c r="AB208" s="66" t="s">
        <v>117</v>
      </c>
      <c r="AC208" s="66" t="s">
        <v>118</v>
      </c>
      <c r="AD208" s="67"/>
    </row>
    <row r="209" s="7" customFormat="1" ht="12" spans="1:30">
      <c r="A209" s="75" t="s">
        <v>42</v>
      </c>
      <c r="B209" s="66" t="s">
        <v>116</v>
      </c>
      <c r="C209" s="75" t="s">
        <v>54</v>
      </c>
      <c r="D209" s="75" t="s">
        <v>70</v>
      </c>
      <c r="E209" s="75" t="s">
        <v>71</v>
      </c>
      <c r="F209" s="75">
        <v>43</v>
      </c>
      <c r="G209" s="75">
        <v>1</v>
      </c>
      <c r="H209" s="75">
        <v>39</v>
      </c>
      <c r="I209" s="75">
        <v>43</v>
      </c>
      <c r="J209" s="75">
        <v>2018</v>
      </c>
      <c r="K209" s="75">
        <v>2018</v>
      </c>
      <c r="L209" s="81" t="s">
        <v>41</v>
      </c>
      <c r="M209" s="81" t="s">
        <v>41</v>
      </c>
      <c r="N209" s="81" t="s">
        <v>41</v>
      </c>
      <c r="O209" s="81" t="s">
        <v>41</v>
      </c>
      <c r="P209" s="81" t="s">
        <v>41</v>
      </c>
      <c r="Q209" s="75" t="s">
        <v>46</v>
      </c>
      <c r="R209" s="75">
        <v>39</v>
      </c>
      <c r="S209" s="75">
        <v>43</v>
      </c>
      <c r="T209" s="75">
        <v>39</v>
      </c>
      <c r="U209" s="75">
        <v>43</v>
      </c>
      <c r="V209" s="66" t="s">
        <v>41</v>
      </c>
      <c r="W209" s="66" t="s">
        <v>41</v>
      </c>
      <c r="X209" s="66" t="s">
        <v>41</v>
      </c>
      <c r="Y209" s="66" t="s">
        <v>41</v>
      </c>
      <c r="Z209" s="66">
        <v>39</v>
      </c>
      <c r="AA209" s="66">
        <v>43</v>
      </c>
      <c r="AB209" s="66" t="s">
        <v>117</v>
      </c>
      <c r="AC209" s="66" t="s">
        <v>118</v>
      </c>
      <c r="AD209" s="67"/>
    </row>
    <row r="210" s="8" customFormat="1" ht="12" spans="1:30">
      <c r="A210" s="75" t="s">
        <v>42</v>
      </c>
      <c r="B210" s="66" t="s">
        <v>116</v>
      </c>
      <c r="C210" s="75" t="s">
        <v>55</v>
      </c>
      <c r="D210" s="75" t="s">
        <v>70</v>
      </c>
      <c r="E210" s="75" t="s">
        <v>71</v>
      </c>
      <c r="F210" s="75">
        <v>207</v>
      </c>
      <c r="G210" s="75">
        <v>1</v>
      </c>
      <c r="H210" s="75">
        <v>84</v>
      </c>
      <c r="I210" s="75">
        <v>207</v>
      </c>
      <c r="J210" s="75">
        <v>2018</v>
      </c>
      <c r="K210" s="75">
        <v>2018</v>
      </c>
      <c r="L210" s="81" t="s">
        <v>41</v>
      </c>
      <c r="M210" s="81" t="s">
        <v>41</v>
      </c>
      <c r="N210" s="81" t="s">
        <v>41</v>
      </c>
      <c r="O210" s="81" t="s">
        <v>41</v>
      </c>
      <c r="P210" s="81" t="s">
        <v>41</v>
      </c>
      <c r="Q210" s="75" t="s">
        <v>46</v>
      </c>
      <c r="R210" s="75">
        <v>84</v>
      </c>
      <c r="S210" s="75">
        <v>207</v>
      </c>
      <c r="T210" s="75">
        <v>84</v>
      </c>
      <c r="U210" s="75">
        <v>207</v>
      </c>
      <c r="V210" s="66" t="s">
        <v>41</v>
      </c>
      <c r="W210" s="66" t="s">
        <v>41</v>
      </c>
      <c r="X210" s="66" t="s">
        <v>41</v>
      </c>
      <c r="Y210" s="66" t="s">
        <v>41</v>
      </c>
      <c r="Z210" s="66">
        <v>84</v>
      </c>
      <c r="AA210" s="66">
        <v>207</v>
      </c>
      <c r="AB210" s="66" t="s">
        <v>117</v>
      </c>
      <c r="AC210" s="66" t="s">
        <v>118</v>
      </c>
      <c r="AD210" s="66"/>
    </row>
    <row r="211" s="8" customFormat="1" ht="12" spans="1:224">
      <c r="A211" s="75" t="s">
        <v>42</v>
      </c>
      <c r="B211" s="66" t="s">
        <v>116</v>
      </c>
      <c r="C211" s="75" t="s">
        <v>56</v>
      </c>
      <c r="D211" s="75" t="s">
        <v>70</v>
      </c>
      <c r="E211" s="75" t="s">
        <v>71</v>
      </c>
      <c r="F211" s="75">
        <v>95</v>
      </c>
      <c r="G211" s="75">
        <v>1</v>
      </c>
      <c r="H211" s="75">
        <v>72</v>
      </c>
      <c r="I211" s="75">
        <v>95</v>
      </c>
      <c r="J211" s="75">
        <v>2018</v>
      </c>
      <c r="K211" s="75">
        <v>2018</v>
      </c>
      <c r="L211" s="81" t="s">
        <v>41</v>
      </c>
      <c r="M211" s="81" t="s">
        <v>41</v>
      </c>
      <c r="N211" s="81" t="s">
        <v>41</v>
      </c>
      <c r="O211" s="81" t="s">
        <v>41</v>
      </c>
      <c r="P211" s="81" t="s">
        <v>41</v>
      </c>
      <c r="Q211" s="75" t="s">
        <v>46</v>
      </c>
      <c r="R211" s="75">
        <v>72</v>
      </c>
      <c r="S211" s="75">
        <v>95</v>
      </c>
      <c r="T211" s="75">
        <v>72</v>
      </c>
      <c r="U211" s="75">
        <v>95</v>
      </c>
      <c r="V211" s="66" t="s">
        <v>41</v>
      </c>
      <c r="W211" s="66" t="s">
        <v>41</v>
      </c>
      <c r="X211" s="66" t="s">
        <v>41</v>
      </c>
      <c r="Y211" s="66" t="s">
        <v>41</v>
      </c>
      <c r="Z211" s="66">
        <v>72</v>
      </c>
      <c r="AA211" s="66">
        <v>95</v>
      </c>
      <c r="AB211" s="66" t="s">
        <v>117</v>
      </c>
      <c r="AC211" s="66" t="s">
        <v>118</v>
      </c>
      <c r="AD211" s="6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GJ211" s="7"/>
      <c r="GK211" s="7"/>
      <c r="GL211" s="7"/>
      <c r="GM211" s="7"/>
      <c r="GN211" s="7"/>
      <c r="GO211" s="7"/>
      <c r="GP211" s="7"/>
      <c r="GQ211" s="7"/>
      <c r="GR211" s="7"/>
      <c r="GS211" s="7"/>
      <c r="GT211" s="7"/>
      <c r="GU211" s="7"/>
      <c r="GV211" s="7"/>
      <c r="GW211" s="7"/>
      <c r="GX211" s="7"/>
      <c r="GY211" s="7"/>
      <c r="GZ211" s="7"/>
      <c r="HA211" s="7"/>
      <c r="HB211" s="7"/>
      <c r="HC211" s="7"/>
      <c r="HD211" s="7"/>
      <c r="HE211" s="7"/>
      <c r="HF211" s="7"/>
      <c r="HG211" s="7"/>
      <c r="HH211" s="7"/>
      <c r="HI211" s="7"/>
      <c r="HJ211" s="7"/>
      <c r="HK211" s="7"/>
      <c r="HL211" s="7"/>
      <c r="HM211" s="7"/>
      <c r="HN211" s="7"/>
      <c r="HO211" s="7"/>
      <c r="HP211" s="7"/>
    </row>
    <row r="212" s="8" customFormat="1" ht="12" spans="1:30">
      <c r="A212" s="75" t="s">
        <v>42</v>
      </c>
      <c r="B212" s="66" t="s">
        <v>116</v>
      </c>
      <c r="C212" s="75" t="s">
        <v>57</v>
      </c>
      <c r="D212" s="75" t="s">
        <v>70</v>
      </c>
      <c r="E212" s="75" t="s">
        <v>71</v>
      </c>
      <c r="F212" s="75">
        <v>12</v>
      </c>
      <c r="G212" s="75">
        <v>1</v>
      </c>
      <c r="H212" s="75">
        <v>11</v>
      </c>
      <c r="I212" s="75">
        <v>12</v>
      </c>
      <c r="J212" s="75">
        <v>2018</v>
      </c>
      <c r="K212" s="75">
        <v>2018</v>
      </c>
      <c r="L212" s="81" t="s">
        <v>41</v>
      </c>
      <c r="M212" s="81" t="s">
        <v>41</v>
      </c>
      <c r="N212" s="81" t="s">
        <v>41</v>
      </c>
      <c r="O212" s="81" t="s">
        <v>41</v>
      </c>
      <c r="P212" s="81" t="s">
        <v>41</v>
      </c>
      <c r="Q212" s="75" t="s">
        <v>46</v>
      </c>
      <c r="R212" s="75">
        <v>11</v>
      </c>
      <c r="S212" s="75">
        <v>12</v>
      </c>
      <c r="T212" s="75">
        <v>11</v>
      </c>
      <c r="U212" s="75">
        <v>12</v>
      </c>
      <c r="V212" s="66" t="s">
        <v>41</v>
      </c>
      <c r="W212" s="66" t="s">
        <v>41</v>
      </c>
      <c r="X212" s="66" t="s">
        <v>41</v>
      </c>
      <c r="Y212" s="66" t="s">
        <v>41</v>
      </c>
      <c r="Z212" s="66">
        <v>11</v>
      </c>
      <c r="AA212" s="66">
        <v>12</v>
      </c>
      <c r="AB212" s="66" t="s">
        <v>117</v>
      </c>
      <c r="AC212" s="66" t="s">
        <v>118</v>
      </c>
      <c r="AD212" s="66"/>
    </row>
    <row r="213" s="8" customFormat="1" ht="12" spans="1:224">
      <c r="A213" s="75" t="s">
        <v>42</v>
      </c>
      <c r="B213" s="66" t="s">
        <v>116</v>
      </c>
      <c r="C213" s="75" t="s">
        <v>58</v>
      </c>
      <c r="D213" s="75" t="s">
        <v>70</v>
      </c>
      <c r="E213" s="75" t="s">
        <v>71</v>
      </c>
      <c r="F213" s="75">
        <v>30</v>
      </c>
      <c r="G213" s="75">
        <v>1</v>
      </c>
      <c r="H213" s="75">
        <v>13</v>
      </c>
      <c r="I213" s="75">
        <v>30</v>
      </c>
      <c r="J213" s="75">
        <v>2018</v>
      </c>
      <c r="K213" s="75">
        <v>2018</v>
      </c>
      <c r="L213" s="81" t="s">
        <v>41</v>
      </c>
      <c r="M213" s="81" t="s">
        <v>41</v>
      </c>
      <c r="N213" s="81" t="s">
        <v>41</v>
      </c>
      <c r="O213" s="81" t="s">
        <v>41</v>
      </c>
      <c r="P213" s="81" t="s">
        <v>41</v>
      </c>
      <c r="Q213" s="75" t="s">
        <v>46</v>
      </c>
      <c r="R213" s="75">
        <v>13</v>
      </c>
      <c r="S213" s="75">
        <v>30</v>
      </c>
      <c r="T213" s="75">
        <v>13</v>
      </c>
      <c r="U213" s="75">
        <v>30</v>
      </c>
      <c r="V213" s="66" t="s">
        <v>41</v>
      </c>
      <c r="W213" s="66" t="s">
        <v>41</v>
      </c>
      <c r="X213" s="66" t="s">
        <v>41</v>
      </c>
      <c r="Y213" s="66" t="s">
        <v>41</v>
      </c>
      <c r="Z213" s="66">
        <v>13</v>
      </c>
      <c r="AA213" s="66">
        <v>30</v>
      </c>
      <c r="AB213" s="66" t="s">
        <v>117</v>
      </c>
      <c r="AC213" s="66" t="s">
        <v>118</v>
      </c>
      <c r="AD213" s="6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c r="HI213" s="7"/>
      <c r="HJ213" s="7"/>
      <c r="HK213" s="7"/>
      <c r="HL213" s="7"/>
      <c r="HM213" s="7"/>
      <c r="HN213" s="7"/>
      <c r="HO213" s="7"/>
      <c r="HP213" s="7"/>
    </row>
    <row r="214" s="5" customFormat="1" ht="12" spans="1:30">
      <c r="A214" s="43" t="s">
        <v>119</v>
      </c>
      <c r="B214" s="44" t="s">
        <v>120</v>
      </c>
      <c r="C214" s="43" t="s">
        <v>115</v>
      </c>
      <c r="D214" s="43"/>
      <c r="E214" s="43"/>
      <c r="F214" s="43">
        <v>318</v>
      </c>
      <c r="G214" s="43">
        <v>9</v>
      </c>
      <c r="H214" s="43">
        <v>242</v>
      </c>
      <c r="I214" s="43">
        <v>318</v>
      </c>
      <c r="J214" s="43"/>
      <c r="K214" s="43"/>
      <c r="L214" s="52">
        <v>0</v>
      </c>
      <c r="M214" s="52">
        <v>0</v>
      </c>
      <c r="N214" s="52">
        <v>0</v>
      </c>
      <c r="O214" s="52">
        <v>0</v>
      </c>
      <c r="P214" s="52">
        <v>0</v>
      </c>
      <c r="Q214" s="77"/>
      <c r="R214" s="43">
        <v>242</v>
      </c>
      <c r="S214" s="43">
        <v>318</v>
      </c>
      <c r="T214" s="43">
        <v>242</v>
      </c>
      <c r="U214" s="43">
        <v>318</v>
      </c>
      <c r="V214" s="44" t="s">
        <v>41</v>
      </c>
      <c r="W214" s="44" t="s">
        <v>41</v>
      </c>
      <c r="X214" s="44" t="s">
        <v>41</v>
      </c>
      <c r="Y214" s="44" t="s">
        <v>41</v>
      </c>
      <c r="Z214" s="44">
        <v>242</v>
      </c>
      <c r="AA214" s="44">
        <v>318</v>
      </c>
      <c r="AB214" s="44"/>
      <c r="AC214" s="44"/>
      <c r="AD214" s="65"/>
    </row>
    <row r="215" s="7" customFormat="1" ht="12" spans="1:30">
      <c r="A215" s="75" t="s">
        <v>42</v>
      </c>
      <c r="B215" s="66" t="s">
        <v>121</v>
      </c>
      <c r="C215" s="75" t="s">
        <v>50</v>
      </c>
      <c r="D215" s="75" t="s">
        <v>70</v>
      </c>
      <c r="E215" s="75" t="s">
        <v>71</v>
      </c>
      <c r="F215" s="75">
        <v>2</v>
      </c>
      <c r="G215" s="75">
        <v>1</v>
      </c>
      <c r="H215" s="75">
        <v>2</v>
      </c>
      <c r="I215" s="75">
        <v>2</v>
      </c>
      <c r="J215" s="75">
        <v>2018</v>
      </c>
      <c r="K215" s="75">
        <v>2018</v>
      </c>
      <c r="L215" s="81" t="s">
        <v>41</v>
      </c>
      <c r="M215" s="81" t="s">
        <v>41</v>
      </c>
      <c r="N215" s="81" t="s">
        <v>41</v>
      </c>
      <c r="O215" s="81" t="s">
        <v>41</v>
      </c>
      <c r="P215" s="81" t="s">
        <v>41</v>
      </c>
      <c r="Q215" s="75" t="s">
        <v>46</v>
      </c>
      <c r="R215" s="75">
        <v>2</v>
      </c>
      <c r="S215" s="75">
        <v>2</v>
      </c>
      <c r="T215" s="75">
        <v>2</v>
      </c>
      <c r="U215" s="75">
        <v>2</v>
      </c>
      <c r="V215" s="66" t="s">
        <v>41</v>
      </c>
      <c r="W215" s="66" t="s">
        <v>41</v>
      </c>
      <c r="X215" s="66" t="s">
        <v>41</v>
      </c>
      <c r="Y215" s="66" t="s">
        <v>41</v>
      </c>
      <c r="Z215" s="66">
        <v>2</v>
      </c>
      <c r="AA215" s="66">
        <v>2</v>
      </c>
      <c r="AB215" s="66" t="s">
        <v>117</v>
      </c>
      <c r="AC215" s="66" t="s">
        <v>118</v>
      </c>
      <c r="AD215" s="67"/>
    </row>
    <row r="216" s="7" customFormat="1" ht="12" spans="1:30">
      <c r="A216" s="75" t="s">
        <v>42</v>
      </c>
      <c r="B216" s="66" t="s">
        <v>121</v>
      </c>
      <c r="C216" s="75" t="s">
        <v>51</v>
      </c>
      <c r="D216" s="75" t="s">
        <v>70</v>
      </c>
      <c r="E216" s="75" t="s">
        <v>71</v>
      </c>
      <c r="F216" s="75">
        <v>9</v>
      </c>
      <c r="G216" s="75">
        <v>1</v>
      </c>
      <c r="H216" s="75">
        <v>7</v>
      </c>
      <c r="I216" s="75">
        <v>9</v>
      </c>
      <c r="J216" s="75">
        <v>2018</v>
      </c>
      <c r="K216" s="75">
        <v>2018</v>
      </c>
      <c r="L216" s="81" t="s">
        <v>41</v>
      </c>
      <c r="M216" s="81" t="s">
        <v>41</v>
      </c>
      <c r="N216" s="81" t="s">
        <v>41</v>
      </c>
      <c r="O216" s="81" t="s">
        <v>41</v>
      </c>
      <c r="P216" s="81" t="s">
        <v>41</v>
      </c>
      <c r="Q216" s="75" t="s">
        <v>46</v>
      </c>
      <c r="R216" s="75">
        <v>7</v>
      </c>
      <c r="S216" s="75">
        <v>9</v>
      </c>
      <c r="T216" s="75">
        <v>7</v>
      </c>
      <c r="U216" s="75">
        <v>9</v>
      </c>
      <c r="V216" s="66" t="s">
        <v>41</v>
      </c>
      <c r="W216" s="66" t="s">
        <v>41</v>
      </c>
      <c r="X216" s="66" t="s">
        <v>41</v>
      </c>
      <c r="Y216" s="66" t="s">
        <v>41</v>
      </c>
      <c r="Z216" s="66">
        <v>7</v>
      </c>
      <c r="AA216" s="66">
        <v>9</v>
      </c>
      <c r="AB216" s="66" t="s">
        <v>117</v>
      </c>
      <c r="AC216" s="66" t="s">
        <v>118</v>
      </c>
      <c r="AD216" s="67"/>
    </row>
    <row r="217" s="7" customFormat="1" ht="12" spans="1:224">
      <c r="A217" s="75" t="s">
        <v>42</v>
      </c>
      <c r="B217" s="66" t="s">
        <v>121</v>
      </c>
      <c r="C217" s="75" t="s">
        <v>52</v>
      </c>
      <c r="D217" s="75" t="s">
        <v>70</v>
      </c>
      <c r="E217" s="75" t="s">
        <v>71</v>
      </c>
      <c r="F217" s="75">
        <v>108</v>
      </c>
      <c r="G217" s="75">
        <v>1</v>
      </c>
      <c r="H217" s="75">
        <v>55</v>
      </c>
      <c r="I217" s="75">
        <v>108</v>
      </c>
      <c r="J217" s="75">
        <v>2018</v>
      </c>
      <c r="K217" s="75">
        <v>2018</v>
      </c>
      <c r="L217" s="81" t="s">
        <v>41</v>
      </c>
      <c r="M217" s="81" t="s">
        <v>41</v>
      </c>
      <c r="N217" s="81" t="s">
        <v>41</v>
      </c>
      <c r="O217" s="81" t="s">
        <v>41</v>
      </c>
      <c r="P217" s="81" t="s">
        <v>41</v>
      </c>
      <c r="Q217" s="75" t="s">
        <v>46</v>
      </c>
      <c r="R217" s="75">
        <v>55</v>
      </c>
      <c r="S217" s="75">
        <v>108</v>
      </c>
      <c r="T217" s="75">
        <v>55</v>
      </c>
      <c r="U217" s="75">
        <v>108</v>
      </c>
      <c r="V217" s="66" t="s">
        <v>41</v>
      </c>
      <c r="W217" s="66" t="s">
        <v>41</v>
      </c>
      <c r="X217" s="66" t="s">
        <v>41</v>
      </c>
      <c r="Y217" s="66" t="s">
        <v>41</v>
      </c>
      <c r="Z217" s="66">
        <v>55</v>
      </c>
      <c r="AA217" s="66">
        <v>108</v>
      </c>
      <c r="AB217" s="66" t="s">
        <v>117</v>
      </c>
      <c r="AC217" s="66" t="s">
        <v>118</v>
      </c>
      <c r="AD217" s="66"/>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G217" s="8"/>
      <c r="EH217" s="8"/>
      <c r="EI217" s="8"/>
      <c r="EJ217" s="8"/>
      <c r="EK217" s="8"/>
      <c r="EL217" s="8"/>
      <c r="EM217" s="8"/>
      <c r="EN217" s="8"/>
      <c r="EO217" s="8"/>
      <c r="EP217" s="8"/>
      <c r="EQ217" s="8"/>
      <c r="ER217" s="8"/>
      <c r="ES217" s="8"/>
      <c r="ET217" s="8"/>
      <c r="EU217" s="8"/>
      <c r="EV217" s="8"/>
      <c r="EW217" s="8"/>
      <c r="EX217" s="8"/>
      <c r="EY217" s="8"/>
      <c r="EZ217" s="8"/>
      <c r="FA217" s="8"/>
      <c r="FB217" s="8"/>
      <c r="FC217" s="8"/>
      <c r="FD217" s="8"/>
      <c r="FE217" s="8"/>
      <c r="FF217" s="8"/>
      <c r="FG217" s="8"/>
      <c r="FH217" s="8"/>
      <c r="FI217" s="8"/>
      <c r="FJ217" s="8"/>
      <c r="FK217" s="8"/>
      <c r="FL217" s="8"/>
      <c r="FM217" s="8"/>
      <c r="FN217" s="8"/>
      <c r="FO217" s="8"/>
      <c r="FP217" s="8"/>
      <c r="FQ217" s="8"/>
      <c r="FR217" s="8"/>
      <c r="FS217" s="8"/>
      <c r="FT217" s="8"/>
      <c r="FU217" s="8"/>
      <c r="FV217" s="8"/>
      <c r="FW217" s="8"/>
      <c r="FX217" s="8"/>
      <c r="FY217" s="8"/>
      <c r="FZ217" s="8"/>
      <c r="GA217" s="8"/>
      <c r="GB217" s="8"/>
      <c r="GC217" s="8"/>
      <c r="GD217" s="8"/>
      <c r="GE217" s="8"/>
      <c r="GF217" s="8"/>
      <c r="GG217" s="8"/>
      <c r="GH217" s="8"/>
      <c r="GI217" s="8"/>
      <c r="GJ217" s="8"/>
      <c r="GK217" s="8"/>
      <c r="GL217" s="8"/>
      <c r="GM217" s="8"/>
      <c r="GN217" s="8"/>
      <c r="GO217" s="8"/>
      <c r="GP217" s="8"/>
      <c r="GQ217" s="8"/>
      <c r="GR217" s="8"/>
      <c r="GS217" s="8"/>
      <c r="GT217" s="8"/>
      <c r="GU217" s="8"/>
      <c r="GV217" s="8"/>
      <c r="GW217" s="8"/>
      <c r="GX217" s="8"/>
      <c r="GY217" s="8"/>
      <c r="GZ217" s="8"/>
      <c r="HA217" s="8"/>
      <c r="HB217" s="8"/>
      <c r="HC217" s="8"/>
      <c r="HD217" s="8"/>
      <c r="HE217" s="8"/>
      <c r="HF217" s="8"/>
      <c r="HG217" s="8"/>
      <c r="HH217" s="8"/>
      <c r="HI217" s="8"/>
      <c r="HJ217" s="8"/>
      <c r="HK217" s="8"/>
      <c r="HL217" s="8"/>
      <c r="HM217" s="8"/>
      <c r="HN217" s="8"/>
      <c r="HO217" s="8"/>
      <c r="HP217" s="8"/>
    </row>
    <row r="218" s="7" customFormat="1" ht="12" spans="1:30">
      <c r="A218" s="75" t="s">
        <v>42</v>
      </c>
      <c r="B218" s="66" t="s">
        <v>121</v>
      </c>
      <c r="C218" s="75" t="s">
        <v>53</v>
      </c>
      <c r="D218" s="75" t="s">
        <v>70</v>
      </c>
      <c r="E218" s="75" t="s">
        <v>71</v>
      </c>
      <c r="F218" s="75">
        <v>66</v>
      </c>
      <c r="G218" s="75">
        <v>1</v>
      </c>
      <c r="H218" s="75">
        <v>60</v>
      </c>
      <c r="I218" s="75">
        <v>66</v>
      </c>
      <c r="J218" s="75">
        <v>2018</v>
      </c>
      <c r="K218" s="75">
        <v>2018</v>
      </c>
      <c r="L218" s="81" t="s">
        <v>41</v>
      </c>
      <c r="M218" s="81" t="s">
        <v>41</v>
      </c>
      <c r="N218" s="81" t="s">
        <v>41</v>
      </c>
      <c r="O218" s="81" t="s">
        <v>41</v>
      </c>
      <c r="P218" s="81" t="s">
        <v>41</v>
      </c>
      <c r="Q218" s="75" t="s">
        <v>46</v>
      </c>
      <c r="R218" s="75">
        <v>60</v>
      </c>
      <c r="S218" s="75">
        <v>66</v>
      </c>
      <c r="T218" s="75">
        <v>60</v>
      </c>
      <c r="U218" s="75">
        <v>66</v>
      </c>
      <c r="V218" s="66" t="s">
        <v>41</v>
      </c>
      <c r="W218" s="66" t="s">
        <v>41</v>
      </c>
      <c r="X218" s="66" t="s">
        <v>41</v>
      </c>
      <c r="Y218" s="66" t="s">
        <v>41</v>
      </c>
      <c r="Z218" s="66">
        <v>60</v>
      </c>
      <c r="AA218" s="66">
        <v>66</v>
      </c>
      <c r="AB218" s="66" t="s">
        <v>117</v>
      </c>
      <c r="AC218" s="66" t="s">
        <v>118</v>
      </c>
      <c r="AD218" s="67"/>
    </row>
    <row r="219" s="7" customFormat="1" ht="12" spans="1:30">
      <c r="A219" s="75" t="s">
        <v>42</v>
      </c>
      <c r="B219" s="66" t="s">
        <v>121</v>
      </c>
      <c r="C219" s="75" t="s">
        <v>54</v>
      </c>
      <c r="D219" s="75" t="s">
        <v>70</v>
      </c>
      <c r="E219" s="75" t="s">
        <v>71</v>
      </c>
      <c r="F219" s="75">
        <v>10</v>
      </c>
      <c r="G219" s="75">
        <v>1</v>
      </c>
      <c r="H219" s="75">
        <v>10</v>
      </c>
      <c r="I219" s="75">
        <v>10</v>
      </c>
      <c r="J219" s="75">
        <v>2018</v>
      </c>
      <c r="K219" s="75">
        <v>2018</v>
      </c>
      <c r="L219" s="81" t="s">
        <v>41</v>
      </c>
      <c r="M219" s="81" t="s">
        <v>41</v>
      </c>
      <c r="N219" s="81" t="s">
        <v>41</v>
      </c>
      <c r="O219" s="81" t="s">
        <v>41</v>
      </c>
      <c r="P219" s="81" t="s">
        <v>41</v>
      </c>
      <c r="Q219" s="75" t="s">
        <v>46</v>
      </c>
      <c r="R219" s="75">
        <v>10</v>
      </c>
      <c r="S219" s="75">
        <v>10</v>
      </c>
      <c r="T219" s="75">
        <v>10</v>
      </c>
      <c r="U219" s="75">
        <v>10</v>
      </c>
      <c r="V219" s="66" t="s">
        <v>41</v>
      </c>
      <c r="W219" s="66" t="s">
        <v>41</v>
      </c>
      <c r="X219" s="66" t="s">
        <v>41</v>
      </c>
      <c r="Y219" s="66" t="s">
        <v>41</v>
      </c>
      <c r="Z219" s="66">
        <v>10</v>
      </c>
      <c r="AA219" s="66">
        <v>10</v>
      </c>
      <c r="AB219" s="66" t="s">
        <v>117</v>
      </c>
      <c r="AC219" s="66" t="s">
        <v>118</v>
      </c>
      <c r="AD219" s="67"/>
    </row>
    <row r="220" s="8" customFormat="1" ht="12" spans="1:30">
      <c r="A220" s="75" t="s">
        <v>42</v>
      </c>
      <c r="B220" s="66" t="s">
        <v>121</v>
      </c>
      <c r="C220" s="75" t="s">
        <v>55</v>
      </c>
      <c r="D220" s="75" t="s">
        <v>70</v>
      </c>
      <c r="E220" s="75" t="s">
        <v>71</v>
      </c>
      <c r="F220" s="75">
        <v>67</v>
      </c>
      <c r="G220" s="75">
        <v>1</v>
      </c>
      <c r="H220" s="75">
        <v>56</v>
      </c>
      <c r="I220" s="75">
        <v>67</v>
      </c>
      <c r="J220" s="75">
        <v>2018</v>
      </c>
      <c r="K220" s="75">
        <v>2018</v>
      </c>
      <c r="L220" s="81" t="s">
        <v>41</v>
      </c>
      <c r="M220" s="81" t="s">
        <v>41</v>
      </c>
      <c r="N220" s="81" t="s">
        <v>41</v>
      </c>
      <c r="O220" s="81" t="s">
        <v>41</v>
      </c>
      <c r="P220" s="81" t="s">
        <v>41</v>
      </c>
      <c r="Q220" s="75" t="s">
        <v>46</v>
      </c>
      <c r="R220" s="75">
        <v>56</v>
      </c>
      <c r="S220" s="75">
        <v>67</v>
      </c>
      <c r="T220" s="75">
        <v>56</v>
      </c>
      <c r="U220" s="75">
        <v>67</v>
      </c>
      <c r="V220" s="66" t="s">
        <v>41</v>
      </c>
      <c r="W220" s="66" t="s">
        <v>41</v>
      </c>
      <c r="X220" s="66" t="s">
        <v>41</v>
      </c>
      <c r="Y220" s="66" t="s">
        <v>41</v>
      </c>
      <c r="Z220" s="66">
        <v>56</v>
      </c>
      <c r="AA220" s="66">
        <v>67</v>
      </c>
      <c r="AB220" s="66" t="s">
        <v>117</v>
      </c>
      <c r="AC220" s="66" t="s">
        <v>118</v>
      </c>
      <c r="AD220" s="66"/>
    </row>
    <row r="221" s="8" customFormat="1" ht="12" spans="1:224">
      <c r="A221" s="75" t="s">
        <v>42</v>
      </c>
      <c r="B221" s="66" t="s">
        <v>121</v>
      </c>
      <c r="C221" s="75" t="s">
        <v>56</v>
      </c>
      <c r="D221" s="75" t="s">
        <v>70</v>
      </c>
      <c r="E221" s="75" t="s">
        <v>71</v>
      </c>
      <c r="F221" s="75">
        <v>39</v>
      </c>
      <c r="G221" s="75">
        <v>1</v>
      </c>
      <c r="H221" s="75">
        <v>37</v>
      </c>
      <c r="I221" s="75">
        <v>39</v>
      </c>
      <c r="J221" s="75">
        <v>2018</v>
      </c>
      <c r="K221" s="75">
        <v>2018</v>
      </c>
      <c r="L221" s="81" t="s">
        <v>41</v>
      </c>
      <c r="M221" s="81" t="s">
        <v>41</v>
      </c>
      <c r="N221" s="81" t="s">
        <v>41</v>
      </c>
      <c r="O221" s="81" t="s">
        <v>41</v>
      </c>
      <c r="P221" s="81" t="s">
        <v>41</v>
      </c>
      <c r="Q221" s="75" t="s">
        <v>46</v>
      </c>
      <c r="R221" s="75">
        <v>37</v>
      </c>
      <c r="S221" s="75">
        <v>39</v>
      </c>
      <c r="T221" s="75">
        <v>37</v>
      </c>
      <c r="U221" s="75">
        <v>39</v>
      </c>
      <c r="V221" s="66" t="s">
        <v>41</v>
      </c>
      <c r="W221" s="66" t="s">
        <v>41</v>
      </c>
      <c r="X221" s="66" t="s">
        <v>41</v>
      </c>
      <c r="Y221" s="66" t="s">
        <v>41</v>
      </c>
      <c r="Z221" s="66">
        <v>37</v>
      </c>
      <c r="AA221" s="66">
        <v>39</v>
      </c>
      <c r="AB221" s="66" t="s">
        <v>117</v>
      </c>
      <c r="AC221" s="66" t="s">
        <v>118</v>
      </c>
      <c r="AD221" s="6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GM221" s="7"/>
      <c r="GN221" s="7"/>
      <c r="GO221" s="7"/>
      <c r="GP221" s="7"/>
      <c r="GQ221" s="7"/>
      <c r="GR221" s="7"/>
      <c r="GS221" s="7"/>
      <c r="GT221" s="7"/>
      <c r="GU221" s="7"/>
      <c r="GV221" s="7"/>
      <c r="GW221" s="7"/>
      <c r="GX221" s="7"/>
      <c r="GY221" s="7"/>
      <c r="GZ221" s="7"/>
      <c r="HA221" s="7"/>
      <c r="HB221" s="7"/>
      <c r="HC221" s="7"/>
      <c r="HD221" s="7"/>
      <c r="HE221" s="7"/>
      <c r="HF221" s="7"/>
      <c r="HG221" s="7"/>
      <c r="HH221" s="7"/>
      <c r="HI221" s="7"/>
      <c r="HJ221" s="7"/>
      <c r="HK221" s="7"/>
      <c r="HL221" s="7"/>
      <c r="HM221" s="7"/>
      <c r="HN221" s="7"/>
      <c r="HO221" s="7"/>
      <c r="HP221" s="7"/>
    </row>
    <row r="222" s="8" customFormat="1" ht="12" spans="1:30">
      <c r="A222" s="75" t="s">
        <v>42</v>
      </c>
      <c r="B222" s="66" t="s">
        <v>121</v>
      </c>
      <c r="C222" s="75" t="s">
        <v>57</v>
      </c>
      <c r="D222" s="75" t="s">
        <v>70</v>
      </c>
      <c r="E222" s="75" t="s">
        <v>71</v>
      </c>
      <c r="F222" s="75">
        <v>7</v>
      </c>
      <c r="G222" s="75">
        <v>1</v>
      </c>
      <c r="H222" s="75">
        <v>5</v>
      </c>
      <c r="I222" s="75">
        <v>7</v>
      </c>
      <c r="J222" s="75">
        <v>2018</v>
      </c>
      <c r="K222" s="75">
        <v>2018</v>
      </c>
      <c r="L222" s="81" t="s">
        <v>41</v>
      </c>
      <c r="M222" s="81" t="s">
        <v>41</v>
      </c>
      <c r="N222" s="81" t="s">
        <v>41</v>
      </c>
      <c r="O222" s="81" t="s">
        <v>41</v>
      </c>
      <c r="P222" s="81" t="s">
        <v>41</v>
      </c>
      <c r="Q222" s="75" t="s">
        <v>46</v>
      </c>
      <c r="R222" s="75">
        <v>5</v>
      </c>
      <c r="S222" s="75">
        <v>7</v>
      </c>
      <c r="T222" s="75">
        <v>5</v>
      </c>
      <c r="U222" s="75">
        <v>7</v>
      </c>
      <c r="V222" s="66" t="s">
        <v>41</v>
      </c>
      <c r="W222" s="66" t="s">
        <v>41</v>
      </c>
      <c r="X222" s="66" t="s">
        <v>41</v>
      </c>
      <c r="Y222" s="66" t="s">
        <v>41</v>
      </c>
      <c r="Z222" s="66">
        <v>5</v>
      </c>
      <c r="AA222" s="66">
        <v>7</v>
      </c>
      <c r="AB222" s="66" t="s">
        <v>117</v>
      </c>
      <c r="AC222" s="66" t="s">
        <v>118</v>
      </c>
      <c r="AD222" s="66"/>
    </row>
    <row r="223" s="8" customFormat="1" ht="12" spans="1:224">
      <c r="A223" s="75" t="s">
        <v>42</v>
      </c>
      <c r="B223" s="66" t="s">
        <v>121</v>
      </c>
      <c r="C223" s="75" t="s">
        <v>58</v>
      </c>
      <c r="D223" s="75" t="s">
        <v>70</v>
      </c>
      <c r="E223" s="75" t="s">
        <v>71</v>
      </c>
      <c r="F223" s="75">
        <v>10</v>
      </c>
      <c r="G223" s="75">
        <v>1</v>
      </c>
      <c r="H223" s="75">
        <v>10</v>
      </c>
      <c r="I223" s="75">
        <v>10</v>
      </c>
      <c r="J223" s="75">
        <v>2018</v>
      </c>
      <c r="K223" s="75">
        <v>2018</v>
      </c>
      <c r="L223" s="81" t="s">
        <v>41</v>
      </c>
      <c r="M223" s="81" t="s">
        <v>41</v>
      </c>
      <c r="N223" s="81" t="s">
        <v>41</v>
      </c>
      <c r="O223" s="81" t="s">
        <v>41</v>
      </c>
      <c r="P223" s="81" t="s">
        <v>41</v>
      </c>
      <c r="Q223" s="75" t="s">
        <v>46</v>
      </c>
      <c r="R223" s="75">
        <v>10</v>
      </c>
      <c r="S223" s="75">
        <v>10</v>
      </c>
      <c r="T223" s="75">
        <v>10</v>
      </c>
      <c r="U223" s="75">
        <v>10</v>
      </c>
      <c r="V223" s="66" t="s">
        <v>41</v>
      </c>
      <c r="W223" s="66" t="s">
        <v>41</v>
      </c>
      <c r="X223" s="66" t="s">
        <v>41</v>
      </c>
      <c r="Y223" s="66" t="s">
        <v>41</v>
      </c>
      <c r="Z223" s="66">
        <v>10</v>
      </c>
      <c r="AA223" s="66">
        <v>10</v>
      </c>
      <c r="AB223" s="66" t="s">
        <v>117</v>
      </c>
      <c r="AC223" s="66" t="s">
        <v>118</v>
      </c>
      <c r="AD223" s="6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GM223" s="7"/>
      <c r="GN223" s="7"/>
      <c r="GO223" s="7"/>
      <c r="GP223" s="7"/>
      <c r="GQ223" s="7"/>
      <c r="GR223" s="7"/>
      <c r="GS223" s="7"/>
      <c r="GT223" s="7"/>
      <c r="GU223" s="7"/>
      <c r="GV223" s="7"/>
      <c r="GW223" s="7"/>
      <c r="GX223" s="7"/>
      <c r="GY223" s="7"/>
      <c r="GZ223" s="7"/>
      <c r="HA223" s="7"/>
      <c r="HB223" s="7"/>
      <c r="HC223" s="7"/>
      <c r="HD223" s="7"/>
      <c r="HE223" s="7"/>
      <c r="HF223" s="7"/>
      <c r="HG223" s="7"/>
      <c r="HH223" s="7"/>
      <c r="HI223" s="7"/>
      <c r="HJ223" s="7"/>
      <c r="HK223" s="7"/>
      <c r="HL223" s="7"/>
      <c r="HM223" s="7"/>
      <c r="HN223" s="7"/>
      <c r="HO223" s="7"/>
      <c r="HP223" s="7"/>
    </row>
    <row r="224" s="5" customFormat="1" ht="12" spans="1:30">
      <c r="A224" s="43" t="s">
        <v>122</v>
      </c>
      <c r="B224" s="44" t="s">
        <v>123</v>
      </c>
      <c r="C224" s="43" t="s">
        <v>124</v>
      </c>
      <c r="D224" s="43"/>
      <c r="E224" s="43"/>
      <c r="F224" s="43">
        <v>166</v>
      </c>
      <c r="G224" s="43">
        <v>8</v>
      </c>
      <c r="H224" s="43">
        <v>144</v>
      </c>
      <c r="I224" s="43">
        <v>166</v>
      </c>
      <c r="J224" s="43"/>
      <c r="K224" s="43"/>
      <c r="L224" s="52">
        <v>0</v>
      </c>
      <c r="M224" s="52">
        <v>0</v>
      </c>
      <c r="N224" s="52">
        <v>0</v>
      </c>
      <c r="O224" s="52">
        <v>0</v>
      </c>
      <c r="P224" s="52">
        <v>0</v>
      </c>
      <c r="Q224" s="77"/>
      <c r="R224" s="43">
        <v>144</v>
      </c>
      <c r="S224" s="43">
        <v>166</v>
      </c>
      <c r="T224" s="43">
        <v>144</v>
      </c>
      <c r="U224" s="43">
        <v>166</v>
      </c>
      <c r="V224" s="44" t="s">
        <v>41</v>
      </c>
      <c r="W224" s="44" t="s">
        <v>41</v>
      </c>
      <c r="X224" s="44" t="s">
        <v>41</v>
      </c>
      <c r="Y224" s="44" t="s">
        <v>41</v>
      </c>
      <c r="Z224" s="44">
        <v>144</v>
      </c>
      <c r="AA224" s="44">
        <v>166</v>
      </c>
      <c r="AB224" s="44"/>
      <c r="AC224" s="44"/>
      <c r="AD224" s="65"/>
    </row>
    <row r="225" s="7" customFormat="1" ht="12" spans="1:30">
      <c r="A225" s="75" t="s">
        <v>42</v>
      </c>
      <c r="B225" s="66" t="s">
        <v>125</v>
      </c>
      <c r="C225" s="75" t="s">
        <v>51</v>
      </c>
      <c r="D225" s="75" t="s">
        <v>70</v>
      </c>
      <c r="E225" s="75" t="s">
        <v>71</v>
      </c>
      <c r="F225" s="75">
        <v>3</v>
      </c>
      <c r="G225" s="75">
        <v>1</v>
      </c>
      <c r="H225" s="75">
        <v>2</v>
      </c>
      <c r="I225" s="75">
        <v>3</v>
      </c>
      <c r="J225" s="75">
        <v>2018</v>
      </c>
      <c r="K225" s="75">
        <v>2018</v>
      </c>
      <c r="L225" s="81" t="s">
        <v>41</v>
      </c>
      <c r="M225" s="81" t="s">
        <v>41</v>
      </c>
      <c r="N225" s="81" t="s">
        <v>41</v>
      </c>
      <c r="O225" s="81" t="s">
        <v>41</v>
      </c>
      <c r="P225" s="81" t="s">
        <v>41</v>
      </c>
      <c r="Q225" s="75" t="s">
        <v>46</v>
      </c>
      <c r="R225" s="75">
        <v>2</v>
      </c>
      <c r="S225" s="75">
        <v>3</v>
      </c>
      <c r="T225" s="75">
        <v>2</v>
      </c>
      <c r="U225" s="75">
        <v>3</v>
      </c>
      <c r="V225" s="66" t="s">
        <v>41</v>
      </c>
      <c r="W225" s="66" t="s">
        <v>41</v>
      </c>
      <c r="X225" s="66" t="s">
        <v>41</v>
      </c>
      <c r="Y225" s="66" t="s">
        <v>41</v>
      </c>
      <c r="Z225" s="66">
        <v>2</v>
      </c>
      <c r="AA225" s="66">
        <v>3</v>
      </c>
      <c r="AB225" s="66" t="s">
        <v>117</v>
      </c>
      <c r="AC225" s="66" t="s">
        <v>118</v>
      </c>
      <c r="AD225" s="66"/>
    </row>
    <row r="226" s="7" customFormat="1" ht="12" spans="1:224">
      <c r="A226" s="75" t="s">
        <v>42</v>
      </c>
      <c r="B226" s="66" t="s">
        <v>125</v>
      </c>
      <c r="C226" s="75" t="s">
        <v>52</v>
      </c>
      <c r="D226" s="75" t="s">
        <v>70</v>
      </c>
      <c r="E226" s="75" t="s">
        <v>71</v>
      </c>
      <c r="F226" s="75">
        <v>44</v>
      </c>
      <c r="G226" s="75">
        <v>1</v>
      </c>
      <c r="H226" s="75">
        <v>43</v>
      </c>
      <c r="I226" s="75">
        <v>44</v>
      </c>
      <c r="J226" s="75">
        <v>2018</v>
      </c>
      <c r="K226" s="75">
        <v>2018</v>
      </c>
      <c r="L226" s="81" t="s">
        <v>41</v>
      </c>
      <c r="M226" s="81" t="s">
        <v>41</v>
      </c>
      <c r="N226" s="81" t="s">
        <v>41</v>
      </c>
      <c r="O226" s="81" t="s">
        <v>41</v>
      </c>
      <c r="P226" s="81" t="s">
        <v>41</v>
      </c>
      <c r="Q226" s="75" t="s">
        <v>46</v>
      </c>
      <c r="R226" s="75">
        <v>43</v>
      </c>
      <c r="S226" s="75">
        <v>44</v>
      </c>
      <c r="T226" s="75">
        <v>43</v>
      </c>
      <c r="U226" s="75">
        <v>44</v>
      </c>
      <c r="V226" s="66" t="s">
        <v>41</v>
      </c>
      <c r="W226" s="66" t="s">
        <v>41</v>
      </c>
      <c r="X226" s="66" t="s">
        <v>41</v>
      </c>
      <c r="Y226" s="66" t="s">
        <v>41</v>
      </c>
      <c r="Z226" s="66">
        <v>43</v>
      </c>
      <c r="AA226" s="66">
        <v>44</v>
      </c>
      <c r="AB226" s="66" t="s">
        <v>117</v>
      </c>
      <c r="AC226" s="66" t="s">
        <v>118</v>
      </c>
      <c r="AD226" s="66"/>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c r="EA226" s="8"/>
      <c r="EB226" s="8"/>
      <c r="EC226" s="8"/>
      <c r="ED226" s="8"/>
      <c r="EE226" s="8"/>
      <c r="EF226" s="8"/>
      <c r="EG226" s="8"/>
      <c r="EH226" s="8"/>
      <c r="EI226" s="8"/>
      <c r="EJ226" s="8"/>
      <c r="EK226" s="8"/>
      <c r="EL226" s="8"/>
      <c r="EM226" s="8"/>
      <c r="EN226" s="8"/>
      <c r="EO226" s="8"/>
      <c r="EP226" s="8"/>
      <c r="EQ226" s="8"/>
      <c r="ER226" s="8"/>
      <c r="ES226" s="8"/>
      <c r="ET226" s="8"/>
      <c r="EU226" s="8"/>
      <c r="EV226" s="8"/>
      <c r="EW226" s="8"/>
      <c r="EX226" s="8"/>
      <c r="EY226" s="8"/>
      <c r="EZ226" s="8"/>
      <c r="FA226" s="8"/>
      <c r="FB226" s="8"/>
      <c r="FC226" s="8"/>
      <c r="FD226" s="8"/>
      <c r="FE226" s="8"/>
      <c r="FF226" s="8"/>
      <c r="FG226" s="8"/>
      <c r="FH226" s="8"/>
      <c r="FI226" s="8"/>
      <c r="FJ226" s="8"/>
      <c r="FK226" s="8"/>
      <c r="FL226" s="8"/>
      <c r="FM226" s="8"/>
      <c r="FN226" s="8"/>
      <c r="FO226" s="8"/>
      <c r="FP226" s="8"/>
      <c r="FQ226" s="8"/>
      <c r="FR226" s="8"/>
      <c r="FS226" s="8"/>
      <c r="FT226" s="8"/>
      <c r="FU226" s="8"/>
      <c r="FV226" s="8"/>
      <c r="FW226" s="8"/>
      <c r="FX226" s="8"/>
      <c r="FY226" s="8"/>
      <c r="FZ226" s="8"/>
      <c r="GA226" s="8"/>
      <c r="GB226" s="8"/>
      <c r="GC226" s="8"/>
      <c r="GD226" s="8"/>
      <c r="GE226" s="8"/>
      <c r="GF226" s="8"/>
      <c r="GG226" s="8"/>
      <c r="GH226" s="8"/>
      <c r="GI226" s="8"/>
      <c r="GJ226" s="8"/>
      <c r="GK226" s="8"/>
      <c r="GL226" s="8"/>
      <c r="GM226" s="8"/>
      <c r="GN226" s="8"/>
      <c r="GO226" s="8"/>
      <c r="GP226" s="8"/>
      <c r="GQ226" s="8"/>
      <c r="GR226" s="8"/>
      <c r="GS226" s="8"/>
      <c r="GT226" s="8"/>
      <c r="GU226" s="8"/>
      <c r="GV226" s="8"/>
      <c r="GW226" s="8"/>
      <c r="GX226" s="8"/>
      <c r="GY226" s="8"/>
      <c r="GZ226" s="8"/>
      <c r="HA226" s="8"/>
      <c r="HB226" s="8"/>
      <c r="HC226" s="8"/>
      <c r="HD226" s="8"/>
      <c r="HE226" s="8"/>
      <c r="HF226" s="8"/>
      <c r="HG226" s="8"/>
      <c r="HH226" s="8"/>
      <c r="HI226" s="8"/>
      <c r="HJ226" s="8"/>
      <c r="HK226" s="8"/>
      <c r="HL226" s="8"/>
      <c r="HM226" s="8"/>
      <c r="HN226" s="8"/>
      <c r="HO226" s="8"/>
      <c r="HP226" s="8"/>
    </row>
    <row r="227" s="7" customFormat="1" ht="12" spans="1:30">
      <c r="A227" s="75" t="s">
        <v>42</v>
      </c>
      <c r="B227" s="66" t="s">
        <v>125</v>
      </c>
      <c r="C227" s="75" t="s">
        <v>53</v>
      </c>
      <c r="D227" s="75" t="s">
        <v>70</v>
      </c>
      <c r="E227" s="75" t="s">
        <v>71</v>
      </c>
      <c r="F227" s="75">
        <v>54</v>
      </c>
      <c r="G227" s="75">
        <v>1</v>
      </c>
      <c r="H227" s="75">
        <v>41</v>
      </c>
      <c r="I227" s="75">
        <v>54</v>
      </c>
      <c r="J227" s="75">
        <v>2018</v>
      </c>
      <c r="K227" s="75">
        <v>2018</v>
      </c>
      <c r="L227" s="81" t="s">
        <v>41</v>
      </c>
      <c r="M227" s="81" t="s">
        <v>41</v>
      </c>
      <c r="N227" s="81" t="s">
        <v>41</v>
      </c>
      <c r="O227" s="81" t="s">
        <v>41</v>
      </c>
      <c r="P227" s="81" t="s">
        <v>41</v>
      </c>
      <c r="Q227" s="75" t="s">
        <v>46</v>
      </c>
      <c r="R227" s="75">
        <v>41</v>
      </c>
      <c r="S227" s="75">
        <v>54</v>
      </c>
      <c r="T227" s="75">
        <v>41</v>
      </c>
      <c r="U227" s="75">
        <v>54</v>
      </c>
      <c r="V227" s="66" t="s">
        <v>41</v>
      </c>
      <c r="W227" s="66" t="s">
        <v>41</v>
      </c>
      <c r="X227" s="66" t="s">
        <v>41</v>
      </c>
      <c r="Y227" s="66" t="s">
        <v>41</v>
      </c>
      <c r="Z227" s="66">
        <v>41</v>
      </c>
      <c r="AA227" s="66">
        <v>54</v>
      </c>
      <c r="AB227" s="66" t="s">
        <v>117</v>
      </c>
      <c r="AC227" s="66" t="s">
        <v>118</v>
      </c>
      <c r="AD227" s="66"/>
    </row>
    <row r="228" s="7" customFormat="1" ht="12" spans="1:30">
      <c r="A228" s="75" t="s">
        <v>42</v>
      </c>
      <c r="B228" s="66" t="s">
        <v>125</v>
      </c>
      <c r="C228" s="75" t="s">
        <v>54</v>
      </c>
      <c r="D228" s="75" t="s">
        <v>70</v>
      </c>
      <c r="E228" s="75" t="s">
        <v>71</v>
      </c>
      <c r="F228" s="75">
        <v>6</v>
      </c>
      <c r="G228" s="75">
        <v>1</v>
      </c>
      <c r="H228" s="75">
        <v>6</v>
      </c>
      <c r="I228" s="75">
        <v>6</v>
      </c>
      <c r="J228" s="75">
        <v>2018</v>
      </c>
      <c r="K228" s="75">
        <v>2018</v>
      </c>
      <c r="L228" s="81" t="s">
        <v>41</v>
      </c>
      <c r="M228" s="81" t="s">
        <v>41</v>
      </c>
      <c r="N228" s="81" t="s">
        <v>41</v>
      </c>
      <c r="O228" s="81" t="s">
        <v>41</v>
      </c>
      <c r="P228" s="81" t="s">
        <v>41</v>
      </c>
      <c r="Q228" s="75" t="s">
        <v>46</v>
      </c>
      <c r="R228" s="75">
        <v>6</v>
      </c>
      <c r="S228" s="75">
        <v>6</v>
      </c>
      <c r="T228" s="75">
        <v>6</v>
      </c>
      <c r="U228" s="75">
        <v>6</v>
      </c>
      <c r="V228" s="66" t="s">
        <v>41</v>
      </c>
      <c r="W228" s="66" t="s">
        <v>41</v>
      </c>
      <c r="X228" s="66" t="s">
        <v>41</v>
      </c>
      <c r="Y228" s="66" t="s">
        <v>41</v>
      </c>
      <c r="Z228" s="66">
        <v>6</v>
      </c>
      <c r="AA228" s="66">
        <v>6</v>
      </c>
      <c r="AB228" s="66" t="s">
        <v>117</v>
      </c>
      <c r="AC228" s="66" t="s">
        <v>118</v>
      </c>
      <c r="AD228" s="66"/>
    </row>
    <row r="229" s="8" customFormat="1" ht="12" spans="1:30">
      <c r="A229" s="75" t="s">
        <v>42</v>
      </c>
      <c r="B229" s="66" t="s">
        <v>125</v>
      </c>
      <c r="C229" s="75" t="s">
        <v>55</v>
      </c>
      <c r="D229" s="75" t="s">
        <v>70</v>
      </c>
      <c r="E229" s="75" t="s">
        <v>71</v>
      </c>
      <c r="F229" s="75">
        <v>17</v>
      </c>
      <c r="G229" s="75">
        <v>1</v>
      </c>
      <c r="H229" s="75">
        <v>15</v>
      </c>
      <c r="I229" s="75">
        <v>17</v>
      </c>
      <c r="J229" s="75">
        <v>2018</v>
      </c>
      <c r="K229" s="75">
        <v>2018</v>
      </c>
      <c r="L229" s="81" t="s">
        <v>41</v>
      </c>
      <c r="M229" s="81" t="s">
        <v>41</v>
      </c>
      <c r="N229" s="81" t="s">
        <v>41</v>
      </c>
      <c r="O229" s="81" t="s">
        <v>41</v>
      </c>
      <c r="P229" s="81" t="s">
        <v>41</v>
      </c>
      <c r="Q229" s="75" t="s">
        <v>46</v>
      </c>
      <c r="R229" s="75">
        <v>15</v>
      </c>
      <c r="S229" s="75">
        <v>17</v>
      </c>
      <c r="T229" s="75">
        <v>15</v>
      </c>
      <c r="U229" s="75">
        <v>17</v>
      </c>
      <c r="V229" s="66" t="s">
        <v>41</v>
      </c>
      <c r="W229" s="66" t="s">
        <v>41</v>
      </c>
      <c r="X229" s="66" t="s">
        <v>41</v>
      </c>
      <c r="Y229" s="66" t="s">
        <v>41</v>
      </c>
      <c r="Z229" s="66">
        <v>15</v>
      </c>
      <c r="AA229" s="66">
        <v>17</v>
      </c>
      <c r="AB229" s="66" t="s">
        <v>117</v>
      </c>
      <c r="AC229" s="66" t="s">
        <v>118</v>
      </c>
      <c r="AD229" s="66"/>
    </row>
    <row r="230" s="8" customFormat="1" ht="12" spans="1:224">
      <c r="A230" s="75" t="s">
        <v>42</v>
      </c>
      <c r="B230" s="66" t="s">
        <v>125</v>
      </c>
      <c r="C230" s="75" t="s">
        <v>56</v>
      </c>
      <c r="D230" s="75" t="s">
        <v>70</v>
      </c>
      <c r="E230" s="75" t="s">
        <v>71</v>
      </c>
      <c r="F230" s="75">
        <v>27</v>
      </c>
      <c r="G230" s="75">
        <v>1</v>
      </c>
      <c r="H230" s="75">
        <v>23</v>
      </c>
      <c r="I230" s="75">
        <v>27</v>
      </c>
      <c r="J230" s="75">
        <v>2018</v>
      </c>
      <c r="K230" s="75">
        <v>2018</v>
      </c>
      <c r="L230" s="81" t="s">
        <v>41</v>
      </c>
      <c r="M230" s="81" t="s">
        <v>41</v>
      </c>
      <c r="N230" s="81" t="s">
        <v>41</v>
      </c>
      <c r="O230" s="81" t="s">
        <v>41</v>
      </c>
      <c r="P230" s="81" t="s">
        <v>41</v>
      </c>
      <c r="Q230" s="75" t="s">
        <v>46</v>
      </c>
      <c r="R230" s="75">
        <v>23</v>
      </c>
      <c r="S230" s="75">
        <v>27</v>
      </c>
      <c r="T230" s="75">
        <v>23</v>
      </c>
      <c r="U230" s="75">
        <v>27</v>
      </c>
      <c r="V230" s="66" t="s">
        <v>41</v>
      </c>
      <c r="W230" s="66" t="s">
        <v>41</v>
      </c>
      <c r="X230" s="66" t="s">
        <v>41</v>
      </c>
      <c r="Y230" s="66" t="s">
        <v>41</v>
      </c>
      <c r="Z230" s="66">
        <v>23</v>
      </c>
      <c r="AA230" s="66">
        <v>27</v>
      </c>
      <c r="AB230" s="66" t="s">
        <v>117</v>
      </c>
      <c r="AC230" s="66" t="s">
        <v>118</v>
      </c>
      <c r="AD230" s="66"/>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row>
    <row r="231" s="8" customFormat="1" ht="12" spans="1:30">
      <c r="A231" s="75" t="s">
        <v>42</v>
      </c>
      <c r="B231" s="66" t="s">
        <v>125</v>
      </c>
      <c r="C231" s="75" t="s">
        <v>57</v>
      </c>
      <c r="D231" s="75" t="s">
        <v>70</v>
      </c>
      <c r="E231" s="75" t="s">
        <v>71</v>
      </c>
      <c r="F231" s="75">
        <v>5</v>
      </c>
      <c r="G231" s="75">
        <v>1</v>
      </c>
      <c r="H231" s="75">
        <v>4</v>
      </c>
      <c r="I231" s="75">
        <v>5</v>
      </c>
      <c r="J231" s="75">
        <v>2018</v>
      </c>
      <c r="K231" s="75">
        <v>2018</v>
      </c>
      <c r="L231" s="81" t="s">
        <v>41</v>
      </c>
      <c r="M231" s="81" t="s">
        <v>41</v>
      </c>
      <c r="N231" s="81" t="s">
        <v>41</v>
      </c>
      <c r="O231" s="81" t="s">
        <v>41</v>
      </c>
      <c r="P231" s="81" t="s">
        <v>41</v>
      </c>
      <c r="Q231" s="75" t="s">
        <v>46</v>
      </c>
      <c r="R231" s="75">
        <v>4</v>
      </c>
      <c r="S231" s="75">
        <v>5</v>
      </c>
      <c r="T231" s="75">
        <v>4</v>
      </c>
      <c r="U231" s="75">
        <v>5</v>
      </c>
      <c r="V231" s="66" t="s">
        <v>41</v>
      </c>
      <c r="W231" s="66" t="s">
        <v>41</v>
      </c>
      <c r="X231" s="66" t="s">
        <v>41</v>
      </c>
      <c r="Y231" s="66" t="s">
        <v>41</v>
      </c>
      <c r="Z231" s="66">
        <v>4</v>
      </c>
      <c r="AA231" s="66">
        <v>5</v>
      </c>
      <c r="AB231" s="66" t="s">
        <v>117</v>
      </c>
      <c r="AC231" s="66" t="s">
        <v>118</v>
      </c>
      <c r="AD231" s="66"/>
    </row>
    <row r="232" s="8" customFormat="1" ht="12" spans="1:224">
      <c r="A232" s="75" t="s">
        <v>42</v>
      </c>
      <c r="B232" s="66" t="s">
        <v>125</v>
      </c>
      <c r="C232" s="75" t="s">
        <v>58</v>
      </c>
      <c r="D232" s="75" t="s">
        <v>70</v>
      </c>
      <c r="E232" s="75" t="s">
        <v>71</v>
      </c>
      <c r="F232" s="75">
        <v>10</v>
      </c>
      <c r="G232" s="75">
        <v>1</v>
      </c>
      <c r="H232" s="75">
        <v>10</v>
      </c>
      <c r="I232" s="75">
        <v>10</v>
      </c>
      <c r="J232" s="75">
        <v>2018</v>
      </c>
      <c r="K232" s="75">
        <v>2018</v>
      </c>
      <c r="L232" s="81" t="s">
        <v>41</v>
      </c>
      <c r="M232" s="81" t="s">
        <v>41</v>
      </c>
      <c r="N232" s="81" t="s">
        <v>41</v>
      </c>
      <c r="O232" s="81" t="s">
        <v>41</v>
      </c>
      <c r="P232" s="81" t="s">
        <v>41</v>
      </c>
      <c r="Q232" s="75" t="s">
        <v>46</v>
      </c>
      <c r="R232" s="75">
        <v>10</v>
      </c>
      <c r="S232" s="75">
        <v>10</v>
      </c>
      <c r="T232" s="75">
        <v>10</v>
      </c>
      <c r="U232" s="75">
        <v>10</v>
      </c>
      <c r="V232" s="66" t="s">
        <v>41</v>
      </c>
      <c r="W232" s="66" t="s">
        <v>41</v>
      </c>
      <c r="X232" s="66" t="s">
        <v>41</v>
      </c>
      <c r="Y232" s="66" t="s">
        <v>41</v>
      </c>
      <c r="Z232" s="66">
        <v>10</v>
      </c>
      <c r="AA232" s="66">
        <v>10</v>
      </c>
      <c r="AB232" s="66" t="s">
        <v>117</v>
      </c>
      <c r="AC232" s="66" t="s">
        <v>118</v>
      </c>
      <c r="AD232" s="66"/>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7"/>
      <c r="GL232" s="7"/>
      <c r="GM232" s="7"/>
      <c r="GN232" s="7"/>
      <c r="GO232" s="7"/>
      <c r="GP232" s="7"/>
      <c r="GQ232" s="7"/>
      <c r="GR232" s="7"/>
      <c r="GS232" s="7"/>
      <c r="GT232" s="7"/>
      <c r="GU232" s="7"/>
      <c r="GV232" s="7"/>
      <c r="GW232" s="7"/>
      <c r="GX232" s="7"/>
      <c r="GY232" s="7"/>
      <c r="GZ232" s="7"/>
      <c r="HA232" s="7"/>
      <c r="HB232" s="7"/>
      <c r="HC232" s="7"/>
      <c r="HD232" s="7"/>
      <c r="HE232" s="7"/>
      <c r="HF232" s="7"/>
      <c r="HG232" s="7"/>
      <c r="HH232" s="7"/>
      <c r="HI232" s="7"/>
      <c r="HJ232" s="7"/>
      <c r="HK232" s="7"/>
      <c r="HL232" s="7"/>
      <c r="HM232" s="7"/>
      <c r="HN232" s="7"/>
      <c r="HO232" s="7"/>
      <c r="HP232" s="7"/>
    </row>
    <row r="233" s="5" customFormat="1" ht="12" spans="1:30">
      <c r="A233" s="43" t="s">
        <v>126</v>
      </c>
      <c r="B233" s="44" t="s">
        <v>127</v>
      </c>
      <c r="C233" s="43" t="s">
        <v>64</v>
      </c>
      <c r="D233" s="43"/>
      <c r="E233" s="43"/>
      <c r="F233" s="43">
        <v>24</v>
      </c>
      <c r="G233" s="43">
        <v>5</v>
      </c>
      <c r="H233" s="43">
        <v>21</v>
      </c>
      <c r="I233" s="43">
        <v>24</v>
      </c>
      <c r="J233" s="43"/>
      <c r="K233" s="43"/>
      <c r="L233" s="52">
        <v>0</v>
      </c>
      <c r="M233" s="52">
        <v>0</v>
      </c>
      <c r="N233" s="52">
        <v>0</v>
      </c>
      <c r="O233" s="52">
        <v>0</v>
      </c>
      <c r="P233" s="52">
        <v>0</v>
      </c>
      <c r="Q233" s="77"/>
      <c r="R233" s="43">
        <v>21</v>
      </c>
      <c r="S233" s="43">
        <v>24</v>
      </c>
      <c r="T233" s="43">
        <v>21</v>
      </c>
      <c r="U233" s="43">
        <v>24</v>
      </c>
      <c r="V233" s="44" t="s">
        <v>41</v>
      </c>
      <c r="W233" s="44" t="s">
        <v>41</v>
      </c>
      <c r="X233" s="44" t="s">
        <v>41</v>
      </c>
      <c r="Y233" s="44" t="s">
        <v>41</v>
      </c>
      <c r="Z233" s="44">
        <v>21</v>
      </c>
      <c r="AA233" s="44">
        <v>24</v>
      </c>
      <c r="AB233" s="44"/>
      <c r="AC233" s="44"/>
      <c r="AD233" s="65"/>
    </row>
    <row r="234" s="7" customFormat="1" ht="12" spans="1:30">
      <c r="A234" s="75" t="s">
        <v>42</v>
      </c>
      <c r="B234" s="66" t="s">
        <v>128</v>
      </c>
      <c r="C234" s="75" t="s">
        <v>51</v>
      </c>
      <c r="D234" s="75" t="s">
        <v>70</v>
      </c>
      <c r="E234" s="75" t="s">
        <v>71</v>
      </c>
      <c r="F234" s="75">
        <v>2</v>
      </c>
      <c r="G234" s="75">
        <v>1</v>
      </c>
      <c r="H234" s="75">
        <v>1</v>
      </c>
      <c r="I234" s="75">
        <v>2</v>
      </c>
      <c r="J234" s="75">
        <v>2018</v>
      </c>
      <c r="K234" s="75">
        <v>2018</v>
      </c>
      <c r="L234" s="81" t="s">
        <v>41</v>
      </c>
      <c r="M234" s="81" t="s">
        <v>41</v>
      </c>
      <c r="N234" s="81" t="s">
        <v>41</v>
      </c>
      <c r="O234" s="81" t="s">
        <v>41</v>
      </c>
      <c r="P234" s="81" t="s">
        <v>41</v>
      </c>
      <c r="Q234" s="75" t="s">
        <v>46</v>
      </c>
      <c r="R234" s="75">
        <v>1</v>
      </c>
      <c r="S234" s="75">
        <v>2</v>
      </c>
      <c r="T234" s="75">
        <v>1</v>
      </c>
      <c r="U234" s="75">
        <v>2</v>
      </c>
      <c r="V234" s="66" t="s">
        <v>41</v>
      </c>
      <c r="W234" s="66" t="s">
        <v>41</v>
      </c>
      <c r="X234" s="66" t="s">
        <v>41</v>
      </c>
      <c r="Y234" s="66" t="s">
        <v>41</v>
      </c>
      <c r="Z234" s="66">
        <v>1</v>
      </c>
      <c r="AA234" s="66">
        <v>2</v>
      </c>
      <c r="AB234" s="66" t="s">
        <v>117</v>
      </c>
      <c r="AC234" s="66" t="s">
        <v>118</v>
      </c>
      <c r="AD234" s="67"/>
    </row>
    <row r="235" s="7" customFormat="1" ht="12" spans="1:30">
      <c r="A235" s="75" t="s">
        <v>42</v>
      </c>
      <c r="B235" s="66" t="s">
        <v>128</v>
      </c>
      <c r="C235" s="75" t="s">
        <v>53</v>
      </c>
      <c r="D235" s="75" t="s">
        <v>70</v>
      </c>
      <c r="E235" s="75" t="s">
        <v>71</v>
      </c>
      <c r="F235" s="75">
        <v>1</v>
      </c>
      <c r="G235" s="75">
        <v>1</v>
      </c>
      <c r="H235" s="75">
        <v>1</v>
      </c>
      <c r="I235" s="75">
        <v>1</v>
      </c>
      <c r="J235" s="75">
        <v>2018</v>
      </c>
      <c r="K235" s="75">
        <v>2018</v>
      </c>
      <c r="L235" s="81" t="s">
        <v>41</v>
      </c>
      <c r="M235" s="81" t="s">
        <v>41</v>
      </c>
      <c r="N235" s="81" t="s">
        <v>41</v>
      </c>
      <c r="O235" s="81" t="s">
        <v>41</v>
      </c>
      <c r="P235" s="81" t="s">
        <v>41</v>
      </c>
      <c r="Q235" s="75" t="s">
        <v>46</v>
      </c>
      <c r="R235" s="75">
        <v>1</v>
      </c>
      <c r="S235" s="75">
        <v>1</v>
      </c>
      <c r="T235" s="75">
        <v>1</v>
      </c>
      <c r="U235" s="75">
        <v>1</v>
      </c>
      <c r="V235" s="66" t="s">
        <v>41</v>
      </c>
      <c r="W235" s="66" t="s">
        <v>41</v>
      </c>
      <c r="X235" s="66" t="s">
        <v>41</v>
      </c>
      <c r="Y235" s="66" t="s">
        <v>41</v>
      </c>
      <c r="Z235" s="66">
        <v>1</v>
      </c>
      <c r="AA235" s="66">
        <v>1</v>
      </c>
      <c r="AB235" s="66" t="s">
        <v>117</v>
      </c>
      <c r="AC235" s="66" t="s">
        <v>118</v>
      </c>
      <c r="AD235" s="67"/>
    </row>
    <row r="236" s="8" customFormat="1" ht="12" spans="1:30">
      <c r="A236" s="75" t="s">
        <v>42</v>
      </c>
      <c r="B236" s="66" t="s">
        <v>128</v>
      </c>
      <c r="C236" s="75" t="s">
        <v>55</v>
      </c>
      <c r="D236" s="75" t="s">
        <v>70</v>
      </c>
      <c r="E236" s="75" t="s">
        <v>71</v>
      </c>
      <c r="F236" s="75">
        <v>19</v>
      </c>
      <c r="G236" s="75">
        <v>1</v>
      </c>
      <c r="H236" s="75">
        <v>17</v>
      </c>
      <c r="I236" s="75">
        <v>19</v>
      </c>
      <c r="J236" s="75">
        <v>2018</v>
      </c>
      <c r="K236" s="75">
        <v>2018</v>
      </c>
      <c r="L236" s="81" t="s">
        <v>41</v>
      </c>
      <c r="M236" s="81" t="s">
        <v>41</v>
      </c>
      <c r="N236" s="81" t="s">
        <v>41</v>
      </c>
      <c r="O236" s="81" t="s">
        <v>41</v>
      </c>
      <c r="P236" s="81" t="s">
        <v>41</v>
      </c>
      <c r="Q236" s="75" t="s">
        <v>46</v>
      </c>
      <c r="R236" s="75">
        <v>17</v>
      </c>
      <c r="S236" s="75">
        <v>19</v>
      </c>
      <c r="T236" s="75">
        <v>17</v>
      </c>
      <c r="U236" s="75">
        <v>19</v>
      </c>
      <c r="V236" s="66" t="s">
        <v>41</v>
      </c>
      <c r="W236" s="66" t="s">
        <v>41</v>
      </c>
      <c r="X236" s="66" t="s">
        <v>41</v>
      </c>
      <c r="Y236" s="66" t="s">
        <v>41</v>
      </c>
      <c r="Z236" s="66">
        <v>17</v>
      </c>
      <c r="AA236" s="66">
        <v>19</v>
      </c>
      <c r="AB236" s="66" t="s">
        <v>117</v>
      </c>
      <c r="AC236" s="66" t="s">
        <v>118</v>
      </c>
      <c r="AD236" s="66"/>
    </row>
    <row r="237" s="8" customFormat="1" ht="12" spans="1:224">
      <c r="A237" s="75" t="s">
        <v>42</v>
      </c>
      <c r="B237" s="66" t="s">
        <v>128</v>
      </c>
      <c r="C237" s="75" t="s">
        <v>56</v>
      </c>
      <c r="D237" s="75" t="s">
        <v>70</v>
      </c>
      <c r="E237" s="75" t="s">
        <v>71</v>
      </c>
      <c r="F237" s="75">
        <v>1</v>
      </c>
      <c r="G237" s="75">
        <v>1</v>
      </c>
      <c r="H237" s="75">
        <v>1</v>
      </c>
      <c r="I237" s="75">
        <v>1</v>
      </c>
      <c r="J237" s="75">
        <v>2018</v>
      </c>
      <c r="K237" s="75">
        <v>2018</v>
      </c>
      <c r="L237" s="81" t="s">
        <v>41</v>
      </c>
      <c r="M237" s="81" t="s">
        <v>41</v>
      </c>
      <c r="N237" s="81" t="s">
        <v>41</v>
      </c>
      <c r="O237" s="81" t="s">
        <v>41</v>
      </c>
      <c r="P237" s="81" t="s">
        <v>41</v>
      </c>
      <c r="Q237" s="75" t="s">
        <v>46</v>
      </c>
      <c r="R237" s="75">
        <v>1</v>
      </c>
      <c r="S237" s="75">
        <v>1</v>
      </c>
      <c r="T237" s="75">
        <v>1</v>
      </c>
      <c r="U237" s="75">
        <v>1</v>
      </c>
      <c r="V237" s="66" t="s">
        <v>41</v>
      </c>
      <c r="W237" s="66" t="s">
        <v>41</v>
      </c>
      <c r="X237" s="66" t="s">
        <v>41</v>
      </c>
      <c r="Y237" s="66" t="s">
        <v>41</v>
      </c>
      <c r="Z237" s="66">
        <v>1</v>
      </c>
      <c r="AA237" s="66">
        <v>1</v>
      </c>
      <c r="AB237" s="66" t="s">
        <v>117</v>
      </c>
      <c r="AC237" s="66" t="s">
        <v>118</v>
      </c>
      <c r="AD237" s="6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GJ237" s="7"/>
      <c r="GK237" s="7"/>
      <c r="GL237" s="7"/>
      <c r="GM237" s="7"/>
      <c r="GN237" s="7"/>
      <c r="GO237" s="7"/>
      <c r="GP237" s="7"/>
      <c r="GQ237" s="7"/>
      <c r="GR237" s="7"/>
      <c r="GS237" s="7"/>
      <c r="GT237" s="7"/>
      <c r="GU237" s="7"/>
      <c r="GV237" s="7"/>
      <c r="GW237" s="7"/>
      <c r="GX237" s="7"/>
      <c r="GY237" s="7"/>
      <c r="GZ237" s="7"/>
      <c r="HA237" s="7"/>
      <c r="HB237" s="7"/>
      <c r="HC237" s="7"/>
      <c r="HD237" s="7"/>
      <c r="HE237" s="7"/>
      <c r="HF237" s="7"/>
      <c r="HG237" s="7"/>
      <c r="HH237" s="7"/>
      <c r="HI237" s="7"/>
      <c r="HJ237" s="7"/>
      <c r="HK237" s="7"/>
      <c r="HL237" s="7"/>
      <c r="HM237" s="7"/>
      <c r="HN237" s="7"/>
      <c r="HO237" s="7"/>
      <c r="HP237" s="7"/>
    </row>
    <row r="238" s="8" customFormat="1" ht="12" spans="1:30">
      <c r="A238" s="75" t="s">
        <v>42</v>
      </c>
      <c r="B238" s="66" t="s">
        <v>128</v>
      </c>
      <c r="C238" s="75" t="s">
        <v>57</v>
      </c>
      <c r="D238" s="75" t="s">
        <v>70</v>
      </c>
      <c r="E238" s="75" t="s">
        <v>71</v>
      </c>
      <c r="F238" s="75">
        <v>1</v>
      </c>
      <c r="G238" s="75">
        <v>1</v>
      </c>
      <c r="H238" s="75">
        <v>1</v>
      </c>
      <c r="I238" s="75">
        <v>1</v>
      </c>
      <c r="J238" s="75">
        <v>2018</v>
      </c>
      <c r="K238" s="75">
        <v>2018</v>
      </c>
      <c r="L238" s="81" t="s">
        <v>41</v>
      </c>
      <c r="M238" s="81" t="s">
        <v>41</v>
      </c>
      <c r="N238" s="81" t="s">
        <v>41</v>
      </c>
      <c r="O238" s="81" t="s">
        <v>41</v>
      </c>
      <c r="P238" s="81" t="s">
        <v>41</v>
      </c>
      <c r="Q238" s="75" t="s">
        <v>46</v>
      </c>
      <c r="R238" s="75">
        <v>1</v>
      </c>
      <c r="S238" s="75">
        <v>1</v>
      </c>
      <c r="T238" s="75">
        <v>1</v>
      </c>
      <c r="U238" s="75">
        <v>1</v>
      </c>
      <c r="V238" s="66" t="s">
        <v>41</v>
      </c>
      <c r="W238" s="66" t="s">
        <v>41</v>
      </c>
      <c r="X238" s="66" t="s">
        <v>41</v>
      </c>
      <c r="Y238" s="66" t="s">
        <v>41</v>
      </c>
      <c r="Z238" s="66">
        <v>1</v>
      </c>
      <c r="AA238" s="66">
        <v>1</v>
      </c>
      <c r="AB238" s="66" t="s">
        <v>117</v>
      </c>
      <c r="AC238" s="66" t="s">
        <v>118</v>
      </c>
      <c r="AD238" s="66"/>
    </row>
    <row r="239" s="5" customFormat="1" ht="12" spans="1:30">
      <c r="A239" s="43">
        <v>4.2</v>
      </c>
      <c r="B239" s="44" t="s">
        <v>129</v>
      </c>
      <c r="C239" s="43" t="s">
        <v>124</v>
      </c>
      <c r="D239" s="43"/>
      <c r="E239" s="43"/>
      <c r="F239" s="43">
        <v>2149</v>
      </c>
      <c r="G239" s="43">
        <v>8</v>
      </c>
      <c r="H239" s="43">
        <v>1755</v>
      </c>
      <c r="I239" s="43">
        <v>2149</v>
      </c>
      <c r="J239" s="43"/>
      <c r="K239" s="43"/>
      <c r="L239" s="52">
        <f>SUM(L240:L247)</f>
        <v>473.3176</v>
      </c>
      <c r="M239" s="52">
        <f>SUM(M240:M247)</f>
        <v>0</v>
      </c>
      <c r="N239" s="52">
        <f>SUM(N240:N247)</f>
        <v>345.98</v>
      </c>
      <c r="O239" s="52">
        <f>SUM(O240:O247)</f>
        <v>127.3376</v>
      </c>
      <c r="P239" s="52">
        <f>SUM(P240:P247)</f>
        <v>0</v>
      </c>
      <c r="Q239" s="77"/>
      <c r="R239" s="43">
        <v>1755</v>
      </c>
      <c r="S239" s="43">
        <v>2149</v>
      </c>
      <c r="T239" s="43">
        <v>1755</v>
      </c>
      <c r="U239" s="43">
        <v>2149</v>
      </c>
      <c r="V239" s="44" t="s">
        <v>41</v>
      </c>
      <c r="W239" s="44" t="s">
        <v>41</v>
      </c>
      <c r="X239" s="44" t="s">
        <v>41</v>
      </c>
      <c r="Y239" s="44" t="s">
        <v>41</v>
      </c>
      <c r="Z239" s="44">
        <v>1755</v>
      </c>
      <c r="AA239" s="44">
        <v>2149</v>
      </c>
      <c r="AB239" s="44"/>
      <c r="AC239" s="44"/>
      <c r="AD239" s="65"/>
    </row>
    <row r="240" s="7" customFormat="1" ht="12" spans="1:30">
      <c r="A240" s="75" t="s">
        <v>42</v>
      </c>
      <c r="B240" s="66" t="s">
        <v>130</v>
      </c>
      <c r="C240" s="75" t="s">
        <v>50</v>
      </c>
      <c r="D240" s="75" t="s">
        <v>70</v>
      </c>
      <c r="E240" s="75" t="s">
        <v>71</v>
      </c>
      <c r="F240" s="75">
        <v>214</v>
      </c>
      <c r="G240" s="75">
        <v>1</v>
      </c>
      <c r="H240" s="75">
        <v>114</v>
      </c>
      <c r="I240" s="75">
        <v>214</v>
      </c>
      <c r="J240" s="75">
        <v>2018</v>
      </c>
      <c r="K240" s="75">
        <v>2018</v>
      </c>
      <c r="L240" s="81">
        <v>22.54</v>
      </c>
      <c r="M240" s="81">
        <v>0</v>
      </c>
      <c r="N240" s="81">
        <v>7.56</v>
      </c>
      <c r="O240" s="81">
        <v>14.98</v>
      </c>
      <c r="P240" s="81">
        <v>0</v>
      </c>
      <c r="Q240" s="75" t="s">
        <v>46</v>
      </c>
      <c r="R240" s="75">
        <v>114</v>
      </c>
      <c r="S240" s="75">
        <v>214</v>
      </c>
      <c r="T240" s="75">
        <v>114</v>
      </c>
      <c r="U240" s="75">
        <v>214</v>
      </c>
      <c r="V240" s="66" t="s">
        <v>41</v>
      </c>
      <c r="W240" s="66" t="s">
        <v>41</v>
      </c>
      <c r="X240" s="66" t="s">
        <v>41</v>
      </c>
      <c r="Y240" s="66" t="s">
        <v>41</v>
      </c>
      <c r="Z240" s="66">
        <v>114</v>
      </c>
      <c r="AA240" s="66">
        <v>214</v>
      </c>
      <c r="AB240" s="66" t="s">
        <v>117</v>
      </c>
      <c r="AC240" s="66" t="s">
        <v>118</v>
      </c>
      <c r="AD240" s="67"/>
    </row>
    <row r="241" s="7" customFormat="1" ht="12" spans="1:30">
      <c r="A241" s="75" t="s">
        <v>42</v>
      </c>
      <c r="B241" s="66" t="s">
        <v>130</v>
      </c>
      <c r="C241" s="75" t="s">
        <v>51</v>
      </c>
      <c r="D241" s="75" t="s">
        <v>70</v>
      </c>
      <c r="E241" s="75" t="s">
        <v>71</v>
      </c>
      <c r="F241" s="75">
        <v>5</v>
      </c>
      <c r="G241" s="75">
        <v>1</v>
      </c>
      <c r="H241" s="75">
        <v>5</v>
      </c>
      <c r="I241" s="75">
        <v>5</v>
      </c>
      <c r="J241" s="75">
        <v>2018</v>
      </c>
      <c r="K241" s="75">
        <v>2018</v>
      </c>
      <c r="L241" s="81">
        <v>0.4476</v>
      </c>
      <c r="M241" s="81">
        <v>0</v>
      </c>
      <c r="N241" s="81">
        <v>0</v>
      </c>
      <c r="O241" s="81">
        <v>0.4476</v>
      </c>
      <c r="P241" s="81">
        <v>0</v>
      </c>
      <c r="Q241" s="75" t="s">
        <v>46</v>
      </c>
      <c r="R241" s="75">
        <v>5</v>
      </c>
      <c r="S241" s="75">
        <v>5</v>
      </c>
      <c r="T241" s="75">
        <v>5</v>
      </c>
      <c r="U241" s="75">
        <v>5</v>
      </c>
      <c r="V241" s="66" t="s">
        <v>41</v>
      </c>
      <c r="W241" s="66" t="s">
        <v>41</v>
      </c>
      <c r="X241" s="66" t="s">
        <v>41</v>
      </c>
      <c r="Y241" s="66" t="s">
        <v>41</v>
      </c>
      <c r="Z241" s="66">
        <v>5</v>
      </c>
      <c r="AA241" s="66">
        <v>5</v>
      </c>
      <c r="AB241" s="66" t="s">
        <v>117</v>
      </c>
      <c r="AC241" s="66" t="s">
        <v>118</v>
      </c>
      <c r="AD241" s="67"/>
    </row>
    <row r="242" s="7" customFormat="1" ht="12" spans="1:224">
      <c r="A242" s="75" t="s">
        <v>42</v>
      </c>
      <c r="B242" s="66" t="s">
        <v>130</v>
      </c>
      <c r="C242" s="75" t="s">
        <v>52</v>
      </c>
      <c r="D242" s="75" t="s">
        <v>70</v>
      </c>
      <c r="E242" s="75" t="s">
        <v>71</v>
      </c>
      <c r="F242" s="75">
        <v>440</v>
      </c>
      <c r="G242" s="75">
        <v>1</v>
      </c>
      <c r="H242" s="75">
        <v>362</v>
      </c>
      <c r="I242" s="75">
        <v>440</v>
      </c>
      <c r="J242" s="75">
        <v>2018</v>
      </c>
      <c r="K242" s="75">
        <v>2018</v>
      </c>
      <c r="L242" s="81">
        <v>156.25</v>
      </c>
      <c r="M242" s="81">
        <v>0</v>
      </c>
      <c r="N242" s="81">
        <v>120.97</v>
      </c>
      <c r="O242" s="81">
        <v>35.28</v>
      </c>
      <c r="P242" s="81">
        <v>0</v>
      </c>
      <c r="Q242" s="75" t="s">
        <v>46</v>
      </c>
      <c r="R242" s="75">
        <v>362</v>
      </c>
      <c r="S242" s="75">
        <v>440</v>
      </c>
      <c r="T242" s="75">
        <v>362</v>
      </c>
      <c r="U242" s="75">
        <v>440</v>
      </c>
      <c r="V242" s="66" t="s">
        <v>41</v>
      </c>
      <c r="W242" s="66" t="s">
        <v>41</v>
      </c>
      <c r="X242" s="66" t="s">
        <v>41</v>
      </c>
      <c r="Y242" s="66" t="s">
        <v>41</v>
      </c>
      <c r="Z242" s="66">
        <v>362</v>
      </c>
      <c r="AA242" s="66">
        <v>440</v>
      </c>
      <c r="AB242" s="66" t="s">
        <v>117</v>
      </c>
      <c r="AC242" s="66" t="s">
        <v>118</v>
      </c>
      <c r="AD242" s="66"/>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c r="GM242" s="8"/>
      <c r="GN242" s="8"/>
      <c r="GO242" s="8"/>
      <c r="GP242" s="8"/>
      <c r="GQ242" s="8"/>
      <c r="GR242" s="8"/>
      <c r="GS242" s="8"/>
      <c r="GT242" s="8"/>
      <c r="GU242" s="8"/>
      <c r="GV242" s="8"/>
      <c r="GW242" s="8"/>
      <c r="GX242" s="8"/>
      <c r="GY242" s="8"/>
      <c r="GZ242" s="8"/>
      <c r="HA242" s="8"/>
      <c r="HB242" s="8"/>
      <c r="HC242" s="8"/>
      <c r="HD242" s="8"/>
      <c r="HE242" s="8"/>
      <c r="HF242" s="8"/>
      <c r="HG242" s="8"/>
      <c r="HH242" s="8"/>
      <c r="HI242" s="8"/>
      <c r="HJ242" s="8"/>
      <c r="HK242" s="8"/>
      <c r="HL242" s="8"/>
      <c r="HM242" s="8"/>
      <c r="HN242" s="8"/>
      <c r="HO242" s="8"/>
      <c r="HP242" s="8"/>
    </row>
    <row r="243" s="7" customFormat="1" ht="12" spans="1:30">
      <c r="A243" s="75" t="s">
        <v>42</v>
      </c>
      <c r="B243" s="66" t="s">
        <v>130</v>
      </c>
      <c r="C243" s="75" t="s">
        <v>53</v>
      </c>
      <c r="D243" s="75" t="s">
        <v>70</v>
      </c>
      <c r="E243" s="75" t="s">
        <v>71</v>
      </c>
      <c r="F243" s="75">
        <v>81</v>
      </c>
      <c r="G243" s="75">
        <v>1</v>
      </c>
      <c r="H243" s="75">
        <v>67</v>
      </c>
      <c r="I243" s="75">
        <v>81</v>
      </c>
      <c r="J243" s="75">
        <v>2018</v>
      </c>
      <c r="K243" s="75">
        <v>2018</v>
      </c>
      <c r="L243" s="81">
        <v>8.33</v>
      </c>
      <c r="M243" s="81">
        <v>0</v>
      </c>
      <c r="N243" s="81">
        <v>2.66</v>
      </c>
      <c r="O243" s="81">
        <v>5.67</v>
      </c>
      <c r="P243" s="81">
        <v>0</v>
      </c>
      <c r="Q243" s="75" t="s">
        <v>46</v>
      </c>
      <c r="R243" s="75">
        <v>67</v>
      </c>
      <c r="S243" s="75">
        <v>81</v>
      </c>
      <c r="T243" s="75">
        <v>67</v>
      </c>
      <c r="U243" s="75">
        <v>81</v>
      </c>
      <c r="V243" s="66" t="s">
        <v>41</v>
      </c>
      <c r="W243" s="66" t="s">
        <v>41</v>
      </c>
      <c r="X243" s="66" t="s">
        <v>41</v>
      </c>
      <c r="Y243" s="66" t="s">
        <v>41</v>
      </c>
      <c r="Z243" s="66">
        <v>67</v>
      </c>
      <c r="AA243" s="66">
        <v>81</v>
      </c>
      <c r="AB243" s="66" t="s">
        <v>117</v>
      </c>
      <c r="AC243" s="66" t="s">
        <v>118</v>
      </c>
      <c r="AD243" s="67"/>
    </row>
    <row r="244" s="7" customFormat="1" ht="12" spans="1:30">
      <c r="A244" s="75" t="s">
        <v>42</v>
      </c>
      <c r="B244" s="66" t="s">
        <v>130</v>
      </c>
      <c r="C244" s="75" t="s">
        <v>54</v>
      </c>
      <c r="D244" s="75" t="s">
        <v>70</v>
      </c>
      <c r="E244" s="75" t="s">
        <v>71</v>
      </c>
      <c r="F244" s="75">
        <v>566</v>
      </c>
      <c r="G244" s="75">
        <v>1</v>
      </c>
      <c r="H244" s="75">
        <v>466</v>
      </c>
      <c r="I244" s="75">
        <v>566</v>
      </c>
      <c r="J244" s="75">
        <v>2018</v>
      </c>
      <c r="K244" s="75">
        <v>2018</v>
      </c>
      <c r="L244" s="81">
        <v>95.83</v>
      </c>
      <c r="M244" s="81">
        <v>0</v>
      </c>
      <c r="N244" s="81">
        <v>58.52</v>
      </c>
      <c r="O244" s="81">
        <v>37.31</v>
      </c>
      <c r="P244" s="81">
        <v>0</v>
      </c>
      <c r="Q244" s="75" t="s">
        <v>46</v>
      </c>
      <c r="R244" s="75">
        <v>466</v>
      </c>
      <c r="S244" s="75">
        <v>566</v>
      </c>
      <c r="T244" s="75">
        <v>466</v>
      </c>
      <c r="U244" s="75">
        <v>566</v>
      </c>
      <c r="V244" s="66" t="s">
        <v>41</v>
      </c>
      <c r="W244" s="66" t="s">
        <v>41</v>
      </c>
      <c r="X244" s="66" t="s">
        <v>41</v>
      </c>
      <c r="Y244" s="66" t="s">
        <v>41</v>
      </c>
      <c r="Z244" s="66">
        <v>466</v>
      </c>
      <c r="AA244" s="66">
        <v>566</v>
      </c>
      <c r="AB244" s="66" t="s">
        <v>117</v>
      </c>
      <c r="AC244" s="66" t="s">
        <v>118</v>
      </c>
      <c r="AD244" s="67"/>
    </row>
    <row r="245" s="8" customFormat="1" ht="12" spans="1:30">
      <c r="A245" s="75" t="s">
        <v>42</v>
      </c>
      <c r="B245" s="66" t="s">
        <v>130</v>
      </c>
      <c r="C245" s="75" t="s">
        <v>55</v>
      </c>
      <c r="D245" s="75" t="s">
        <v>70</v>
      </c>
      <c r="E245" s="75" t="s">
        <v>71</v>
      </c>
      <c r="F245" s="75">
        <v>415</v>
      </c>
      <c r="G245" s="75">
        <v>1</v>
      </c>
      <c r="H245" s="75">
        <v>392</v>
      </c>
      <c r="I245" s="75">
        <v>415</v>
      </c>
      <c r="J245" s="75">
        <v>2018</v>
      </c>
      <c r="K245" s="75">
        <v>2018</v>
      </c>
      <c r="L245" s="81">
        <v>105.3</v>
      </c>
      <c r="M245" s="81">
        <v>0</v>
      </c>
      <c r="N245" s="81">
        <v>105.3</v>
      </c>
      <c r="O245" s="81">
        <v>0</v>
      </c>
      <c r="P245" s="81">
        <v>0</v>
      </c>
      <c r="Q245" s="75" t="s">
        <v>46</v>
      </c>
      <c r="R245" s="75">
        <v>392</v>
      </c>
      <c r="S245" s="75">
        <v>415</v>
      </c>
      <c r="T245" s="75">
        <v>392</v>
      </c>
      <c r="U245" s="75">
        <v>415</v>
      </c>
      <c r="V245" s="66" t="s">
        <v>41</v>
      </c>
      <c r="W245" s="66" t="s">
        <v>41</v>
      </c>
      <c r="X245" s="66" t="s">
        <v>41</v>
      </c>
      <c r="Y245" s="66" t="s">
        <v>41</v>
      </c>
      <c r="Z245" s="66">
        <v>392</v>
      </c>
      <c r="AA245" s="66">
        <v>415</v>
      </c>
      <c r="AB245" s="66" t="s">
        <v>117</v>
      </c>
      <c r="AC245" s="66" t="s">
        <v>118</v>
      </c>
      <c r="AD245" s="66"/>
    </row>
    <row r="246" s="8" customFormat="1" ht="12" spans="1:224">
      <c r="A246" s="75" t="s">
        <v>42</v>
      </c>
      <c r="B246" s="66" t="s">
        <v>130</v>
      </c>
      <c r="C246" s="75" t="s">
        <v>56</v>
      </c>
      <c r="D246" s="75" t="s">
        <v>70</v>
      </c>
      <c r="E246" s="75" t="s">
        <v>71</v>
      </c>
      <c r="F246" s="75">
        <v>35</v>
      </c>
      <c r="G246" s="75">
        <v>1</v>
      </c>
      <c r="H246" s="75">
        <v>26</v>
      </c>
      <c r="I246" s="75">
        <v>35</v>
      </c>
      <c r="J246" s="75">
        <v>2018</v>
      </c>
      <c r="K246" s="75">
        <v>2018</v>
      </c>
      <c r="L246" s="81">
        <v>4.06</v>
      </c>
      <c r="M246" s="81">
        <v>0</v>
      </c>
      <c r="N246" s="81">
        <v>1.61</v>
      </c>
      <c r="O246" s="81">
        <v>2.45</v>
      </c>
      <c r="P246" s="81">
        <v>0</v>
      </c>
      <c r="Q246" s="75" t="s">
        <v>46</v>
      </c>
      <c r="R246" s="75">
        <v>26</v>
      </c>
      <c r="S246" s="75">
        <v>35</v>
      </c>
      <c r="T246" s="75">
        <v>26</v>
      </c>
      <c r="U246" s="75">
        <v>35</v>
      </c>
      <c r="V246" s="66" t="s">
        <v>41</v>
      </c>
      <c r="W246" s="66" t="s">
        <v>41</v>
      </c>
      <c r="X246" s="66" t="s">
        <v>41</v>
      </c>
      <c r="Y246" s="66" t="s">
        <v>41</v>
      </c>
      <c r="Z246" s="66">
        <v>26</v>
      </c>
      <c r="AA246" s="66">
        <v>35</v>
      </c>
      <c r="AB246" s="66" t="s">
        <v>117</v>
      </c>
      <c r="AC246" s="66" t="s">
        <v>118</v>
      </c>
      <c r="AD246" s="6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c r="FT246" s="7"/>
      <c r="FU246" s="7"/>
      <c r="FV246" s="7"/>
      <c r="FW246" s="7"/>
      <c r="FX246" s="7"/>
      <c r="FY246" s="7"/>
      <c r="FZ246" s="7"/>
      <c r="GA246" s="7"/>
      <c r="GB246" s="7"/>
      <c r="GC246" s="7"/>
      <c r="GD246" s="7"/>
      <c r="GE246" s="7"/>
      <c r="GF246" s="7"/>
      <c r="GG246" s="7"/>
      <c r="GH246" s="7"/>
      <c r="GI246" s="7"/>
      <c r="GJ246" s="7"/>
      <c r="GK246" s="7"/>
      <c r="GL246" s="7"/>
      <c r="GM246" s="7"/>
      <c r="GN246" s="7"/>
      <c r="GO246" s="7"/>
      <c r="GP246" s="7"/>
      <c r="GQ246" s="7"/>
      <c r="GR246" s="7"/>
      <c r="GS246" s="7"/>
      <c r="GT246" s="7"/>
      <c r="GU246" s="7"/>
      <c r="GV246" s="7"/>
      <c r="GW246" s="7"/>
      <c r="GX246" s="7"/>
      <c r="GY246" s="7"/>
      <c r="GZ246" s="7"/>
      <c r="HA246" s="7"/>
      <c r="HB246" s="7"/>
      <c r="HC246" s="7"/>
      <c r="HD246" s="7"/>
      <c r="HE246" s="7"/>
      <c r="HF246" s="7"/>
      <c r="HG246" s="7"/>
      <c r="HH246" s="7"/>
      <c r="HI246" s="7"/>
      <c r="HJ246" s="7"/>
      <c r="HK246" s="7"/>
      <c r="HL246" s="7"/>
      <c r="HM246" s="7"/>
      <c r="HN246" s="7"/>
      <c r="HO246" s="7"/>
      <c r="HP246" s="7"/>
    </row>
    <row r="247" s="8" customFormat="1" ht="12" spans="1:224">
      <c r="A247" s="75" t="s">
        <v>42</v>
      </c>
      <c r="B247" s="66" t="s">
        <v>130</v>
      </c>
      <c r="C247" s="75" t="s">
        <v>58</v>
      </c>
      <c r="D247" s="75" t="s">
        <v>70</v>
      </c>
      <c r="E247" s="75" t="s">
        <v>71</v>
      </c>
      <c r="F247" s="75">
        <v>393</v>
      </c>
      <c r="G247" s="75">
        <v>1</v>
      </c>
      <c r="H247" s="75">
        <v>323</v>
      </c>
      <c r="I247" s="75">
        <v>393</v>
      </c>
      <c r="J247" s="75">
        <v>2018</v>
      </c>
      <c r="K247" s="75">
        <v>2018</v>
      </c>
      <c r="L247" s="81">
        <v>80.56</v>
      </c>
      <c r="M247" s="81">
        <v>0</v>
      </c>
      <c r="N247" s="81">
        <v>49.36</v>
      </c>
      <c r="O247" s="81">
        <v>31.2</v>
      </c>
      <c r="P247" s="81">
        <v>0</v>
      </c>
      <c r="Q247" s="75" t="s">
        <v>46</v>
      </c>
      <c r="R247" s="75">
        <v>323</v>
      </c>
      <c r="S247" s="75">
        <v>393</v>
      </c>
      <c r="T247" s="75">
        <v>323</v>
      </c>
      <c r="U247" s="75">
        <v>393</v>
      </c>
      <c r="V247" s="66" t="s">
        <v>41</v>
      </c>
      <c r="W247" s="66" t="s">
        <v>41</v>
      </c>
      <c r="X247" s="66" t="s">
        <v>41</v>
      </c>
      <c r="Y247" s="66" t="s">
        <v>41</v>
      </c>
      <c r="Z247" s="66">
        <v>323</v>
      </c>
      <c r="AA247" s="66">
        <v>393</v>
      </c>
      <c r="AB247" s="66" t="s">
        <v>117</v>
      </c>
      <c r="AC247" s="66" t="s">
        <v>118</v>
      </c>
      <c r="AD247" s="6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c r="FT247" s="7"/>
      <c r="FU247" s="7"/>
      <c r="FV247" s="7"/>
      <c r="FW247" s="7"/>
      <c r="FX247" s="7"/>
      <c r="FY247" s="7"/>
      <c r="FZ247" s="7"/>
      <c r="GA247" s="7"/>
      <c r="GB247" s="7"/>
      <c r="GC247" s="7"/>
      <c r="GD247" s="7"/>
      <c r="GE247" s="7"/>
      <c r="GF247" s="7"/>
      <c r="GG247" s="7"/>
      <c r="GH247" s="7"/>
      <c r="GI247" s="7"/>
      <c r="GJ247" s="7"/>
      <c r="GK247" s="7"/>
      <c r="GL247" s="7"/>
      <c r="GM247" s="7"/>
      <c r="GN247" s="7"/>
      <c r="GO247" s="7"/>
      <c r="GP247" s="7"/>
      <c r="GQ247" s="7"/>
      <c r="GR247" s="7"/>
      <c r="GS247" s="7"/>
      <c r="GT247" s="7"/>
      <c r="GU247" s="7"/>
      <c r="GV247" s="7"/>
      <c r="GW247" s="7"/>
      <c r="GX247" s="7"/>
      <c r="GY247" s="7"/>
      <c r="GZ247" s="7"/>
      <c r="HA247" s="7"/>
      <c r="HB247" s="7"/>
      <c r="HC247" s="7"/>
      <c r="HD247" s="7"/>
      <c r="HE247" s="7"/>
      <c r="HF247" s="7"/>
      <c r="HG247" s="7"/>
      <c r="HH247" s="7"/>
      <c r="HI247" s="7"/>
      <c r="HJ247" s="7"/>
      <c r="HK247" s="7"/>
      <c r="HL247" s="7"/>
      <c r="HM247" s="7"/>
      <c r="HN247" s="7"/>
      <c r="HO247" s="7"/>
      <c r="HP247" s="7"/>
    </row>
    <row r="248" s="143" customFormat="1" ht="12" spans="1:30">
      <c r="A248" s="43">
        <v>4.3</v>
      </c>
      <c r="B248" s="44" t="s">
        <v>131</v>
      </c>
      <c r="C248" s="43" t="s">
        <v>36</v>
      </c>
      <c r="D248" s="43"/>
      <c r="E248" s="43"/>
      <c r="F248" s="43">
        <f t="shared" ref="F248:I248" si="8">SUM(F249,F252,F264,F274,F281,F292,F300,F302,F305,F308,F312,F318,F320)</f>
        <v>560</v>
      </c>
      <c r="G248" s="43">
        <f t="shared" si="8"/>
        <v>60</v>
      </c>
      <c r="H248" s="43">
        <f t="shared" si="8"/>
        <v>587</v>
      </c>
      <c r="I248" s="43">
        <f t="shared" si="8"/>
        <v>560</v>
      </c>
      <c r="J248" s="43"/>
      <c r="K248" s="43"/>
      <c r="L248" s="52">
        <f>SUM(L249,L252,L264,L274,L281,L292,L300,L302,L305,L308,L312,L318,L320)</f>
        <v>364.435</v>
      </c>
      <c r="M248" s="52">
        <f t="shared" ref="M248:AA248" si="9">SUM(M249,M252,M264,M274,M281,M292,M300,M302,M305,M308,M312,M318,M320)</f>
        <v>0</v>
      </c>
      <c r="N248" s="52">
        <f t="shared" si="9"/>
        <v>8.76</v>
      </c>
      <c r="O248" s="52">
        <f t="shared" si="9"/>
        <v>2.22</v>
      </c>
      <c r="P248" s="52">
        <f t="shared" si="9"/>
        <v>353.455</v>
      </c>
      <c r="Q248" s="77"/>
      <c r="R248" s="43">
        <f t="shared" si="9"/>
        <v>587</v>
      </c>
      <c r="S248" s="43">
        <f t="shared" si="9"/>
        <v>578</v>
      </c>
      <c r="T248" s="43">
        <f t="shared" si="9"/>
        <v>587</v>
      </c>
      <c r="U248" s="43">
        <f t="shared" si="9"/>
        <v>560</v>
      </c>
      <c r="V248" s="44">
        <f t="shared" si="9"/>
        <v>0</v>
      </c>
      <c r="W248" s="44">
        <f t="shared" si="9"/>
        <v>0</v>
      </c>
      <c r="X248" s="44">
        <f t="shared" si="9"/>
        <v>0</v>
      </c>
      <c r="Y248" s="44">
        <f t="shared" si="9"/>
        <v>0</v>
      </c>
      <c r="Z248" s="44">
        <f t="shared" si="9"/>
        <v>587</v>
      </c>
      <c r="AA248" s="44">
        <f t="shared" si="9"/>
        <v>560</v>
      </c>
      <c r="AB248" s="43"/>
      <c r="AC248" s="43"/>
      <c r="AD248" s="77"/>
    </row>
    <row r="249" s="5" customFormat="1" ht="12" spans="1:30">
      <c r="A249" s="43" t="s">
        <v>132</v>
      </c>
      <c r="B249" s="44" t="s">
        <v>133</v>
      </c>
      <c r="C249" s="43" t="s">
        <v>134</v>
      </c>
      <c r="D249" s="43"/>
      <c r="E249" s="43"/>
      <c r="F249" s="43">
        <v>4</v>
      </c>
      <c r="G249" s="43">
        <v>2</v>
      </c>
      <c r="H249" s="43">
        <v>4</v>
      </c>
      <c r="I249" s="43">
        <v>4</v>
      </c>
      <c r="J249" s="43"/>
      <c r="K249" s="43"/>
      <c r="L249" s="52">
        <v>2.4</v>
      </c>
      <c r="M249" s="52">
        <v>0</v>
      </c>
      <c r="N249" s="52">
        <v>0</v>
      </c>
      <c r="O249" s="52">
        <v>0</v>
      </c>
      <c r="P249" s="52">
        <v>2.4</v>
      </c>
      <c r="Q249" s="77"/>
      <c r="R249" s="43">
        <v>4</v>
      </c>
      <c r="S249" s="43">
        <v>4</v>
      </c>
      <c r="T249" s="43">
        <v>4</v>
      </c>
      <c r="U249" s="43">
        <v>4</v>
      </c>
      <c r="V249" s="44" t="s">
        <v>41</v>
      </c>
      <c r="W249" s="44" t="s">
        <v>41</v>
      </c>
      <c r="X249" s="44" t="s">
        <v>41</v>
      </c>
      <c r="Y249" s="44" t="s">
        <v>41</v>
      </c>
      <c r="Z249" s="44">
        <v>4</v>
      </c>
      <c r="AA249" s="44">
        <v>4</v>
      </c>
      <c r="AB249" s="44"/>
      <c r="AC249" s="44"/>
      <c r="AD249" s="65"/>
    </row>
    <row r="250" s="8" customFormat="1" ht="12" spans="1:30">
      <c r="A250" s="75" t="s">
        <v>42</v>
      </c>
      <c r="B250" s="66" t="s">
        <v>135</v>
      </c>
      <c r="C250" s="75" t="s">
        <v>55</v>
      </c>
      <c r="D250" s="75" t="s">
        <v>70</v>
      </c>
      <c r="E250" s="75" t="s">
        <v>71</v>
      </c>
      <c r="F250" s="75">
        <v>2</v>
      </c>
      <c r="G250" s="75">
        <v>1</v>
      </c>
      <c r="H250" s="75">
        <v>2</v>
      </c>
      <c r="I250" s="75">
        <v>2</v>
      </c>
      <c r="J250" s="75">
        <v>2018</v>
      </c>
      <c r="K250" s="75">
        <v>2018</v>
      </c>
      <c r="L250" s="81">
        <v>0.96</v>
      </c>
      <c r="M250" s="81">
        <v>0</v>
      </c>
      <c r="N250" s="81">
        <v>0</v>
      </c>
      <c r="O250" s="81">
        <v>0</v>
      </c>
      <c r="P250" s="81">
        <v>0.96</v>
      </c>
      <c r="Q250" s="75" t="s">
        <v>46</v>
      </c>
      <c r="R250" s="75">
        <v>2</v>
      </c>
      <c r="S250" s="75">
        <v>2</v>
      </c>
      <c r="T250" s="75">
        <v>2</v>
      </c>
      <c r="U250" s="75">
        <v>2</v>
      </c>
      <c r="V250" s="66" t="s">
        <v>41</v>
      </c>
      <c r="W250" s="66" t="s">
        <v>41</v>
      </c>
      <c r="X250" s="66" t="s">
        <v>41</v>
      </c>
      <c r="Y250" s="66" t="s">
        <v>41</v>
      </c>
      <c r="Z250" s="66">
        <v>2</v>
      </c>
      <c r="AA250" s="66">
        <v>2</v>
      </c>
      <c r="AB250" s="66" t="s">
        <v>117</v>
      </c>
      <c r="AC250" s="66" t="s">
        <v>118</v>
      </c>
      <c r="AD250" s="66"/>
    </row>
    <row r="251" s="8" customFormat="1" ht="12" spans="1:224">
      <c r="A251" s="75" t="s">
        <v>42</v>
      </c>
      <c r="B251" s="66" t="s">
        <v>135</v>
      </c>
      <c r="C251" s="75" t="s">
        <v>58</v>
      </c>
      <c r="D251" s="75" t="s">
        <v>70</v>
      </c>
      <c r="E251" s="75" t="s">
        <v>71</v>
      </c>
      <c r="F251" s="75">
        <v>2</v>
      </c>
      <c r="G251" s="75">
        <v>1</v>
      </c>
      <c r="H251" s="75">
        <v>2</v>
      </c>
      <c r="I251" s="75">
        <v>2</v>
      </c>
      <c r="J251" s="75">
        <v>2018</v>
      </c>
      <c r="K251" s="75">
        <v>2018</v>
      </c>
      <c r="L251" s="81">
        <v>1.44</v>
      </c>
      <c r="M251" s="81">
        <v>0</v>
      </c>
      <c r="N251" s="81">
        <v>0</v>
      </c>
      <c r="O251" s="81">
        <v>0</v>
      </c>
      <c r="P251" s="81">
        <v>1.44</v>
      </c>
      <c r="Q251" s="75" t="s">
        <v>46</v>
      </c>
      <c r="R251" s="75">
        <v>2</v>
      </c>
      <c r="S251" s="75">
        <v>2</v>
      </c>
      <c r="T251" s="75">
        <v>2</v>
      </c>
      <c r="U251" s="75">
        <v>2</v>
      </c>
      <c r="V251" s="66" t="s">
        <v>41</v>
      </c>
      <c r="W251" s="66" t="s">
        <v>41</v>
      </c>
      <c r="X251" s="66" t="s">
        <v>41</v>
      </c>
      <c r="Y251" s="66" t="s">
        <v>41</v>
      </c>
      <c r="Z251" s="66">
        <v>2</v>
      </c>
      <c r="AA251" s="66">
        <v>2</v>
      </c>
      <c r="AB251" s="66" t="s">
        <v>117</v>
      </c>
      <c r="AC251" s="66" t="s">
        <v>118</v>
      </c>
      <c r="AD251" s="6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7"/>
      <c r="GA251" s="7"/>
      <c r="GB251" s="7"/>
      <c r="GC251" s="7"/>
      <c r="GD251" s="7"/>
      <c r="GE251" s="7"/>
      <c r="GF251" s="7"/>
      <c r="GG251" s="7"/>
      <c r="GH251" s="7"/>
      <c r="GI251" s="7"/>
      <c r="GJ251" s="7"/>
      <c r="GK251" s="7"/>
      <c r="GL251" s="7"/>
      <c r="GM251" s="7"/>
      <c r="GN251" s="7"/>
      <c r="GO251" s="7"/>
      <c r="GP251" s="7"/>
      <c r="GQ251" s="7"/>
      <c r="GR251" s="7"/>
      <c r="GS251" s="7"/>
      <c r="GT251" s="7"/>
      <c r="GU251" s="7"/>
      <c r="GV251" s="7"/>
      <c r="GW251" s="7"/>
      <c r="GX251" s="7"/>
      <c r="GY251" s="7"/>
      <c r="GZ251" s="7"/>
      <c r="HA251" s="7"/>
      <c r="HB251" s="7"/>
      <c r="HC251" s="7"/>
      <c r="HD251" s="7"/>
      <c r="HE251" s="7"/>
      <c r="HF251" s="7"/>
      <c r="HG251" s="7"/>
      <c r="HH251" s="7"/>
      <c r="HI251" s="7"/>
      <c r="HJ251" s="7"/>
      <c r="HK251" s="7"/>
      <c r="HL251" s="7"/>
      <c r="HM251" s="7"/>
      <c r="HN251" s="7"/>
      <c r="HO251" s="7"/>
      <c r="HP251" s="7"/>
    </row>
    <row r="252" s="5" customFormat="1" ht="12" spans="1:30">
      <c r="A252" s="43" t="s">
        <v>136</v>
      </c>
      <c r="B252" s="44" t="s">
        <v>137</v>
      </c>
      <c r="C252" s="43" t="s">
        <v>36</v>
      </c>
      <c r="D252" s="43"/>
      <c r="E252" s="43"/>
      <c r="F252" s="43">
        <v>194</v>
      </c>
      <c r="G252" s="43">
        <v>11</v>
      </c>
      <c r="H252" s="43">
        <v>222</v>
      </c>
      <c r="I252" s="43">
        <v>194</v>
      </c>
      <c r="J252" s="43"/>
      <c r="K252" s="43"/>
      <c r="L252" s="52">
        <v>138.663</v>
      </c>
      <c r="M252" s="52">
        <v>0</v>
      </c>
      <c r="N252" s="52">
        <v>0</v>
      </c>
      <c r="O252" s="52">
        <v>0.96</v>
      </c>
      <c r="P252" s="52">
        <v>137.703</v>
      </c>
      <c r="Q252" s="77"/>
      <c r="R252" s="43">
        <v>222</v>
      </c>
      <c r="S252" s="43">
        <v>194</v>
      </c>
      <c r="T252" s="43">
        <v>222</v>
      </c>
      <c r="U252" s="43">
        <v>194</v>
      </c>
      <c r="V252" s="44" t="s">
        <v>41</v>
      </c>
      <c r="W252" s="44" t="s">
        <v>41</v>
      </c>
      <c r="X252" s="44" t="s">
        <v>41</v>
      </c>
      <c r="Y252" s="44" t="s">
        <v>41</v>
      </c>
      <c r="Z252" s="44">
        <v>222</v>
      </c>
      <c r="AA252" s="44">
        <v>194</v>
      </c>
      <c r="AB252" s="44"/>
      <c r="AC252" s="44"/>
      <c r="AD252" s="65"/>
    </row>
    <row r="253" s="7" customFormat="1" ht="12" spans="1:224">
      <c r="A253" s="75" t="s">
        <v>42</v>
      </c>
      <c r="B253" s="66" t="s">
        <v>138</v>
      </c>
      <c r="C253" s="75" t="s">
        <v>44</v>
      </c>
      <c r="D253" s="75" t="s">
        <v>70</v>
      </c>
      <c r="E253" s="75" t="s">
        <v>71</v>
      </c>
      <c r="F253" s="75">
        <v>10</v>
      </c>
      <c r="G253" s="75">
        <v>1</v>
      </c>
      <c r="H253" s="75">
        <v>38</v>
      </c>
      <c r="I253" s="75">
        <v>10</v>
      </c>
      <c r="J253" s="75">
        <v>2018</v>
      </c>
      <c r="K253" s="75">
        <v>2018</v>
      </c>
      <c r="L253" s="81">
        <v>27.36</v>
      </c>
      <c r="M253" s="81"/>
      <c r="N253" s="81"/>
      <c r="O253" s="81"/>
      <c r="P253" s="81">
        <v>27.36</v>
      </c>
      <c r="Q253" s="75" t="s">
        <v>46</v>
      </c>
      <c r="R253" s="75">
        <v>38</v>
      </c>
      <c r="S253" s="75">
        <v>10</v>
      </c>
      <c r="T253" s="75">
        <v>38</v>
      </c>
      <c r="U253" s="75">
        <v>10</v>
      </c>
      <c r="V253" s="66" t="s">
        <v>41</v>
      </c>
      <c r="W253" s="66" t="s">
        <v>41</v>
      </c>
      <c r="X253" s="66" t="s">
        <v>41</v>
      </c>
      <c r="Y253" s="66" t="s">
        <v>41</v>
      </c>
      <c r="Z253" s="66">
        <v>38</v>
      </c>
      <c r="AA253" s="66">
        <v>10</v>
      </c>
      <c r="AB253" s="66" t="s">
        <v>117</v>
      </c>
      <c r="AC253" s="66" t="s">
        <v>118</v>
      </c>
      <c r="AD253" s="66"/>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c r="EC253" s="8"/>
      <c r="ED253" s="8"/>
      <c r="EE253" s="8"/>
      <c r="EF253" s="8"/>
      <c r="EG253" s="8"/>
      <c r="EH253" s="8"/>
      <c r="EI253" s="8"/>
      <c r="EJ253" s="8"/>
      <c r="EK253" s="8"/>
      <c r="EL253" s="8"/>
      <c r="EM253" s="8"/>
      <c r="EN253" s="8"/>
      <c r="EO253" s="8"/>
      <c r="EP253" s="8"/>
      <c r="EQ253" s="8"/>
      <c r="ER253" s="8"/>
      <c r="ES253" s="8"/>
      <c r="ET253" s="8"/>
      <c r="EU253" s="8"/>
      <c r="EV253" s="8"/>
      <c r="EW253" s="8"/>
      <c r="EX253" s="8"/>
      <c r="EY253" s="8"/>
      <c r="EZ253" s="8"/>
      <c r="FA253" s="8"/>
      <c r="FB253" s="8"/>
      <c r="FC253" s="8"/>
      <c r="FD253" s="8"/>
      <c r="FE253" s="8"/>
      <c r="FF253" s="8"/>
      <c r="FG253" s="8"/>
      <c r="FH253" s="8"/>
      <c r="FI253" s="8"/>
      <c r="FJ253" s="8"/>
      <c r="FK253" s="8"/>
      <c r="FL253" s="8"/>
      <c r="FM253" s="8"/>
      <c r="FN253" s="8"/>
      <c r="FO253" s="8"/>
      <c r="FP253" s="8"/>
      <c r="FQ253" s="8"/>
      <c r="FR253" s="8"/>
      <c r="FS253" s="8"/>
      <c r="FT253" s="8"/>
      <c r="FU253" s="8"/>
      <c r="FV253" s="8"/>
      <c r="FW253" s="8"/>
      <c r="FX253" s="8"/>
      <c r="FY253" s="8"/>
      <c r="FZ253" s="8"/>
      <c r="GA253" s="8"/>
      <c r="GB253" s="8"/>
      <c r="GC253" s="8"/>
      <c r="GD253" s="8"/>
      <c r="GE253" s="8"/>
      <c r="GF253" s="8"/>
      <c r="GG253" s="8"/>
      <c r="GH253" s="8"/>
      <c r="GI253" s="8"/>
      <c r="GJ253" s="8"/>
      <c r="GK253" s="8"/>
      <c r="GL253" s="8"/>
      <c r="GM253" s="8"/>
      <c r="GN253" s="8"/>
      <c r="GO253" s="8"/>
      <c r="GP253" s="8"/>
      <c r="GQ253" s="8"/>
      <c r="GR253" s="8"/>
      <c r="GS253" s="8"/>
      <c r="GT253" s="8"/>
      <c r="GU253" s="8"/>
      <c r="GV253" s="8"/>
      <c r="GW253" s="8"/>
      <c r="GX253" s="8"/>
      <c r="GY253" s="8"/>
      <c r="GZ253" s="8"/>
      <c r="HA253" s="8"/>
      <c r="HB253" s="8"/>
      <c r="HC253" s="8"/>
      <c r="HD253" s="8"/>
      <c r="HE253" s="8"/>
      <c r="HF253" s="8"/>
      <c r="HG253" s="8"/>
      <c r="HH253" s="8"/>
      <c r="HI253" s="8"/>
      <c r="HJ253" s="8"/>
      <c r="HK253" s="8"/>
      <c r="HL253" s="8"/>
      <c r="HM253" s="8"/>
      <c r="HN253" s="8"/>
      <c r="HO253" s="8"/>
      <c r="HP253" s="8"/>
    </row>
    <row r="254" s="7" customFormat="1" ht="12" spans="1:30">
      <c r="A254" s="75" t="s">
        <v>42</v>
      </c>
      <c r="B254" s="66" t="s">
        <v>138</v>
      </c>
      <c r="C254" s="75" t="s">
        <v>49</v>
      </c>
      <c r="D254" s="75" t="s">
        <v>70</v>
      </c>
      <c r="E254" s="75" t="s">
        <v>71</v>
      </c>
      <c r="F254" s="75">
        <v>16</v>
      </c>
      <c r="G254" s="75">
        <v>1</v>
      </c>
      <c r="H254" s="75">
        <v>16</v>
      </c>
      <c r="I254" s="75">
        <v>16</v>
      </c>
      <c r="J254" s="75">
        <v>2018</v>
      </c>
      <c r="K254" s="75">
        <v>2018</v>
      </c>
      <c r="L254" s="81">
        <v>15.36</v>
      </c>
      <c r="M254" s="81">
        <v>0</v>
      </c>
      <c r="N254" s="81">
        <v>0</v>
      </c>
      <c r="O254" s="81">
        <v>0</v>
      </c>
      <c r="P254" s="81">
        <v>15.36</v>
      </c>
      <c r="Q254" s="75" t="s">
        <v>46</v>
      </c>
      <c r="R254" s="75">
        <v>16</v>
      </c>
      <c r="S254" s="75">
        <v>16</v>
      </c>
      <c r="T254" s="75">
        <v>16</v>
      </c>
      <c r="U254" s="75">
        <v>16</v>
      </c>
      <c r="V254" s="66" t="s">
        <v>41</v>
      </c>
      <c r="W254" s="66" t="s">
        <v>41</v>
      </c>
      <c r="X254" s="66" t="s">
        <v>41</v>
      </c>
      <c r="Y254" s="66" t="s">
        <v>41</v>
      </c>
      <c r="Z254" s="66">
        <v>16</v>
      </c>
      <c r="AA254" s="66">
        <v>16</v>
      </c>
      <c r="AB254" s="66" t="s">
        <v>117</v>
      </c>
      <c r="AC254" s="66" t="s">
        <v>118</v>
      </c>
      <c r="AD254" s="67"/>
    </row>
    <row r="255" s="7" customFormat="1" ht="12" spans="1:30">
      <c r="A255" s="75" t="s">
        <v>42</v>
      </c>
      <c r="B255" s="66" t="s">
        <v>138</v>
      </c>
      <c r="C255" s="75" t="s">
        <v>50</v>
      </c>
      <c r="D255" s="75" t="s">
        <v>70</v>
      </c>
      <c r="E255" s="75" t="s">
        <v>71</v>
      </c>
      <c r="F255" s="75">
        <v>16</v>
      </c>
      <c r="G255" s="75">
        <v>1</v>
      </c>
      <c r="H255" s="75">
        <v>16</v>
      </c>
      <c r="I255" s="75">
        <v>16</v>
      </c>
      <c r="J255" s="75">
        <v>2018</v>
      </c>
      <c r="K255" s="75">
        <v>2018</v>
      </c>
      <c r="L255" s="132">
        <v>10.944</v>
      </c>
      <c r="M255" s="81">
        <v>0</v>
      </c>
      <c r="N255" s="81">
        <v>0</v>
      </c>
      <c r="O255" s="81">
        <v>0</v>
      </c>
      <c r="P255" s="132">
        <v>10.944</v>
      </c>
      <c r="Q255" s="75" t="s">
        <v>46</v>
      </c>
      <c r="R255" s="75">
        <v>16</v>
      </c>
      <c r="S255" s="75">
        <v>16</v>
      </c>
      <c r="T255" s="75">
        <v>16</v>
      </c>
      <c r="U255" s="75">
        <v>16</v>
      </c>
      <c r="V255" s="66" t="s">
        <v>41</v>
      </c>
      <c r="W255" s="66" t="s">
        <v>41</v>
      </c>
      <c r="X255" s="66" t="s">
        <v>41</v>
      </c>
      <c r="Y255" s="66" t="s">
        <v>41</v>
      </c>
      <c r="Z255" s="66">
        <v>16</v>
      </c>
      <c r="AA255" s="66">
        <v>16</v>
      </c>
      <c r="AB255" s="66" t="s">
        <v>117</v>
      </c>
      <c r="AC255" s="66" t="s">
        <v>118</v>
      </c>
      <c r="AD255" s="67"/>
    </row>
    <row r="256" s="7" customFormat="1" ht="12" spans="1:30">
      <c r="A256" s="75" t="s">
        <v>42</v>
      </c>
      <c r="B256" s="66" t="s">
        <v>138</v>
      </c>
      <c r="C256" s="75" t="s">
        <v>51</v>
      </c>
      <c r="D256" s="75" t="s">
        <v>70</v>
      </c>
      <c r="E256" s="75" t="s">
        <v>71</v>
      </c>
      <c r="F256" s="75">
        <v>1</v>
      </c>
      <c r="G256" s="75">
        <v>1</v>
      </c>
      <c r="H256" s="75">
        <v>1</v>
      </c>
      <c r="I256" s="75">
        <v>1</v>
      </c>
      <c r="J256" s="75">
        <v>2018</v>
      </c>
      <c r="K256" s="75">
        <v>2018</v>
      </c>
      <c r="L256" s="81">
        <v>0.96</v>
      </c>
      <c r="M256" s="81">
        <v>0</v>
      </c>
      <c r="N256" s="81">
        <v>0</v>
      </c>
      <c r="O256" s="81">
        <v>0.96</v>
      </c>
      <c r="P256" s="81">
        <v>0</v>
      </c>
      <c r="Q256" s="75" t="s">
        <v>46</v>
      </c>
      <c r="R256" s="75">
        <v>1</v>
      </c>
      <c r="S256" s="75">
        <v>1</v>
      </c>
      <c r="T256" s="75">
        <v>1</v>
      </c>
      <c r="U256" s="75">
        <v>1</v>
      </c>
      <c r="V256" s="66" t="s">
        <v>41</v>
      </c>
      <c r="W256" s="66" t="s">
        <v>41</v>
      </c>
      <c r="X256" s="66" t="s">
        <v>41</v>
      </c>
      <c r="Y256" s="66" t="s">
        <v>41</v>
      </c>
      <c r="Z256" s="66">
        <v>1</v>
      </c>
      <c r="AA256" s="66">
        <v>1</v>
      </c>
      <c r="AB256" s="66" t="s">
        <v>117</v>
      </c>
      <c r="AC256" s="66" t="s">
        <v>118</v>
      </c>
      <c r="AD256" s="67"/>
    </row>
    <row r="257" s="7" customFormat="1" ht="12" spans="1:224">
      <c r="A257" s="75" t="s">
        <v>42</v>
      </c>
      <c r="B257" s="66" t="s">
        <v>138</v>
      </c>
      <c r="C257" s="75" t="s">
        <v>52</v>
      </c>
      <c r="D257" s="75" t="s">
        <v>70</v>
      </c>
      <c r="E257" s="75" t="s">
        <v>71</v>
      </c>
      <c r="F257" s="75">
        <v>19</v>
      </c>
      <c r="G257" s="75">
        <v>1</v>
      </c>
      <c r="H257" s="75">
        <v>19</v>
      </c>
      <c r="I257" s="75">
        <v>19</v>
      </c>
      <c r="J257" s="75">
        <v>2018</v>
      </c>
      <c r="K257" s="75">
        <v>2018</v>
      </c>
      <c r="L257" s="81">
        <v>12.135</v>
      </c>
      <c r="M257" s="81">
        <v>0</v>
      </c>
      <c r="N257" s="81">
        <v>0</v>
      </c>
      <c r="O257" s="81">
        <v>0</v>
      </c>
      <c r="P257" s="81">
        <v>12.135</v>
      </c>
      <c r="Q257" s="75" t="s">
        <v>46</v>
      </c>
      <c r="R257" s="75">
        <v>19</v>
      </c>
      <c r="S257" s="75">
        <v>19</v>
      </c>
      <c r="T257" s="75">
        <v>19</v>
      </c>
      <c r="U257" s="75">
        <v>19</v>
      </c>
      <c r="V257" s="66" t="s">
        <v>41</v>
      </c>
      <c r="W257" s="66" t="s">
        <v>41</v>
      </c>
      <c r="X257" s="66" t="s">
        <v>41</v>
      </c>
      <c r="Y257" s="66" t="s">
        <v>41</v>
      </c>
      <c r="Z257" s="66">
        <v>19</v>
      </c>
      <c r="AA257" s="66">
        <v>19</v>
      </c>
      <c r="AB257" s="66" t="s">
        <v>117</v>
      </c>
      <c r="AC257" s="66" t="s">
        <v>118</v>
      </c>
      <c r="AD257" s="66"/>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8"/>
      <c r="FN257" s="8"/>
      <c r="FO257" s="8"/>
      <c r="FP257" s="8"/>
      <c r="FQ257" s="8"/>
      <c r="FR257" s="8"/>
      <c r="FS257" s="8"/>
      <c r="FT257" s="8"/>
      <c r="FU257" s="8"/>
      <c r="FV257" s="8"/>
      <c r="FW257" s="8"/>
      <c r="FX257" s="8"/>
      <c r="FY257" s="8"/>
      <c r="FZ257" s="8"/>
      <c r="GA257" s="8"/>
      <c r="GB257" s="8"/>
      <c r="GC257" s="8"/>
      <c r="GD257" s="8"/>
      <c r="GE257" s="8"/>
      <c r="GF257" s="8"/>
      <c r="GG257" s="8"/>
      <c r="GH257" s="8"/>
      <c r="GI257" s="8"/>
      <c r="GJ257" s="8"/>
      <c r="GK257" s="8"/>
      <c r="GL257" s="8"/>
      <c r="GM257" s="8"/>
      <c r="GN257" s="8"/>
      <c r="GO257" s="8"/>
      <c r="GP257" s="8"/>
      <c r="GQ257" s="8"/>
      <c r="GR257" s="8"/>
      <c r="GS257" s="8"/>
      <c r="GT257" s="8"/>
      <c r="GU257" s="8"/>
      <c r="GV257" s="8"/>
      <c r="GW257" s="8"/>
      <c r="GX257" s="8"/>
      <c r="GY257" s="8"/>
      <c r="GZ257" s="8"/>
      <c r="HA257" s="8"/>
      <c r="HB257" s="8"/>
      <c r="HC257" s="8"/>
      <c r="HD257" s="8"/>
      <c r="HE257" s="8"/>
      <c r="HF257" s="8"/>
      <c r="HG257" s="8"/>
      <c r="HH257" s="8"/>
      <c r="HI257" s="8"/>
      <c r="HJ257" s="8"/>
      <c r="HK257" s="8"/>
      <c r="HL257" s="8"/>
      <c r="HM257" s="8"/>
      <c r="HN257" s="8"/>
      <c r="HO257" s="8"/>
      <c r="HP257" s="8"/>
    </row>
    <row r="258" s="7" customFormat="1" ht="12" spans="1:30">
      <c r="A258" s="75" t="s">
        <v>42</v>
      </c>
      <c r="B258" s="66" t="s">
        <v>138</v>
      </c>
      <c r="C258" s="75" t="s">
        <v>53</v>
      </c>
      <c r="D258" s="75" t="s">
        <v>70</v>
      </c>
      <c r="E258" s="75" t="s">
        <v>71</v>
      </c>
      <c r="F258" s="75">
        <v>15</v>
      </c>
      <c r="G258" s="75">
        <v>1</v>
      </c>
      <c r="H258" s="75">
        <v>15</v>
      </c>
      <c r="I258" s="75">
        <v>15</v>
      </c>
      <c r="J258" s="75">
        <v>2018</v>
      </c>
      <c r="K258" s="75">
        <v>2018</v>
      </c>
      <c r="L258" s="81">
        <v>9</v>
      </c>
      <c r="M258" s="81">
        <v>0</v>
      </c>
      <c r="N258" s="81">
        <v>0</v>
      </c>
      <c r="O258" s="81">
        <v>0</v>
      </c>
      <c r="P258" s="81">
        <v>9</v>
      </c>
      <c r="Q258" s="75" t="s">
        <v>46</v>
      </c>
      <c r="R258" s="75">
        <v>15</v>
      </c>
      <c r="S258" s="75">
        <v>15</v>
      </c>
      <c r="T258" s="75">
        <v>15</v>
      </c>
      <c r="U258" s="75">
        <v>15</v>
      </c>
      <c r="V258" s="66" t="s">
        <v>41</v>
      </c>
      <c r="W258" s="66" t="s">
        <v>41</v>
      </c>
      <c r="X258" s="66" t="s">
        <v>41</v>
      </c>
      <c r="Y258" s="66" t="s">
        <v>41</v>
      </c>
      <c r="Z258" s="66">
        <v>15</v>
      </c>
      <c r="AA258" s="66">
        <v>15</v>
      </c>
      <c r="AB258" s="66" t="s">
        <v>117</v>
      </c>
      <c r="AC258" s="66" t="s">
        <v>118</v>
      </c>
      <c r="AD258" s="67"/>
    </row>
    <row r="259" s="7" customFormat="1" ht="12" spans="1:30">
      <c r="A259" s="75" t="s">
        <v>42</v>
      </c>
      <c r="B259" s="66" t="s">
        <v>138</v>
      </c>
      <c r="C259" s="75" t="s">
        <v>54</v>
      </c>
      <c r="D259" s="75" t="s">
        <v>70</v>
      </c>
      <c r="E259" s="75" t="s">
        <v>71</v>
      </c>
      <c r="F259" s="75">
        <v>18</v>
      </c>
      <c r="G259" s="75">
        <v>1</v>
      </c>
      <c r="H259" s="75">
        <v>18</v>
      </c>
      <c r="I259" s="75">
        <v>18</v>
      </c>
      <c r="J259" s="75">
        <v>2018</v>
      </c>
      <c r="K259" s="75">
        <v>2018</v>
      </c>
      <c r="L259" s="81">
        <v>12.96</v>
      </c>
      <c r="M259" s="81">
        <v>0</v>
      </c>
      <c r="N259" s="81">
        <v>0</v>
      </c>
      <c r="O259" s="81">
        <v>0</v>
      </c>
      <c r="P259" s="81">
        <v>12.96</v>
      </c>
      <c r="Q259" s="75" t="s">
        <v>46</v>
      </c>
      <c r="R259" s="75">
        <v>18</v>
      </c>
      <c r="S259" s="75">
        <v>18</v>
      </c>
      <c r="T259" s="75">
        <v>18</v>
      </c>
      <c r="U259" s="75">
        <v>18</v>
      </c>
      <c r="V259" s="66" t="s">
        <v>41</v>
      </c>
      <c r="W259" s="66" t="s">
        <v>41</v>
      </c>
      <c r="X259" s="66" t="s">
        <v>41</v>
      </c>
      <c r="Y259" s="66" t="s">
        <v>41</v>
      </c>
      <c r="Z259" s="66">
        <v>18</v>
      </c>
      <c r="AA259" s="66">
        <v>18</v>
      </c>
      <c r="AB259" s="66" t="s">
        <v>117</v>
      </c>
      <c r="AC259" s="66" t="s">
        <v>118</v>
      </c>
      <c r="AD259" s="67"/>
    </row>
    <row r="260" s="8" customFormat="1" ht="12" spans="1:30">
      <c r="A260" s="75" t="s">
        <v>42</v>
      </c>
      <c r="B260" s="66" t="s">
        <v>138</v>
      </c>
      <c r="C260" s="75" t="s">
        <v>55</v>
      </c>
      <c r="D260" s="75" t="s">
        <v>70</v>
      </c>
      <c r="E260" s="75" t="s">
        <v>71</v>
      </c>
      <c r="F260" s="75">
        <v>83</v>
      </c>
      <c r="G260" s="75">
        <v>1</v>
      </c>
      <c r="H260" s="75">
        <v>83</v>
      </c>
      <c r="I260" s="75">
        <v>83</v>
      </c>
      <c r="J260" s="75">
        <v>2018</v>
      </c>
      <c r="K260" s="75">
        <v>2018</v>
      </c>
      <c r="L260" s="81">
        <v>39.84</v>
      </c>
      <c r="M260" s="81">
        <v>0</v>
      </c>
      <c r="N260" s="81">
        <v>0</v>
      </c>
      <c r="O260" s="81">
        <v>0</v>
      </c>
      <c r="P260" s="81">
        <v>39.84</v>
      </c>
      <c r="Q260" s="75" t="s">
        <v>46</v>
      </c>
      <c r="R260" s="75">
        <v>83</v>
      </c>
      <c r="S260" s="75">
        <v>83</v>
      </c>
      <c r="T260" s="75">
        <v>83</v>
      </c>
      <c r="U260" s="75">
        <v>83</v>
      </c>
      <c r="V260" s="66" t="s">
        <v>41</v>
      </c>
      <c r="W260" s="66" t="s">
        <v>41</v>
      </c>
      <c r="X260" s="66" t="s">
        <v>41</v>
      </c>
      <c r="Y260" s="66" t="s">
        <v>41</v>
      </c>
      <c r="Z260" s="66">
        <v>83</v>
      </c>
      <c r="AA260" s="66">
        <v>83</v>
      </c>
      <c r="AB260" s="66" t="s">
        <v>117</v>
      </c>
      <c r="AC260" s="66" t="s">
        <v>118</v>
      </c>
      <c r="AD260" s="66"/>
    </row>
    <row r="261" s="8" customFormat="1" ht="12" spans="1:224">
      <c r="A261" s="75" t="s">
        <v>42</v>
      </c>
      <c r="B261" s="66" t="s">
        <v>138</v>
      </c>
      <c r="C261" s="75" t="s">
        <v>56</v>
      </c>
      <c r="D261" s="75" t="s">
        <v>70</v>
      </c>
      <c r="E261" s="75" t="s">
        <v>71</v>
      </c>
      <c r="F261" s="75">
        <v>5</v>
      </c>
      <c r="G261" s="75">
        <v>1</v>
      </c>
      <c r="H261" s="75">
        <v>5</v>
      </c>
      <c r="I261" s="75">
        <v>5</v>
      </c>
      <c r="J261" s="75">
        <v>2018</v>
      </c>
      <c r="K261" s="75">
        <v>2018</v>
      </c>
      <c r="L261" s="81">
        <v>2.4</v>
      </c>
      <c r="M261" s="81">
        <v>0</v>
      </c>
      <c r="N261" s="81">
        <v>0</v>
      </c>
      <c r="O261" s="81">
        <v>0</v>
      </c>
      <c r="P261" s="81">
        <v>2.4</v>
      </c>
      <c r="Q261" s="75" t="s">
        <v>46</v>
      </c>
      <c r="R261" s="75">
        <v>5</v>
      </c>
      <c r="S261" s="75">
        <v>5</v>
      </c>
      <c r="T261" s="75">
        <v>5</v>
      </c>
      <c r="U261" s="75">
        <v>5</v>
      </c>
      <c r="V261" s="66" t="s">
        <v>41</v>
      </c>
      <c r="W261" s="66" t="s">
        <v>41</v>
      </c>
      <c r="X261" s="66" t="s">
        <v>41</v>
      </c>
      <c r="Y261" s="66" t="s">
        <v>41</v>
      </c>
      <c r="Z261" s="66">
        <v>5</v>
      </c>
      <c r="AA261" s="66">
        <v>5</v>
      </c>
      <c r="AB261" s="66" t="s">
        <v>117</v>
      </c>
      <c r="AC261" s="66" t="s">
        <v>118</v>
      </c>
      <c r="AD261" s="6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c r="FT261" s="7"/>
      <c r="FU261" s="7"/>
      <c r="FV261" s="7"/>
      <c r="FW261" s="7"/>
      <c r="FX261" s="7"/>
      <c r="FY261" s="7"/>
      <c r="FZ261" s="7"/>
      <c r="GA261" s="7"/>
      <c r="GB261" s="7"/>
      <c r="GC261" s="7"/>
      <c r="GD261" s="7"/>
      <c r="GE261" s="7"/>
      <c r="GF261" s="7"/>
      <c r="GG261" s="7"/>
      <c r="GH261" s="7"/>
      <c r="GI261" s="7"/>
      <c r="GJ261" s="7"/>
      <c r="GK261" s="7"/>
      <c r="GL261" s="7"/>
      <c r="GM261" s="7"/>
      <c r="GN261" s="7"/>
      <c r="GO261" s="7"/>
      <c r="GP261" s="7"/>
      <c r="GQ261" s="7"/>
      <c r="GR261" s="7"/>
      <c r="GS261" s="7"/>
      <c r="GT261" s="7"/>
      <c r="GU261" s="7"/>
      <c r="GV261" s="7"/>
      <c r="GW261" s="7"/>
      <c r="GX261" s="7"/>
      <c r="GY261" s="7"/>
      <c r="GZ261" s="7"/>
      <c r="HA261" s="7"/>
      <c r="HB261" s="7"/>
      <c r="HC261" s="7"/>
      <c r="HD261" s="7"/>
      <c r="HE261" s="7"/>
      <c r="HF261" s="7"/>
      <c r="HG261" s="7"/>
      <c r="HH261" s="7"/>
      <c r="HI261" s="7"/>
      <c r="HJ261" s="7"/>
      <c r="HK261" s="7"/>
      <c r="HL261" s="7"/>
      <c r="HM261" s="7"/>
      <c r="HN261" s="7"/>
      <c r="HO261" s="7"/>
      <c r="HP261" s="7"/>
    </row>
    <row r="262" s="8" customFormat="1" ht="12" spans="1:30">
      <c r="A262" s="75" t="s">
        <v>42</v>
      </c>
      <c r="B262" s="66" t="s">
        <v>138</v>
      </c>
      <c r="C262" s="75" t="s">
        <v>57</v>
      </c>
      <c r="D262" s="75" t="s">
        <v>70</v>
      </c>
      <c r="E262" s="75" t="s">
        <v>71</v>
      </c>
      <c r="F262" s="75">
        <v>9</v>
      </c>
      <c r="G262" s="75">
        <v>1</v>
      </c>
      <c r="H262" s="75">
        <v>9</v>
      </c>
      <c r="I262" s="75">
        <v>9</v>
      </c>
      <c r="J262" s="75">
        <v>2018</v>
      </c>
      <c r="K262" s="75">
        <v>2018</v>
      </c>
      <c r="L262" s="81">
        <v>6.264</v>
      </c>
      <c r="M262" s="81">
        <v>0</v>
      </c>
      <c r="N262" s="81">
        <v>0</v>
      </c>
      <c r="O262" s="81">
        <v>0</v>
      </c>
      <c r="P262" s="81">
        <v>6.264</v>
      </c>
      <c r="Q262" s="75" t="s">
        <v>46</v>
      </c>
      <c r="R262" s="75">
        <v>9</v>
      </c>
      <c r="S262" s="75">
        <v>9</v>
      </c>
      <c r="T262" s="75">
        <v>9</v>
      </c>
      <c r="U262" s="75">
        <v>9</v>
      </c>
      <c r="V262" s="66" t="s">
        <v>41</v>
      </c>
      <c r="W262" s="66" t="s">
        <v>41</v>
      </c>
      <c r="X262" s="66" t="s">
        <v>41</v>
      </c>
      <c r="Y262" s="66" t="s">
        <v>41</v>
      </c>
      <c r="Z262" s="66">
        <v>9</v>
      </c>
      <c r="AA262" s="66">
        <v>9</v>
      </c>
      <c r="AB262" s="66" t="s">
        <v>117</v>
      </c>
      <c r="AC262" s="66" t="s">
        <v>118</v>
      </c>
      <c r="AD262" s="66"/>
    </row>
    <row r="263" s="8" customFormat="1" ht="12" spans="1:224">
      <c r="A263" s="75" t="s">
        <v>42</v>
      </c>
      <c r="B263" s="66" t="s">
        <v>138</v>
      </c>
      <c r="C263" s="75" t="s">
        <v>58</v>
      </c>
      <c r="D263" s="75" t="s">
        <v>70</v>
      </c>
      <c r="E263" s="75" t="s">
        <v>71</v>
      </c>
      <c r="F263" s="75">
        <v>2</v>
      </c>
      <c r="G263" s="75">
        <v>1</v>
      </c>
      <c r="H263" s="75">
        <v>2</v>
      </c>
      <c r="I263" s="75">
        <v>2</v>
      </c>
      <c r="J263" s="75">
        <v>2018</v>
      </c>
      <c r="K263" s="75">
        <v>2018</v>
      </c>
      <c r="L263" s="81">
        <v>1.44</v>
      </c>
      <c r="M263" s="81">
        <v>0</v>
      </c>
      <c r="N263" s="81">
        <v>0</v>
      </c>
      <c r="O263" s="81">
        <v>0</v>
      </c>
      <c r="P263" s="81">
        <v>1.44</v>
      </c>
      <c r="Q263" s="75" t="s">
        <v>46</v>
      </c>
      <c r="R263" s="75">
        <v>2</v>
      </c>
      <c r="S263" s="75">
        <v>2</v>
      </c>
      <c r="T263" s="75">
        <v>2</v>
      </c>
      <c r="U263" s="75">
        <v>2</v>
      </c>
      <c r="V263" s="66" t="s">
        <v>41</v>
      </c>
      <c r="W263" s="66" t="s">
        <v>41</v>
      </c>
      <c r="X263" s="66" t="s">
        <v>41</v>
      </c>
      <c r="Y263" s="66" t="s">
        <v>41</v>
      </c>
      <c r="Z263" s="66">
        <v>2</v>
      </c>
      <c r="AA263" s="66">
        <v>2</v>
      </c>
      <c r="AB263" s="66" t="s">
        <v>117</v>
      </c>
      <c r="AC263" s="66" t="s">
        <v>118</v>
      </c>
      <c r="AD263" s="6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c r="FT263" s="7"/>
      <c r="FU263" s="7"/>
      <c r="FV263" s="7"/>
      <c r="FW263" s="7"/>
      <c r="FX263" s="7"/>
      <c r="FY263" s="7"/>
      <c r="FZ263" s="7"/>
      <c r="GA263" s="7"/>
      <c r="GB263" s="7"/>
      <c r="GC263" s="7"/>
      <c r="GD263" s="7"/>
      <c r="GE263" s="7"/>
      <c r="GF263" s="7"/>
      <c r="GG263" s="7"/>
      <c r="GH263" s="7"/>
      <c r="GI263" s="7"/>
      <c r="GJ263" s="7"/>
      <c r="GK263" s="7"/>
      <c r="GL263" s="7"/>
      <c r="GM263" s="7"/>
      <c r="GN263" s="7"/>
      <c r="GO263" s="7"/>
      <c r="GP263" s="7"/>
      <c r="GQ263" s="7"/>
      <c r="GR263" s="7"/>
      <c r="GS263" s="7"/>
      <c r="GT263" s="7"/>
      <c r="GU263" s="7"/>
      <c r="GV263" s="7"/>
      <c r="GW263" s="7"/>
      <c r="GX263" s="7"/>
      <c r="GY263" s="7"/>
      <c r="GZ263" s="7"/>
      <c r="HA263" s="7"/>
      <c r="HB263" s="7"/>
      <c r="HC263" s="7"/>
      <c r="HD263" s="7"/>
      <c r="HE263" s="7"/>
      <c r="HF263" s="7"/>
      <c r="HG263" s="7"/>
      <c r="HH263" s="7"/>
      <c r="HI263" s="7"/>
      <c r="HJ263" s="7"/>
      <c r="HK263" s="7"/>
      <c r="HL263" s="7"/>
      <c r="HM263" s="7"/>
      <c r="HN263" s="7"/>
      <c r="HO263" s="7"/>
      <c r="HP263" s="7"/>
    </row>
    <row r="264" s="5" customFormat="1" ht="12" spans="1:30">
      <c r="A264" s="43" t="s">
        <v>139</v>
      </c>
      <c r="B264" s="44" t="s">
        <v>140</v>
      </c>
      <c r="C264" s="43" t="s">
        <v>115</v>
      </c>
      <c r="D264" s="43"/>
      <c r="E264" s="43"/>
      <c r="F264" s="43">
        <v>156</v>
      </c>
      <c r="G264" s="43">
        <v>9</v>
      </c>
      <c r="H264" s="43">
        <v>156</v>
      </c>
      <c r="I264" s="43">
        <v>156</v>
      </c>
      <c r="J264" s="43"/>
      <c r="K264" s="43"/>
      <c r="L264" s="52">
        <v>124</v>
      </c>
      <c r="M264" s="52">
        <v>0</v>
      </c>
      <c r="N264" s="52">
        <v>0</v>
      </c>
      <c r="O264" s="52">
        <v>0</v>
      </c>
      <c r="P264" s="52">
        <v>124</v>
      </c>
      <c r="Q264" s="77"/>
      <c r="R264" s="43">
        <v>156</v>
      </c>
      <c r="S264" s="43">
        <v>156</v>
      </c>
      <c r="T264" s="43">
        <v>156</v>
      </c>
      <c r="U264" s="43">
        <v>156</v>
      </c>
      <c r="V264" s="44" t="s">
        <v>41</v>
      </c>
      <c r="W264" s="44" t="s">
        <v>41</v>
      </c>
      <c r="X264" s="44" t="s">
        <v>41</v>
      </c>
      <c r="Y264" s="44" t="s">
        <v>41</v>
      </c>
      <c r="Z264" s="44">
        <v>156</v>
      </c>
      <c r="AA264" s="44">
        <v>156</v>
      </c>
      <c r="AB264" s="44"/>
      <c r="AC264" s="44"/>
      <c r="AD264" s="65"/>
    </row>
    <row r="265" s="7" customFormat="1" ht="12" spans="1:224">
      <c r="A265" s="75" t="s">
        <v>42</v>
      </c>
      <c r="B265" s="66" t="s">
        <v>141</v>
      </c>
      <c r="C265" s="75" t="s">
        <v>44</v>
      </c>
      <c r="D265" s="75" t="s">
        <v>70</v>
      </c>
      <c r="E265" s="75" t="s">
        <v>71</v>
      </c>
      <c r="F265" s="75">
        <v>3</v>
      </c>
      <c r="G265" s="75">
        <v>1</v>
      </c>
      <c r="H265" s="75">
        <v>3</v>
      </c>
      <c r="I265" s="75">
        <v>3</v>
      </c>
      <c r="J265" s="75">
        <v>2018</v>
      </c>
      <c r="K265" s="75">
        <v>2018</v>
      </c>
      <c r="L265" s="81">
        <v>24.48</v>
      </c>
      <c r="M265" s="81"/>
      <c r="N265" s="81"/>
      <c r="O265" s="81"/>
      <c r="P265" s="81">
        <v>24.48</v>
      </c>
      <c r="Q265" s="75" t="s">
        <v>46</v>
      </c>
      <c r="R265" s="75">
        <v>3</v>
      </c>
      <c r="S265" s="75">
        <v>3</v>
      </c>
      <c r="T265" s="75">
        <v>3</v>
      </c>
      <c r="U265" s="75">
        <v>3</v>
      </c>
      <c r="V265" s="66" t="s">
        <v>41</v>
      </c>
      <c r="W265" s="66" t="s">
        <v>41</v>
      </c>
      <c r="X265" s="66" t="s">
        <v>41</v>
      </c>
      <c r="Y265" s="66" t="s">
        <v>41</v>
      </c>
      <c r="Z265" s="66">
        <v>3</v>
      </c>
      <c r="AA265" s="66">
        <v>3</v>
      </c>
      <c r="AB265" s="66" t="s">
        <v>117</v>
      </c>
      <c r="AC265" s="66" t="s">
        <v>118</v>
      </c>
      <c r="AD265" s="66"/>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G265" s="8"/>
      <c r="EH265" s="8"/>
      <c r="EI265" s="8"/>
      <c r="EJ265" s="8"/>
      <c r="EK265" s="8"/>
      <c r="EL265" s="8"/>
      <c r="EM265" s="8"/>
      <c r="EN265" s="8"/>
      <c r="EO265" s="8"/>
      <c r="EP265" s="8"/>
      <c r="EQ265" s="8"/>
      <c r="ER265" s="8"/>
      <c r="ES265" s="8"/>
      <c r="ET265" s="8"/>
      <c r="EU265" s="8"/>
      <c r="EV265" s="8"/>
      <c r="EW265" s="8"/>
      <c r="EX265" s="8"/>
      <c r="EY265" s="8"/>
      <c r="EZ265" s="8"/>
      <c r="FA265" s="8"/>
      <c r="FB265" s="8"/>
      <c r="FC265" s="8"/>
      <c r="FD265" s="8"/>
      <c r="FE265" s="8"/>
      <c r="FF265" s="8"/>
      <c r="FG265" s="8"/>
      <c r="FH265" s="8"/>
      <c r="FI265" s="8"/>
      <c r="FJ265" s="8"/>
      <c r="FK265" s="8"/>
      <c r="FL265" s="8"/>
      <c r="FM265" s="8"/>
      <c r="FN265" s="8"/>
      <c r="FO265" s="8"/>
      <c r="FP265" s="8"/>
      <c r="FQ265" s="8"/>
      <c r="FR265" s="8"/>
      <c r="FS265" s="8"/>
      <c r="FT265" s="8"/>
      <c r="FU265" s="8"/>
      <c r="FV265" s="8"/>
      <c r="FW265" s="8"/>
      <c r="FX265" s="8"/>
      <c r="FY265" s="8"/>
      <c r="FZ265" s="8"/>
      <c r="GA265" s="8"/>
      <c r="GB265" s="8"/>
      <c r="GC265" s="8"/>
      <c r="GD265" s="8"/>
      <c r="GE265" s="8"/>
      <c r="GF265" s="8"/>
      <c r="GG265" s="8"/>
      <c r="GH265" s="8"/>
      <c r="GI265" s="8"/>
      <c r="GJ265" s="8"/>
      <c r="GK265" s="8"/>
      <c r="GL265" s="8"/>
      <c r="GM265" s="8"/>
      <c r="GN265" s="8"/>
      <c r="GO265" s="8"/>
      <c r="GP265" s="8"/>
      <c r="GQ265" s="8"/>
      <c r="GR265" s="8"/>
      <c r="GS265" s="8"/>
      <c r="GT265" s="8"/>
      <c r="GU265" s="8"/>
      <c r="GV265" s="8"/>
      <c r="GW265" s="8"/>
      <c r="GX265" s="8"/>
      <c r="GY265" s="8"/>
      <c r="GZ265" s="8"/>
      <c r="HA265" s="8"/>
      <c r="HB265" s="8"/>
      <c r="HC265" s="8"/>
      <c r="HD265" s="8"/>
      <c r="HE265" s="8"/>
      <c r="HF265" s="8"/>
      <c r="HG265" s="8"/>
      <c r="HH265" s="8"/>
      <c r="HI265" s="8"/>
      <c r="HJ265" s="8"/>
      <c r="HK265" s="8"/>
      <c r="HL265" s="8"/>
      <c r="HM265" s="8"/>
      <c r="HN265" s="8"/>
      <c r="HO265" s="8"/>
      <c r="HP265" s="8"/>
    </row>
    <row r="266" s="7" customFormat="1" ht="12" spans="1:30">
      <c r="A266" s="75" t="s">
        <v>42</v>
      </c>
      <c r="B266" s="66" t="s">
        <v>141</v>
      </c>
      <c r="C266" s="75" t="s">
        <v>49</v>
      </c>
      <c r="D266" s="75" t="s">
        <v>70</v>
      </c>
      <c r="E266" s="75" t="s">
        <v>71</v>
      </c>
      <c r="F266" s="75">
        <v>12</v>
      </c>
      <c r="G266" s="75">
        <v>1</v>
      </c>
      <c r="H266" s="75">
        <v>12</v>
      </c>
      <c r="I266" s="75">
        <v>12</v>
      </c>
      <c r="J266" s="75">
        <v>2018</v>
      </c>
      <c r="K266" s="75">
        <v>2018</v>
      </c>
      <c r="L266" s="81">
        <v>14.4</v>
      </c>
      <c r="M266" s="81">
        <v>0</v>
      </c>
      <c r="N266" s="81">
        <v>0</v>
      </c>
      <c r="O266" s="81">
        <v>0</v>
      </c>
      <c r="P266" s="81">
        <v>14.4</v>
      </c>
      <c r="Q266" s="75" t="s">
        <v>46</v>
      </c>
      <c r="R266" s="75">
        <v>12</v>
      </c>
      <c r="S266" s="75">
        <v>12</v>
      </c>
      <c r="T266" s="75">
        <v>12</v>
      </c>
      <c r="U266" s="75">
        <v>12</v>
      </c>
      <c r="V266" s="66" t="s">
        <v>41</v>
      </c>
      <c r="W266" s="66" t="s">
        <v>41</v>
      </c>
      <c r="X266" s="66" t="s">
        <v>41</v>
      </c>
      <c r="Y266" s="66" t="s">
        <v>41</v>
      </c>
      <c r="Z266" s="66">
        <v>12</v>
      </c>
      <c r="AA266" s="66">
        <v>12</v>
      </c>
      <c r="AB266" s="66" t="s">
        <v>117</v>
      </c>
      <c r="AC266" s="66" t="s">
        <v>118</v>
      </c>
      <c r="AD266" s="67"/>
    </row>
    <row r="267" s="7" customFormat="1" ht="12" spans="1:224">
      <c r="A267" s="75" t="s">
        <v>42</v>
      </c>
      <c r="B267" s="66" t="s">
        <v>141</v>
      </c>
      <c r="C267" s="75" t="s">
        <v>52</v>
      </c>
      <c r="D267" s="75" t="s">
        <v>70</v>
      </c>
      <c r="E267" s="75" t="s">
        <v>71</v>
      </c>
      <c r="F267" s="75">
        <v>26</v>
      </c>
      <c r="G267" s="75">
        <v>1</v>
      </c>
      <c r="H267" s="75">
        <v>26</v>
      </c>
      <c r="I267" s="75">
        <v>26</v>
      </c>
      <c r="J267" s="75">
        <v>2018</v>
      </c>
      <c r="K267" s="75">
        <v>2018</v>
      </c>
      <c r="L267" s="81">
        <v>16.144</v>
      </c>
      <c r="M267" s="81">
        <v>0</v>
      </c>
      <c r="N267" s="81">
        <v>0</v>
      </c>
      <c r="O267" s="81">
        <v>0</v>
      </c>
      <c r="P267" s="81">
        <v>16.144</v>
      </c>
      <c r="Q267" s="75" t="s">
        <v>46</v>
      </c>
      <c r="R267" s="75">
        <v>26</v>
      </c>
      <c r="S267" s="75">
        <v>26</v>
      </c>
      <c r="T267" s="75">
        <v>26</v>
      </c>
      <c r="U267" s="75">
        <v>26</v>
      </c>
      <c r="V267" s="66" t="s">
        <v>41</v>
      </c>
      <c r="W267" s="66" t="s">
        <v>41</v>
      </c>
      <c r="X267" s="66" t="s">
        <v>41</v>
      </c>
      <c r="Y267" s="66" t="s">
        <v>41</v>
      </c>
      <c r="Z267" s="66">
        <v>26</v>
      </c>
      <c r="AA267" s="66">
        <v>26</v>
      </c>
      <c r="AB267" s="66" t="s">
        <v>117</v>
      </c>
      <c r="AC267" s="66" t="s">
        <v>118</v>
      </c>
      <c r="AD267" s="66"/>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c r="EA267" s="8"/>
      <c r="EB267" s="8"/>
      <c r="EC267" s="8"/>
      <c r="ED267" s="8"/>
      <c r="EE267" s="8"/>
      <c r="EF267" s="8"/>
      <c r="EG267" s="8"/>
      <c r="EH267" s="8"/>
      <c r="EI267" s="8"/>
      <c r="EJ267" s="8"/>
      <c r="EK267" s="8"/>
      <c r="EL267" s="8"/>
      <c r="EM267" s="8"/>
      <c r="EN267" s="8"/>
      <c r="EO267" s="8"/>
      <c r="EP267" s="8"/>
      <c r="EQ267" s="8"/>
      <c r="ER267" s="8"/>
      <c r="ES267" s="8"/>
      <c r="ET267" s="8"/>
      <c r="EU267" s="8"/>
      <c r="EV267" s="8"/>
      <c r="EW267" s="8"/>
      <c r="EX267" s="8"/>
      <c r="EY267" s="8"/>
      <c r="EZ267" s="8"/>
      <c r="FA267" s="8"/>
      <c r="FB267" s="8"/>
      <c r="FC267" s="8"/>
      <c r="FD267" s="8"/>
      <c r="FE267" s="8"/>
      <c r="FF267" s="8"/>
      <c r="FG267" s="8"/>
      <c r="FH267" s="8"/>
      <c r="FI267" s="8"/>
      <c r="FJ267" s="8"/>
      <c r="FK267" s="8"/>
      <c r="FL267" s="8"/>
      <c r="FM267" s="8"/>
      <c r="FN267" s="8"/>
      <c r="FO267" s="8"/>
      <c r="FP267" s="8"/>
      <c r="FQ267" s="8"/>
      <c r="FR267" s="8"/>
      <c r="FS267" s="8"/>
      <c r="FT267" s="8"/>
      <c r="FU267" s="8"/>
      <c r="FV267" s="8"/>
      <c r="FW267" s="8"/>
      <c r="FX267" s="8"/>
      <c r="FY267" s="8"/>
      <c r="FZ267" s="8"/>
      <c r="GA267" s="8"/>
      <c r="GB267" s="8"/>
      <c r="GC267" s="8"/>
      <c r="GD267" s="8"/>
      <c r="GE267" s="8"/>
      <c r="GF267" s="8"/>
      <c r="GG267" s="8"/>
      <c r="GH267" s="8"/>
      <c r="GI267" s="8"/>
      <c r="GJ267" s="8"/>
      <c r="GK267" s="8"/>
      <c r="GL267" s="8"/>
      <c r="GM267" s="8"/>
      <c r="GN267" s="8"/>
      <c r="GO267" s="8"/>
      <c r="GP267" s="8"/>
      <c r="GQ267" s="8"/>
      <c r="GR267" s="8"/>
      <c r="GS267" s="8"/>
      <c r="GT267" s="8"/>
      <c r="GU267" s="8"/>
      <c r="GV267" s="8"/>
      <c r="GW267" s="8"/>
      <c r="GX267" s="8"/>
      <c r="GY267" s="8"/>
      <c r="GZ267" s="8"/>
      <c r="HA267" s="8"/>
      <c r="HB267" s="8"/>
      <c r="HC267" s="8"/>
      <c r="HD267" s="8"/>
      <c r="HE267" s="8"/>
      <c r="HF267" s="8"/>
      <c r="HG267" s="8"/>
      <c r="HH267" s="8"/>
      <c r="HI267" s="8"/>
      <c r="HJ267" s="8"/>
      <c r="HK267" s="8"/>
      <c r="HL267" s="8"/>
      <c r="HM267" s="8"/>
      <c r="HN267" s="8"/>
      <c r="HO267" s="8"/>
      <c r="HP267" s="8"/>
    </row>
    <row r="268" s="7" customFormat="1" ht="12" spans="1:30">
      <c r="A268" s="75" t="s">
        <v>42</v>
      </c>
      <c r="B268" s="66" t="s">
        <v>141</v>
      </c>
      <c r="C268" s="75" t="s">
        <v>53</v>
      </c>
      <c r="D268" s="75" t="s">
        <v>70</v>
      </c>
      <c r="E268" s="75" t="s">
        <v>71</v>
      </c>
      <c r="F268" s="75">
        <v>34</v>
      </c>
      <c r="G268" s="75">
        <v>1</v>
      </c>
      <c r="H268" s="75">
        <v>34</v>
      </c>
      <c r="I268" s="75">
        <v>34</v>
      </c>
      <c r="J268" s="75">
        <v>2018</v>
      </c>
      <c r="K268" s="75">
        <v>2018</v>
      </c>
      <c r="L268" s="81">
        <v>20.4</v>
      </c>
      <c r="M268" s="81">
        <v>0</v>
      </c>
      <c r="N268" s="81">
        <v>0</v>
      </c>
      <c r="O268" s="81">
        <v>0</v>
      </c>
      <c r="P268" s="81">
        <v>20.4</v>
      </c>
      <c r="Q268" s="75" t="s">
        <v>46</v>
      </c>
      <c r="R268" s="75">
        <v>34</v>
      </c>
      <c r="S268" s="75">
        <v>34</v>
      </c>
      <c r="T268" s="75">
        <v>34</v>
      </c>
      <c r="U268" s="75">
        <v>34</v>
      </c>
      <c r="V268" s="66" t="s">
        <v>41</v>
      </c>
      <c r="W268" s="66" t="s">
        <v>41</v>
      </c>
      <c r="X268" s="66" t="s">
        <v>41</v>
      </c>
      <c r="Y268" s="66" t="s">
        <v>41</v>
      </c>
      <c r="Z268" s="66">
        <v>34</v>
      </c>
      <c r="AA268" s="66">
        <v>34</v>
      </c>
      <c r="AB268" s="66" t="s">
        <v>117</v>
      </c>
      <c r="AC268" s="66" t="s">
        <v>118</v>
      </c>
      <c r="AD268" s="67"/>
    </row>
    <row r="269" s="7" customFormat="1" ht="12" spans="1:30">
      <c r="A269" s="75" t="s">
        <v>42</v>
      </c>
      <c r="B269" s="66" t="s">
        <v>141</v>
      </c>
      <c r="C269" s="75" t="s">
        <v>54</v>
      </c>
      <c r="D269" s="75" t="s">
        <v>70</v>
      </c>
      <c r="E269" s="75" t="s">
        <v>71</v>
      </c>
      <c r="F269" s="75">
        <v>22</v>
      </c>
      <c r="G269" s="75">
        <v>1</v>
      </c>
      <c r="H269" s="75">
        <v>22</v>
      </c>
      <c r="I269" s="75">
        <v>22</v>
      </c>
      <c r="J269" s="75">
        <v>2018</v>
      </c>
      <c r="K269" s="75">
        <v>2018</v>
      </c>
      <c r="L269" s="81">
        <v>15.84</v>
      </c>
      <c r="M269" s="81"/>
      <c r="N269" s="81"/>
      <c r="O269" s="81"/>
      <c r="P269" s="81">
        <v>15.84</v>
      </c>
      <c r="Q269" s="75" t="s">
        <v>46</v>
      </c>
      <c r="R269" s="75">
        <v>22</v>
      </c>
      <c r="S269" s="75">
        <v>22</v>
      </c>
      <c r="T269" s="75">
        <v>22</v>
      </c>
      <c r="U269" s="75">
        <v>22</v>
      </c>
      <c r="V269" s="66" t="s">
        <v>41</v>
      </c>
      <c r="W269" s="66" t="s">
        <v>41</v>
      </c>
      <c r="X269" s="66" t="s">
        <v>41</v>
      </c>
      <c r="Y269" s="66" t="s">
        <v>41</v>
      </c>
      <c r="Z269" s="66">
        <v>22</v>
      </c>
      <c r="AA269" s="66">
        <v>22</v>
      </c>
      <c r="AB269" s="66" t="s">
        <v>117</v>
      </c>
      <c r="AC269" s="66" t="s">
        <v>118</v>
      </c>
      <c r="AD269" s="67"/>
    </row>
    <row r="270" s="8" customFormat="1" ht="12" spans="1:30">
      <c r="A270" s="75" t="s">
        <v>42</v>
      </c>
      <c r="B270" s="66" t="s">
        <v>141</v>
      </c>
      <c r="C270" s="75" t="s">
        <v>55</v>
      </c>
      <c r="D270" s="75" t="s">
        <v>70</v>
      </c>
      <c r="E270" s="75" t="s">
        <v>71</v>
      </c>
      <c r="F270" s="75">
        <v>26</v>
      </c>
      <c r="G270" s="75">
        <v>1</v>
      </c>
      <c r="H270" s="75">
        <v>26</v>
      </c>
      <c r="I270" s="75">
        <v>26</v>
      </c>
      <c r="J270" s="75">
        <v>2018</v>
      </c>
      <c r="K270" s="75">
        <v>2018</v>
      </c>
      <c r="L270" s="81">
        <v>12.48</v>
      </c>
      <c r="M270" s="81">
        <v>0</v>
      </c>
      <c r="N270" s="81">
        <v>0</v>
      </c>
      <c r="O270" s="81">
        <v>0</v>
      </c>
      <c r="P270" s="81">
        <v>12.48</v>
      </c>
      <c r="Q270" s="75" t="s">
        <v>46</v>
      </c>
      <c r="R270" s="75">
        <v>26</v>
      </c>
      <c r="S270" s="75">
        <v>26</v>
      </c>
      <c r="T270" s="75">
        <v>26</v>
      </c>
      <c r="U270" s="75">
        <v>26</v>
      </c>
      <c r="V270" s="66" t="s">
        <v>41</v>
      </c>
      <c r="W270" s="66" t="s">
        <v>41</v>
      </c>
      <c r="X270" s="66" t="s">
        <v>41</v>
      </c>
      <c r="Y270" s="66" t="s">
        <v>41</v>
      </c>
      <c r="Z270" s="66">
        <v>26</v>
      </c>
      <c r="AA270" s="66">
        <v>26</v>
      </c>
      <c r="AB270" s="66" t="s">
        <v>117</v>
      </c>
      <c r="AC270" s="66" t="s">
        <v>118</v>
      </c>
      <c r="AD270" s="66"/>
    </row>
    <row r="271" s="8" customFormat="1" ht="12" spans="1:224">
      <c r="A271" s="75" t="s">
        <v>42</v>
      </c>
      <c r="B271" s="66" t="s">
        <v>141</v>
      </c>
      <c r="C271" s="75" t="s">
        <v>56</v>
      </c>
      <c r="D271" s="75" t="s">
        <v>70</v>
      </c>
      <c r="E271" s="75" t="s">
        <v>71</v>
      </c>
      <c r="F271" s="75">
        <v>14</v>
      </c>
      <c r="G271" s="75">
        <v>1</v>
      </c>
      <c r="H271" s="75">
        <v>14</v>
      </c>
      <c r="I271" s="75">
        <v>14</v>
      </c>
      <c r="J271" s="75">
        <v>2018</v>
      </c>
      <c r="K271" s="75">
        <v>2018</v>
      </c>
      <c r="L271" s="81">
        <v>6.72</v>
      </c>
      <c r="M271" s="81">
        <v>0</v>
      </c>
      <c r="N271" s="81">
        <v>0</v>
      </c>
      <c r="O271" s="81">
        <v>0</v>
      </c>
      <c r="P271" s="81">
        <v>6.72</v>
      </c>
      <c r="Q271" s="75" t="s">
        <v>46</v>
      </c>
      <c r="R271" s="75">
        <v>14</v>
      </c>
      <c r="S271" s="75">
        <v>14</v>
      </c>
      <c r="T271" s="75">
        <v>14</v>
      </c>
      <c r="U271" s="75">
        <v>14</v>
      </c>
      <c r="V271" s="66" t="s">
        <v>41</v>
      </c>
      <c r="W271" s="66" t="s">
        <v>41</v>
      </c>
      <c r="X271" s="66" t="s">
        <v>41</v>
      </c>
      <c r="Y271" s="66" t="s">
        <v>41</v>
      </c>
      <c r="Z271" s="66">
        <v>14</v>
      </c>
      <c r="AA271" s="66">
        <v>14</v>
      </c>
      <c r="AB271" s="66" t="s">
        <v>117</v>
      </c>
      <c r="AC271" s="66" t="s">
        <v>118</v>
      </c>
      <c r="AD271" s="6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c r="FT271" s="7"/>
      <c r="FU271" s="7"/>
      <c r="FV271" s="7"/>
      <c r="FW271" s="7"/>
      <c r="FX271" s="7"/>
      <c r="FY271" s="7"/>
      <c r="FZ271" s="7"/>
      <c r="GA271" s="7"/>
      <c r="GB271" s="7"/>
      <c r="GC271" s="7"/>
      <c r="GD271" s="7"/>
      <c r="GE271" s="7"/>
      <c r="GF271" s="7"/>
      <c r="GG271" s="7"/>
      <c r="GH271" s="7"/>
      <c r="GI271" s="7"/>
      <c r="GJ271" s="7"/>
      <c r="GK271" s="7"/>
      <c r="GL271" s="7"/>
      <c r="GM271" s="7"/>
      <c r="GN271" s="7"/>
      <c r="GO271" s="7"/>
      <c r="GP271" s="7"/>
      <c r="GQ271" s="7"/>
      <c r="GR271" s="7"/>
      <c r="GS271" s="7"/>
      <c r="GT271" s="7"/>
      <c r="GU271" s="7"/>
      <c r="GV271" s="7"/>
      <c r="GW271" s="7"/>
      <c r="GX271" s="7"/>
      <c r="GY271" s="7"/>
      <c r="GZ271" s="7"/>
      <c r="HA271" s="7"/>
      <c r="HB271" s="7"/>
      <c r="HC271" s="7"/>
      <c r="HD271" s="7"/>
      <c r="HE271" s="7"/>
      <c r="HF271" s="7"/>
      <c r="HG271" s="7"/>
      <c r="HH271" s="7"/>
      <c r="HI271" s="7"/>
      <c r="HJ271" s="7"/>
      <c r="HK271" s="7"/>
      <c r="HL271" s="7"/>
      <c r="HM271" s="7"/>
      <c r="HN271" s="7"/>
      <c r="HO271" s="7"/>
      <c r="HP271" s="7"/>
    </row>
    <row r="272" s="8" customFormat="1" ht="12" spans="1:30">
      <c r="A272" s="75" t="s">
        <v>42</v>
      </c>
      <c r="B272" s="66" t="s">
        <v>141</v>
      </c>
      <c r="C272" s="75" t="s">
        <v>57</v>
      </c>
      <c r="D272" s="75" t="s">
        <v>70</v>
      </c>
      <c r="E272" s="75" t="s">
        <v>71</v>
      </c>
      <c r="F272" s="75">
        <v>6</v>
      </c>
      <c r="G272" s="75">
        <v>1</v>
      </c>
      <c r="H272" s="75">
        <v>6</v>
      </c>
      <c r="I272" s="75">
        <v>6</v>
      </c>
      <c r="J272" s="75">
        <v>2018</v>
      </c>
      <c r="K272" s="75">
        <v>2018</v>
      </c>
      <c r="L272" s="81">
        <v>4.176</v>
      </c>
      <c r="M272" s="81">
        <v>0</v>
      </c>
      <c r="N272" s="81">
        <v>0</v>
      </c>
      <c r="O272" s="81">
        <v>0</v>
      </c>
      <c r="P272" s="81">
        <v>4.176</v>
      </c>
      <c r="Q272" s="75" t="s">
        <v>46</v>
      </c>
      <c r="R272" s="75">
        <v>6</v>
      </c>
      <c r="S272" s="75">
        <v>6</v>
      </c>
      <c r="T272" s="75">
        <v>6</v>
      </c>
      <c r="U272" s="75">
        <v>6</v>
      </c>
      <c r="V272" s="66" t="s">
        <v>41</v>
      </c>
      <c r="W272" s="66" t="s">
        <v>41</v>
      </c>
      <c r="X272" s="66" t="s">
        <v>41</v>
      </c>
      <c r="Y272" s="66" t="s">
        <v>41</v>
      </c>
      <c r="Z272" s="66">
        <v>6</v>
      </c>
      <c r="AA272" s="66">
        <v>6</v>
      </c>
      <c r="AB272" s="66" t="s">
        <v>117</v>
      </c>
      <c r="AC272" s="66" t="s">
        <v>118</v>
      </c>
      <c r="AD272" s="66"/>
    </row>
    <row r="273" s="8" customFormat="1" ht="12" spans="1:224">
      <c r="A273" s="75" t="s">
        <v>42</v>
      </c>
      <c r="B273" s="66" t="s">
        <v>141</v>
      </c>
      <c r="C273" s="75" t="s">
        <v>58</v>
      </c>
      <c r="D273" s="75" t="s">
        <v>70</v>
      </c>
      <c r="E273" s="75" t="s">
        <v>71</v>
      </c>
      <c r="F273" s="75">
        <v>13</v>
      </c>
      <c r="G273" s="75">
        <v>1</v>
      </c>
      <c r="H273" s="75">
        <v>13</v>
      </c>
      <c r="I273" s="75">
        <v>13</v>
      </c>
      <c r="J273" s="75">
        <v>2018</v>
      </c>
      <c r="K273" s="75">
        <v>2018</v>
      </c>
      <c r="L273" s="81">
        <v>9.36</v>
      </c>
      <c r="M273" s="81">
        <v>0</v>
      </c>
      <c r="N273" s="81">
        <v>0</v>
      </c>
      <c r="O273" s="81">
        <v>0</v>
      </c>
      <c r="P273" s="81">
        <v>9.36</v>
      </c>
      <c r="Q273" s="75" t="s">
        <v>46</v>
      </c>
      <c r="R273" s="75">
        <v>13</v>
      </c>
      <c r="S273" s="75">
        <v>13</v>
      </c>
      <c r="T273" s="75">
        <v>13</v>
      </c>
      <c r="U273" s="75">
        <v>13</v>
      </c>
      <c r="V273" s="66" t="s">
        <v>41</v>
      </c>
      <c r="W273" s="66" t="s">
        <v>41</v>
      </c>
      <c r="X273" s="66" t="s">
        <v>41</v>
      </c>
      <c r="Y273" s="66" t="s">
        <v>41</v>
      </c>
      <c r="Z273" s="66">
        <v>13</v>
      </c>
      <c r="AA273" s="66">
        <v>13</v>
      </c>
      <c r="AB273" s="66" t="s">
        <v>117</v>
      </c>
      <c r="AC273" s="66" t="s">
        <v>118</v>
      </c>
      <c r="AD273" s="6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c r="FT273" s="7"/>
      <c r="FU273" s="7"/>
      <c r="FV273" s="7"/>
      <c r="FW273" s="7"/>
      <c r="FX273" s="7"/>
      <c r="FY273" s="7"/>
      <c r="FZ273" s="7"/>
      <c r="GA273" s="7"/>
      <c r="GB273" s="7"/>
      <c r="GC273" s="7"/>
      <c r="GD273" s="7"/>
      <c r="GE273" s="7"/>
      <c r="GF273" s="7"/>
      <c r="GG273" s="7"/>
      <c r="GH273" s="7"/>
      <c r="GI273" s="7"/>
      <c r="GJ273" s="7"/>
      <c r="GK273" s="7"/>
      <c r="GL273" s="7"/>
      <c r="GM273" s="7"/>
      <c r="GN273" s="7"/>
      <c r="GO273" s="7"/>
      <c r="GP273" s="7"/>
      <c r="GQ273" s="7"/>
      <c r="GR273" s="7"/>
      <c r="GS273" s="7"/>
      <c r="GT273" s="7"/>
      <c r="GU273" s="7"/>
      <c r="GV273" s="7"/>
      <c r="GW273" s="7"/>
      <c r="GX273" s="7"/>
      <c r="GY273" s="7"/>
      <c r="GZ273" s="7"/>
      <c r="HA273" s="7"/>
      <c r="HB273" s="7"/>
      <c r="HC273" s="7"/>
      <c r="HD273" s="7"/>
      <c r="HE273" s="7"/>
      <c r="HF273" s="7"/>
      <c r="HG273" s="7"/>
      <c r="HH273" s="7"/>
      <c r="HI273" s="7"/>
      <c r="HJ273" s="7"/>
      <c r="HK273" s="7"/>
      <c r="HL273" s="7"/>
      <c r="HM273" s="7"/>
      <c r="HN273" s="7"/>
      <c r="HO273" s="7"/>
      <c r="HP273" s="7"/>
    </row>
    <row r="274" s="5" customFormat="1" ht="12" spans="1:30">
      <c r="A274" s="43" t="s">
        <v>142</v>
      </c>
      <c r="B274" s="44" t="s">
        <v>143</v>
      </c>
      <c r="C274" s="43" t="s">
        <v>144</v>
      </c>
      <c r="D274" s="43"/>
      <c r="E274" s="43"/>
      <c r="F274" s="43">
        <v>27</v>
      </c>
      <c r="G274" s="43">
        <v>6</v>
      </c>
      <c r="H274" s="43">
        <v>27</v>
      </c>
      <c r="I274" s="43">
        <v>27</v>
      </c>
      <c r="J274" s="43"/>
      <c r="K274" s="43"/>
      <c r="L274" s="52">
        <v>16.08</v>
      </c>
      <c r="M274" s="52">
        <v>0</v>
      </c>
      <c r="N274" s="52">
        <v>0</v>
      </c>
      <c r="O274" s="52">
        <v>0</v>
      </c>
      <c r="P274" s="52">
        <v>16.08</v>
      </c>
      <c r="Q274" s="77"/>
      <c r="R274" s="43">
        <v>27</v>
      </c>
      <c r="S274" s="43">
        <v>27</v>
      </c>
      <c r="T274" s="43">
        <v>27</v>
      </c>
      <c r="U274" s="43">
        <v>27</v>
      </c>
      <c r="V274" s="44" t="s">
        <v>41</v>
      </c>
      <c r="W274" s="44" t="s">
        <v>41</v>
      </c>
      <c r="X274" s="44" t="s">
        <v>41</v>
      </c>
      <c r="Y274" s="44" t="s">
        <v>41</v>
      </c>
      <c r="Z274" s="44">
        <v>27</v>
      </c>
      <c r="AA274" s="44">
        <v>27</v>
      </c>
      <c r="AB274" s="44"/>
      <c r="AC274" s="44"/>
      <c r="AD274" s="65"/>
    </row>
    <row r="275" s="7" customFormat="1" ht="12" spans="1:30">
      <c r="A275" s="75" t="s">
        <v>42</v>
      </c>
      <c r="B275" s="66" t="s">
        <v>145</v>
      </c>
      <c r="C275" s="75" t="s">
        <v>49</v>
      </c>
      <c r="D275" s="75" t="s">
        <v>70</v>
      </c>
      <c r="E275" s="75" t="s">
        <v>71</v>
      </c>
      <c r="F275" s="75">
        <v>3</v>
      </c>
      <c r="G275" s="75">
        <v>1</v>
      </c>
      <c r="H275" s="75">
        <v>3</v>
      </c>
      <c r="I275" s="75">
        <v>3</v>
      </c>
      <c r="J275" s="75">
        <v>2018</v>
      </c>
      <c r="K275" s="75">
        <v>2018</v>
      </c>
      <c r="L275" s="81">
        <v>2.88</v>
      </c>
      <c r="M275" s="81">
        <v>0</v>
      </c>
      <c r="N275" s="81">
        <v>0</v>
      </c>
      <c r="O275" s="81">
        <v>0</v>
      </c>
      <c r="P275" s="81">
        <v>2.88</v>
      </c>
      <c r="Q275" s="75" t="s">
        <v>46</v>
      </c>
      <c r="R275" s="75">
        <v>3</v>
      </c>
      <c r="S275" s="75">
        <v>3</v>
      </c>
      <c r="T275" s="75">
        <v>3</v>
      </c>
      <c r="U275" s="75">
        <v>3</v>
      </c>
      <c r="V275" s="66" t="s">
        <v>41</v>
      </c>
      <c r="W275" s="66" t="s">
        <v>41</v>
      </c>
      <c r="X275" s="66" t="s">
        <v>41</v>
      </c>
      <c r="Y275" s="66" t="s">
        <v>41</v>
      </c>
      <c r="Z275" s="66">
        <v>3</v>
      </c>
      <c r="AA275" s="66">
        <v>3</v>
      </c>
      <c r="AB275" s="66" t="s">
        <v>117</v>
      </c>
      <c r="AC275" s="66" t="s">
        <v>118</v>
      </c>
      <c r="AD275" s="67"/>
    </row>
    <row r="276" s="7" customFormat="1" ht="12" spans="1:30">
      <c r="A276" s="75" t="s">
        <v>42</v>
      </c>
      <c r="B276" s="66" t="s">
        <v>145</v>
      </c>
      <c r="C276" s="75" t="s">
        <v>53</v>
      </c>
      <c r="D276" s="75" t="s">
        <v>70</v>
      </c>
      <c r="E276" s="75" t="s">
        <v>71</v>
      </c>
      <c r="F276" s="75">
        <v>8</v>
      </c>
      <c r="G276" s="75">
        <v>1</v>
      </c>
      <c r="H276" s="75">
        <v>8</v>
      </c>
      <c r="I276" s="75">
        <v>8</v>
      </c>
      <c r="J276" s="75">
        <v>2018</v>
      </c>
      <c r="K276" s="75">
        <v>2018</v>
      </c>
      <c r="L276" s="81">
        <v>4.8</v>
      </c>
      <c r="M276" s="81">
        <v>0</v>
      </c>
      <c r="N276" s="81">
        <v>0</v>
      </c>
      <c r="O276" s="81">
        <v>0</v>
      </c>
      <c r="P276" s="81">
        <v>4.8</v>
      </c>
      <c r="Q276" s="75" t="s">
        <v>46</v>
      </c>
      <c r="R276" s="75">
        <v>8</v>
      </c>
      <c r="S276" s="75">
        <v>8</v>
      </c>
      <c r="T276" s="75">
        <v>8</v>
      </c>
      <c r="U276" s="75">
        <v>8</v>
      </c>
      <c r="V276" s="66" t="s">
        <v>41</v>
      </c>
      <c r="W276" s="66" t="s">
        <v>41</v>
      </c>
      <c r="X276" s="66" t="s">
        <v>41</v>
      </c>
      <c r="Y276" s="66" t="s">
        <v>41</v>
      </c>
      <c r="Z276" s="66">
        <v>8</v>
      </c>
      <c r="AA276" s="66">
        <v>8</v>
      </c>
      <c r="AB276" s="66" t="s">
        <v>117</v>
      </c>
      <c r="AC276" s="66" t="s">
        <v>118</v>
      </c>
      <c r="AD276" s="67"/>
    </row>
    <row r="277" s="7" customFormat="1" ht="12" spans="1:30">
      <c r="A277" s="75" t="s">
        <v>42</v>
      </c>
      <c r="B277" s="66" t="s">
        <v>145</v>
      </c>
      <c r="C277" s="75" t="s">
        <v>54</v>
      </c>
      <c r="D277" s="75" t="s">
        <v>70</v>
      </c>
      <c r="E277" s="75" t="s">
        <v>71</v>
      </c>
      <c r="F277" s="75">
        <v>3</v>
      </c>
      <c r="G277" s="75">
        <v>1</v>
      </c>
      <c r="H277" s="75">
        <v>3</v>
      </c>
      <c r="I277" s="75">
        <v>3</v>
      </c>
      <c r="J277" s="75">
        <v>2018</v>
      </c>
      <c r="K277" s="75">
        <v>2018</v>
      </c>
      <c r="L277" s="81">
        <v>2.16</v>
      </c>
      <c r="M277" s="81">
        <v>0</v>
      </c>
      <c r="N277" s="81">
        <v>0</v>
      </c>
      <c r="O277" s="81">
        <v>0</v>
      </c>
      <c r="P277" s="81">
        <v>2.16</v>
      </c>
      <c r="Q277" s="75" t="s">
        <v>46</v>
      </c>
      <c r="R277" s="75">
        <v>3</v>
      </c>
      <c r="S277" s="75">
        <v>3</v>
      </c>
      <c r="T277" s="75">
        <v>3</v>
      </c>
      <c r="U277" s="75">
        <v>3</v>
      </c>
      <c r="V277" s="66" t="s">
        <v>41</v>
      </c>
      <c r="W277" s="66" t="s">
        <v>41</v>
      </c>
      <c r="X277" s="66" t="s">
        <v>41</v>
      </c>
      <c r="Y277" s="66" t="s">
        <v>41</v>
      </c>
      <c r="Z277" s="66">
        <v>3</v>
      </c>
      <c r="AA277" s="66">
        <v>3</v>
      </c>
      <c r="AB277" s="66" t="s">
        <v>117</v>
      </c>
      <c r="AC277" s="66" t="s">
        <v>118</v>
      </c>
      <c r="AD277" s="67"/>
    </row>
    <row r="278" s="8" customFormat="1" ht="12" spans="1:30">
      <c r="A278" s="75" t="s">
        <v>42</v>
      </c>
      <c r="B278" s="66" t="s">
        <v>145</v>
      </c>
      <c r="C278" s="75" t="s">
        <v>55</v>
      </c>
      <c r="D278" s="75" t="s">
        <v>70</v>
      </c>
      <c r="E278" s="75" t="s">
        <v>71</v>
      </c>
      <c r="F278" s="75">
        <v>3</v>
      </c>
      <c r="G278" s="75">
        <v>1</v>
      </c>
      <c r="H278" s="75">
        <v>3</v>
      </c>
      <c r="I278" s="75">
        <v>3</v>
      </c>
      <c r="J278" s="75">
        <v>2018</v>
      </c>
      <c r="K278" s="75">
        <v>2018</v>
      </c>
      <c r="L278" s="81">
        <v>1.44</v>
      </c>
      <c r="M278" s="81">
        <v>0</v>
      </c>
      <c r="N278" s="81">
        <v>0</v>
      </c>
      <c r="O278" s="81">
        <v>0</v>
      </c>
      <c r="P278" s="81">
        <v>1.44</v>
      </c>
      <c r="Q278" s="75" t="s">
        <v>46</v>
      </c>
      <c r="R278" s="75">
        <v>3</v>
      </c>
      <c r="S278" s="75">
        <v>3</v>
      </c>
      <c r="T278" s="75">
        <v>3</v>
      </c>
      <c r="U278" s="75">
        <v>3</v>
      </c>
      <c r="V278" s="66" t="s">
        <v>41</v>
      </c>
      <c r="W278" s="66" t="s">
        <v>41</v>
      </c>
      <c r="X278" s="66" t="s">
        <v>41</v>
      </c>
      <c r="Y278" s="66" t="s">
        <v>41</v>
      </c>
      <c r="Z278" s="66">
        <v>3</v>
      </c>
      <c r="AA278" s="66">
        <v>3</v>
      </c>
      <c r="AB278" s="66" t="s">
        <v>117</v>
      </c>
      <c r="AC278" s="66" t="s">
        <v>118</v>
      </c>
      <c r="AD278" s="66"/>
    </row>
    <row r="279" s="8" customFormat="1" ht="12" spans="1:224">
      <c r="A279" s="75" t="s">
        <v>42</v>
      </c>
      <c r="B279" s="66" t="s">
        <v>145</v>
      </c>
      <c r="C279" s="75" t="s">
        <v>56</v>
      </c>
      <c r="D279" s="75" t="s">
        <v>70</v>
      </c>
      <c r="E279" s="75" t="s">
        <v>71</v>
      </c>
      <c r="F279" s="75">
        <v>6</v>
      </c>
      <c r="G279" s="75">
        <v>1</v>
      </c>
      <c r="H279" s="75">
        <v>6</v>
      </c>
      <c r="I279" s="75">
        <v>6</v>
      </c>
      <c r="J279" s="75">
        <v>2018</v>
      </c>
      <c r="K279" s="75">
        <v>2018</v>
      </c>
      <c r="L279" s="81">
        <v>2.88</v>
      </c>
      <c r="M279" s="81">
        <v>0</v>
      </c>
      <c r="N279" s="81">
        <v>0</v>
      </c>
      <c r="O279" s="81">
        <v>0</v>
      </c>
      <c r="P279" s="81">
        <v>2.88</v>
      </c>
      <c r="Q279" s="75" t="s">
        <v>46</v>
      </c>
      <c r="R279" s="75">
        <v>6</v>
      </c>
      <c r="S279" s="75">
        <v>6</v>
      </c>
      <c r="T279" s="75">
        <v>6</v>
      </c>
      <c r="U279" s="75">
        <v>6</v>
      </c>
      <c r="V279" s="66" t="s">
        <v>41</v>
      </c>
      <c r="W279" s="66" t="s">
        <v>41</v>
      </c>
      <c r="X279" s="66" t="s">
        <v>41</v>
      </c>
      <c r="Y279" s="66" t="s">
        <v>41</v>
      </c>
      <c r="Z279" s="66">
        <v>6</v>
      </c>
      <c r="AA279" s="66">
        <v>6</v>
      </c>
      <c r="AB279" s="66" t="s">
        <v>117</v>
      </c>
      <c r="AC279" s="66" t="s">
        <v>118</v>
      </c>
      <c r="AD279" s="6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7"/>
      <c r="FC279" s="7"/>
      <c r="FD279" s="7"/>
      <c r="FE279" s="7"/>
      <c r="FF279" s="7"/>
      <c r="FG279" s="7"/>
      <c r="FH279" s="7"/>
      <c r="FI279" s="7"/>
      <c r="FJ279" s="7"/>
      <c r="FK279" s="7"/>
      <c r="FL279" s="7"/>
      <c r="FM279" s="7"/>
      <c r="FN279" s="7"/>
      <c r="FO279" s="7"/>
      <c r="FP279" s="7"/>
      <c r="FQ279" s="7"/>
      <c r="FR279" s="7"/>
      <c r="FS279" s="7"/>
      <c r="FT279" s="7"/>
      <c r="FU279" s="7"/>
      <c r="FV279" s="7"/>
      <c r="FW279" s="7"/>
      <c r="FX279" s="7"/>
      <c r="FY279" s="7"/>
      <c r="FZ279" s="7"/>
      <c r="GA279" s="7"/>
      <c r="GB279" s="7"/>
      <c r="GC279" s="7"/>
      <c r="GD279" s="7"/>
      <c r="GE279" s="7"/>
      <c r="GF279" s="7"/>
      <c r="GG279" s="7"/>
      <c r="GH279" s="7"/>
      <c r="GI279" s="7"/>
      <c r="GJ279" s="7"/>
      <c r="GK279" s="7"/>
      <c r="GL279" s="7"/>
      <c r="GM279" s="7"/>
      <c r="GN279" s="7"/>
      <c r="GO279" s="7"/>
      <c r="GP279" s="7"/>
      <c r="GQ279" s="7"/>
      <c r="GR279" s="7"/>
      <c r="GS279" s="7"/>
      <c r="GT279" s="7"/>
      <c r="GU279" s="7"/>
      <c r="GV279" s="7"/>
      <c r="GW279" s="7"/>
      <c r="GX279" s="7"/>
      <c r="GY279" s="7"/>
      <c r="GZ279" s="7"/>
      <c r="HA279" s="7"/>
      <c r="HB279" s="7"/>
      <c r="HC279" s="7"/>
      <c r="HD279" s="7"/>
      <c r="HE279" s="7"/>
      <c r="HF279" s="7"/>
      <c r="HG279" s="7"/>
      <c r="HH279" s="7"/>
      <c r="HI279" s="7"/>
      <c r="HJ279" s="7"/>
      <c r="HK279" s="7"/>
      <c r="HL279" s="7"/>
      <c r="HM279" s="7"/>
      <c r="HN279" s="7"/>
      <c r="HO279" s="7"/>
      <c r="HP279" s="7"/>
    </row>
    <row r="280" s="8" customFormat="1" ht="12" spans="1:30">
      <c r="A280" s="75" t="s">
        <v>42</v>
      </c>
      <c r="B280" s="66" t="s">
        <v>145</v>
      </c>
      <c r="C280" s="75" t="s">
        <v>57</v>
      </c>
      <c r="D280" s="75" t="s">
        <v>70</v>
      </c>
      <c r="E280" s="75" t="s">
        <v>71</v>
      </c>
      <c r="F280" s="75">
        <v>4</v>
      </c>
      <c r="G280" s="75">
        <v>1</v>
      </c>
      <c r="H280" s="75">
        <v>4</v>
      </c>
      <c r="I280" s="75">
        <v>4</v>
      </c>
      <c r="J280" s="75">
        <v>2018</v>
      </c>
      <c r="K280" s="75">
        <v>2018</v>
      </c>
      <c r="L280" s="81">
        <v>1.92</v>
      </c>
      <c r="M280" s="81">
        <v>0</v>
      </c>
      <c r="N280" s="81">
        <v>0</v>
      </c>
      <c r="O280" s="81">
        <v>0</v>
      </c>
      <c r="P280" s="81">
        <v>1.92</v>
      </c>
      <c r="Q280" s="75" t="s">
        <v>46</v>
      </c>
      <c r="R280" s="75">
        <v>4</v>
      </c>
      <c r="S280" s="75">
        <v>4</v>
      </c>
      <c r="T280" s="75">
        <v>4</v>
      </c>
      <c r="U280" s="75">
        <v>4</v>
      </c>
      <c r="V280" s="66" t="s">
        <v>41</v>
      </c>
      <c r="W280" s="66" t="s">
        <v>41</v>
      </c>
      <c r="X280" s="66" t="s">
        <v>41</v>
      </c>
      <c r="Y280" s="66" t="s">
        <v>41</v>
      </c>
      <c r="Z280" s="66">
        <v>4</v>
      </c>
      <c r="AA280" s="66">
        <v>4</v>
      </c>
      <c r="AB280" s="66" t="s">
        <v>117</v>
      </c>
      <c r="AC280" s="66" t="s">
        <v>118</v>
      </c>
      <c r="AD280" s="66"/>
    </row>
    <row r="281" s="5" customFormat="1" ht="12" spans="1:30">
      <c r="A281" s="43" t="s">
        <v>146</v>
      </c>
      <c r="B281" s="44" t="s">
        <v>147</v>
      </c>
      <c r="C281" s="43" t="s">
        <v>148</v>
      </c>
      <c r="D281" s="43"/>
      <c r="E281" s="43"/>
      <c r="F281" s="43">
        <v>92</v>
      </c>
      <c r="G281" s="43">
        <v>10</v>
      </c>
      <c r="H281" s="43">
        <v>92</v>
      </c>
      <c r="I281" s="43">
        <v>92</v>
      </c>
      <c r="J281" s="43"/>
      <c r="K281" s="43"/>
      <c r="L281" s="52">
        <v>18.42</v>
      </c>
      <c r="M281" s="52">
        <v>0</v>
      </c>
      <c r="N281" s="52">
        <v>8.76</v>
      </c>
      <c r="O281" s="52">
        <v>0.3</v>
      </c>
      <c r="P281" s="52">
        <v>9.36</v>
      </c>
      <c r="Q281" s="77"/>
      <c r="R281" s="43">
        <v>92</v>
      </c>
      <c r="S281" s="43">
        <v>92</v>
      </c>
      <c r="T281" s="43">
        <v>92</v>
      </c>
      <c r="U281" s="43">
        <v>92</v>
      </c>
      <c r="V281" s="44" t="s">
        <v>41</v>
      </c>
      <c r="W281" s="44" t="s">
        <v>41</v>
      </c>
      <c r="X281" s="44" t="s">
        <v>41</v>
      </c>
      <c r="Y281" s="44" t="s">
        <v>41</v>
      </c>
      <c r="Z281" s="44">
        <v>92</v>
      </c>
      <c r="AA281" s="44">
        <v>92</v>
      </c>
      <c r="AB281" s="44"/>
      <c r="AC281" s="44"/>
      <c r="AD281" s="65"/>
    </row>
    <row r="282" s="7" customFormat="1" ht="12" spans="1:30">
      <c r="A282" s="75" t="s">
        <v>42</v>
      </c>
      <c r="B282" s="66" t="s">
        <v>149</v>
      </c>
      <c r="C282" s="75" t="s">
        <v>49</v>
      </c>
      <c r="D282" s="75" t="s">
        <v>70</v>
      </c>
      <c r="E282" s="75" t="s">
        <v>71</v>
      </c>
      <c r="F282" s="75">
        <v>1</v>
      </c>
      <c r="G282" s="75">
        <v>1</v>
      </c>
      <c r="H282" s="75">
        <v>1</v>
      </c>
      <c r="I282" s="75">
        <v>1</v>
      </c>
      <c r="J282" s="75">
        <v>2018</v>
      </c>
      <c r="K282" s="75">
        <v>2018</v>
      </c>
      <c r="L282" s="81">
        <v>0.96</v>
      </c>
      <c r="M282" s="81">
        <v>0</v>
      </c>
      <c r="N282" s="81">
        <v>0</v>
      </c>
      <c r="O282" s="81">
        <v>0</v>
      </c>
      <c r="P282" s="81">
        <v>0.96</v>
      </c>
      <c r="Q282" s="75" t="s">
        <v>46</v>
      </c>
      <c r="R282" s="75">
        <v>1</v>
      </c>
      <c r="S282" s="75">
        <v>1</v>
      </c>
      <c r="T282" s="75">
        <v>1</v>
      </c>
      <c r="U282" s="75">
        <v>1</v>
      </c>
      <c r="V282" s="66" t="s">
        <v>41</v>
      </c>
      <c r="W282" s="66" t="s">
        <v>41</v>
      </c>
      <c r="X282" s="66" t="s">
        <v>41</v>
      </c>
      <c r="Y282" s="66" t="s">
        <v>41</v>
      </c>
      <c r="Z282" s="66">
        <v>1</v>
      </c>
      <c r="AA282" s="66">
        <v>1</v>
      </c>
      <c r="AB282" s="66" t="s">
        <v>117</v>
      </c>
      <c r="AC282" s="66" t="s">
        <v>118</v>
      </c>
      <c r="AD282" s="67"/>
    </row>
    <row r="283" s="7" customFormat="1" ht="12" spans="1:30">
      <c r="A283" s="75" t="s">
        <v>42</v>
      </c>
      <c r="B283" s="66" t="s">
        <v>149</v>
      </c>
      <c r="C283" s="75" t="s">
        <v>50</v>
      </c>
      <c r="D283" s="75" t="s">
        <v>70</v>
      </c>
      <c r="E283" s="75" t="s">
        <v>71</v>
      </c>
      <c r="F283" s="75">
        <v>5</v>
      </c>
      <c r="G283" s="75">
        <v>1</v>
      </c>
      <c r="H283" s="75">
        <v>5</v>
      </c>
      <c r="I283" s="75">
        <v>5</v>
      </c>
      <c r="J283" s="75">
        <v>2018</v>
      </c>
      <c r="K283" s="75">
        <v>2018</v>
      </c>
      <c r="L283" s="132">
        <v>3.42</v>
      </c>
      <c r="M283" s="81">
        <v>0</v>
      </c>
      <c r="N283" s="81">
        <v>0</v>
      </c>
      <c r="O283" s="81">
        <v>0</v>
      </c>
      <c r="P283" s="132">
        <v>3.42</v>
      </c>
      <c r="Q283" s="75" t="s">
        <v>46</v>
      </c>
      <c r="R283" s="75">
        <v>5</v>
      </c>
      <c r="S283" s="75">
        <v>5</v>
      </c>
      <c r="T283" s="75">
        <v>5</v>
      </c>
      <c r="U283" s="75">
        <v>5</v>
      </c>
      <c r="V283" s="66" t="s">
        <v>41</v>
      </c>
      <c r="W283" s="66" t="s">
        <v>41</v>
      </c>
      <c r="X283" s="66" t="s">
        <v>41</v>
      </c>
      <c r="Y283" s="66" t="s">
        <v>41</v>
      </c>
      <c r="Z283" s="66">
        <v>5</v>
      </c>
      <c r="AA283" s="66">
        <v>5</v>
      </c>
      <c r="AB283" s="66" t="s">
        <v>117</v>
      </c>
      <c r="AC283" s="66" t="s">
        <v>118</v>
      </c>
      <c r="AD283" s="67"/>
    </row>
    <row r="284" s="7" customFormat="1" ht="12" spans="1:30">
      <c r="A284" s="75" t="s">
        <v>42</v>
      </c>
      <c r="B284" s="66" t="s">
        <v>149</v>
      </c>
      <c r="C284" s="75" t="s">
        <v>51</v>
      </c>
      <c r="D284" s="75" t="s">
        <v>70</v>
      </c>
      <c r="E284" s="75" t="s">
        <v>71</v>
      </c>
      <c r="F284" s="75">
        <v>2</v>
      </c>
      <c r="G284" s="75">
        <v>1</v>
      </c>
      <c r="H284" s="75">
        <v>2</v>
      </c>
      <c r="I284" s="75">
        <v>2</v>
      </c>
      <c r="J284" s="75">
        <v>2018</v>
      </c>
      <c r="K284" s="75">
        <v>2018</v>
      </c>
      <c r="L284" s="81">
        <v>0.3</v>
      </c>
      <c r="M284" s="81">
        <v>0</v>
      </c>
      <c r="N284" s="81">
        <v>0</v>
      </c>
      <c r="O284" s="81">
        <v>0.3</v>
      </c>
      <c r="P284" s="81">
        <v>0</v>
      </c>
      <c r="Q284" s="75" t="s">
        <v>46</v>
      </c>
      <c r="R284" s="75">
        <v>2</v>
      </c>
      <c r="S284" s="75">
        <v>2</v>
      </c>
      <c r="T284" s="75">
        <v>2</v>
      </c>
      <c r="U284" s="75">
        <v>2</v>
      </c>
      <c r="V284" s="66" t="s">
        <v>41</v>
      </c>
      <c r="W284" s="66" t="s">
        <v>41</v>
      </c>
      <c r="X284" s="66" t="s">
        <v>41</v>
      </c>
      <c r="Y284" s="66" t="s">
        <v>41</v>
      </c>
      <c r="Z284" s="66">
        <v>2</v>
      </c>
      <c r="AA284" s="66">
        <v>2</v>
      </c>
      <c r="AB284" s="66" t="s">
        <v>117</v>
      </c>
      <c r="AC284" s="66" t="s">
        <v>118</v>
      </c>
      <c r="AD284" s="67"/>
    </row>
    <row r="285" s="7" customFormat="1" ht="12" spans="1:224">
      <c r="A285" s="75" t="s">
        <v>42</v>
      </c>
      <c r="B285" s="66" t="s">
        <v>149</v>
      </c>
      <c r="C285" s="75" t="s">
        <v>52</v>
      </c>
      <c r="D285" s="75" t="s">
        <v>70</v>
      </c>
      <c r="E285" s="75" t="s">
        <v>71</v>
      </c>
      <c r="F285" s="75">
        <v>6</v>
      </c>
      <c r="G285" s="75">
        <v>1</v>
      </c>
      <c r="H285" s="75">
        <v>6</v>
      </c>
      <c r="I285" s="75">
        <v>6</v>
      </c>
      <c r="J285" s="75">
        <v>2018</v>
      </c>
      <c r="K285" s="75">
        <v>2018</v>
      </c>
      <c r="L285" s="81">
        <v>0.9</v>
      </c>
      <c r="M285" s="81">
        <v>0</v>
      </c>
      <c r="N285" s="81">
        <v>0</v>
      </c>
      <c r="O285" s="81">
        <v>0</v>
      </c>
      <c r="P285" s="81">
        <v>0.9</v>
      </c>
      <c r="Q285" s="75" t="s">
        <v>46</v>
      </c>
      <c r="R285" s="75">
        <v>6</v>
      </c>
      <c r="S285" s="75">
        <v>6</v>
      </c>
      <c r="T285" s="75">
        <v>6</v>
      </c>
      <c r="U285" s="75">
        <v>6</v>
      </c>
      <c r="V285" s="66" t="s">
        <v>41</v>
      </c>
      <c r="W285" s="66" t="s">
        <v>41</v>
      </c>
      <c r="X285" s="66" t="s">
        <v>41</v>
      </c>
      <c r="Y285" s="66" t="s">
        <v>41</v>
      </c>
      <c r="Z285" s="66">
        <v>6</v>
      </c>
      <c r="AA285" s="66">
        <v>6</v>
      </c>
      <c r="AB285" s="66" t="s">
        <v>117</v>
      </c>
      <c r="AC285" s="66" t="s">
        <v>118</v>
      </c>
      <c r="AD285" s="66"/>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8"/>
      <c r="FQ285" s="8"/>
      <c r="FR285" s="8"/>
      <c r="FS285" s="8"/>
      <c r="FT285" s="8"/>
      <c r="FU285" s="8"/>
      <c r="FV285" s="8"/>
      <c r="FW285" s="8"/>
      <c r="FX285" s="8"/>
      <c r="FY285" s="8"/>
      <c r="FZ285" s="8"/>
      <c r="GA285" s="8"/>
      <c r="GB285" s="8"/>
      <c r="GC285" s="8"/>
      <c r="GD285" s="8"/>
      <c r="GE285" s="8"/>
      <c r="GF285" s="8"/>
      <c r="GG285" s="8"/>
      <c r="GH285" s="8"/>
      <c r="GI285" s="8"/>
      <c r="GJ285" s="8"/>
      <c r="GK285" s="8"/>
      <c r="GL285" s="8"/>
      <c r="GM285" s="8"/>
      <c r="GN285" s="8"/>
      <c r="GO285" s="8"/>
      <c r="GP285" s="8"/>
      <c r="GQ285" s="8"/>
      <c r="GR285" s="8"/>
      <c r="GS285" s="8"/>
      <c r="GT285" s="8"/>
      <c r="GU285" s="8"/>
      <c r="GV285" s="8"/>
      <c r="GW285" s="8"/>
      <c r="GX285" s="8"/>
      <c r="GY285" s="8"/>
      <c r="GZ285" s="8"/>
      <c r="HA285" s="8"/>
      <c r="HB285" s="8"/>
      <c r="HC285" s="8"/>
      <c r="HD285" s="8"/>
      <c r="HE285" s="8"/>
      <c r="HF285" s="8"/>
      <c r="HG285" s="8"/>
      <c r="HH285" s="8"/>
      <c r="HI285" s="8"/>
      <c r="HJ285" s="8"/>
      <c r="HK285" s="8"/>
      <c r="HL285" s="8"/>
      <c r="HM285" s="8"/>
      <c r="HN285" s="8"/>
      <c r="HO285" s="8"/>
      <c r="HP285" s="8"/>
    </row>
    <row r="286" s="7" customFormat="1" ht="12" spans="1:30">
      <c r="A286" s="75" t="s">
        <v>42</v>
      </c>
      <c r="B286" s="66" t="s">
        <v>149</v>
      </c>
      <c r="C286" s="75" t="s">
        <v>53</v>
      </c>
      <c r="D286" s="75" t="s">
        <v>70</v>
      </c>
      <c r="E286" s="75" t="s">
        <v>71</v>
      </c>
      <c r="F286" s="75">
        <v>5</v>
      </c>
      <c r="G286" s="75">
        <v>1</v>
      </c>
      <c r="H286" s="75">
        <v>5</v>
      </c>
      <c r="I286" s="75">
        <v>5</v>
      </c>
      <c r="J286" s="75">
        <v>2018</v>
      </c>
      <c r="K286" s="75">
        <v>2018</v>
      </c>
      <c r="L286" s="81">
        <v>0.75</v>
      </c>
      <c r="M286" s="81">
        <v>0</v>
      </c>
      <c r="N286" s="81">
        <v>0</v>
      </c>
      <c r="O286" s="81">
        <v>0</v>
      </c>
      <c r="P286" s="81">
        <v>0.75</v>
      </c>
      <c r="Q286" s="75" t="s">
        <v>46</v>
      </c>
      <c r="R286" s="75">
        <v>5</v>
      </c>
      <c r="S286" s="75">
        <v>5</v>
      </c>
      <c r="T286" s="75">
        <v>5</v>
      </c>
      <c r="U286" s="75">
        <v>5</v>
      </c>
      <c r="V286" s="66" t="s">
        <v>41</v>
      </c>
      <c r="W286" s="66" t="s">
        <v>41</v>
      </c>
      <c r="X286" s="66" t="s">
        <v>41</v>
      </c>
      <c r="Y286" s="66" t="s">
        <v>41</v>
      </c>
      <c r="Z286" s="66">
        <v>5</v>
      </c>
      <c r="AA286" s="66">
        <v>5</v>
      </c>
      <c r="AB286" s="66" t="s">
        <v>117</v>
      </c>
      <c r="AC286" s="66" t="s">
        <v>118</v>
      </c>
      <c r="AD286" s="67"/>
    </row>
    <row r="287" s="7" customFormat="1" ht="12" spans="1:30">
      <c r="A287" s="75" t="s">
        <v>42</v>
      </c>
      <c r="B287" s="66" t="s">
        <v>149</v>
      </c>
      <c r="C287" s="75" t="s">
        <v>54</v>
      </c>
      <c r="D287" s="75" t="s">
        <v>70</v>
      </c>
      <c r="E287" s="75" t="s">
        <v>71</v>
      </c>
      <c r="F287" s="75">
        <v>5</v>
      </c>
      <c r="G287" s="75">
        <v>1</v>
      </c>
      <c r="H287" s="75">
        <v>5</v>
      </c>
      <c r="I287" s="75">
        <v>5</v>
      </c>
      <c r="J287" s="75">
        <v>2018</v>
      </c>
      <c r="K287" s="75">
        <v>2018</v>
      </c>
      <c r="L287" s="81">
        <v>0.75</v>
      </c>
      <c r="M287" s="81">
        <v>0</v>
      </c>
      <c r="N287" s="81">
        <v>0</v>
      </c>
      <c r="O287" s="81">
        <v>0</v>
      </c>
      <c r="P287" s="81">
        <v>0.75</v>
      </c>
      <c r="Q287" s="75" t="s">
        <v>46</v>
      </c>
      <c r="R287" s="75">
        <v>5</v>
      </c>
      <c r="S287" s="75">
        <v>5</v>
      </c>
      <c r="T287" s="75">
        <v>5</v>
      </c>
      <c r="U287" s="75">
        <v>5</v>
      </c>
      <c r="V287" s="66" t="s">
        <v>41</v>
      </c>
      <c r="W287" s="66" t="s">
        <v>41</v>
      </c>
      <c r="X287" s="66" t="s">
        <v>41</v>
      </c>
      <c r="Y287" s="66" t="s">
        <v>41</v>
      </c>
      <c r="Z287" s="66">
        <v>5</v>
      </c>
      <c r="AA287" s="66">
        <v>5</v>
      </c>
      <c r="AB287" s="66" t="s">
        <v>117</v>
      </c>
      <c r="AC287" s="66" t="s">
        <v>118</v>
      </c>
      <c r="AD287" s="67"/>
    </row>
    <row r="288" s="8" customFormat="1" ht="12" spans="1:30">
      <c r="A288" s="75" t="s">
        <v>42</v>
      </c>
      <c r="B288" s="66" t="s">
        <v>149</v>
      </c>
      <c r="C288" s="75" t="s">
        <v>55</v>
      </c>
      <c r="D288" s="75" t="s">
        <v>70</v>
      </c>
      <c r="E288" s="75" t="s">
        <v>71</v>
      </c>
      <c r="F288" s="75">
        <v>53</v>
      </c>
      <c r="G288" s="75">
        <v>1</v>
      </c>
      <c r="H288" s="75">
        <v>53</v>
      </c>
      <c r="I288" s="75">
        <v>53</v>
      </c>
      <c r="J288" s="75">
        <v>2018</v>
      </c>
      <c r="K288" s="75">
        <v>2018</v>
      </c>
      <c r="L288" s="81">
        <v>8.76</v>
      </c>
      <c r="M288" s="81">
        <v>0</v>
      </c>
      <c r="N288" s="81">
        <v>8.76</v>
      </c>
      <c r="O288" s="81">
        <v>0</v>
      </c>
      <c r="P288" s="81">
        <v>0</v>
      </c>
      <c r="Q288" s="75" t="s">
        <v>46</v>
      </c>
      <c r="R288" s="75">
        <v>53</v>
      </c>
      <c r="S288" s="75">
        <v>53</v>
      </c>
      <c r="T288" s="75">
        <v>53</v>
      </c>
      <c r="U288" s="75">
        <v>53</v>
      </c>
      <c r="V288" s="66" t="s">
        <v>41</v>
      </c>
      <c r="W288" s="66" t="s">
        <v>41</v>
      </c>
      <c r="X288" s="66" t="s">
        <v>41</v>
      </c>
      <c r="Y288" s="66" t="s">
        <v>41</v>
      </c>
      <c r="Z288" s="66">
        <v>53</v>
      </c>
      <c r="AA288" s="66">
        <v>53</v>
      </c>
      <c r="AB288" s="66" t="s">
        <v>117</v>
      </c>
      <c r="AC288" s="66" t="s">
        <v>118</v>
      </c>
      <c r="AD288" s="66"/>
    </row>
    <row r="289" s="8" customFormat="1" ht="12" spans="1:224">
      <c r="A289" s="75" t="s">
        <v>42</v>
      </c>
      <c r="B289" s="66" t="s">
        <v>149</v>
      </c>
      <c r="C289" s="75" t="s">
        <v>56</v>
      </c>
      <c r="D289" s="75" t="s">
        <v>70</v>
      </c>
      <c r="E289" s="75" t="s">
        <v>71</v>
      </c>
      <c r="F289" s="75">
        <v>1</v>
      </c>
      <c r="G289" s="75">
        <v>1</v>
      </c>
      <c r="H289" s="75">
        <v>1</v>
      </c>
      <c r="I289" s="75">
        <v>1</v>
      </c>
      <c r="J289" s="75">
        <v>2018</v>
      </c>
      <c r="K289" s="75">
        <v>2018</v>
      </c>
      <c r="L289" s="81">
        <v>0.48</v>
      </c>
      <c r="M289" s="81">
        <v>0</v>
      </c>
      <c r="N289" s="81">
        <v>0</v>
      </c>
      <c r="O289" s="81">
        <v>0</v>
      </c>
      <c r="P289" s="81">
        <v>0.48</v>
      </c>
      <c r="Q289" s="75" t="s">
        <v>46</v>
      </c>
      <c r="R289" s="75">
        <v>1</v>
      </c>
      <c r="S289" s="75">
        <v>1</v>
      </c>
      <c r="T289" s="75">
        <v>1</v>
      </c>
      <c r="U289" s="75">
        <v>1</v>
      </c>
      <c r="V289" s="66" t="s">
        <v>41</v>
      </c>
      <c r="W289" s="66" t="s">
        <v>41</v>
      </c>
      <c r="X289" s="66" t="s">
        <v>41</v>
      </c>
      <c r="Y289" s="66" t="s">
        <v>41</v>
      </c>
      <c r="Z289" s="66">
        <v>1</v>
      </c>
      <c r="AA289" s="66">
        <v>1</v>
      </c>
      <c r="AB289" s="66" t="s">
        <v>117</v>
      </c>
      <c r="AC289" s="66" t="s">
        <v>118</v>
      </c>
      <c r="AD289" s="6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c r="ET289" s="7"/>
      <c r="EU289" s="7"/>
      <c r="EV289" s="7"/>
      <c r="EW289" s="7"/>
      <c r="EX289" s="7"/>
      <c r="EY289" s="7"/>
      <c r="EZ289" s="7"/>
      <c r="FA289" s="7"/>
      <c r="FB289" s="7"/>
      <c r="FC289" s="7"/>
      <c r="FD289" s="7"/>
      <c r="FE289" s="7"/>
      <c r="FF289" s="7"/>
      <c r="FG289" s="7"/>
      <c r="FH289" s="7"/>
      <c r="FI289" s="7"/>
      <c r="FJ289" s="7"/>
      <c r="FK289" s="7"/>
      <c r="FL289" s="7"/>
      <c r="FM289" s="7"/>
      <c r="FN289" s="7"/>
      <c r="FO289" s="7"/>
      <c r="FP289" s="7"/>
      <c r="FQ289" s="7"/>
      <c r="FR289" s="7"/>
      <c r="FS289" s="7"/>
      <c r="FT289" s="7"/>
      <c r="FU289" s="7"/>
      <c r="FV289" s="7"/>
      <c r="FW289" s="7"/>
      <c r="FX289" s="7"/>
      <c r="FY289" s="7"/>
      <c r="FZ289" s="7"/>
      <c r="GA289" s="7"/>
      <c r="GB289" s="7"/>
      <c r="GC289" s="7"/>
      <c r="GD289" s="7"/>
      <c r="GE289" s="7"/>
      <c r="GF289" s="7"/>
      <c r="GG289" s="7"/>
      <c r="GH289" s="7"/>
      <c r="GI289" s="7"/>
      <c r="GJ289" s="7"/>
      <c r="GK289" s="7"/>
      <c r="GL289" s="7"/>
      <c r="GM289" s="7"/>
      <c r="GN289" s="7"/>
      <c r="GO289" s="7"/>
      <c r="GP289" s="7"/>
      <c r="GQ289" s="7"/>
      <c r="GR289" s="7"/>
      <c r="GS289" s="7"/>
      <c r="GT289" s="7"/>
      <c r="GU289" s="7"/>
      <c r="GV289" s="7"/>
      <c r="GW289" s="7"/>
      <c r="GX289" s="7"/>
      <c r="GY289" s="7"/>
      <c r="GZ289" s="7"/>
      <c r="HA289" s="7"/>
      <c r="HB289" s="7"/>
      <c r="HC289" s="7"/>
      <c r="HD289" s="7"/>
      <c r="HE289" s="7"/>
      <c r="HF289" s="7"/>
      <c r="HG289" s="7"/>
      <c r="HH289" s="7"/>
      <c r="HI289" s="7"/>
      <c r="HJ289" s="7"/>
      <c r="HK289" s="7"/>
      <c r="HL289" s="7"/>
      <c r="HM289" s="7"/>
      <c r="HN289" s="7"/>
      <c r="HO289" s="7"/>
      <c r="HP289" s="7"/>
    </row>
    <row r="290" s="8" customFormat="1" ht="12" spans="1:30">
      <c r="A290" s="75" t="s">
        <v>42</v>
      </c>
      <c r="B290" s="66" t="s">
        <v>149</v>
      </c>
      <c r="C290" s="75" t="s">
        <v>57</v>
      </c>
      <c r="D290" s="75" t="s">
        <v>70</v>
      </c>
      <c r="E290" s="75" t="s">
        <v>71</v>
      </c>
      <c r="F290" s="75">
        <v>3</v>
      </c>
      <c r="G290" s="75">
        <v>1</v>
      </c>
      <c r="H290" s="75">
        <v>3</v>
      </c>
      <c r="I290" s="75">
        <v>3</v>
      </c>
      <c r="J290" s="75">
        <v>2018</v>
      </c>
      <c r="K290" s="75">
        <v>2018</v>
      </c>
      <c r="L290" s="81">
        <v>0.45</v>
      </c>
      <c r="M290" s="81">
        <v>0</v>
      </c>
      <c r="N290" s="81">
        <v>0</v>
      </c>
      <c r="O290" s="81">
        <v>0</v>
      </c>
      <c r="P290" s="81">
        <v>0.45</v>
      </c>
      <c r="Q290" s="75" t="s">
        <v>46</v>
      </c>
      <c r="R290" s="75">
        <v>3</v>
      </c>
      <c r="S290" s="75">
        <v>3</v>
      </c>
      <c r="T290" s="75">
        <v>3</v>
      </c>
      <c r="U290" s="75">
        <v>3</v>
      </c>
      <c r="V290" s="66" t="s">
        <v>41</v>
      </c>
      <c r="W290" s="66" t="s">
        <v>41</v>
      </c>
      <c r="X290" s="66" t="s">
        <v>41</v>
      </c>
      <c r="Y290" s="66" t="s">
        <v>41</v>
      </c>
      <c r="Z290" s="66">
        <v>3</v>
      </c>
      <c r="AA290" s="66">
        <v>3</v>
      </c>
      <c r="AB290" s="66" t="s">
        <v>117</v>
      </c>
      <c r="AC290" s="66" t="s">
        <v>118</v>
      </c>
      <c r="AD290" s="66"/>
    </row>
    <row r="291" s="8" customFormat="1" ht="12" spans="1:224">
      <c r="A291" s="75" t="s">
        <v>42</v>
      </c>
      <c r="B291" s="66" t="s">
        <v>149</v>
      </c>
      <c r="C291" s="75" t="s">
        <v>58</v>
      </c>
      <c r="D291" s="75" t="s">
        <v>70</v>
      </c>
      <c r="E291" s="75" t="s">
        <v>71</v>
      </c>
      <c r="F291" s="75">
        <v>11</v>
      </c>
      <c r="G291" s="75">
        <v>1</v>
      </c>
      <c r="H291" s="75">
        <v>11</v>
      </c>
      <c r="I291" s="75">
        <v>11</v>
      </c>
      <c r="J291" s="75">
        <v>2018</v>
      </c>
      <c r="K291" s="75">
        <v>2018</v>
      </c>
      <c r="L291" s="81">
        <v>1.65</v>
      </c>
      <c r="M291" s="81">
        <v>0</v>
      </c>
      <c r="N291" s="81">
        <v>0</v>
      </c>
      <c r="O291" s="81">
        <v>0</v>
      </c>
      <c r="P291" s="81">
        <v>1.65</v>
      </c>
      <c r="Q291" s="75" t="s">
        <v>46</v>
      </c>
      <c r="R291" s="75">
        <v>11</v>
      </c>
      <c r="S291" s="75">
        <v>11</v>
      </c>
      <c r="T291" s="75">
        <v>11</v>
      </c>
      <c r="U291" s="75">
        <v>11</v>
      </c>
      <c r="V291" s="66" t="s">
        <v>41</v>
      </c>
      <c r="W291" s="66" t="s">
        <v>41</v>
      </c>
      <c r="X291" s="66" t="s">
        <v>41</v>
      </c>
      <c r="Y291" s="66" t="s">
        <v>41</v>
      </c>
      <c r="Z291" s="66">
        <v>11</v>
      </c>
      <c r="AA291" s="66">
        <v>11</v>
      </c>
      <c r="AB291" s="66" t="s">
        <v>117</v>
      </c>
      <c r="AC291" s="66" t="s">
        <v>118</v>
      </c>
      <c r="AD291" s="6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c r="ET291" s="7"/>
      <c r="EU291" s="7"/>
      <c r="EV291" s="7"/>
      <c r="EW291" s="7"/>
      <c r="EX291" s="7"/>
      <c r="EY291" s="7"/>
      <c r="EZ291" s="7"/>
      <c r="FA291" s="7"/>
      <c r="FB291" s="7"/>
      <c r="FC291" s="7"/>
      <c r="FD291" s="7"/>
      <c r="FE291" s="7"/>
      <c r="FF291" s="7"/>
      <c r="FG291" s="7"/>
      <c r="FH291" s="7"/>
      <c r="FI291" s="7"/>
      <c r="FJ291" s="7"/>
      <c r="FK291" s="7"/>
      <c r="FL291" s="7"/>
      <c r="FM291" s="7"/>
      <c r="FN291" s="7"/>
      <c r="FO291" s="7"/>
      <c r="FP291" s="7"/>
      <c r="FQ291" s="7"/>
      <c r="FR291" s="7"/>
      <c r="FS291" s="7"/>
      <c r="FT291" s="7"/>
      <c r="FU291" s="7"/>
      <c r="FV291" s="7"/>
      <c r="FW291" s="7"/>
      <c r="FX291" s="7"/>
      <c r="FY291" s="7"/>
      <c r="FZ291" s="7"/>
      <c r="GA291" s="7"/>
      <c r="GB291" s="7"/>
      <c r="GC291" s="7"/>
      <c r="GD291" s="7"/>
      <c r="GE291" s="7"/>
      <c r="GF291" s="7"/>
      <c r="GG291" s="7"/>
      <c r="GH291" s="7"/>
      <c r="GI291" s="7"/>
      <c r="GJ291" s="7"/>
      <c r="GK291" s="7"/>
      <c r="GL291" s="7"/>
      <c r="GM291" s="7"/>
      <c r="GN291" s="7"/>
      <c r="GO291" s="7"/>
      <c r="GP291" s="7"/>
      <c r="GQ291" s="7"/>
      <c r="GR291" s="7"/>
      <c r="GS291" s="7"/>
      <c r="GT291" s="7"/>
      <c r="GU291" s="7"/>
      <c r="GV291" s="7"/>
      <c r="GW291" s="7"/>
      <c r="GX291" s="7"/>
      <c r="GY291" s="7"/>
      <c r="GZ291" s="7"/>
      <c r="HA291" s="7"/>
      <c r="HB291" s="7"/>
      <c r="HC291" s="7"/>
      <c r="HD291" s="7"/>
      <c r="HE291" s="7"/>
      <c r="HF291" s="7"/>
      <c r="HG291" s="7"/>
      <c r="HH291" s="7"/>
      <c r="HI291" s="7"/>
      <c r="HJ291" s="7"/>
      <c r="HK291" s="7"/>
      <c r="HL291" s="7"/>
      <c r="HM291" s="7"/>
      <c r="HN291" s="7"/>
      <c r="HO291" s="7"/>
      <c r="HP291" s="7"/>
    </row>
    <row r="292" s="5" customFormat="1" ht="12" spans="1:30">
      <c r="A292" s="43" t="s">
        <v>150</v>
      </c>
      <c r="B292" s="44" t="s">
        <v>151</v>
      </c>
      <c r="C292" s="43" t="s">
        <v>95</v>
      </c>
      <c r="D292" s="43"/>
      <c r="E292" s="43"/>
      <c r="F292" s="43">
        <v>23</v>
      </c>
      <c r="G292" s="43">
        <v>7</v>
      </c>
      <c r="H292" s="43">
        <v>22</v>
      </c>
      <c r="I292" s="43">
        <v>23</v>
      </c>
      <c r="J292" s="43"/>
      <c r="K292" s="43"/>
      <c r="L292" s="52">
        <v>16.44</v>
      </c>
      <c r="M292" s="52">
        <v>0</v>
      </c>
      <c r="N292" s="52">
        <v>0</v>
      </c>
      <c r="O292" s="52">
        <v>0.96</v>
      </c>
      <c r="P292" s="52">
        <v>15.48</v>
      </c>
      <c r="Q292" s="77"/>
      <c r="R292" s="43">
        <v>22</v>
      </c>
      <c r="S292" s="43">
        <v>23</v>
      </c>
      <c r="T292" s="43">
        <v>22</v>
      </c>
      <c r="U292" s="43">
        <v>23</v>
      </c>
      <c r="V292" s="44" t="s">
        <v>41</v>
      </c>
      <c r="W292" s="44" t="s">
        <v>41</v>
      </c>
      <c r="X292" s="44" t="s">
        <v>41</v>
      </c>
      <c r="Y292" s="44" t="s">
        <v>41</v>
      </c>
      <c r="Z292" s="44">
        <v>22</v>
      </c>
      <c r="AA292" s="44">
        <v>23</v>
      </c>
      <c r="AB292" s="44"/>
      <c r="AC292" s="44"/>
      <c r="AD292" s="65"/>
    </row>
    <row r="293" s="7" customFormat="1" ht="12" spans="1:30">
      <c r="A293" s="75" t="s">
        <v>42</v>
      </c>
      <c r="B293" s="66" t="s">
        <v>152</v>
      </c>
      <c r="C293" s="75" t="s">
        <v>49</v>
      </c>
      <c r="D293" s="75" t="s">
        <v>70</v>
      </c>
      <c r="E293" s="75" t="s">
        <v>71</v>
      </c>
      <c r="F293" s="75">
        <v>2</v>
      </c>
      <c r="G293" s="75">
        <v>1</v>
      </c>
      <c r="H293" s="75">
        <v>1</v>
      </c>
      <c r="I293" s="75">
        <v>2</v>
      </c>
      <c r="J293" s="75">
        <v>2018</v>
      </c>
      <c r="K293" s="75">
        <v>2018</v>
      </c>
      <c r="L293" s="81">
        <v>1.92</v>
      </c>
      <c r="M293" s="81">
        <v>0</v>
      </c>
      <c r="N293" s="81">
        <v>0</v>
      </c>
      <c r="O293" s="81">
        <v>0</v>
      </c>
      <c r="P293" s="81">
        <v>1.92</v>
      </c>
      <c r="Q293" s="75" t="s">
        <v>46</v>
      </c>
      <c r="R293" s="75">
        <v>1</v>
      </c>
      <c r="S293" s="75">
        <v>2</v>
      </c>
      <c r="T293" s="75">
        <v>1</v>
      </c>
      <c r="U293" s="75">
        <v>2</v>
      </c>
      <c r="V293" s="66" t="s">
        <v>41</v>
      </c>
      <c r="W293" s="66" t="s">
        <v>41</v>
      </c>
      <c r="X293" s="66" t="s">
        <v>41</v>
      </c>
      <c r="Y293" s="66" t="s">
        <v>41</v>
      </c>
      <c r="Z293" s="66">
        <v>1</v>
      </c>
      <c r="AA293" s="66">
        <v>2</v>
      </c>
      <c r="AB293" s="66" t="s">
        <v>117</v>
      </c>
      <c r="AC293" s="66" t="s">
        <v>118</v>
      </c>
      <c r="AD293" s="66"/>
    </row>
    <row r="294" s="7" customFormat="1" ht="12" spans="1:30">
      <c r="A294" s="75" t="s">
        <v>42</v>
      </c>
      <c r="B294" s="66" t="s">
        <v>152</v>
      </c>
      <c r="C294" s="75" t="s">
        <v>50</v>
      </c>
      <c r="D294" s="75" t="s">
        <v>70</v>
      </c>
      <c r="E294" s="75" t="s">
        <v>71</v>
      </c>
      <c r="F294" s="75">
        <v>2</v>
      </c>
      <c r="G294" s="75">
        <v>1</v>
      </c>
      <c r="H294" s="75">
        <v>2</v>
      </c>
      <c r="I294" s="75">
        <v>2</v>
      </c>
      <c r="J294" s="75">
        <v>2018</v>
      </c>
      <c r="K294" s="75">
        <v>2018</v>
      </c>
      <c r="L294" s="132">
        <v>1.368</v>
      </c>
      <c r="M294" s="81">
        <v>0</v>
      </c>
      <c r="N294" s="81">
        <v>0</v>
      </c>
      <c r="O294" s="81">
        <v>0</v>
      </c>
      <c r="P294" s="132">
        <v>1.368</v>
      </c>
      <c r="Q294" s="75" t="s">
        <v>46</v>
      </c>
      <c r="R294" s="75">
        <v>2</v>
      </c>
      <c r="S294" s="75">
        <v>2</v>
      </c>
      <c r="T294" s="75">
        <v>2</v>
      </c>
      <c r="U294" s="75">
        <v>2</v>
      </c>
      <c r="V294" s="66" t="s">
        <v>41</v>
      </c>
      <c r="W294" s="66" t="s">
        <v>41</v>
      </c>
      <c r="X294" s="66" t="s">
        <v>41</v>
      </c>
      <c r="Y294" s="66" t="s">
        <v>41</v>
      </c>
      <c r="Z294" s="66">
        <v>2</v>
      </c>
      <c r="AA294" s="66">
        <v>2</v>
      </c>
      <c r="AB294" s="66" t="s">
        <v>117</v>
      </c>
      <c r="AC294" s="66" t="s">
        <v>118</v>
      </c>
      <c r="AD294" s="66"/>
    </row>
    <row r="295" s="7" customFormat="1" ht="12" spans="1:30">
      <c r="A295" s="75" t="s">
        <v>42</v>
      </c>
      <c r="B295" s="66" t="s">
        <v>152</v>
      </c>
      <c r="C295" s="75" t="s">
        <v>51</v>
      </c>
      <c r="D295" s="75" t="s">
        <v>70</v>
      </c>
      <c r="E295" s="75" t="s">
        <v>71</v>
      </c>
      <c r="F295" s="75">
        <v>1</v>
      </c>
      <c r="G295" s="75">
        <v>1</v>
      </c>
      <c r="H295" s="75">
        <v>1</v>
      </c>
      <c r="I295" s="75">
        <v>1</v>
      </c>
      <c r="J295" s="75">
        <v>2018</v>
      </c>
      <c r="K295" s="75">
        <v>2018</v>
      </c>
      <c r="L295" s="81">
        <v>0.96</v>
      </c>
      <c r="M295" s="81">
        <v>0</v>
      </c>
      <c r="N295" s="81">
        <v>0</v>
      </c>
      <c r="O295" s="81">
        <v>0.96</v>
      </c>
      <c r="P295" s="81">
        <v>0</v>
      </c>
      <c r="Q295" s="75" t="s">
        <v>46</v>
      </c>
      <c r="R295" s="75">
        <v>1</v>
      </c>
      <c r="S295" s="75">
        <v>1</v>
      </c>
      <c r="T295" s="75">
        <v>1</v>
      </c>
      <c r="U295" s="75">
        <v>1</v>
      </c>
      <c r="V295" s="66" t="s">
        <v>41</v>
      </c>
      <c r="W295" s="66" t="s">
        <v>41</v>
      </c>
      <c r="X295" s="66" t="s">
        <v>41</v>
      </c>
      <c r="Y295" s="66" t="s">
        <v>41</v>
      </c>
      <c r="Z295" s="66">
        <v>1</v>
      </c>
      <c r="AA295" s="66">
        <v>1</v>
      </c>
      <c r="AB295" s="66" t="s">
        <v>117</v>
      </c>
      <c r="AC295" s="66" t="s">
        <v>118</v>
      </c>
      <c r="AD295" s="66"/>
    </row>
    <row r="296" s="7" customFormat="1" ht="12" spans="1:224">
      <c r="A296" s="75" t="s">
        <v>42</v>
      </c>
      <c r="B296" s="66" t="s">
        <v>152</v>
      </c>
      <c r="C296" s="75" t="s">
        <v>52</v>
      </c>
      <c r="D296" s="75" t="s">
        <v>70</v>
      </c>
      <c r="E296" s="75" t="s">
        <v>71</v>
      </c>
      <c r="F296" s="75">
        <v>4</v>
      </c>
      <c r="G296" s="75">
        <v>1</v>
      </c>
      <c r="H296" s="75">
        <v>4</v>
      </c>
      <c r="I296" s="75">
        <v>4</v>
      </c>
      <c r="J296" s="75">
        <v>2018</v>
      </c>
      <c r="K296" s="75">
        <v>2018</v>
      </c>
      <c r="L296" s="81">
        <v>2.352</v>
      </c>
      <c r="M296" s="81">
        <v>0</v>
      </c>
      <c r="N296" s="81">
        <v>0</v>
      </c>
      <c r="O296" s="81">
        <v>0</v>
      </c>
      <c r="P296" s="81">
        <v>2.352</v>
      </c>
      <c r="Q296" s="75" t="s">
        <v>46</v>
      </c>
      <c r="R296" s="75">
        <v>4</v>
      </c>
      <c r="S296" s="75">
        <v>4</v>
      </c>
      <c r="T296" s="75">
        <v>4</v>
      </c>
      <c r="U296" s="75">
        <v>4</v>
      </c>
      <c r="V296" s="66" t="s">
        <v>41</v>
      </c>
      <c r="W296" s="66" t="s">
        <v>41</v>
      </c>
      <c r="X296" s="66" t="s">
        <v>41</v>
      </c>
      <c r="Y296" s="66" t="s">
        <v>41</v>
      </c>
      <c r="Z296" s="66">
        <v>4</v>
      </c>
      <c r="AA296" s="66">
        <v>4</v>
      </c>
      <c r="AB296" s="66" t="s">
        <v>117</v>
      </c>
      <c r="AC296" s="66" t="s">
        <v>118</v>
      </c>
      <c r="AD296" s="66"/>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8"/>
      <c r="EG296" s="8"/>
      <c r="EH296" s="8"/>
      <c r="EI296" s="8"/>
      <c r="EJ296" s="8"/>
      <c r="EK296" s="8"/>
      <c r="EL296" s="8"/>
      <c r="EM296" s="8"/>
      <c r="EN296" s="8"/>
      <c r="EO296" s="8"/>
      <c r="EP296" s="8"/>
      <c r="EQ296" s="8"/>
      <c r="ER296" s="8"/>
      <c r="ES296" s="8"/>
      <c r="ET296" s="8"/>
      <c r="EU296" s="8"/>
      <c r="EV296" s="8"/>
      <c r="EW296" s="8"/>
      <c r="EX296" s="8"/>
      <c r="EY296" s="8"/>
      <c r="EZ296" s="8"/>
      <c r="FA296" s="8"/>
      <c r="FB296" s="8"/>
      <c r="FC296" s="8"/>
      <c r="FD296" s="8"/>
      <c r="FE296" s="8"/>
      <c r="FF296" s="8"/>
      <c r="FG296" s="8"/>
      <c r="FH296" s="8"/>
      <c r="FI296" s="8"/>
      <c r="FJ296" s="8"/>
      <c r="FK296" s="8"/>
      <c r="FL296" s="8"/>
      <c r="FM296" s="8"/>
      <c r="FN296" s="8"/>
      <c r="FO296" s="8"/>
      <c r="FP296" s="8"/>
      <c r="FQ296" s="8"/>
      <c r="FR296" s="8"/>
      <c r="FS296" s="8"/>
      <c r="FT296" s="8"/>
      <c r="FU296" s="8"/>
      <c r="FV296" s="8"/>
      <c r="FW296" s="8"/>
      <c r="FX296" s="8"/>
      <c r="FY296" s="8"/>
      <c r="FZ296" s="8"/>
      <c r="GA296" s="8"/>
      <c r="GB296" s="8"/>
      <c r="GC296" s="8"/>
      <c r="GD296" s="8"/>
      <c r="GE296" s="8"/>
      <c r="GF296" s="8"/>
      <c r="GG296" s="8"/>
      <c r="GH296" s="8"/>
      <c r="GI296" s="8"/>
      <c r="GJ296" s="8"/>
      <c r="GK296" s="8"/>
      <c r="GL296" s="8"/>
      <c r="GM296" s="8"/>
      <c r="GN296" s="8"/>
      <c r="GO296" s="8"/>
      <c r="GP296" s="8"/>
      <c r="GQ296" s="8"/>
      <c r="GR296" s="8"/>
      <c r="GS296" s="8"/>
      <c r="GT296" s="8"/>
      <c r="GU296" s="8"/>
      <c r="GV296" s="8"/>
      <c r="GW296" s="8"/>
      <c r="GX296" s="8"/>
      <c r="GY296" s="8"/>
      <c r="GZ296" s="8"/>
      <c r="HA296" s="8"/>
      <c r="HB296" s="8"/>
      <c r="HC296" s="8"/>
      <c r="HD296" s="8"/>
      <c r="HE296" s="8"/>
      <c r="HF296" s="8"/>
      <c r="HG296" s="8"/>
      <c r="HH296" s="8"/>
      <c r="HI296" s="8"/>
      <c r="HJ296" s="8"/>
      <c r="HK296" s="8"/>
      <c r="HL296" s="8"/>
      <c r="HM296" s="8"/>
      <c r="HN296" s="8"/>
      <c r="HO296" s="8"/>
      <c r="HP296" s="8"/>
    </row>
    <row r="297" s="7" customFormat="1" ht="12" spans="1:30">
      <c r="A297" s="75" t="s">
        <v>42</v>
      </c>
      <c r="B297" s="66" t="s">
        <v>152</v>
      </c>
      <c r="C297" s="75" t="s">
        <v>54</v>
      </c>
      <c r="D297" s="75" t="s">
        <v>70</v>
      </c>
      <c r="E297" s="75" t="s">
        <v>71</v>
      </c>
      <c r="F297" s="75">
        <v>12</v>
      </c>
      <c r="G297" s="75">
        <v>1</v>
      </c>
      <c r="H297" s="75">
        <v>12</v>
      </c>
      <c r="I297" s="75">
        <v>12</v>
      </c>
      <c r="J297" s="75">
        <v>2018</v>
      </c>
      <c r="K297" s="75">
        <v>2018</v>
      </c>
      <c r="L297" s="81">
        <v>8.64</v>
      </c>
      <c r="M297" s="81">
        <v>0</v>
      </c>
      <c r="N297" s="81">
        <v>0</v>
      </c>
      <c r="O297" s="81">
        <v>0</v>
      </c>
      <c r="P297" s="81">
        <v>8.64</v>
      </c>
      <c r="Q297" s="75" t="s">
        <v>46</v>
      </c>
      <c r="R297" s="75">
        <v>12</v>
      </c>
      <c r="S297" s="75">
        <v>12</v>
      </c>
      <c r="T297" s="75">
        <v>12</v>
      </c>
      <c r="U297" s="75">
        <v>12</v>
      </c>
      <c r="V297" s="66" t="s">
        <v>41</v>
      </c>
      <c r="W297" s="66" t="s">
        <v>41</v>
      </c>
      <c r="X297" s="66" t="s">
        <v>41</v>
      </c>
      <c r="Y297" s="66" t="s">
        <v>41</v>
      </c>
      <c r="Z297" s="66">
        <v>12</v>
      </c>
      <c r="AA297" s="66">
        <v>12</v>
      </c>
      <c r="AB297" s="66" t="s">
        <v>117</v>
      </c>
      <c r="AC297" s="66" t="s">
        <v>118</v>
      </c>
      <c r="AD297" s="67"/>
    </row>
    <row r="298" s="8" customFormat="1" ht="12" spans="1:224">
      <c r="A298" s="75" t="s">
        <v>42</v>
      </c>
      <c r="B298" s="66" t="s">
        <v>152</v>
      </c>
      <c r="C298" s="75" t="s">
        <v>56</v>
      </c>
      <c r="D298" s="75" t="s">
        <v>70</v>
      </c>
      <c r="E298" s="75" t="s">
        <v>71</v>
      </c>
      <c r="F298" s="75">
        <v>1</v>
      </c>
      <c r="G298" s="75">
        <v>1</v>
      </c>
      <c r="H298" s="75">
        <v>1</v>
      </c>
      <c r="I298" s="75">
        <v>1</v>
      </c>
      <c r="J298" s="75">
        <v>2018</v>
      </c>
      <c r="K298" s="75">
        <v>2018</v>
      </c>
      <c r="L298" s="81">
        <v>0.48</v>
      </c>
      <c r="M298" s="81">
        <v>0</v>
      </c>
      <c r="N298" s="81">
        <v>0</v>
      </c>
      <c r="O298" s="81">
        <v>0</v>
      </c>
      <c r="P298" s="81">
        <v>0.48</v>
      </c>
      <c r="Q298" s="75" t="s">
        <v>46</v>
      </c>
      <c r="R298" s="75">
        <v>1</v>
      </c>
      <c r="S298" s="75">
        <v>1</v>
      </c>
      <c r="T298" s="75">
        <v>1</v>
      </c>
      <c r="U298" s="75">
        <v>1</v>
      </c>
      <c r="V298" s="66" t="s">
        <v>41</v>
      </c>
      <c r="W298" s="66" t="s">
        <v>41</v>
      </c>
      <c r="X298" s="66" t="s">
        <v>41</v>
      </c>
      <c r="Y298" s="66" t="s">
        <v>41</v>
      </c>
      <c r="Z298" s="66">
        <v>1</v>
      </c>
      <c r="AA298" s="66">
        <v>1</v>
      </c>
      <c r="AB298" s="66" t="s">
        <v>117</v>
      </c>
      <c r="AC298" s="66" t="s">
        <v>118</v>
      </c>
      <c r="AD298" s="75"/>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c r="FQ298" s="7"/>
      <c r="FR298" s="7"/>
      <c r="FS298" s="7"/>
      <c r="FT298" s="7"/>
      <c r="FU298" s="7"/>
      <c r="FV298" s="7"/>
      <c r="FW298" s="7"/>
      <c r="FX298" s="7"/>
      <c r="FY298" s="7"/>
      <c r="FZ298" s="7"/>
      <c r="GA298" s="7"/>
      <c r="GB298" s="7"/>
      <c r="GC298" s="7"/>
      <c r="GD298" s="7"/>
      <c r="GE298" s="7"/>
      <c r="GF298" s="7"/>
      <c r="GG298" s="7"/>
      <c r="GH298" s="7"/>
      <c r="GI298" s="7"/>
      <c r="GJ298" s="7"/>
      <c r="GK298" s="7"/>
      <c r="GL298" s="7"/>
      <c r="GM298" s="7"/>
      <c r="GN298" s="7"/>
      <c r="GO298" s="7"/>
      <c r="GP298" s="7"/>
      <c r="GQ298" s="7"/>
      <c r="GR298" s="7"/>
      <c r="GS298" s="7"/>
      <c r="GT298" s="7"/>
      <c r="GU298" s="7"/>
      <c r="GV298" s="7"/>
      <c r="GW298" s="7"/>
      <c r="GX298" s="7"/>
      <c r="GY298" s="7"/>
      <c r="GZ298" s="7"/>
      <c r="HA298" s="7"/>
      <c r="HB298" s="7"/>
      <c r="HC298" s="7"/>
      <c r="HD298" s="7"/>
      <c r="HE298" s="7"/>
      <c r="HF298" s="7"/>
      <c r="HG298" s="7"/>
      <c r="HH298" s="7"/>
      <c r="HI298" s="7"/>
      <c r="HJ298" s="7"/>
      <c r="HK298" s="7"/>
      <c r="HL298" s="7"/>
      <c r="HM298" s="7"/>
      <c r="HN298" s="7"/>
      <c r="HO298" s="7"/>
      <c r="HP298" s="7"/>
    </row>
    <row r="299" s="8" customFormat="1" ht="12" spans="1:224">
      <c r="A299" s="75" t="s">
        <v>42</v>
      </c>
      <c r="B299" s="66" t="s">
        <v>152</v>
      </c>
      <c r="C299" s="75" t="s">
        <v>58</v>
      </c>
      <c r="D299" s="75" t="s">
        <v>70</v>
      </c>
      <c r="E299" s="75" t="s">
        <v>71</v>
      </c>
      <c r="F299" s="75">
        <v>1</v>
      </c>
      <c r="G299" s="75">
        <v>1</v>
      </c>
      <c r="H299" s="75">
        <v>1</v>
      </c>
      <c r="I299" s="75">
        <v>1</v>
      </c>
      <c r="J299" s="162">
        <v>2018</v>
      </c>
      <c r="K299" s="162">
        <v>2018</v>
      </c>
      <c r="L299" s="81">
        <v>0.72</v>
      </c>
      <c r="M299" s="81">
        <v>0</v>
      </c>
      <c r="N299" s="81">
        <v>0</v>
      </c>
      <c r="O299" s="81">
        <v>0</v>
      </c>
      <c r="P299" s="81">
        <v>0.72</v>
      </c>
      <c r="Q299" s="75" t="s">
        <v>46</v>
      </c>
      <c r="R299" s="75">
        <v>1</v>
      </c>
      <c r="S299" s="75">
        <v>1</v>
      </c>
      <c r="T299" s="75">
        <v>1</v>
      </c>
      <c r="U299" s="75">
        <v>1</v>
      </c>
      <c r="V299" s="66" t="s">
        <v>41</v>
      </c>
      <c r="W299" s="66" t="s">
        <v>41</v>
      </c>
      <c r="X299" s="66" t="s">
        <v>41</v>
      </c>
      <c r="Y299" s="66" t="s">
        <v>41</v>
      </c>
      <c r="Z299" s="66">
        <v>1</v>
      </c>
      <c r="AA299" s="66">
        <v>1</v>
      </c>
      <c r="AB299" s="66" t="s">
        <v>117</v>
      </c>
      <c r="AC299" s="66" t="s">
        <v>118</v>
      </c>
      <c r="AD299" s="6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c r="FT299" s="7"/>
      <c r="FU299" s="7"/>
      <c r="FV299" s="7"/>
      <c r="FW299" s="7"/>
      <c r="FX299" s="7"/>
      <c r="FY299" s="7"/>
      <c r="FZ299" s="7"/>
      <c r="GA299" s="7"/>
      <c r="GB299" s="7"/>
      <c r="GC299" s="7"/>
      <c r="GD299" s="7"/>
      <c r="GE299" s="7"/>
      <c r="GF299" s="7"/>
      <c r="GG299" s="7"/>
      <c r="GH299" s="7"/>
      <c r="GI299" s="7"/>
      <c r="GJ299" s="7"/>
      <c r="GK299" s="7"/>
      <c r="GL299" s="7"/>
      <c r="GM299" s="7"/>
      <c r="GN299" s="7"/>
      <c r="GO299" s="7"/>
      <c r="GP299" s="7"/>
      <c r="GQ299" s="7"/>
      <c r="GR299" s="7"/>
      <c r="GS299" s="7"/>
      <c r="GT299" s="7"/>
      <c r="GU299" s="7"/>
      <c r="GV299" s="7"/>
      <c r="GW299" s="7"/>
      <c r="GX299" s="7"/>
      <c r="GY299" s="7"/>
      <c r="GZ299" s="7"/>
      <c r="HA299" s="7"/>
      <c r="HB299" s="7"/>
      <c r="HC299" s="7"/>
      <c r="HD299" s="7"/>
      <c r="HE299" s="7"/>
      <c r="HF299" s="7"/>
      <c r="HG299" s="7"/>
      <c r="HH299" s="7"/>
      <c r="HI299" s="7"/>
      <c r="HJ299" s="7"/>
      <c r="HK299" s="7"/>
      <c r="HL299" s="7"/>
      <c r="HM299" s="7"/>
      <c r="HN299" s="7"/>
      <c r="HO299" s="7"/>
      <c r="HP299" s="7"/>
    </row>
    <row r="300" s="5" customFormat="1" ht="12" spans="1:30">
      <c r="A300" s="43" t="s">
        <v>153</v>
      </c>
      <c r="B300" s="44" t="s">
        <v>154</v>
      </c>
      <c r="C300" s="43" t="s">
        <v>174</v>
      </c>
      <c r="D300" s="43"/>
      <c r="E300" s="43"/>
      <c r="F300" s="43">
        <v>1</v>
      </c>
      <c r="G300" s="43">
        <v>1</v>
      </c>
      <c r="H300" s="43">
        <v>1</v>
      </c>
      <c r="I300" s="43">
        <v>1</v>
      </c>
      <c r="J300" s="43"/>
      <c r="K300" s="43"/>
      <c r="L300" s="52">
        <v>0.72</v>
      </c>
      <c r="M300" s="52">
        <v>0</v>
      </c>
      <c r="N300" s="52">
        <v>0</v>
      </c>
      <c r="O300" s="52">
        <v>0</v>
      </c>
      <c r="P300" s="52">
        <v>0.72</v>
      </c>
      <c r="Q300" s="77"/>
      <c r="R300" s="43">
        <v>1</v>
      </c>
      <c r="S300" s="43">
        <v>1</v>
      </c>
      <c r="T300" s="43">
        <v>1</v>
      </c>
      <c r="U300" s="43">
        <v>1</v>
      </c>
      <c r="V300" s="44" t="s">
        <v>41</v>
      </c>
      <c r="W300" s="44" t="s">
        <v>41</v>
      </c>
      <c r="X300" s="44" t="s">
        <v>41</v>
      </c>
      <c r="Y300" s="44" t="s">
        <v>41</v>
      </c>
      <c r="Z300" s="44">
        <v>1</v>
      </c>
      <c r="AA300" s="44">
        <v>1</v>
      </c>
      <c r="AB300" s="44"/>
      <c r="AC300" s="44"/>
      <c r="AD300" s="65"/>
    </row>
    <row r="301" s="7" customFormat="1" ht="12" spans="1:30">
      <c r="A301" s="75" t="s">
        <v>42</v>
      </c>
      <c r="B301" s="66" t="s">
        <v>155</v>
      </c>
      <c r="C301" s="75" t="s">
        <v>54</v>
      </c>
      <c r="D301" s="75" t="s">
        <v>70</v>
      </c>
      <c r="E301" s="75" t="s">
        <v>71</v>
      </c>
      <c r="F301" s="75">
        <v>1</v>
      </c>
      <c r="G301" s="75">
        <v>1</v>
      </c>
      <c r="H301" s="75">
        <v>1</v>
      </c>
      <c r="I301" s="75">
        <v>1</v>
      </c>
      <c r="J301" s="75">
        <v>2018</v>
      </c>
      <c r="K301" s="75">
        <v>2018</v>
      </c>
      <c r="L301" s="81">
        <v>0.72</v>
      </c>
      <c r="M301" s="81">
        <v>0</v>
      </c>
      <c r="N301" s="81">
        <v>0</v>
      </c>
      <c r="O301" s="81">
        <v>0</v>
      </c>
      <c r="P301" s="81">
        <v>0.72</v>
      </c>
      <c r="Q301" s="75" t="s">
        <v>46</v>
      </c>
      <c r="R301" s="75">
        <v>1</v>
      </c>
      <c r="S301" s="75">
        <v>1</v>
      </c>
      <c r="T301" s="75">
        <v>1</v>
      </c>
      <c r="U301" s="75">
        <v>1</v>
      </c>
      <c r="V301" s="66" t="s">
        <v>41</v>
      </c>
      <c r="W301" s="66" t="s">
        <v>41</v>
      </c>
      <c r="X301" s="66" t="s">
        <v>41</v>
      </c>
      <c r="Y301" s="66" t="s">
        <v>41</v>
      </c>
      <c r="Z301" s="66">
        <v>1</v>
      </c>
      <c r="AA301" s="66">
        <v>1</v>
      </c>
      <c r="AB301" s="66" t="s">
        <v>117</v>
      </c>
      <c r="AC301" s="66" t="s">
        <v>118</v>
      </c>
      <c r="AD301" s="67"/>
    </row>
    <row r="302" s="5" customFormat="1" ht="12" spans="1:30">
      <c r="A302" s="43" t="s">
        <v>156</v>
      </c>
      <c r="B302" s="44" t="s">
        <v>157</v>
      </c>
      <c r="C302" s="43" t="s">
        <v>134</v>
      </c>
      <c r="D302" s="43"/>
      <c r="E302" s="43"/>
      <c r="F302" s="43">
        <v>3</v>
      </c>
      <c r="G302" s="43">
        <v>2</v>
      </c>
      <c r="H302" s="43">
        <v>3</v>
      </c>
      <c r="I302" s="43">
        <v>3</v>
      </c>
      <c r="J302" s="43"/>
      <c r="K302" s="43"/>
      <c r="L302" s="52">
        <v>1.92</v>
      </c>
      <c r="M302" s="52">
        <v>0</v>
      </c>
      <c r="N302" s="52">
        <v>0</v>
      </c>
      <c r="O302" s="52">
        <v>0</v>
      </c>
      <c r="P302" s="52">
        <v>1.92</v>
      </c>
      <c r="Q302" s="77"/>
      <c r="R302" s="43">
        <v>3</v>
      </c>
      <c r="S302" s="43">
        <v>3</v>
      </c>
      <c r="T302" s="43">
        <v>3</v>
      </c>
      <c r="U302" s="43">
        <v>3</v>
      </c>
      <c r="V302" s="44" t="s">
        <v>41</v>
      </c>
      <c r="W302" s="44" t="s">
        <v>41</v>
      </c>
      <c r="X302" s="44" t="s">
        <v>41</v>
      </c>
      <c r="Y302" s="44" t="s">
        <v>41</v>
      </c>
      <c r="Z302" s="44">
        <v>3</v>
      </c>
      <c r="AA302" s="44">
        <v>3</v>
      </c>
      <c r="AB302" s="44"/>
      <c r="AC302" s="44"/>
      <c r="AD302" s="65"/>
    </row>
    <row r="303" s="7" customFormat="1" ht="12" spans="1:30">
      <c r="A303" s="75" t="s">
        <v>42</v>
      </c>
      <c r="B303" s="66" t="s">
        <v>158</v>
      </c>
      <c r="C303" s="75" t="s">
        <v>54</v>
      </c>
      <c r="D303" s="75" t="s">
        <v>70</v>
      </c>
      <c r="E303" s="75" t="s">
        <v>71</v>
      </c>
      <c r="F303" s="75">
        <v>2</v>
      </c>
      <c r="G303" s="75">
        <v>1</v>
      </c>
      <c r="H303" s="75">
        <v>2</v>
      </c>
      <c r="I303" s="75">
        <v>2</v>
      </c>
      <c r="J303" s="75">
        <v>2018</v>
      </c>
      <c r="K303" s="75">
        <v>2018</v>
      </c>
      <c r="L303" s="81">
        <v>1.44</v>
      </c>
      <c r="M303" s="81">
        <v>0</v>
      </c>
      <c r="N303" s="81">
        <v>0</v>
      </c>
      <c r="O303" s="81">
        <v>0</v>
      </c>
      <c r="P303" s="81">
        <v>1.44</v>
      </c>
      <c r="Q303" s="75" t="s">
        <v>46</v>
      </c>
      <c r="R303" s="75">
        <v>2</v>
      </c>
      <c r="S303" s="75">
        <v>2</v>
      </c>
      <c r="T303" s="75">
        <v>2</v>
      </c>
      <c r="U303" s="75">
        <v>2</v>
      </c>
      <c r="V303" s="66" t="s">
        <v>41</v>
      </c>
      <c r="W303" s="66" t="s">
        <v>41</v>
      </c>
      <c r="X303" s="66" t="s">
        <v>41</v>
      </c>
      <c r="Y303" s="66" t="s">
        <v>41</v>
      </c>
      <c r="Z303" s="66">
        <v>2</v>
      </c>
      <c r="AA303" s="66">
        <v>2</v>
      </c>
      <c r="AB303" s="66" t="s">
        <v>117</v>
      </c>
      <c r="AC303" s="66" t="s">
        <v>118</v>
      </c>
      <c r="AD303" s="67"/>
    </row>
    <row r="304" s="8" customFormat="1" ht="12" spans="1:30">
      <c r="A304" s="75" t="s">
        <v>42</v>
      </c>
      <c r="B304" s="66" t="s">
        <v>158</v>
      </c>
      <c r="C304" s="75" t="s">
        <v>55</v>
      </c>
      <c r="D304" s="75" t="s">
        <v>70</v>
      </c>
      <c r="E304" s="75" t="s">
        <v>71</v>
      </c>
      <c r="F304" s="75">
        <v>1</v>
      </c>
      <c r="G304" s="75">
        <v>1</v>
      </c>
      <c r="H304" s="75">
        <v>1</v>
      </c>
      <c r="I304" s="75">
        <v>1</v>
      </c>
      <c r="J304" s="75">
        <v>2018</v>
      </c>
      <c r="K304" s="75">
        <v>2018</v>
      </c>
      <c r="L304" s="81">
        <v>0.48</v>
      </c>
      <c r="M304" s="81">
        <v>0</v>
      </c>
      <c r="N304" s="81">
        <v>0</v>
      </c>
      <c r="O304" s="81">
        <v>0</v>
      </c>
      <c r="P304" s="81">
        <v>0.48</v>
      </c>
      <c r="Q304" s="75" t="s">
        <v>46</v>
      </c>
      <c r="R304" s="75">
        <v>1</v>
      </c>
      <c r="S304" s="75">
        <v>1</v>
      </c>
      <c r="T304" s="75">
        <v>1</v>
      </c>
      <c r="U304" s="75">
        <v>1</v>
      </c>
      <c r="V304" s="66" t="s">
        <v>41</v>
      </c>
      <c r="W304" s="66" t="s">
        <v>41</v>
      </c>
      <c r="X304" s="66" t="s">
        <v>41</v>
      </c>
      <c r="Y304" s="66" t="s">
        <v>41</v>
      </c>
      <c r="Z304" s="66">
        <v>1</v>
      </c>
      <c r="AA304" s="66">
        <v>1</v>
      </c>
      <c r="AB304" s="66" t="s">
        <v>117</v>
      </c>
      <c r="AC304" s="66" t="s">
        <v>118</v>
      </c>
      <c r="AD304" s="66"/>
    </row>
    <row r="305" s="5" customFormat="1" ht="12" spans="1:30">
      <c r="A305" s="43" t="s">
        <v>159</v>
      </c>
      <c r="B305" s="44" t="s">
        <v>160</v>
      </c>
      <c r="C305" s="43" t="s">
        <v>134</v>
      </c>
      <c r="D305" s="43"/>
      <c r="E305" s="43"/>
      <c r="F305" s="43">
        <v>10</v>
      </c>
      <c r="G305" s="43">
        <v>2</v>
      </c>
      <c r="H305" s="43">
        <v>10</v>
      </c>
      <c r="I305" s="43">
        <v>10</v>
      </c>
      <c r="J305" s="43"/>
      <c r="K305" s="43"/>
      <c r="L305" s="52">
        <v>8.4</v>
      </c>
      <c r="M305" s="52">
        <v>0</v>
      </c>
      <c r="N305" s="52">
        <v>0</v>
      </c>
      <c r="O305" s="52">
        <v>0</v>
      </c>
      <c r="P305" s="52">
        <v>8.4</v>
      </c>
      <c r="Q305" s="77"/>
      <c r="R305" s="43">
        <v>10</v>
      </c>
      <c r="S305" s="43">
        <v>10</v>
      </c>
      <c r="T305" s="43">
        <v>10</v>
      </c>
      <c r="U305" s="43">
        <v>10</v>
      </c>
      <c r="V305" s="44" t="s">
        <v>41</v>
      </c>
      <c r="W305" s="44" t="s">
        <v>41</v>
      </c>
      <c r="X305" s="44" t="s">
        <v>41</v>
      </c>
      <c r="Y305" s="44" t="s">
        <v>41</v>
      </c>
      <c r="Z305" s="44">
        <v>10</v>
      </c>
      <c r="AA305" s="44">
        <v>10</v>
      </c>
      <c r="AB305" s="44"/>
      <c r="AC305" s="44"/>
      <c r="AD305" s="65"/>
    </row>
    <row r="306" s="7" customFormat="1" ht="12" spans="1:30">
      <c r="A306" s="75" t="s">
        <v>42</v>
      </c>
      <c r="B306" s="66" t="s">
        <v>162</v>
      </c>
      <c r="C306" s="75" t="s">
        <v>49</v>
      </c>
      <c r="D306" s="75" t="s">
        <v>70</v>
      </c>
      <c r="E306" s="75" t="s">
        <v>71</v>
      </c>
      <c r="F306" s="75">
        <v>5</v>
      </c>
      <c r="G306" s="75">
        <v>1</v>
      </c>
      <c r="H306" s="75">
        <v>5</v>
      </c>
      <c r="I306" s="75">
        <v>5</v>
      </c>
      <c r="J306" s="75">
        <v>2018</v>
      </c>
      <c r="K306" s="75">
        <v>2018</v>
      </c>
      <c r="L306" s="81">
        <v>4.8</v>
      </c>
      <c r="M306" s="81">
        <v>0</v>
      </c>
      <c r="N306" s="81">
        <v>0</v>
      </c>
      <c r="O306" s="81">
        <v>0</v>
      </c>
      <c r="P306" s="81">
        <v>4.8</v>
      </c>
      <c r="Q306" s="75" t="s">
        <v>46</v>
      </c>
      <c r="R306" s="75">
        <v>5</v>
      </c>
      <c r="S306" s="75">
        <v>5</v>
      </c>
      <c r="T306" s="75">
        <v>5</v>
      </c>
      <c r="U306" s="75">
        <v>5</v>
      </c>
      <c r="V306" s="66" t="s">
        <v>41</v>
      </c>
      <c r="W306" s="66" t="s">
        <v>41</v>
      </c>
      <c r="X306" s="66" t="s">
        <v>41</v>
      </c>
      <c r="Y306" s="66" t="s">
        <v>41</v>
      </c>
      <c r="Z306" s="66">
        <v>5</v>
      </c>
      <c r="AA306" s="66">
        <v>5</v>
      </c>
      <c r="AB306" s="66" t="s">
        <v>117</v>
      </c>
      <c r="AC306" s="66" t="s">
        <v>118</v>
      </c>
      <c r="AD306" s="67"/>
    </row>
    <row r="307" s="7" customFormat="1" ht="12" spans="1:30">
      <c r="A307" s="75" t="s">
        <v>42</v>
      </c>
      <c r="B307" s="66" t="s">
        <v>162</v>
      </c>
      <c r="C307" s="75" t="s">
        <v>54</v>
      </c>
      <c r="D307" s="75" t="s">
        <v>70</v>
      </c>
      <c r="E307" s="75" t="s">
        <v>71</v>
      </c>
      <c r="F307" s="75">
        <v>5</v>
      </c>
      <c r="G307" s="75">
        <v>1</v>
      </c>
      <c r="H307" s="75">
        <v>5</v>
      </c>
      <c r="I307" s="75">
        <v>5</v>
      </c>
      <c r="J307" s="75">
        <v>2018</v>
      </c>
      <c r="K307" s="75">
        <v>2018</v>
      </c>
      <c r="L307" s="81">
        <v>3.6</v>
      </c>
      <c r="M307" s="81">
        <v>0</v>
      </c>
      <c r="N307" s="81">
        <v>0</v>
      </c>
      <c r="O307" s="81">
        <v>0</v>
      </c>
      <c r="P307" s="81">
        <v>3.6</v>
      </c>
      <c r="Q307" s="75" t="s">
        <v>46</v>
      </c>
      <c r="R307" s="75">
        <v>5</v>
      </c>
      <c r="S307" s="75">
        <v>5</v>
      </c>
      <c r="T307" s="75">
        <v>5</v>
      </c>
      <c r="U307" s="75">
        <v>5</v>
      </c>
      <c r="V307" s="66" t="s">
        <v>41</v>
      </c>
      <c r="W307" s="66" t="s">
        <v>41</v>
      </c>
      <c r="X307" s="66" t="s">
        <v>41</v>
      </c>
      <c r="Y307" s="66" t="s">
        <v>41</v>
      </c>
      <c r="Z307" s="66">
        <v>5</v>
      </c>
      <c r="AA307" s="66">
        <v>5</v>
      </c>
      <c r="AB307" s="66" t="s">
        <v>117</v>
      </c>
      <c r="AC307" s="66" t="s">
        <v>118</v>
      </c>
      <c r="AD307" s="67"/>
    </row>
    <row r="308" s="5" customFormat="1" ht="12" spans="1:30">
      <c r="A308" s="43" t="s">
        <v>163</v>
      </c>
      <c r="B308" s="44" t="s">
        <v>164</v>
      </c>
      <c r="C308" s="43" t="s">
        <v>161</v>
      </c>
      <c r="D308" s="43"/>
      <c r="E308" s="43"/>
      <c r="F308" s="43">
        <v>9</v>
      </c>
      <c r="G308" s="43">
        <v>3</v>
      </c>
      <c r="H308" s="43">
        <v>9</v>
      </c>
      <c r="I308" s="43">
        <v>9</v>
      </c>
      <c r="J308" s="43"/>
      <c r="K308" s="43"/>
      <c r="L308" s="52">
        <v>6.96</v>
      </c>
      <c r="M308" s="52">
        <v>0</v>
      </c>
      <c r="N308" s="52">
        <v>0</v>
      </c>
      <c r="O308" s="52">
        <v>0</v>
      </c>
      <c r="P308" s="52">
        <v>6.96</v>
      </c>
      <c r="Q308" s="77"/>
      <c r="R308" s="43">
        <v>9</v>
      </c>
      <c r="S308" s="43">
        <v>9</v>
      </c>
      <c r="T308" s="43">
        <v>9</v>
      </c>
      <c r="U308" s="43">
        <v>9</v>
      </c>
      <c r="V308" s="44" t="s">
        <v>41</v>
      </c>
      <c r="W308" s="44" t="s">
        <v>41</v>
      </c>
      <c r="X308" s="44" t="s">
        <v>41</v>
      </c>
      <c r="Y308" s="44" t="s">
        <v>41</v>
      </c>
      <c r="Z308" s="44">
        <v>9</v>
      </c>
      <c r="AA308" s="44">
        <v>9</v>
      </c>
      <c r="AB308" s="44"/>
      <c r="AC308" s="44"/>
      <c r="AD308" s="65"/>
    </row>
    <row r="309" s="7" customFormat="1" ht="12" spans="1:30">
      <c r="A309" s="75" t="s">
        <v>42</v>
      </c>
      <c r="B309" s="66" t="s">
        <v>165</v>
      </c>
      <c r="C309" s="75" t="s">
        <v>49</v>
      </c>
      <c r="D309" s="75" t="s">
        <v>70</v>
      </c>
      <c r="E309" s="75" t="s">
        <v>71</v>
      </c>
      <c r="F309" s="75">
        <v>2</v>
      </c>
      <c r="G309" s="75">
        <v>1</v>
      </c>
      <c r="H309" s="75">
        <v>2</v>
      </c>
      <c r="I309" s="75">
        <v>2</v>
      </c>
      <c r="J309" s="75">
        <v>2018</v>
      </c>
      <c r="K309" s="75">
        <v>2018</v>
      </c>
      <c r="L309" s="81">
        <v>1.92</v>
      </c>
      <c r="M309" s="81">
        <v>0</v>
      </c>
      <c r="N309" s="81">
        <v>0</v>
      </c>
      <c r="O309" s="81">
        <v>0</v>
      </c>
      <c r="P309" s="81">
        <v>1.92</v>
      </c>
      <c r="Q309" s="75" t="s">
        <v>46</v>
      </c>
      <c r="R309" s="75">
        <v>2</v>
      </c>
      <c r="S309" s="75">
        <v>2</v>
      </c>
      <c r="T309" s="75">
        <v>2</v>
      </c>
      <c r="U309" s="75">
        <v>2</v>
      </c>
      <c r="V309" s="66" t="s">
        <v>41</v>
      </c>
      <c r="W309" s="66" t="s">
        <v>41</v>
      </c>
      <c r="X309" s="66" t="s">
        <v>41</v>
      </c>
      <c r="Y309" s="66" t="s">
        <v>41</v>
      </c>
      <c r="Z309" s="66">
        <v>2</v>
      </c>
      <c r="AA309" s="66">
        <v>2</v>
      </c>
      <c r="AB309" s="66" t="s">
        <v>117</v>
      </c>
      <c r="AC309" s="66" t="s">
        <v>118</v>
      </c>
      <c r="AD309" s="67"/>
    </row>
    <row r="310" s="7" customFormat="1" ht="12" spans="1:30">
      <c r="A310" s="75" t="s">
        <v>42</v>
      </c>
      <c r="B310" s="66" t="s">
        <v>165</v>
      </c>
      <c r="C310" s="75" t="s">
        <v>54</v>
      </c>
      <c r="D310" s="75" t="s">
        <v>70</v>
      </c>
      <c r="E310" s="75" t="s">
        <v>71</v>
      </c>
      <c r="F310" s="75">
        <v>2</v>
      </c>
      <c r="G310" s="75">
        <v>1</v>
      </c>
      <c r="H310" s="75">
        <v>2</v>
      </c>
      <c r="I310" s="75">
        <v>2</v>
      </c>
      <c r="J310" s="75">
        <v>2018</v>
      </c>
      <c r="K310" s="75">
        <v>2018</v>
      </c>
      <c r="L310" s="81">
        <v>1.44</v>
      </c>
      <c r="M310" s="81">
        <v>0</v>
      </c>
      <c r="N310" s="81">
        <v>0</v>
      </c>
      <c r="O310" s="81">
        <v>0</v>
      </c>
      <c r="P310" s="81">
        <v>1.44</v>
      </c>
      <c r="Q310" s="75" t="s">
        <v>46</v>
      </c>
      <c r="R310" s="75">
        <v>2</v>
      </c>
      <c r="S310" s="75">
        <v>2</v>
      </c>
      <c r="T310" s="75">
        <v>2</v>
      </c>
      <c r="U310" s="75">
        <v>2</v>
      </c>
      <c r="V310" s="66" t="s">
        <v>41</v>
      </c>
      <c r="W310" s="66" t="s">
        <v>41</v>
      </c>
      <c r="X310" s="66" t="s">
        <v>41</v>
      </c>
      <c r="Y310" s="66" t="s">
        <v>41</v>
      </c>
      <c r="Z310" s="66">
        <v>2</v>
      </c>
      <c r="AA310" s="66">
        <v>2</v>
      </c>
      <c r="AB310" s="66" t="s">
        <v>117</v>
      </c>
      <c r="AC310" s="66" t="s">
        <v>118</v>
      </c>
      <c r="AD310" s="67"/>
    </row>
    <row r="311" s="8" customFormat="1" ht="12" spans="1:224">
      <c r="A311" s="75" t="s">
        <v>42</v>
      </c>
      <c r="B311" s="66" t="s">
        <v>165</v>
      </c>
      <c r="C311" s="75" t="s">
        <v>58</v>
      </c>
      <c r="D311" s="75" t="s">
        <v>70</v>
      </c>
      <c r="E311" s="75" t="s">
        <v>71</v>
      </c>
      <c r="F311" s="75">
        <v>5</v>
      </c>
      <c r="G311" s="75">
        <v>1</v>
      </c>
      <c r="H311" s="75">
        <v>5</v>
      </c>
      <c r="I311" s="75">
        <v>5</v>
      </c>
      <c r="J311" s="75">
        <v>2018</v>
      </c>
      <c r="K311" s="75">
        <v>2018</v>
      </c>
      <c r="L311" s="81">
        <v>3.6</v>
      </c>
      <c r="M311" s="81">
        <v>0</v>
      </c>
      <c r="N311" s="81">
        <v>0</v>
      </c>
      <c r="O311" s="81">
        <v>0</v>
      </c>
      <c r="P311" s="81">
        <v>3.6</v>
      </c>
      <c r="Q311" s="75" t="s">
        <v>46</v>
      </c>
      <c r="R311" s="75">
        <v>5</v>
      </c>
      <c r="S311" s="75">
        <v>5</v>
      </c>
      <c r="T311" s="75">
        <v>5</v>
      </c>
      <c r="U311" s="75">
        <v>5</v>
      </c>
      <c r="V311" s="66" t="s">
        <v>41</v>
      </c>
      <c r="W311" s="66" t="s">
        <v>41</v>
      </c>
      <c r="X311" s="66" t="s">
        <v>41</v>
      </c>
      <c r="Y311" s="66" t="s">
        <v>41</v>
      </c>
      <c r="Z311" s="66">
        <v>5</v>
      </c>
      <c r="AA311" s="66">
        <v>5</v>
      </c>
      <c r="AB311" s="66" t="s">
        <v>117</v>
      </c>
      <c r="AC311" s="66" t="s">
        <v>118</v>
      </c>
      <c r="AD311" s="6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c r="ET311" s="7"/>
      <c r="EU311" s="7"/>
      <c r="EV311" s="7"/>
      <c r="EW311" s="7"/>
      <c r="EX311" s="7"/>
      <c r="EY311" s="7"/>
      <c r="EZ311" s="7"/>
      <c r="FA311" s="7"/>
      <c r="FB311" s="7"/>
      <c r="FC311" s="7"/>
      <c r="FD311" s="7"/>
      <c r="FE311" s="7"/>
      <c r="FF311" s="7"/>
      <c r="FG311" s="7"/>
      <c r="FH311" s="7"/>
      <c r="FI311" s="7"/>
      <c r="FJ311" s="7"/>
      <c r="FK311" s="7"/>
      <c r="FL311" s="7"/>
      <c r="FM311" s="7"/>
      <c r="FN311" s="7"/>
      <c r="FO311" s="7"/>
      <c r="FP311" s="7"/>
      <c r="FQ311" s="7"/>
      <c r="FR311" s="7"/>
      <c r="FS311" s="7"/>
      <c r="FT311" s="7"/>
      <c r="FU311" s="7"/>
      <c r="FV311" s="7"/>
      <c r="FW311" s="7"/>
      <c r="FX311" s="7"/>
      <c r="FY311" s="7"/>
      <c r="FZ311" s="7"/>
      <c r="GA311" s="7"/>
      <c r="GB311" s="7"/>
      <c r="GC311" s="7"/>
      <c r="GD311" s="7"/>
      <c r="GE311" s="7"/>
      <c r="GF311" s="7"/>
      <c r="GG311" s="7"/>
      <c r="GH311" s="7"/>
      <c r="GI311" s="7"/>
      <c r="GJ311" s="7"/>
      <c r="GK311" s="7"/>
      <c r="GL311" s="7"/>
      <c r="GM311" s="7"/>
      <c r="GN311" s="7"/>
      <c r="GO311" s="7"/>
      <c r="GP311" s="7"/>
      <c r="GQ311" s="7"/>
      <c r="GR311" s="7"/>
      <c r="GS311" s="7"/>
      <c r="GT311" s="7"/>
      <c r="GU311" s="7"/>
      <c r="GV311" s="7"/>
      <c r="GW311" s="7"/>
      <c r="GX311" s="7"/>
      <c r="GY311" s="7"/>
      <c r="GZ311" s="7"/>
      <c r="HA311" s="7"/>
      <c r="HB311" s="7"/>
      <c r="HC311" s="7"/>
      <c r="HD311" s="7"/>
      <c r="HE311" s="7"/>
      <c r="HF311" s="7"/>
      <c r="HG311" s="7"/>
      <c r="HH311" s="7"/>
      <c r="HI311" s="7"/>
      <c r="HJ311" s="7"/>
      <c r="HK311" s="7"/>
      <c r="HL311" s="7"/>
      <c r="HM311" s="7"/>
      <c r="HN311" s="7"/>
      <c r="HO311" s="7"/>
      <c r="HP311" s="7"/>
    </row>
    <row r="312" s="5" customFormat="1" ht="12" spans="1:30">
      <c r="A312" s="43" t="s">
        <v>166</v>
      </c>
      <c r="B312" s="44" t="s">
        <v>167</v>
      </c>
      <c r="C312" s="43" t="s">
        <v>64</v>
      </c>
      <c r="D312" s="43"/>
      <c r="E312" s="43"/>
      <c r="F312" s="43">
        <v>33</v>
      </c>
      <c r="G312" s="43">
        <v>5</v>
      </c>
      <c r="H312" s="43">
        <v>33</v>
      </c>
      <c r="I312" s="43">
        <v>33</v>
      </c>
      <c r="J312" s="43"/>
      <c r="K312" s="43"/>
      <c r="L312" s="52">
        <v>19.128</v>
      </c>
      <c r="M312" s="52">
        <v>0</v>
      </c>
      <c r="N312" s="52">
        <v>0</v>
      </c>
      <c r="O312" s="52">
        <v>0</v>
      </c>
      <c r="P312" s="52">
        <v>19.128</v>
      </c>
      <c r="Q312" s="77"/>
      <c r="R312" s="43">
        <v>33</v>
      </c>
      <c r="S312" s="43">
        <v>33</v>
      </c>
      <c r="T312" s="43">
        <v>33</v>
      </c>
      <c r="U312" s="43">
        <v>33</v>
      </c>
      <c r="V312" s="44" t="s">
        <v>41</v>
      </c>
      <c r="W312" s="44" t="s">
        <v>41</v>
      </c>
      <c r="X312" s="44" t="s">
        <v>41</v>
      </c>
      <c r="Y312" s="44" t="s">
        <v>41</v>
      </c>
      <c r="Z312" s="44">
        <v>33</v>
      </c>
      <c r="AA312" s="44">
        <v>33</v>
      </c>
      <c r="AB312" s="44"/>
      <c r="AC312" s="44"/>
      <c r="AD312" s="65"/>
    </row>
    <row r="313" s="7" customFormat="1" ht="12" spans="1:224">
      <c r="A313" s="75" t="s">
        <v>42</v>
      </c>
      <c r="B313" s="66" t="s">
        <v>168</v>
      </c>
      <c r="C313" s="75" t="s">
        <v>44</v>
      </c>
      <c r="D313" s="75" t="s">
        <v>70</v>
      </c>
      <c r="E313" s="75" t="s">
        <v>71</v>
      </c>
      <c r="F313" s="75">
        <v>8</v>
      </c>
      <c r="G313" s="75">
        <v>1</v>
      </c>
      <c r="H313" s="75">
        <v>8</v>
      </c>
      <c r="I313" s="75">
        <v>8</v>
      </c>
      <c r="J313" s="75">
        <v>2018</v>
      </c>
      <c r="K313" s="75">
        <v>2018</v>
      </c>
      <c r="L313" s="81">
        <v>5.76</v>
      </c>
      <c r="M313" s="81">
        <v>0</v>
      </c>
      <c r="N313" s="81">
        <v>0</v>
      </c>
      <c r="O313" s="81">
        <v>0</v>
      </c>
      <c r="P313" s="81">
        <v>5.76</v>
      </c>
      <c r="Q313" s="75" t="s">
        <v>46</v>
      </c>
      <c r="R313" s="75">
        <v>8</v>
      </c>
      <c r="S313" s="75">
        <v>8</v>
      </c>
      <c r="T313" s="75">
        <v>8</v>
      </c>
      <c r="U313" s="75">
        <v>8</v>
      </c>
      <c r="V313" s="66" t="s">
        <v>41</v>
      </c>
      <c r="W313" s="66" t="s">
        <v>41</v>
      </c>
      <c r="X313" s="66" t="s">
        <v>41</v>
      </c>
      <c r="Y313" s="66" t="s">
        <v>41</v>
      </c>
      <c r="Z313" s="66">
        <v>8</v>
      </c>
      <c r="AA313" s="66">
        <v>8</v>
      </c>
      <c r="AB313" s="66" t="s">
        <v>117</v>
      </c>
      <c r="AC313" s="66" t="s">
        <v>118</v>
      </c>
      <c r="AD313" s="66"/>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c r="EA313" s="8"/>
      <c r="EB313" s="8"/>
      <c r="EC313" s="8"/>
      <c r="ED313" s="8"/>
      <c r="EE313" s="8"/>
      <c r="EF313" s="8"/>
      <c r="EG313" s="8"/>
      <c r="EH313" s="8"/>
      <c r="EI313" s="8"/>
      <c r="EJ313" s="8"/>
      <c r="EK313" s="8"/>
      <c r="EL313" s="8"/>
      <c r="EM313" s="8"/>
      <c r="EN313" s="8"/>
      <c r="EO313" s="8"/>
      <c r="EP313" s="8"/>
      <c r="EQ313" s="8"/>
      <c r="ER313" s="8"/>
      <c r="ES313" s="8"/>
      <c r="ET313" s="8"/>
      <c r="EU313" s="8"/>
      <c r="EV313" s="8"/>
      <c r="EW313" s="8"/>
      <c r="EX313" s="8"/>
      <c r="EY313" s="8"/>
      <c r="EZ313" s="8"/>
      <c r="FA313" s="8"/>
      <c r="FB313" s="8"/>
      <c r="FC313" s="8"/>
      <c r="FD313" s="8"/>
      <c r="FE313" s="8"/>
      <c r="FF313" s="8"/>
      <c r="FG313" s="8"/>
      <c r="FH313" s="8"/>
      <c r="FI313" s="8"/>
      <c r="FJ313" s="8"/>
      <c r="FK313" s="8"/>
      <c r="FL313" s="8"/>
      <c r="FM313" s="8"/>
      <c r="FN313" s="8"/>
      <c r="FO313" s="8"/>
      <c r="FP313" s="8"/>
      <c r="FQ313" s="8"/>
      <c r="FR313" s="8"/>
      <c r="FS313" s="8"/>
      <c r="FT313" s="8"/>
      <c r="FU313" s="8"/>
      <c r="FV313" s="8"/>
      <c r="FW313" s="8"/>
      <c r="FX313" s="8"/>
      <c r="FY313" s="8"/>
      <c r="FZ313" s="8"/>
      <c r="GA313" s="8"/>
      <c r="GB313" s="8"/>
      <c r="GC313" s="8"/>
      <c r="GD313" s="8"/>
      <c r="GE313" s="8"/>
      <c r="GF313" s="8"/>
      <c r="GG313" s="8"/>
      <c r="GH313" s="8"/>
      <c r="GI313" s="8"/>
      <c r="GJ313" s="8"/>
      <c r="GK313" s="8"/>
      <c r="GL313" s="8"/>
      <c r="GM313" s="8"/>
      <c r="GN313" s="8"/>
      <c r="GO313" s="8"/>
      <c r="GP313" s="8"/>
      <c r="GQ313" s="8"/>
      <c r="GR313" s="8"/>
      <c r="GS313" s="8"/>
      <c r="GT313" s="8"/>
      <c r="GU313" s="8"/>
      <c r="GV313" s="8"/>
      <c r="GW313" s="8"/>
      <c r="GX313" s="8"/>
      <c r="GY313" s="8"/>
      <c r="GZ313" s="8"/>
      <c r="HA313" s="8"/>
      <c r="HB313" s="8"/>
      <c r="HC313" s="8"/>
      <c r="HD313" s="8"/>
      <c r="HE313" s="8"/>
      <c r="HF313" s="8"/>
      <c r="HG313" s="8"/>
      <c r="HH313" s="8"/>
      <c r="HI313" s="8"/>
      <c r="HJ313" s="8"/>
      <c r="HK313" s="8"/>
      <c r="HL313" s="8"/>
      <c r="HM313" s="8"/>
      <c r="HN313" s="8"/>
      <c r="HO313" s="8"/>
      <c r="HP313" s="8"/>
    </row>
    <row r="314" s="7" customFormat="1" ht="12" spans="1:30">
      <c r="A314" s="75" t="s">
        <v>42</v>
      </c>
      <c r="B314" s="66" t="s">
        <v>168</v>
      </c>
      <c r="C314" s="75" t="s">
        <v>49</v>
      </c>
      <c r="D314" s="75" t="s">
        <v>70</v>
      </c>
      <c r="E314" s="75" t="s">
        <v>71</v>
      </c>
      <c r="F314" s="75">
        <v>2</v>
      </c>
      <c r="G314" s="75">
        <v>1</v>
      </c>
      <c r="H314" s="75">
        <v>2</v>
      </c>
      <c r="I314" s="75">
        <v>2</v>
      </c>
      <c r="J314" s="75">
        <v>2018</v>
      </c>
      <c r="K314" s="75">
        <v>2018</v>
      </c>
      <c r="L314" s="81">
        <v>1.92</v>
      </c>
      <c r="M314" s="81">
        <v>0</v>
      </c>
      <c r="N314" s="81">
        <v>0</v>
      </c>
      <c r="O314" s="81">
        <v>0</v>
      </c>
      <c r="P314" s="81">
        <v>1.92</v>
      </c>
      <c r="Q314" s="75" t="s">
        <v>46</v>
      </c>
      <c r="R314" s="75">
        <v>2</v>
      </c>
      <c r="S314" s="75">
        <v>2</v>
      </c>
      <c r="T314" s="75">
        <v>2</v>
      </c>
      <c r="U314" s="75">
        <v>2</v>
      </c>
      <c r="V314" s="66" t="s">
        <v>41</v>
      </c>
      <c r="W314" s="66" t="s">
        <v>41</v>
      </c>
      <c r="X314" s="66" t="s">
        <v>41</v>
      </c>
      <c r="Y314" s="66" t="s">
        <v>41</v>
      </c>
      <c r="Z314" s="66">
        <v>2</v>
      </c>
      <c r="AA314" s="66">
        <v>2</v>
      </c>
      <c r="AB314" s="66" t="s">
        <v>117</v>
      </c>
      <c r="AC314" s="66" t="s">
        <v>118</v>
      </c>
      <c r="AD314" s="67"/>
    </row>
    <row r="315" s="7" customFormat="1" ht="12" spans="1:30">
      <c r="A315" s="75" t="s">
        <v>42</v>
      </c>
      <c r="B315" s="66" t="s">
        <v>168</v>
      </c>
      <c r="C315" s="75" t="s">
        <v>50</v>
      </c>
      <c r="D315" s="75" t="s">
        <v>70</v>
      </c>
      <c r="E315" s="75" t="s">
        <v>71</v>
      </c>
      <c r="F315" s="75">
        <v>2</v>
      </c>
      <c r="G315" s="75">
        <v>1</v>
      </c>
      <c r="H315" s="75">
        <v>2</v>
      </c>
      <c r="I315" s="75">
        <v>2</v>
      </c>
      <c r="J315" s="75">
        <v>2018</v>
      </c>
      <c r="K315" s="75">
        <v>2018</v>
      </c>
      <c r="L315" s="132">
        <v>1.368</v>
      </c>
      <c r="M315" s="81">
        <v>0</v>
      </c>
      <c r="N315" s="81">
        <v>0</v>
      </c>
      <c r="O315" s="81">
        <v>0</v>
      </c>
      <c r="P315" s="132">
        <v>1.368</v>
      </c>
      <c r="Q315" s="75" t="s">
        <v>46</v>
      </c>
      <c r="R315" s="75">
        <v>2</v>
      </c>
      <c r="S315" s="75">
        <v>2</v>
      </c>
      <c r="T315" s="75">
        <v>2</v>
      </c>
      <c r="U315" s="75">
        <v>2</v>
      </c>
      <c r="V315" s="66" t="s">
        <v>41</v>
      </c>
      <c r="W315" s="66" t="s">
        <v>41</v>
      </c>
      <c r="X315" s="66" t="s">
        <v>41</v>
      </c>
      <c r="Y315" s="66" t="s">
        <v>41</v>
      </c>
      <c r="Z315" s="66">
        <v>2</v>
      </c>
      <c r="AA315" s="66">
        <v>2</v>
      </c>
      <c r="AB315" s="66" t="s">
        <v>117</v>
      </c>
      <c r="AC315" s="66" t="s">
        <v>118</v>
      </c>
      <c r="AD315" s="67"/>
    </row>
    <row r="316" s="8" customFormat="1" ht="12" spans="1:30">
      <c r="A316" s="75" t="s">
        <v>42</v>
      </c>
      <c r="B316" s="66" t="s">
        <v>168</v>
      </c>
      <c r="C316" s="75" t="s">
        <v>55</v>
      </c>
      <c r="D316" s="75" t="s">
        <v>70</v>
      </c>
      <c r="E316" s="75" t="s">
        <v>71</v>
      </c>
      <c r="F316" s="75">
        <v>6</v>
      </c>
      <c r="G316" s="75">
        <v>1</v>
      </c>
      <c r="H316" s="75">
        <v>6</v>
      </c>
      <c r="I316" s="75">
        <v>6</v>
      </c>
      <c r="J316" s="75">
        <v>2018</v>
      </c>
      <c r="K316" s="75">
        <v>2018</v>
      </c>
      <c r="L316" s="81">
        <v>2.88</v>
      </c>
      <c r="M316" s="81">
        <v>0</v>
      </c>
      <c r="N316" s="81">
        <v>0</v>
      </c>
      <c r="O316" s="81">
        <v>0</v>
      </c>
      <c r="P316" s="81">
        <v>2.88</v>
      </c>
      <c r="Q316" s="75" t="s">
        <v>46</v>
      </c>
      <c r="R316" s="75">
        <v>6</v>
      </c>
      <c r="S316" s="75">
        <v>6</v>
      </c>
      <c r="T316" s="75">
        <v>6</v>
      </c>
      <c r="U316" s="75">
        <v>6</v>
      </c>
      <c r="V316" s="66" t="s">
        <v>41</v>
      </c>
      <c r="W316" s="66" t="s">
        <v>41</v>
      </c>
      <c r="X316" s="66" t="s">
        <v>41</v>
      </c>
      <c r="Y316" s="66" t="s">
        <v>41</v>
      </c>
      <c r="Z316" s="66">
        <v>6</v>
      </c>
      <c r="AA316" s="66">
        <v>6</v>
      </c>
      <c r="AB316" s="66" t="s">
        <v>117</v>
      </c>
      <c r="AC316" s="66" t="s">
        <v>118</v>
      </c>
      <c r="AD316" s="66"/>
    </row>
    <row r="317" s="8" customFormat="1" ht="12" spans="1:30">
      <c r="A317" s="75" t="s">
        <v>42</v>
      </c>
      <c r="B317" s="66" t="s">
        <v>168</v>
      </c>
      <c r="C317" s="75" t="s">
        <v>57</v>
      </c>
      <c r="D317" s="75" t="s">
        <v>70</v>
      </c>
      <c r="E317" s="75" t="s">
        <v>71</v>
      </c>
      <c r="F317" s="75">
        <v>15</v>
      </c>
      <c r="G317" s="75">
        <v>1</v>
      </c>
      <c r="H317" s="75">
        <v>15</v>
      </c>
      <c r="I317" s="75">
        <v>15</v>
      </c>
      <c r="J317" s="75">
        <v>2018</v>
      </c>
      <c r="K317" s="75">
        <v>2018</v>
      </c>
      <c r="L317" s="81">
        <v>7.2</v>
      </c>
      <c r="M317" s="81">
        <v>0</v>
      </c>
      <c r="N317" s="81">
        <v>0</v>
      </c>
      <c r="O317" s="81">
        <v>0</v>
      </c>
      <c r="P317" s="81">
        <v>7.2</v>
      </c>
      <c r="Q317" s="75" t="s">
        <v>46</v>
      </c>
      <c r="R317" s="75">
        <v>15</v>
      </c>
      <c r="S317" s="75">
        <v>15</v>
      </c>
      <c r="T317" s="75">
        <v>15</v>
      </c>
      <c r="U317" s="75">
        <v>15</v>
      </c>
      <c r="V317" s="66" t="s">
        <v>41</v>
      </c>
      <c r="W317" s="66" t="s">
        <v>41</v>
      </c>
      <c r="X317" s="66" t="s">
        <v>41</v>
      </c>
      <c r="Y317" s="66" t="s">
        <v>41</v>
      </c>
      <c r="Z317" s="66">
        <v>15</v>
      </c>
      <c r="AA317" s="66">
        <v>15</v>
      </c>
      <c r="AB317" s="66" t="s">
        <v>117</v>
      </c>
      <c r="AC317" s="66" t="s">
        <v>118</v>
      </c>
      <c r="AD317" s="66"/>
    </row>
    <row r="318" s="5" customFormat="1" ht="12" spans="1:30">
      <c r="A318" s="43" t="s">
        <v>169</v>
      </c>
      <c r="B318" s="44" t="s">
        <v>170</v>
      </c>
      <c r="C318" s="43" t="s">
        <v>174</v>
      </c>
      <c r="D318" s="43"/>
      <c r="E318" s="43"/>
      <c r="F318" s="43">
        <v>2</v>
      </c>
      <c r="G318" s="43">
        <v>1</v>
      </c>
      <c r="H318" s="43">
        <v>2</v>
      </c>
      <c r="I318" s="43">
        <v>2</v>
      </c>
      <c r="J318" s="43"/>
      <c r="K318" s="43"/>
      <c r="L318" s="52">
        <v>7.2</v>
      </c>
      <c r="M318" s="52">
        <v>0</v>
      </c>
      <c r="N318" s="52">
        <v>0</v>
      </c>
      <c r="O318" s="52">
        <v>0</v>
      </c>
      <c r="P318" s="52">
        <v>7.2</v>
      </c>
      <c r="Q318" s="77"/>
      <c r="R318" s="43">
        <v>2</v>
      </c>
      <c r="S318" s="43">
        <v>2</v>
      </c>
      <c r="T318" s="43">
        <v>2</v>
      </c>
      <c r="U318" s="43">
        <v>2</v>
      </c>
      <c r="V318" s="44" t="s">
        <v>41</v>
      </c>
      <c r="W318" s="44" t="s">
        <v>41</v>
      </c>
      <c r="X318" s="44" t="s">
        <v>41</v>
      </c>
      <c r="Y318" s="44" t="s">
        <v>41</v>
      </c>
      <c r="Z318" s="44">
        <v>2</v>
      </c>
      <c r="AA318" s="44">
        <v>2</v>
      </c>
      <c r="AB318" s="44"/>
      <c r="AC318" s="44"/>
      <c r="AD318" s="65"/>
    </row>
    <row r="319" s="8" customFormat="1" ht="12" spans="1:30">
      <c r="A319" s="75" t="s">
        <v>42</v>
      </c>
      <c r="B319" s="66" t="s">
        <v>171</v>
      </c>
      <c r="C319" s="75" t="s">
        <v>57</v>
      </c>
      <c r="D319" s="75" t="s">
        <v>70</v>
      </c>
      <c r="E319" s="75" t="s">
        <v>71</v>
      </c>
      <c r="F319" s="75">
        <v>2</v>
      </c>
      <c r="G319" s="75">
        <v>1</v>
      </c>
      <c r="H319" s="75">
        <v>2</v>
      </c>
      <c r="I319" s="75">
        <v>2</v>
      </c>
      <c r="J319" s="75">
        <v>2018</v>
      </c>
      <c r="K319" s="75">
        <v>2018</v>
      </c>
      <c r="L319" s="81">
        <v>7.2</v>
      </c>
      <c r="M319" s="81">
        <v>0</v>
      </c>
      <c r="N319" s="81">
        <v>0</v>
      </c>
      <c r="O319" s="81">
        <v>0</v>
      </c>
      <c r="P319" s="81">
        <v>7.2</v>
      </c>
      <c r="Q319" s="75" t="s">
        <v>46</v>
      </c>
      <c r="R319" s="75">
        <v>2</v>
      </c>
      <c r="S319" s="75">
        <v>2</v>
      </c>
      <c r="T319" s="75">
        <v>2</v>
      </c>
      <c r="U319" s="75">
        <v>2</v>
      </c>
      <c r="V319" s="66" t="s">
        <v>41</v>
      </c>
      <c r="W319" s="66" t="s">
        <v>41</v>
      </c>
      <c r="X319" s="66" t="s">
        <v>41</v>
      </c>
      <c r="Y319" s="66" t="s">
        <v>41</v>
      </c>
      <c r="Z319" s="66">
        <v>2</v>
      </c>
      <c r="AA319" s="66">
        <v>2</v>
      </c>
      <c r="AB319" s="66" t="s">
        <v>117</v>
      </c>
      <c r="AC319" s="66" t="s">
        <v>118</v>
      </c>
      <c r="AD319" s="66"/>
    </row>
    <row r="320" s="5" customFormat="1" ht="14.25" spans="1:224">
      <c r="A320" s="43" t="s">
        <v>172</v>
      </c>
      <c r="B320" s="44" t="s">
        <v>173</v>
      </c>
      <c r="C320" s="43" t="s">
        <v>174</v>
      </c>
      <c r="D320" s="43"/>
      <c r="E320" s="43"/>
      <c r="F320" s="43">
        <v>6</v>
      </c>
      <c r="G320" s="43">
        <v>1</v>
      </c>
      <c r="H320" s="43">
        <v>6</v>
      </c>
      <c r="I320" s="43">
        <v>6</v>
      </c>
      <c r="J320" s="43"/>
      <c r="K320" s="43"/>
      <c r="L320" s="52">
        <v>4.104</v>
      </c>
      <c r="M320" s="52"/>
      <c r="N320" s="52"/>
      <c r="O320" s="52"/>
      <c r="P320" s="52">
        <v>4.104</v>
      </c>
      <c r="Q320" s="77"/>
      <c r="R320" s="43">
        <v>6</v>
      </c>
      <c r="S320" s="43">
        <v>24</v>
      </c>
      <c r="T320" s="43">
        <v>6</v>
      </c>
      <c r="U320" s="43">
        <v>6</v>
      </c>
      <c r="V320" s="44" t="s">
        <v>41</v>
      </c>
      <c r="W320" s="44" t="s">
        <v>41</v>
      </c>
      <c r="X320" s="44" t="s">
        <v>41</v>
      </c>
      <c r="Y320" s="44" t="s">
        <v>41</v>
      </c>
      <c r="Z320" s="44">
        <v>6</v>
      </c>
      <c r="AA320" s="44">
        <v>6</v>
      </c>
      <c r="AB320" s="44"/>
      <c r="AC320" s="44"/>
      <c r="AD320" s="78"/>
      <c r="AE320" s="79"/>
      <c r="AF320" s="79"/>
      <c r="AG320" s="79"/>
      <c r="AH320" s="79"/>
      <c r="AI320" s="79"/>
      <c r="AJ320" s="79"/>
      <c r="AK320" s="79"/>
      <c r="AL320" s="79"/>
      <c r="AM320" s="79"/>
      <c r="AN320" s="79"/>
      <c r="AO320" s="79"/>
      <c r="AP320" s="79"/>
      <c r="AQ320" s="79"/>
      <c r="AR320" s="79"/>
      <c r="AS320" s="79"/>
      <c r="AT320" s="79"/>
      <c r="AU320" s="79"/>
      <c r="AV320" s="79"/>
      <c r="AW320" s="79"/>
      <c r="AX320" s="79"/>
      <c r="AY320" s="79"/>
      <c r="AZ320" s="79"/>
      <c r="BA320" s="79"/>
      <c r="BB320" s="79"/>
      <c r="BC320" s="79"/>
      <c r="BD320" s="79"/>
      <c r="BE320" s="79"/>
      <c r="BF320" s="79"/>
      <c r="BG320" s="79"/>
      <c r="BH320" s="79"/>
      <c r="BI320" s="79"/>
      <c r="BJ320" s="79"/>
      <c r="BK320" s="79"/>
      <c r="BL320" s="79"/>
      <c r="BM320" s="79"/>
      <c r="BN320" s="79"/>
      <c r="BO320" s="79"/>
      <c r="BP320" s="79"/>
      <c r="BQ320" s="79"/>
      <c r="BR320" s="79"/>
      <c r="BS320" s="79"/>
      <c r="BT320" s="79"/>
      <c r="BU320" s="79"/>
      <c r="BV320" s="79"/>
      <c r="BW320" s="79"/>
      <c r="BX320" s="79"/>
      <c r="BY320" s="79"/>
      <c r="BZ320" s="79"/>
      <c r="CA320" s="79"/>
      <c r="CB320" s="79"/>
      <c r="CC320" s="79"/>
      <c r="CD320" s="79"/>
      <c r="CE320" s="79"/>
      <c r="CF320" s="79"/>
      <c r="CG320" s="79"/>
      <c r="CH320" s="79"/>
      <c r="CI320" s="79"/>
      <c r="CJ320" s="79"/>
      <c r="CK320" s="79"/>
      <c r="CL320" s="79"/>
      <c r="CM320" s="79"/>
      <c r="CN320" s="79"/>
      <c r="CO320" s="79"/>
      <c r="CP320" s="79"/>
      <c r="CQ320" s="79"/>
      <c r="CR320" s="79"/>
      <c r="CS320" s="79"/>
      <c r="CT320" s="79"/>
      <c r="CU320" s="79"/>
      <c r="CV320" s="79"/>
      <c r="CW320" s="79"/>
      <c r="CX320" s="79"/>
      <c r="CY320" s="79"/>
      <c r="CZ320" s="79"/>
      <c r="DA320" s="79"/>
      <c r="DB320" s="79"/>
      <c r="DC320" s="79"/>
      <c r="DD320" s="79"/>
      <c r="DE320" s="79"/>
      <c r="DF320" s="79"/>
      <c r="DG320" s="79"/>
      <c r="DH320" s="79"/>
      <c r="DI320" s="79"/>
      <c r="DJ320" s="79"/>
      <c r="DK320" s="79"/>
      <c r="DL320" s="79"/>
      <c r="DM320" s="79"/>
      <c r="DN320" s="79"/>
      <c r="DO320" s="79"/>
      <c r="DP320" s="79"/>
      <c r="DQ320" s="79"/>
      <c r="DR320" s="79"/>
      <c r="DS320" s="79"/>
      <c r="DT320" s="79"/>
      <c r="DU320" s="79"/>
      <c r="DV320" s="79"/>
      <c r="DW320" s="79"/>
      <c r="DX320" s="79"/>
      <c r="DY320" s="79"/>
      <c r="DZ320" s="79"/>
      <c r="EA320" s="79"/>
      <c r="EB320" s="79"/>
      <c r="EC320" s="79"/>
      <c r="ED320" s="79"/>
      <c r="EE320" s="79"/>
      <c r="EF320" s="79"/>
      <c r="EG320" s="79"/>
      <c r="EH320" s="79"/>
      <c r="EI320" s="79"/>
      <c r="EJ320" s="79"/>
      <c r="EK320" s="79"/>
      <c r="EL320" s="79"/>
      <c r="EM320" s="79"/>
      <c r="EN320" s="79"/>
      <c r="EO320" s="79"/>
      <c r="EP320" s="79"/>
      <c r="EQ320" s="79"/>
      <c r="ER320" s="79"/>
      <c r="ES320" s="79"/>
      <c r="ET320" s="79"/>
      <c r="EU320" s="79"/>
      <c r="EV320" s="79"/>
      <c r="EW320" s="79"/>
      <c r="EX320" s="79"/>
      <c r="EY320" s="79"/>
      <c r="EZ320" s="79"/>
      <c r="FA320" s="79"/>
      <c r="FB320" s="79"/>
      <c r="FC320" s="79"/>
      <c r="FD320" s="79"/>
      <c r="FE320" s="79"/>
      <c r="FF320" s="79"/>
      <c r="FG320" s="79"/>
      <c r="FH320" s="79"/>
      <c r="FI320" s="79"/>
      <c r="FJ320" s="79"/>
      <c r="FK320" s="79"/>
      <c r="FL320" s="79"/>
      <c r="FM320" s="79"/>
      <c r="FN320" s="79"/>
      <c r="FO320" s="79"/>
      <c r="FP320" s="79"/>
      <c r="FQ320" s="79"/>
      <c r="FR320" s="79"/>
      <c r="FS320" s="79"/>
      <c r="FT320" s="79"/>
      <c r="FU320" s="79"/>
      <c r="FV320" s="79"/>
      <c r="FW320" s="79"/>
      <c r="FX320" s="79"/>
      <c r="FY320" s="79"/>
      <c r="FZ320" s="79"/>
      <c r="GA320" s="79"/>
      <c r="GB320" s="79"/>
      <c r="GC320" s="79"/>
      <c r="GD320" s="79"/>
      <c r="GE320" s="79"/>
      <c r="GF320" s="79"/>
      <c r="GG320" s="79"/>
      <c r="GH320" s="79"/>
      <c r="GI320" s="79"/>
      <c r="GJ320" s="79"/>
      <c r="GK320" s="79"/>
      <c r="GL320" s="79"/>
      <c r="GM320" s="79"/>
      <c r="GN320" s="79"/>
      <c r="GO320" s="79"/>
      <c r="GP320" s="79"/>
      <c r="GQ320" s="79"/>
      <c r="GR320" s="79"/>
      <c r="GS320" s="79"/>
      <c r="GT320" s="79"/>
      <c r="GU320" s="79"/>
      <c r="GV320" s="79"/>
      <c r="GW320" s="79"/>
      <c r="GX320" s="79"/>
      <c r="GY320" s="79"/>
      <c r="GZ320" s="79"/>
      <c r="HA320" s="79"/>
      <c r="HB320" s="79"/>
      <c r="HC320" s="79"/>
      <c r="HD320" s="79"/>
      <c r="HE320" s="79"/>
      <c r="HF320" s="79"/>
      <c r="HG320" s="79"/>
      <c r="HH320" s="79"/>
      <c r="HI320" s="79"/>
      <c r="HJ320" s="79"/>
      <c r="HK320" s="79"/>
      <c r="HL320" s="79"/>
      <c r="HM320" s="79"/>
      <c r="HN320" s="79"/>
      <c r="HO320" s="79"/>
      <c r="HP320" s="79"/>
    </row>
    <row r="321" s="8" customFormat="1" ht="12" spans="1:224">
      <c r="A321" s="75" t="s">
        <v>42</v>
      </c>
      <c r="B321" s="66" t="s">
        <v>175</v>
      </c>
      <c r="C321" s="75" t="s">
        <v>50</v>
      </c>
      <c r="D321" s="75" t="s">
        <v>70</v>
      </c>
      <c r="E321" s="75" t="s">
        <v>71</v>
      </c>
      <c r="F321" s="75">
        <v>6</v>
      </c>
      <c r="G321" s="75">
        <v>1</v>
      </c>
      <c r="H321" s="75">
        <v>6</v>
      </c>
      <c r="I321" s="75">
        <v>6</v>
      </c>
      <c r="J321" s="75">
        <v>2018</v>
      </c>
      <c r="K321" s="75">
        <v>2018</v>
      </c>
      <c r="L321" s="81">
        <v>4.104</v>
      </c>
      <c r="M321" s="81">
        <v>0</v>
      </c>
      <c r="N321" s="81">
        <v>0</v>
      </c>
      <c r="O321" s="81">
        <v>0</v>
      </c>
      <c r="P321" s="81">
        <v>4.104</v>
      </c>
      <c r="Q321" s="75" t="s">
        <v>46</v>
      </c>
      <c r="R321" s="75">
        <v>6</v>
      </c>
      <c r="S321" s="75">
        <v>24</v>
      </c>
      <c r="T321" s="75">
        <v>6</v>
      </c>
      <c r="U321" s="75">
        <v>6</v>
      </c>
      <c r="V321" s="66" t="s">
        <v>41</v>
      </c>
      <c r="W321" s="66" t="s">
        <v>41</v>
      </c>
      <c r="X321" s="66" t="s">
        <v>41</v>
      </c>
      <c r="Y321" s="66" t="s">
        <v>41</v>
      </c>
      <c r="Z321" s="66">
        <v>6</v>
      </c>
      <c r="AA321" s="66">
        <v>6</v>
      </c>
      <c r="AB321" s="66" t="s">
        <v>117</v>
      </c>
      <c r="AC321" s="66" t="s">
        <v>118</v>
      </c>
      <c r="AD321" s="6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c r="EL321" s="7"/>
      <c r="EM321" s="7"/>
      <c r="EN321" s="7"/>
      <c r="EO321" s="7"/>
      <c r="EP321" s="7"/>
      <c r="EQ321" s="7"/>
      <c r="ER321" s="7"/>
      <c r="ES321" s="7"/>
      <c r="ET321" s="7"/>
      <c r="EU321" s="7"/>
      <c r="EV321" s="7"/>
      <c r="EW321" s="7"/>
      <c r="EX321" s="7"/>
      <c r="EY321" s="7"/>
      <c r="EZ321" s="7"/>
      <c r="FA321" s="7"/>
      <c r="FB321" s="7"/>
      <c r="FC321" s="7"/>
      <c r="FD321" s="7"/>
      <c r="FE321" s="7"/>
      <c r="FF321" s="7"/>
      <c r="FG321" s="7"/>
      <c r="FH321" s="7"/>
      <c r="FI321" s="7"/>
      <c r="FJ321" s="7"/>
      <c r="FK321" s="7"/>
      <c r="FL321" s="7"/>
      <c r="FM321" s="7"/>
      <c r="FN321" s="7"/>
      <c r="FO321" s="7"/>
      <c r="FP321" s="7"/>
      <c r="FQ321" s="7"/>
      <c r="FR321" s="7"/>
      <c r="FS321" s="7"/>
      <c r="FT321" s="7"/>
      <c r="FU321" s="7"/>
      <c r="FV321" s="7"/>
      <c r="FW321" s="7"/>
      <c r="FX321" s="7"/>
      <c r="FY321" s="7"/>
      <c r="FZ321" s="7"/>
      <c r="GA321" s="7"/>
      <c r="GB321" s="7"/>
      <c r="GC321" s="7"/>
      <c r="GD321" s="7"/>
      <c r="GE321" s="7"/>
      <c r="GF321" s="7"/>
      <c r="GG321" s="7"/>
      <c r="GH321" s="7"/>
      <c r="GI321" s="7"/>
      <c r="GJ321" s="7"/>
      <c r="GK321" s="7"/>
      <c r="GL321" s="7"/>
      <c r="GM321" s="7"/>
      <c r="GN321" s="7"/>
      <c r="GO321" s="7"/>
      <c r="GP321" s="7"/>
      <c r="GQ321" s="7"/>
      <c r="GR321" s="7"/>
      <c r="GS321" s="7"/>
      <c r="GT321" s="7"/>
      <c r="GU321" s="7"/>
      <c r="GV321" s="7"/>
      <c r="GW321" s="7"/>
      <c r="GX321" s="7"/>
      <c r="GY321" s="7"/>
      <c r="GZ321" s="7"/>
      <c r="HA321" s="7"/>
      <c r="HB321" s="7"/>
      <c r="HC321" s="7"/>
      <c r="HD321" s="7"/>
      <c r="HE321" s="7"/>
      <c r="HF321" s="7"/>
      <c r="HG321" s="7"/>
      <c r="HH321" s="7"/>
      <c r="HI321" s="7"/>
      <c r="HJ321" s="7"/>
      <c r="HK321" s="7"/>
      <c r="HL321" s="7"/>
      <c r="HM321" s="7"/>
      <c r="HN321" s="7"/>
      <c r="HO321" s="7"/>
      <c r="HP321" s="7"/>
    </row>
    <row r="322" s="143" customFormat="1" ht="12" spans="1:30">
      <c r="A322" s="43">
        <v>5</v>
      </c>
      <c r="B322" s="44" t="s">
        <v>176</v>
      </c>
      <c r="C322" s="43" t="s">
        <v>36</v>
      </c>
      <c r="D322" s="77"/>
      <c r="E322" s="77"/>
      <c r="F322" s="43">
        <f>SUM(F323,F335,F347,F361)</f>
        <v>74247.54</v>
      </c>
      <c r="G322" s="43">
        <f t="shared" ref="G322:AA322" si="10">SUM(G323,G335,G347,G361)</f>
        <v>33</v>
      </c>
      <c r="H322" s="43">
        <f t="shared" si="10"/>
        <v>17646</v>
      </c>
      <c r="I322" s="43">
        <f t="shared" si="10"/>
        <v>68222</v>
      </c>
      <c r="J322" s="43"/>
      <c r="K322" s="43"/>
      <c r="L322" s="52">
        <f t="shared" si="10"/>
        <v>1796.150518</v>
      </c>
      <c r="M322" s="52">
        <f t="shared" si="10"/>
        <v>1796.150518</v>
      </c>
      <c r="N322" s="52">
        <f t="shared" si="10"/>
        <v>0</v>
      </c>
      <c r="O322" s="52">
        <f t="shared" si="10"/>
        <v>0</v>
      </c>
      <c r="P322" s="52">
        <f t="shared" si="10"/>
        <v>0</v>
      </c>
      <c r="Q322" s="77"/>
      <c r="R322" s="43">
        <f t="shared" si="10"/>
        <v>21784</v>
      </c>
      <c r="S322" s="43">
        <f t="shared" si="10"/>
        <v>85601</v>
      </c>
      <c r="T322" s="43">
        <f t="shared" si="10"/>
        <v>17785</v>
      </c>
      <c r="U322" s="43">
        <f t="shared" si="10"/>
        <v>68804</v>
      </c>
      <c r="V322" s="44">
        <f t="shared" si="10"/>
        <v>0</v>
      </c>
      <c r="W322" s="44">
        <f t="shared" si="10"/>
        <v>0</v>
      </c>
      <c r="X322" s="44">
        <f t="shared" si="10"/>
        <v>17547</v>
      </c>
      <c r="Y322" s="44">
        <f t="shared" si="10"/>
        <v>67855</v>
      </c>
      <c r="Z322" s="44">
        <f t="shared" si="10"/>
        <v>0</v>
      </c>
      <c r="AA322" s="44">
        <f t="shared" si="10"/>
        <v>0</v>
      </c>
      <c r="AB322" s="65"/>
      <c r="AC322" s="65"/>
      <c r="AD322" s="43"/>
    </row>
    <row r="323" s="5" customFormat="1" ht="12" spans="1:30">
      <c r="A323" s="43">
        <v>5.1</v>
      </c>
      <c r="B323" s="44" t="s">
        <v>177</v>
      </c>
      <c r="C323" s="43" t="s">
        <v>36</v>
      </c>
      <c r="D323" s="77"/>
      <c r="E323" s="77"/>
      <c r="F323" s="43">
        <f t="shared" ref="F323:I323" si="11">SUM(F324:F334)</f>
        <v>37749.54</v>
      </c>
      <c r="G323" s="43">
        <f t="shared" si="11"/>
        <v>11</v>
      </c>
      <c r="H323" s="43">
        <f t="shared" si="11"/>
        <v>9822</v>
      </c>
      <c r="I323" s="43">
        <f t="shared" si="11"/>
        <v>38288</v>
      </c>
      <c r="J323" s="43"/>
      <c r="K323" s="43"/>
      <c r="L323" s="52">
        <f t="shared" ref="L323:P323" si="12">SUM(L324:L334)</f>
        <v>822.505251</v>
      </c>
      <c r="M323" s="52">
        <f t="shared" si="12"/>
        <v>822.505251</v>
      </c>
      <c r="N323" s="52">
        <f t="shared" si="12"/>
        <v>0</v>
      </c>
      <c r="O323" s="52">
        <f t="shared" si="12"/>
        <v>0</v>
      </c>
      <c r="P323" s="52">
        <f t="shared" si="12"/>
        <v>0</v>
      </c>
      <c r="Q323" s="77"/>
      <c r="R323" s="43">
        <f t="shared" ref="R323:U323" si="13">SUM(R324:R334)</f>
        <v>12233</v>
      </c>
      <c r="S323" s="43">
        <f t="shared" si="13"/>
        <v>48437</v>
      </c>
      <c r="T323" s="43">
        <f t="shared" si="13"/>
        <v>9822</v>
      </c>
      <c r="U323" s="43">
        <f t="shared" si="13"/>
        <v>38288</v>
      </c>
      <c r="V323" s="44">
        <v>0</v>
      </c>
      <c r="W323" s="44">
        <v>0</v>
      </c>
      <c r="X323" s="44">
        <f>SUM(X324:X334)</f>
        <v>9724</v>
      </c>
      <c r="Y323" s="44">
        <f>SUM(Y324:Y334)</f>
        <v>37923</v>
      </c>
      <c r="Z323" s="44">
        <v>0</v>
      </c>
      <c r="AA323" s="44">
        <v>0</v>
      </c>
      <c r="AB323" s="65"/>
      <c r="AC323" s="65"/>
      <c r="AD323" s="44"/>
    </row>
    <row r="324" s="8" customFormat="1" ht="12" spans="1:30">
      <c r="A324" s="75" t="s">
        <v>42</v>
      </c>
      <c r="B324" s="66" t="s">
        <v>178</v>
      </c>
      <c r="C324" s="75" t="s">
        <v>44</v>
      </c>
      <c r="D324" s="75" t="s">
        <v>70</v>
      </c>
      <c r="E324" s="75" t="s">
        <v>180</v>
      </c>
      <c r="F324" s="75">
        <v>482.23</v>
      </c>
      <c r="G324" s="75">
        <v>1</v>
      </c>
      <c r="H324" s="75">
        <v>144</v>
      </c>
      <c r="I324" s="75">
        <v>542</v>
      </c>
      <c r="J324" s="75">
        <v>2018</v>
      </c>
      <c r="K324" s="75">
        <v>2018</v>
      </c>
      <c r="L324" s="81">
        <v>9.2499</v>
      </c>
      <c r="M324" s="81">
        <v>9.2499</v>
      </c>
      <c r="N324" s="81">
        <v>0</v>
      </c>
      <c r="O324" s="81">
        <v>0</v>
      </c>
      <c r="P324" s="81">
        <v>0</v>
      </c>
      <c r="Q324" s="75" t="s">
        <v>46</v>
      </c>
      <c r="R324" s="75">
        <v>144</v>
      </c>
      <c r="S324" s="75">
        <v>542</v>
      </c>
      <c r="T324" s="75">
        <v>144</v>
      </c>
      <c r="U324" s="75">
        <v>542</v>
      </c>
      <c r="V324" s="66" t="s">
        <v>41</v>
      </c>
      <c r="W324" s="66" t="s">
        <v>41</v>
      </c>
      <c r="X324" s="66">
        <v>144</v>
      </c>
      <c r="Y324" s="66">
        <v>542</v>
      </c>
      <c r="Z324" s="66" t="s">
        <v>41</v>
      </c>
      <c r="AA324" s="66" t="s">
        <v>41</v>
      </c>
      <c r="AB324" s="66" t="s">
        <v>117</v>
      </c>
      <c r="AC324" s="66" t="s">
        <v>181</v>
      </c>
      <c r="AD324" s="66"/>
    </row>
    <row r="325" s="7" customFormat="1" ht="12" spans="1:214">
      <c r="A325" s="75" t="s">
        <v>42</v>
      </c>
      <c r="B325" s="66" t="s">
        <v>178</v>
      </c>
      <c r="C325" s="75" t="s">
        <v>49</v>
      </c>
      <c r="D325" s="75" t="s">
        <v>70</v>
      </c>
      <c r="E325" s="75" t="s">
        <v>180</v>
      </c>
      <c r="F325" s="75">
        <v>2102.28</v>
      </c>
      <c r="G325" s="75">
        <v>1</v>
      </c>
      <c r="H325" s="75">
        <v>719</v>
      </c>
      <c r="I325" s="75">
        <v>2729</v>
      </c>
      <c r="J325" s="75">
        <v>2018</v>
      </c>
      <c r="K325" s="75">
        <v>2018</v>
      </c>
      <c r="L325" s="81">
        <v>34.6453</v>
      </c>
      <c r="M325" s="81">
        <v>34.6453</v>
      </c>
      <c r="N325" s="81">
        <v>0</v>
      </c>
      <c r="O325" s="81">
        <v>0</v>
      </c>
      <c r="P325" s="81">
        <v>0</v>
      </c>
      <c r="Q325" s="75" t="s">
        <v>46</v>
      </c>
      <c r="R325" s="75">
        <v>719</v>
      </c>
      <c r="S325" s="75">
        <v>2729</v>
      </c>
      <c r="T325" s="75">
        <v>719</v>
      </c>
      <c r="U325" s="75">
        <v>2729</v>
      </c>
      <c r="V325" s="66" t="s">
        <v>41</v>
      </c>
      <c r="W325" s="66" t="s">
        <v>41</v>
      </c>
      <c r="X325" s="66">
        <v>719</v>
      </c>
      <c r="Y325" s="66">
        <v>2729</v>
      </c>
      <c r="Z325" s="66" t="s">
        <v>41</v>
      </c>
      <c r="AA325" s="66" t="s">
        <v>41</v>
      </c>
      <c r="AB325" s="66" t="s">
        <v>117</v>
      </c>
      <c r="AC325" s="66" t="s">
        <v>181</v>
      </c>
      <c r="AD325" s="66"/>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c r="EA325" s="8"/>
      <c r="EB325" s="8"/>
      <c r="EC325" s="8"/>
      <c r="ED325" s="8"/>
      <c r="EE325" s="8"/>
      <c r="EF325" s="8"/>
      <c r="EG325" s="8"/>
      <c r="EH325" s="8"/>
      <c r="EI325" s="8"/>
      <c r="EJ325" s="8"/>
      <c r="EK325" s="8"/>
      <c r="EL325" s="8"/>
      <c r="EM325" s="8"/>
      <c r="EN325" s="8"/>
      <c r="EO325" s="8"/>
      <c r="EP325" s="8"/>
      <c r="EQ325" s="8"/>
      <c r="ER325" s="8"/>
      <c r="ES325" s="8"/>
      <c r="ET325" s="8"/>
      <c r="EU325" s="8"/>
      <c r="EV325" s="8"/>
      <c r="EW325" s="8"/>
      <c r="EX325" s="8"/>
      <c r="EY325" s="8"/>
      <c r="EZ325" s="8"/>
      <c r="FA325" s="8"/>
      <c r="FB325" s="8"/>
      <c r="FC325" s="8"/>
      <c r="FD325" s="8"/>
      <c r="FE325" s="8"/>
      <c r="FF325" s="8"/>
      <c r="FG325" s="8"/>
      <c r="FH325" s="8"/>
      <c r="FI325" s="8"/>
      <c r="FJ325" s="8"/>
      <c r="FK325" s="8"/>
      <c r="FL325" s="8"/>
      <c r="FM325" s="8"/>
      <c r="FN325" s="8"/>
      <c r="FO325" s="8"/>
      <c r="FP325" s="8"/>
      <c r="FQ325" s="8"/>
      <c r="FR325" s="8"/>
      <c r="FS325" s="8"/>
      <c r="FT325" s="8"/>
      <c r="FU325" s="8"/>
      <c r="FV325" s="8"/>
      <c r="FW325" s="8"/>
      <c r="FX325" s="8"/>
      <c r="FY325" s="8"/>
      <c r="FZ325" s="8"/>
      <c r="GA325" s="8"/>
      <c r="GB325" s="8"/>
      <c r="GC325" s="8"/>
      <c r="GD325" s="8"/>
      <c r="GE325" s="8"/>
      <c r="GF325" s="8"/>
      <c r="GG325" s="8"/>
      <c r="GH325" s="8"/>
      <c r="GI325" s="8"/>
      <c r="GJ325" s="8"/>
      <c r="GK325" s="8"/>
      <c r="GL325" s="8"/>
      <c r="GM325" s="8"/>
      <c r="GN325" s="8"/>
      <c r="GO325" s="8"/>
      <c r="GP325" s="8"/>
      <c r="GQ325" s="8"/>
      <c r="GR325" s="8"/>
      <c r="GS325" s="8"/>
      <c r="GT325" s="8"/>
      <c r="GU325" s="8"/>
      <c r="GV325" s="8"/>
      <c r="GW325" s="8"/>
      <c r="GX325" s="8"/>
      <c r="GY325" s="8"/>
      <c r="GZ325" s="8"/>
      <c r="HA325" s="8"/>
      <c r="HB325" s="8"/>
      <c r="HC325" s="8"/>
      <c r="HD325" s="8"/>
      <c r="HE325" s="8"/>
      <c r="HF325" s="8"/>
    </row>
    <row r="326" s="7" customFormat="1" ht="12" spans="1:30">
      <c r="A326" s="75" t="s">
        <v>42</v>
      </c>
      <c r="B326" s="66" t="s">
        <v>178</v>
      </c>
      <c r="C326" s="75" t="s">
        <v>50</v>
      </c>
      <c r="D326" s="75" t="s">
        <v>70</v>
      </c>
      <c r="E326" s="75" t="s">
        <v>180</v>
      </c>
      <c r="F326" s="75">
        <v>2112.7</v>
      </c>
      <c r="G326" s="75">
        <v>1</v>
      </c>
      <c r="H326" s="75">
        <v>493</v>
      </c>
      <c r="I326" s="75">
        <v>1738</v>
      </c>
      <c r="J326" s="75">
        <v>2018</v>
      </c>
      <c r="K326" s="75">
        <v>2018</v>
      </c>
      <c r="L326" s="81">
        <v>35.9435</v>
      </c>
      <c r="M326" s="81">
        <v>35.9435</v>
      </c>
      <c r="N326" s="81">
        <v>0</v>
      </c>
      <c r="O326" s="81">
        <v>0</v>
      </c>
      <c r="P326" s="81">
        <v>0</v>
      </c>
      <c r="Q326" s="75" t="s">
        <v>46</v>
      </c>
      <c r="R326" s="75">
        <v>487</v>
      </c>
      <c r="S326" s="75">
        <v>1714</v>
      </c>
      <c r="T326" s="75">
        <v>493</v>
      </c>
      <c r="U326" s="75">
        <v>1738</v>
      </c>
      <c r="V326" s="66" t="s">
        <v>41</v>
      </c>
      <c r="W326" s="66" t="s">
        <v>41</v>
      </c>
      <c r="X326" s="66">
        <v>493</v>
      </c>
      <c r="Y326" s="66">
        <v>1738</v>
      </c>
      <c r="Z326" s="66" t="s">
        <v>41</v>
      </c>
      <c r="AA326" s="66" t="s">
        <v>41</v>
      </c>
      <c r="AB326" s="66" t="s">
        <v>117</v>
      </c>
      <c r="AC326" s="66" t="s">
        <v>181</v>
      </c>
      <c r="AD326" s="67"/>
    </row>
    <row r="327" s="7" customFormat="1" ht="12" spans="1:30">
      <c r="A327" s="75" t="s">
        <v>42</v>
      </c>
      <c r="B327" s="66" t="s">
        <v>178</v>
      </c>
      <c r="C327" s="75" t="s">
        <v>51</v>
      </c>
      <c r="D327" s="75" t="s">
        <v>70</v>
      </c>
      <c r="E327" s="75" t="s">
        <v>180</v>
      </c>
      <c r="F327" s="75">
        <v>1792.4</v>
      </c>
      <c r="G327" s="75">
        <v>1</v>
      </c>
      <c r="H327" s="75">
        <v>257</v>
      </c>
      <c r="I327" s="75">
        <v>1084</v>
      </c>
      <c r="J327" s="75">
        <v>2018</v>
      </c>
      <c r="K327" s="75">
        <v>2018</v>
      </c>
      <c r="L327" s="81">
        <v>43.0893</v>
      </c>
      <c r="M327" s="81">
        <v>43.0893</v>
      </c>
      <c r="N327" s="81">
        <v>0</v>
      </c>
      <c r="O327" s="81">
        <v>0</v>
      </c>
      <c r="P327" s="81">
        <v>0</v>
      </c>
      <c r="Q327" s="75" t="s">
        <v>46</v>
      </c>
      <c r="R327" s="75">
        <v>2674</v>
      </c>
      <c r="S327" s="75">
        <v>11257</v>
      </c>
      <c r="T327" s="75">
        <v>257</v>
      </c>
      <c r="U327" s="75">
        <v>1084</v>
      </c>
      <c r="V327" s="66" t="s">
        <v>41</v>
      </c>
      <c r="W327" s="66" t="s">
        <v>41</v>
      </c>
      <c r="X327" s="66">
        <v>257</v>
      </c>
      <c r="Y327" s="66">
        <v>1084</v>
      </c>
      <c r="Z327" s="66" t="s">
        <v>41</v>
      </c>
      <c r="AA327" s="66" t="s">
        <v>41</v>
      </c>
      <c r="AB327" s="66" t="s">
        <v>117</v>
      </c>
      <c r="AC327" s="66" t="s">
        <v>181</v>
      </c>
      <c r="AD327" s="67"/>
    </row>
    <row r="328" s="7" customFormat="1" ht="12" spans="1:30">
      <c r="A328" s="75" t="s">
        <v>42</v>
      </c>
      <c r="B328" s="66" t="s">
        <v>178</v>
      </c>
      <c r="C328" s="75" t="s">
        <v>52</v>
      </c>
      <c r="D328" s="75" t="s">
        <v>70</v>
      </c>
      <c r="E328" s="75" t="s">
        <v>180</v>
      </c>
      <c r="F328" s="75">
        <v>6047.27</v>
      </c>
      <c r="G328" s="75">
        <v>1</v>
      </c>
      <c r="H328" s="75">
        <v>1587</v>
      </c>
      <c r="I328" s="75">
        <v>5941</v>
      </c>
      <c r="J328" s="75">
        <v>2018</v>
      </c>
      <c r="K328" s="75">
        <v>2018</v>
      </c>
      <c r="L328" s="81">
        <v>160.470301</v>
      </c>
      <c r="M328" s="81">
        <v>160.470301</v>
      </c>
      <c r="N328" s="81">
        <v>0</v>
      </c>
      <c r="O328" s="81">
        <v>0</v>
      </c>
      <c r="P328" s="81">
        <v>0</v>
      </c>
      <c r="Q328" s="75" t="s">
        <v>46</v>
      </c>
      <c r="R328" s="75">
        <v>1587</v>
      </c>
      <c r="S328" s="75">
        <v>5941</v>
      </c>
      <c r="T328" s="75">
        <v>1587</v>
      </c>
      <c r="U328" s="75">
        <v>5941</v>
      </c>
      <c r="V328" s="66" t="s">
        <v>41</v>
      </c>
      <c r="W328" s="66" t="s">
        <v>41</v>
      </c>
      <c r="X328" s="66">
        <v>1489</v>
      </c>
      <c r="Y328" s="66">
        <v>5576</v>
      </c>
      <c r="Z328" s="66" t="s">
        <v>41</v>
      </c>
      <c r="AA328" s="66" t="s">
        <v>41</v>
      </c>
      <c r="AB328" s="66" t="s">
        <v>117</v>
      </c>
      <c r="AC328" s="66" t="s">
        <v>181</v>
      </c>
      <c r="AD328" s="67"/>
    </row>
    <row r="329" s="7" customFormat="1" ht="12" spans="1:214">
      <c r="A329" s="75" t="s">
        <v>42</v>
      </c>
      <c r="B329" s="66" t="s">
        <v>178</v>
      </c>
      <c r="C329" s="75" t="s">
        <v>53</v>
      </c>
      <c r="D329" s="75" t="s">
        <v>70</v>
      </c>
      <c r="E329" s="75" t="s">
        <v>180</v>
      </c>
      <c r="F329" s="75">
        <v>8288</v>
      </c>
      <c r="G329" s="75">
        <v>1</v>
      </c>
      <c r="H329" s="75">
        <v>1938</v>
      </c>
      <c r="I329" s="75">
        <v>7333</v>
      </c>
      <c r="J329" s="75">
        <v>2018</v>
      </c>
      <c r="K329" s="75">
        <v>2018</v>
      </c>
      <c r="L329" s="81">
        <v>103.76</v>
      </c>
      <c r="M329" s="81">
        <v>103.76</v>
      </c>
      <c r="N329" s="81">
        <v>0</v>
      </c>
      <c r="O329" s="81">
        <v>0</v>
      </c>
      <c r="P329" s="81">
        <v>0</v>
      </c>
      <c r="Q329" s="75" t="s">
        <v>46</v>
      </c>
      <c r="R329" s="75">
        <v>1938</v>
      </c>
      <c r="S329" s="75">
        <v>7333</v>
      </c>
      <c r="T329" s="75">
        <v>1938</v>
      </c>
      <c r="U329" s="75">
        <v>7333</v>
      </c>
      <c r="V329" s="66" t="s">
        <v>41</v>
      </c>
      <c r="W329" s="66" t="s">
        <v>41</v>
      </c>
      <c r="X329" s="66">
        <v>1938</v>
      </c>
      <c r="Y329" s="66">
        <v>7333</v>
      </c>
      <c r="Z329" s="66" t="s">
        <v>41</v>
      </c>
      <c r="AA329" s="66" t="s">
        <v>41</v>
      </c>
      <c r="AB329" s="66" t="s">
        <v>117</v>
      </c>
      <c r="AC329" s="66" t="s">
        <v>181</v>
      </c>
      <c r="AD329" s="66"/>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c r="EA329" s="8"/>
      <c r="EB329" s="8"/>
      <c r="EC329" s="8"/>
      <c r="ED329" s="8"/>
      <c r="EE329" s="8"/>
      <c r="EF329" s="8"/>
      <c r="EG329" s="8"/>
      <c r="EH329" s="8"/>
      <c r="EI329" s="8"/>
      <c r="EJ329" s="8"/>
      <c r="EK329" s="8"/>
      <c r="EL329" s="8"/>
      <c r="EM329" s="8"/>
      <c r="EN329" s="8"/>
      <c r="EO329" s="8"/>
      <c r="EP329" s="8"/>
      <c r="EQ329" s="8"/>
      <c r="ER329" s="8"/>
      <c r="ES329" s="8"/>
      <c r="ET329" s="8"/>
      <c r="EU329" s="8"/>
      <c r="EV329" s="8"/>
      <c r="EW329" s="8"/>
      <c r="EX329" s="8"/>
      <c r="EY329" s="8"/>
      <c r="EZ329" s="8"/>
      <c r="FA329" s="8"/>
      <c r="FB329" s="8"/>
      <c r="FC329" s="8"/>
      <c r="FD329" s="8"/>
      <c r="FE329" s="8"/>
      <c r="FF329" s="8"/>
      <c r="FG329" s="8"/>
      <c r="FH329" s="8"/>
      <c r="FI329" s="8"/>
      <c r="FJ329" s="8"/>
      <c r="FK329" s="8"/>
      <c r="FL329" s="8"/>
      <c r="FM329" s="8"/>
      <c r="FN329" s="8"/>
      <c r="FO329" s="8"/>
      <c r="FP329" s="8"/>
      <c r="FQ329" s="8"/>
      <c r="FR329" s="8"/>
      <c r="FS329" s="8"/>
      <c r="FT329" s="8"/>
      <c r="FU329" s="8"/>
      <c r="FV329" s="8"/>
      <c r="FW329" s="8"/>
      <c r="FX329" s="8"/>
      <c r="FY329" s="8"/>
      <c r="FZ329" s="8"/>
      <c r="GA329" s="8"/>
      <c r="GB329" s="8"/>
      <c r="GC329" s="8"/>
      <c r="GD329" s="8"/>
      <c r="GE329" s="8"/>
      <c r="GF329" s="8"/>
      <c r="GG329" s="8"/>
      <c r="GH329" s="8"/>
      <c r="GI329" s="8"/>
      <c r="GJ329" s="8"/>
      <c r="GK329" s="8"/>
      <c r="GL329" s="8"/>
      <c r="GM329" s="8"/>
      <c r="GN329" s="8"/>
      <c r="GO329" s="8"/>
      <c r="GP329" s="8"/>
      <c r="GQ329" s="8"/>
      <c r="GR329" s="8"/>
      <c r="GS329" s="8"/>
      <c r="GT329" s="8"/>
      <c r="GU329" s="8"/>
      <c r="GV329" s="8"/>
      <c r="GW329" s="8"/>
      <c r="GX329" s="8"/>
      <c r="GY329" s="8"/>
      <c r="GZ329" s="8"/>
      <c r="HA329" s="8"/>
      <c r="HB329" s="8"/>
      <c r="HC329" s="8"/>
      <c r="HD329" s="8"/>
      <c r="HE329" s="8"/>
      <c r="HF329" s="8"/>
    </row>
    <row r="330" s="7" customFormat="1" ht="12" spans="1:30">
      <c r="A330" s="75" t="s">
        <v>42</v>
      </c>
      <c r="B330" s="66" t="s">
        <v>178</v>
      </c>
      <c r="C330" s="75" t="s">
        <v>54</v>
      </c>
      <c r="D330" s="75" t="s">
        <v>70</v>
      </c>
      <c r="E330" s="75" t="s">
        <v>180</v>
      </c>
      <c r="F330" s="75">
        <v>6331.1</v>
      </c>
      <c r="G330" s="75">
        <v>1</v>
      </c>
      <c r="H330" s="75">
        <v>1322</v>
      </c>
      <c r="I330" s="75">
        <v>5151</v>
      </c>
      <c r="J330" s="75">
        <v>2018</v>
      </c>
      <c r="K330" s="75">
        <v>2018</v>
      </c>
      <c r="L330" s="81">
        <v>164.8572</v>
      </c>
      <c r="M330" s="81">
        <v>164.8572</v>
      </c>
      <c r="N330" s="81">
        <v>0</v>
      </c>
      <c r="O330" s="81">
        <v>0</v>
      </c>
      <c r="P330" s="81">
        <v>0</v>
      </c>
      <c r="Q330" s="75" t="s">
        <v>46</v>
      </c>
      <c r="R330" s="75">
        <v>1322</v>
      </c>
      <c r="S330" s="75">
        <v>5151</v>
      </c>
      <c r="T330" s="75">
        <v>1322</v>
      </c>
      <c r="U330" s="75">
        <v>5151</v>
      </c>
      <c r="V330" s="66" t="s">
        <v>41</v>
      </c>
      <c r="W330" s="66" t="s">
        <v>41</v>
      </c>
      <c r="X330" s="66">
        <v>1322</v>
      </c>
      <c r="Y330" s="66">
        <v>5151</v>
      </c>
      <c r="Z330" s="66" t="s">
        <v>41</v>
      </c>
      <c r="AA330" s="66" t="s">
        <v>41</v>
      </c>
      <c r="AB330" s="66" t="s">
        <v>117</v>
      </c>
      <c r="AC330" s="66" t="s">
        <v>181</v>
      </c>
      <c r="AD330" s="67"/>
    </row>
    <row r="331" s="7" customFormat="1" ht="12" spans="1:30">
      <c r="A331" s="75" t="s">
        <v>42</v>
      </c>
      <c r="B331" s="66" t="s">
        <v>178</v>
      </c>
      <c r="C331" s="75" t="s">
        <v>55</v>
      </c>
      <c r="D331" s="75" t="s">
        <v>70</v>
      </c>
      <c r="E331" s="75" t="s">
        <v>180</v>
      </c>
      <c r="F331" s="75">
        <v>2957.4</v>
      </c>
      <c r="G331" s="75">
        <v>1</v>
      </c>
      <c r="H331" s="75">
        <v>1341</v>
      </c>
      <c r="I331" s="75">
        <v>5518</v>
      </c>
      <c r="J331" s="75">
        <v>2018</v>
      </c>
      <c r="K331" s="75">
        <v>2018</v>
      </c>
      <c r="L331" s="81">
        <v>121.319</v>
      </c>
      <c r="M331" s="81">
        <v>121.319</v>
      </c>
      <c r="N331" s="81">
        <v>0</v>
      </c>
      <c r="O331" s="81">
        <v>0</v>
      </c>
      <c r="P331" s="81">
        <v>0</v>
      </c>
      <c r="Q331" s="75" t="s">
        <v>46</v>
      </c>
      <c r="R331" s="75">
        <v>1341</v>
      </c>
      <c r="S331" s="75">
        <v>5518</v>
      </c>
      <c r="T331" s="75">
        <v>1341</v>
      </c>
      <c r="U331" s="75">
        <v>5518</v>
      </c>
      <c r="V331" s="66" t="s">
        <v>41</v>
      </c>
      <c r="W331" s="66" t="s">
        <v>41</v>
      </c>
      <c r="X331" s="66">
        <v>1341</v>
      </c>
      <c r="Y331" s="66">
        <v>5518</v>
      </c>
      <c r="Z331" s="66" t="s">
        <v>41</v>
      </c>
      <c r="AA331" s="66" t="s">
        <v>41</v>
      </c>
      <c r="AB331" s="66" t="s">
        <v>117</v>
      </c>
      <c r="AC331" s="66" t="s">
        <v>181</v>
      </c>
      <c r="AD331" s="67"/>
    </row>
    <row r="332" s="8" customFormat="1" ht="12" spans="1:30">
      <c r="A332" s="75" t="s">
        <v>42</v>
      </c>
      <c r="B332" s="66" t="s">
        <v>178</v>
      </c>
      <c r="C332" s="75" t="s">
        <v>56</v>
      </c>
      <c r="D332" s="75" t="s">
        <v>70</v>
      </c>
      <c r="E332" s="75" t="s">
        <v>180</v>
      </c>
      <c r="F332" s="75">
        <v>2711.56</v>
      </c>
      <c r="G332" s="75">
        <v>1</v>
      </c>
      <c r="H332" s="75">
        <v>472</v>
      </c>
      <c r="I332" s="75">
        <v>1684</v>
      </c>
      <c r="J332" s="75">
        <v>2018</v>
      </c>
      <c r="K332" s="75">
        <v>2018</v>
      </c>
      <c r="L332" s="81">
        <v>52.58775</v>
      </c>
      <c r="M332" s="81">
        <v>52.58775</v>
      </c>
      <c r="N332" s="81">
        <v>0</v>
      </c>
      <c r="O332" s="81">
        <v>0</v>
      </c>
      <c r="P332" s="81">
        <v>0</v>
      </c>
      <c r="Q332" s="75" t="s">
        <v>46</v>
      </c>
      <c r="R332" s="75">
        <v>472</v>
      </c>
      <c r="S332" s="75">
        <v>1684</v>
      </c>
      <c r="T332" s="75">
        <v>472</v>
      </c>
      <c r="U332" s="75">
        <v>1684</v>
      </c>
      <c r="V332" s="66" t="s">
        <v>41</v>
      </c>
      <c r="W332" s="66" t="s">
        <v>41</v>
      </c>
      <c r="X332" s="66">
        <v>472</v>
      </c>
      <c r="Y332" s="66">
        <v>1684</v>
      </c>
      <c r="Z332" s="66" t="s">
        <v>41</v>
      </c>
      <c r="AA332" s="66" t="s">
        <v>41</v>
      </c>
      <c r="AB332" s="66" t="s">
        <v>117</v>
      </c>
      <c r="AC332" s="66" t="s">
        <v>181</v>
      </c>
      <c r="AD332" s="66"/>
    </row>
    <row r="333" s="8" customFormat="1" ht="12" spans="1:214">
      <c r="A333" s="75" t="s">
        <v>42</v>
      </c>
      <c r="B333" s="66" t="s">
        <v>178</v>
      </c>
      <c r="C333" s="75" t="s">
        <v>57</v>
      </c>
      <c r="D333" s="75" t="s">
        <v>70</v>
      </c>
      <c r="E333" s="75" t="s">
        <v>180</v>
      </c>
      <c r="F333" s="75">
        <v>500.1</v>
      </c>
      <c r="G333" s="75">
        <v>1</v>
      </c>
      <c r="H333" s="75">
        <v>133</v>
      </c>
      <c r="I333" s="75">
        <v>533</v>
      </c>
      <c r="J333" s="75">
        <v>2018</v>
      </c>
      <c r="K333" s="75">
        <v>2018</v>
      </c>
      <c r="L333" s="81">
        <v>18.963</v>
      </c>
      <c r="M333" s="81">
        <v>18.963</v>
      </c>
      <c r="N333" s="81">
        <v>0</v>
      </c>
      <c r="O333" s="81">
        <v>0</v>
      </c>
      <c r="P333" s="81">
        <v>0</v>
      </c>
      <c r="Q333" s="75" t="s">
        <v>46</v>
      </c>
      <c r="R333" s="75">
        <v>133</v>
      </c>
      <c r="S333" s="75">
        <v>533</v>
      </c>
      <c r="T333" s="75">
        <v>133</v>
      </c>
      <c r="U333" s="75">
        <v>533</v>
      </c>
      <c r="V333" s="66" t="s">
        <v>41</v>
      </c>
      <c r="W333" s="66" t="s">
        <v>41</v>
      </c>
      <c r="X333" s="66">
        <v>133</v>
      </c>
      <c r="Y333" s="66">
        <v>533</v>
      </c>
      <c r="Z333" s="66" t="s">
        <v>41</v>
      </c>
      <c r="AA333" s="66" t="s">
        <v>41</v>
      </c>
      <c r="AB333" s="66" t="s">
        <v>117</v>
      </c>
      <c r="AC333" s="66" t="s">
        <v>181</v>
      </c>
      <c r="AD333" s="6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c r="EJ333" s="7"/>
      <c r="EK333" s="7"/>
      <c r="EL333" s="7"/>
      <c r="EM333" s="7"/>
      <c r="EN333" s="7"/>
      <c r="EO333" s="7"/>
      <c r="EP333" s="7"/>
      <c r="EQ333" s="7"/>
      <c r="ER333" s="7"/>
      <c r="ES333" s="7"/>
      <c r="ET333" s="7"/>
      <c r="EU333" s="7"/>
      <c r="EV333" s="7"/>
      <c r="EW333" s="7"/>
      <c r="EX333" s="7"/>
      <c r="EY333" s="7"/>
      <c r="EZ333" s="7"/>
      <c r="FA333" s="7"/>
      <c r="FB333" s="7"/>
      <c r="FC333" s="7"/>
      <c r="FD333" s="7"/>
      <c r="FE333" s="7"/>
      <c r="FF333" s="7"/>
      <c r="FG333" s="7"/>
      <c r="FH333" s="7"/>
      <c r="FI333" s="7"/>
      <c r="FJ333" s="7"/>
      <c r="FK333" s="7"/>
      <c r="FL333" s="7"/>
      <c r="FM333" s="7"/>
      <c r="FN333" s="7"/>
      <c r="FO333" s="7"/>
      <c r="FP333" s="7"/>
      <c r="FQ333" s="7"/>
      <c r="FR333" s="7"/>
      <c r="FS333" s="7"/>
      <c r="FT333" s="7"/>
      <c r="FU333" s="7"/>
      <c r="FV333" s="7"/>
      <c r="FW333" s="7"/>
      <c r="FX333" s="7"/>
      <c r="FY333" s="7"/>
      <c r="FZ333" s="7"/>
      <c r="GA333" s="7"/>
      <c r="GB333" s="7"/>
      <c r="GC333" s="7"/>
      <c r="GD333" s="7"/>
      <c r="GE333" s="7"/>
      <c r="GF333" s="7"/>
      <c r="GG333" s="7"/>
      <c r="GH333" s="7"/>
      <c r="GI333" s="7"/>
      <c r="GJ333" s="7"/>
      <c r="GK333" s="7"/>
      <c r="GL333" s="7"/>
      <c r="GM333" s="7"/>
      <c r="GN333" s="7"/>
      <c r="GO333" s="7"/>
      <c r="GP333" s="7"/>
      <c r="GQ333" s="7"/>
      <c r="GR333" s="7"/>
      <c r="GS333" s="7"/>
      <c r="GT333" s="7"/>
      <c r="GU333" s="7"/>
      <c r="GV333" s="7"/>
      <c r="GW333" s="7"/>
      <c r="GX333" s="7"/>
      <c r="GY333" s="7"/>
      <c r="GZ333" s="7"/>
      <c r="HA333" s="7"/>
      <c r="HB333" s="7"/>
      <c r="HC333" s="7"/>
      <c r="HD333" s="7"/>
      <c r="HE333" s="7"/>
      <c r="HF333" s="7"/>
    </row>
    <row r="334" s="8" customFormat="1" ht="12" spans="1:30">
      <c r="A334" s="75" t="s">
        <v>42</v>
      </c>
      <c r="B334" s="66" t="s">
        <v>178</v>
      </c>
      <c r="C334" s="75" t="s">
        <v>58</v>
      </c>
      <c r="D334" s="75" t="s">
        <v>70</v>
      </c>
      <c r="E334" s="75" t="s">
        <v>180</v>
      </c>
      <c r="F334" s="75">
        <v>4424.5</v>
      </c>
      <c r="G334" s="75">
        <v>1</v>
      </c>
      <c r="H334" s="75">
        <v>1416</v>
      </c>
      <c r="I334" s="75">
        <v>6035</v>
      </c>
      <c r="J334" s="75">
        <v>2018</v>
      </c>
      <c r="K334" s="75">
        <v>2018</v>
      </c>
      <c r="L334" s="81">
        <v>77.62</v>
      </c>
      <c r="M334" s="81">
        <v>77.62</v>
      </c>
      <c r="N334" s="81">
        <v>0</v>
      </c>
      <c r="O334" s="81">
        <v>0</v>
      </c>
      <c r="P334" s="81">
        <v>0</v>
      </c>
      <c r="Q334" s="75" t="s">
        <v>46</v>
      </c>
      <c r="R334" s="75">
        <v>1416</v>
      </c>
      <c r="S334" s="75">
        <v>6035</v>
      </c>
      <c r="T334" s="75">
        <v>1416</v>
      </c>
      <c r="U334" s="75">
        <v>6035</v>
      </c>
      <c r="V334" s="66" t="s">
        <v>41</v>
      </c>
      <c r="W334" s="66" t="s">
        <v>41</v>
      </c>
      <c r="X334" s="66">
        <v>1416</v>
      </c>
      <c r="Y334" s="66">
        <v>6035</v>
      </c>
      <c r="Z334" s="66" t="s">
        <v>41</v>
      </c>
      <c r="AA334" s="66" t="s">
        <v>41</v>
      </c>
      <c r="AB334" s="66" t="s">
        <v>117</v>
      </c>
      <c r="AC334" s="66" t="s">
        <v>181</v>
      </c>
      <c r="AD334" s="66"/>
    </row>
    <row r="335" s="5" customFormat="1" ht="12" spans="1:30">
      <c r="A335" s="43">
        <v>5.2</v>
      </c>
      <c r="B335" s="44" t="s">
        <v>182</v>
      </c>
      <c r="C335" s="43" t="s">
        <v>36</v>
      </c>
      <c r="D335" s="77"/>
      <c r="E335" s="77"/>
      <c r="F335" s="43">
        <f t="shared" ref="F335:I335" si="14">SUM(F336:F346)</f>
        <v>35489</v>
      </c>
      <c r="G335" s="43">
        <f t="shared" si="14"/>
        <v>11</v>
      </c>
      <c r="H335" s="43">
        <f t="shared" si="14"/>
        <v>6969</v>
      </c>
      <c r="I335" s="43">
        <f t="shared" si="14"/>
        <v>27161</v>
      </c>
      <c r="J335" s="43"/>
      <c r="K335" s="43"/>
      <c r="L335" s="52">
        <f t="shared" ref="L335:P335" si="15">SUM(L336:L346)</f>
        <v>825.1111</v>
      </c>
      <c r="M335" s="52">
        <f t="shared" si="15"/>
        <v>825.1111</v>
      </c>
      <c r="N335" s="52">
        <f t="shared" si="15"/>
        <v>0</v>
      </c>
      <c r="O335" s="52">
        <f t="shared" si="15"/>
        <v>0</v>
      </c>
      <c r="P335" s="52">
        <f t="shared" si="15"/>
        <v>0</v>
      </c>
      <c r="Q335" s="77"/>
      <c r="R335" s="43">
        <f t="shared" ref="R335:U335" si="16">SUM(R336:R346)</f>
        <v>8230</v>
      </c>
      <c r="S335" s="43">
        <f t="shared" si="16"/>
        <v>32422</v>
      </c>
      <c r="T335" s="43">
        <f t="shared" si="16"/>
        <v>6969</v>
      </c>
      <c r="U335" s="43">
        <f t="shared" si="16"/>
        <v>27161</v>
      </c>
      <c r="V335" s="44">
        <v>0</v>
      </c>
      <c r="W335" s="44">
        <v>0</v>
      </c>
      <c r="X335" s="44">
        <f>SUM(X336:X346)</f>
        <v>6968</v>
      </c>
      <c r="Y335" s="44">
        <f>SUM(Y336:Y346)</f>
        <v>27159</v>
      </c>
      <c r="Z335" s="44">
        <v>0</v>
      </c>
      <c r="AA335" s="44">
        <v>0</v>
      </c>
      <c r="AB335" s="65"/>
      <c r="AC335" s="65"/>
      <c r="AD335" s="44"/>
    </row>
    <row r="336" s="8" customFormat="1" ht="21" customHeight="1" spans="1:30">
      <c r="A336" s="75" t="s">
        <v>42</v>
      </c>
      <c r="B336" s="66" t="s">
        <v>183</v>
      </c>
      <c r="C336" s="75" t="s">
        <v>44</v>
      </c>
      <c r="D336" s="75" t="s">
        <v>70</v>
      </c>
      <c r="E336" s="75" t="s">
        <v>185</v>
      </c>
      <c r="F336" s="75">
        <v>2147</v>
      </c>
      <c r="G336" s="75">
        <v>1</v>
      </c>
      <c r="H336" s="75">
        <v>56</v>
      </c>
      <c r="I336" s="75">
        <v>198</v>
      </c>
      <c r="J336" s="75">
        <v>2018</v>
      </c>
      <c r="K336" s="75">
        <v>2018</v>
      </c>
      <c r="L336" s="81">
        <v>9.1326</v>
      </c>
      <c r="M336" s="81">
        <v>9.1326</v>
      </c>
      <c r="N336" s="81">
        <v>0</v>
      </c>
      <c r="O336" s="81">
        <v>0</v>
      </c>
      <c r="P336" s="81">
        <v>0</v>
      </c>
      <c r="Q336" s="75" t="s">
        <v>46</v>
      </c>
      <c r="R336" s="75">
        <v>56</v>
      </c>
      <c r="S336" s="75">
        <v>198</v>
      </c>
      <c r="T336" s="75">
        <v>56</v>
      </c>
      <c r="U336" s="75">
        <v>198</v>
      </c>
      <c r="V336" s="66" t="s">
        <v>41</v>
      </c>
      <c r="W336" s="66" t="s">
        <v>41</v>
      </c>
      <c r="X336" s="66">
        <v>56</v>
      </c>
      <c r="Y336" s="66">
        <v>198</v>
      </c>
      <c r="Z336" s="66" t="s">
        <v>41</v>
      </c>
      <c r="AA336" s="66" t="s">
        <v>41</v>
      </c>
      <c r="AB336" s="66" t="s">
        <v>117</v>
      </c>
      <c r="AC336" s="66" t="s">
        <v>181</v>
      </c>
      <c r="AD336" s="66"/>
    </row>
    <row r="337" s="7" customFormat="1" ht="12" spans="1:214">
      <c r="A337" s="75" t="s">
        <v>42</v>
      </c>
      <c r="B337" s="66" t="s">
        <v>183</v>
      </c>
      <c r="C337" s="75" t="s">
        <v>49</v>
      </c>
      <c r="D337" s="75" t="s">
        <v>70</v>
      </c>
      <c r="E337" s="75" t="s">
        <v>185</v>
      </c>
      <c r="F337" s="75">
        <v>2425</v>
      </c>
      <c r="G337" s="75">
        <v>1</v>
      </c>
      <c r="H337" s="75">
        <v>388</v>
      </c>
      <c r="I337" s="75">
        <v>1463</v>
      </c>
      <c r="J337" s="75">
        <v>2018</v>
      </c>
      <c r="K337" s="75">
        <v>2018</v>
      </c>
      <c r="L337" s="81">
        <v>40.6472</v>
      </c>
      <c r="M337" s="81">
        <v>40.6472</v>
      </c>
      <c r="N337" s="81">
        <v>0</v>
      </c>
      <c r="O337" s="81">
        <v>0</v>
      </c>
      <c r="P337" s="81">
        <v>0</v>
      </c>
      <c r="Q337" s="75" t="s">
        <v>46</v>
      </c>
      <c r="R337" s="75">
        <v>388</v>
      </c>
      <c r="S337" s="75">
        <v>1463</v>
      </c>
      <c r="T337" s="75">
        <v>388</v>
      </c>
      <c r="U337" s="75">
        <v>1463</v>
      </c>
      <c r="V337" s="66" t="s">
        <v>41</v>
      </c>
      <c r="W337" s="66" t="s">
        <v>41</v>
      </c>
      <c r="X337" s="66">
        <v>388</v>
      </c>
      <c r="Y337" s="66">
        <v>1463</v>
      </c>
      <c r="Z337" s="66" t="s">
        <v>41</v>
      </c>
      <c r="AA337" s="66" t="s">
        <v>41</v>
      </c>
      <c r="AB337" s="66" t="s">
        <v>117</v>
      </c>
      <c r="AC337" s="66" t="s">
        <v>181</v>
      </c>
      <c r="AD337" s="66"/>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c r="EA337" s="8"/>
      <c r="EB337" s="8"/>
      <c r="EC337" s="8"/>
      <c r="ED337" s="8"/>
      <c r="EE337" s="8"/>
      <c r="EF337" s="8"/>
      <c r="EG337" s="8"/>
      <c r="EH337" s="8"/>
      <c r="EI337" s="8"/>
      <c r="EJ337" s="8"/>
      <c r="EK337" s="8"/>
      <c r="EL337" s="8"/>
      <c r="EM337" s="8"/>
      <c r="EN337" s="8"/>
      <c r="EO337" s="8"/>
      <c r="EP337" s="8"/>
      <c r="EQ337" s="8"/>
      <c r="ER337" s="8"/>
      <c r="ES337" s="8"/>
      <c r="ET337" s="8"/>
      <c r="EU337" s="8"/>
      <c r="EV337" s="8"/>
      <c r="EW337" s="8"/>
      <c r="EX337" s="8"/>
      <c r="EY337" s="8"/>
      <c r="EZ337" s="8"/>
      <c r="FA337" s="8"/>
      <c r="FB337" s="8"/>
      <c r="FC337" s="8"/>
      <c r="FD337" s="8"/>
      <c r="FE337" s="8"/>
      <c r="FF337" s="8"/>
      <c r="FG337" s="8"/>
      <c r="FH337" s="8"/>
      <c r="FI337" s="8"/>
      <c r="FJ337" s="8"/>
      <c r="FK337" s="8"/>
      <c r="FL337" s="8"/>
      <c r="FM337" s="8"/>
      <c r="FN337" s="8"/>
      <c r="FO337" s="8"/>
      <c r="FP337" s="8"/>
      <c r="FQ337" s="8"/>
      <c r="FR337" s="8"/>
      <c r="FS337" s="8"/>
      <c r="FT337" s="8"/>
      <c r="FU337" s="8"/>
      <c r="FV337" s="8"/>
      <c r="FW337" s="8"/>
      <c r="FX337" s="8"/>
      <c r="FY337" s="8"/>
      <c r="FZ337" s="8"/>
      <c r="GA337" s="8"/>
      <c r="GB337" s="8"/>
      <c r="GC337" s="8"/>
      <c r="GD337" s="8"/>
      <c r="GE337" s="8"/>
      <c r="GF337" s="8"/>
      <c r="GG337" s="8"/>
      <c r="GH337" s="8"/>
      <c r="GI337" s="8"/>
      <c r="GJ337" s="8"/>
      <c r="GK337" s="8"/>
      <c r="GL337" s="8"/>
      <c r="GM337" s="8"/>
      <c r="GN337" s="8"/>
      <c r="GO337" s="8"/>
      <c r="GP337" s="8"/>
      <c r="GQ337" s="8"/>
      <c r="GR337" s="8"/>
      <c r="GS337" s="8"/>
      <c r="GT337" s="8"/>
      <c r="GU337" s="8"/>
      <c r="GV337" s="8"/>
      <c r="GW337" s="8"/>
      <c r="GX337" s="8"/>
      <c r="GY337" s="8"/>
      <c r="GZ337" s="8"/>
      <c r="HA337" s="8"/>
      <c r="HB337" s="8"/>
      <c r="HC337" s="8"/>
      <c r="HD337" s="8"/>
      <c r="HE337" s="8"/>
      <c r="HF337" s="8"/>
    </row>
    <row r="338" s="7" customFormat="1" ht="12" spans="1:30">
      <c r="A338" s="75" t="s">
        <v>42</v>
      </c>
      <c r="B338" s="66" t="s">
        <v>183</v>
      </c>
      <c r="C338" s="75" t="s">
        <v>50</v>
      </c>
      <c r="D338" s="75" t="s">
        <v>70</v>
      </c>
      <c r="E338" s="75" t="s">
        <v>185</v>
      </c>
      <c r="F338" s="75">
        <v>3271</v>
      </c>
      <c r="G338" s="75">
        <v>1</v>
      </c>
      <c r="H338" s="75">
        <v>346</v>
      </c>
      <c r="I338" s="75">
        <v>1225</v>
      </c>
      <c r="J338" s="75">
        <v>2018</v>
      </c>
      <c r="K338" s="75">
        <v>2018</v>
      </c>
      <c r="L338" s="81">
        <v>49.4667</v>
      </c>
      <c r="M338" s="81">
        <v>49.4667</v>
      </c>
      <c r="N338" s="81">
        <v>0</v>
      </c>
      <c r="O338" s="81">
        <v>0</v>
      </c>
      <c r="P338" s="81">
        <v>0</v>
      </c>
      <c r="Q338" s="75" t="s">
        <v>46</v>
      </c>
      <c r="R338" s="75">
        <v>346</v>
      </c>
      <c r="S338" s="75">
        <v>1225</v>
      </c>
      <c r="T338" s="75">
        <v>346</v>
      </c>
      <c r="U338" s="75">
        <v>1225</v>
      </c>
      <c r="V338" s="66" t="s">
        <v>41</v>
      </c>
      <c r="W338" s="66" t="s">
        <v>41</v>
      </c>
      <c r="X338" s="66">
        <v>345</v>
      </c>
      <c r="Y338" s="66">
        <v>1223</v>
      </c>
      <c r="Z338" s="66" t="s">
        <v>41</v>
      </c>
      <c r="AA338" s="66" t="s">
        <v>41</v>
      </c>
      <c r="AB338" s="66" t="s">
        <v>117</v>
      </c>
      <c r="AC338" s="66" t="s">
        <v>181</v>
      </c>
      <c r="AD338" s="67"/>
    </row>
    <row r="339" s="7" customFormat="1" ht="12" spans="1:30">
      <c r="A339" s="75" t="s">
        <v>42</v>
      </c>
      <c r="B339" s="66" t="s">
        <v>183</v>
      </c>
      <c r="C339" s="75" t="s">
        <v>51</v>
      </c>
      <c r="D339" s="75" t="s">
        <v>70</v>
      </c>
      <c r="E339" s="75" t="s">
        <v>185</v>
      </c>
      <c r="F339" s="75">
        <v>1052</v>
      </c>
      <c r="G339" s="75">
        <v>1</v>
      </c>
      <c r="H339" s="75">
        <v>121</v>
      </c>
      <c r="I339" s="75">
        <v>480</v>
      </c>
      <c r="J339" s="75">
        <v>2018</v>
      </c>
      <c r="K339" s="75">
        <v>2018</v>
      </c>
      <c r="L339" s="81">
        <v>22.3143</v>
      </c>
      <c r="M339" s="81">
        <v>22.3143</v>
      </c>
      <c r="N339" s="81">
        <v>0</v>
      </c>
      <c r="O339" s="81">
        <v>0</v>
      </c>
      <c r="P339" s="81">
        <v>0</v>
      </c>
      <c r="Q339" s="75" t="s">
        <v>46</v>
      </c>
      <c r="R339" s="75">
        <v>1382</v>
      </c>
      <c r="S339" s="75">
        <v>5741</v>
      </c>
      <c r="T339" s="75">
        <v>121</v>
      </c>
      <c r="U339" s="75">
        <v>480</v>
      </c>
      <c r="V339" s="66" t="s">
        <v>41</v>
      </c>
      <c r="W339" s="66" t="s">
        <v>41</v>
      </c>
      <c r="X339" s="66">
        <v>121</v>
      </c>
      <c r="Y339" s="66">
        <v>480</v>
      </c>
      <c r="Z339" s="66" t="s">
        <v>41</v>
      </c>
      <c r="AA339" s="66" t="s">
        <v>41</v>
      </c>
      <c r="AB339" s="66" t="s">
        <v>117</v>
      </c>
      <c r="AC339" s="66" t="s">
        <v>181</v>
      </c>
      <c r="AD339" s="67"/>
    </row>
    <row r="340" s="7" customFormat="1" ht="12" spans="1:30">
      <c r="A340" s="75" t="s">
        <v>42</v>
      </c>
      <c r="B340" s="66" t="s">
        <v>183</v>
      </c>
      <c r="C340" s="75" t="s">
        <v>52</v>
      </c>
      <c r="D340" s="75" t="s">
        <v>70</v>
      </c>
      <c r="E340" s="75" t="s">
        <v>185</v>
      </c>
      <c r="F340" s="75">
        <v>3203</v>
      </c>
      <c r="G340" s="75">
        <v>1</v>
      </c>
      <c r="H340" s="75">
        <v>614</v>
      </c>
      <c r="I340" s="75">
        <v>2293</v>
      </c>
      <c r="J340" s="75">
        <v>2018</v>
      </c>
      <c r="K340" s="75">
        <v>2018</v>
      </c>
      <c r="L340" s="81">
        <v>83.6175</v>
      </c>
      <c r="M340" s="81">
        <v>83.6175</v>
      </c>
      <c r="N340" s="81">
        <v>0</v>
      </c>
      <c r="O340" s="81">
        <v>0</v>
      </c>
      <c r="P340" s="81">
        <v>0</v>
      </c>
      <c r="Q340" s="75" t="s">
        <v>46</v>
      </c>
      <c r="R340" s="75">
        <v>614</v>
      </c>
      <c r="S340" s="75">
        <v>2293</v>
      </c>
      <c r="T340" s="75">
        <v>614</v>
      </c>
      <c r="U340" s="75">
        <v>2293</v>
      </c>
      <c r="V340" s="66" t="s">
        <v>41</v>
      </c>
      <c r="W340" s="66" t="s">
        <v>41</v>
      </c>
      <c r="X340" s="66">
        <v>614</v>
      </c>
      <c r="Y340" s="66">
        <v>2293</v>
      </c>
      <c r="Z340" s="66" t="s">
        <v>41</v>
      </c>
      <c r="AA340" s="66" t="s">
        <v>41</v>
      </c>
      <c r="AB340" s="66" t="s">
        <v>117</v>
      </c>
      <c r="AC340" s="66" t="s">
        <v>181</v>
      </c>
      <c r="AD340" s="67"/>
    </row>
    <row r="341" s="7" customFormat="1" ht="12" spans="1:214">
      <c r="A341" s="75" t="s">
        <v>42</v>
      </c>
      <c r="B341" s="66" t="s">
        <v>183</v>
      </c>
      <c r="C341" s="75" t="s">
        <v>53</v>
      </c>
      <c r="D341" s="75" t="s">
        <v>70</v>
      </c>
      <c r="E341" s="75" t="s">
        <v>185</v>
      </c>
      <c r="F341" s="75">
        <v>9419</v>
      </c>
      <c r="G341" s="75">
        <v>1</v>
      </c>
      <c r="H341" s="75">
        <v>1164</v>
      </c>
      <c r="I341" s="75">
        <v>4334</v>
      </c>
      <c r="J341" s="75">
        <v>2018</v>
      </c>
      <c r="K341" s="75">
        <v>2018</v>
      </c>
      <c r="L341" s="81">
        <v>109.1896</v>
      </c>
      <c r="M341" s="81">
        <v>109.1896</v>
      </c>
      <c r="N341" s="81">
        <v>0</v>
      </c>
      <c r="O341" s="81">
        <v>0</v>
      </c>
      <c r="P341" s="81">
        <v>0</v>
      </c>
      <c r="Q341" s="75" t="s">
        <v>46</v>
      </c>
      <c r="R341" s="75">
        <v>1164</v>
      </c>
      <c r="S341" s="75">
        <v>4334</v>
      </c>
      <c r="T341" s="75">
        <v>1164</v>
      </c>
      <c r="U341" s="75">
        <v>4334</v>
      </c>
      <c r="V341" s="66" t="s">
        <v>41</v>
      </c>
      <c r="W341" s="66" t="s">
        <v>41</v>
      </c>
      <c r="X341" s="66">
        <v>1164</v>
      </c>
      <c r="Y341" s="66">
        <v>4334</v>
      </c>
      <c r="Z341" s="66" t="s">
        <v>41</v>
      </c>
      <c r="AA341" s="66" t="s">
        <v>41</v>
      </c>
      <c r="AB341" s="66" t="s">
        <v>117</v>
      </c>
      <c r="AC341" s="66" t="s">
        <v>181</v>
      </c>
      <c r="AD341" s="66"/>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c r="CW341" s="8"/>
      <c r="CX341" s="8"/>
      <c r="CY341" s="8"/>
      <c r="CZ341" s="8"/>
      <c r="DA341" s="8"/>
      <c r="DB341" s="8"/>
      <c r="DC341" s="8"/>
      <c r="DD341" s="8"/>
      <c r="DE341" s="8"/>
      <c r="DF341" s="8"/>
      <c r="DG341" s="8"/>
      <c r="DH341" s="8"/>
      <c r="DI341" s="8"/>
      <c r="DJ341" s="8"/>
      <c r="DK341" s="8"/>
      <c r="DL341" s="8"/>
      <c r="DM341" s="8"/>
      <c r="DN341" s="8"/>
      <c r="DO341" s="8"/>
      <c r="DP341" s="8"/>
      <c r="DQ341" s="8"/>
      <c r="DR341" s="8"/>
      <c r="DS341" s="8"/>
      <c r="DT341" s="8"/>
      <c r="DU341" s="8"/>
      <c r="DV341" s="8"/>
      <c r="DW341" s="8"/>
      <c r="DX341" s="8"/>
      <c r="DY341" s="8"/>
      <c r="DZ341" s="8"/>
      <c r="EA341" s="8"/>
      <c r="EB341" s="8"/>
      <c r="EC341" s="8"/>
      <c r="ED341" s="8"/>
      <c r="EE341" s="8"/>
      <c r="EF341" s="8"/>
      <c r="EG341" s="8"/>
      <c r="EH341" s="8"/>
      <c r="EI341" s="8"/>
      <c r="EJ341" s="8"/>
      <c r="EK341" s="8"/>
      <c r="EL341" s="8"/>
      <c r="EM341" s="8"/>
      <c r="EN341" s="8"/>
      <c r="EO341" s="8"/>
      <c r="EP341" s="8"/>
      <c r="EQ341" s="8"/>
      <c r="ER341" s="8"/>
      <c r="ES341" s="8"/>
      <c r="ET341" s="8"/>
      <c r="EU341" s="8"/>
      <c r="EV341" s="8"/>
      <c r="EW341" s="8"/>
      <c r="EX341" s="8"/>
      <c r="EY341" s="8"/>
      <c r="EZ341" s="8"/>
      <c r="FA341" s="8"/>
      <c r="FB341" s="8"/>
      <c r="FC341" s="8"/>
      <c r="FD341" s="8"/>
      <c r="FE341" s="8"/>
      <c r="FF341" s="8"/>
      <c r="FG341" s="8"/>
      <c r="FH341" s="8"/>
      <c r="FI341" s="8"/>
      <c r="FJ341" s="8"/>
      <c r="FK341" s="8"/>
      <c r="FL341" s="8"/>
      <c r="FM341" s="8"/>
      <c r="FN341" s="8"/>
      <c r="FO341" s="8"/>
      <c r="FP341" s="8"/>
      <c r="FQ341" s="8"/>
      <c r="FR341" s="8"/>
      <c r="FS341" s="8"/>
      <c r="FT341" s="8"/>
      <c r="FU341" s="8"/>
      <c r="FV341" s="8"/>
      <c r="FW341" s="8"/>
      <c r="FX341" s="8"/>
      <c r="FY341" s="8"/>
      <c r="FZ341" s="8"/>
      <c r="GA341" s="8"/>
      <c r="GB341" s="8"/>
      <c r="GC341" s="8"/>
      <c r="GD341" s="8"/>
      <c r="GE341" s="8"/>
      <c r="GF341" s="8"/>
      <c r="GG341" s="8"/>
      <c r="GH341" s="8"/>
      <c r="GI341" s="8"/>
      <c r="GJ341" s="8"/>
      <c r="GK341" s="8"/>
      <c r="GL341" s="8"/>
      <c r="GM341" s="8"/>
      <c r="GN341" s="8"/>
      <c r="GO341" s="8"/>
      <c r="GP341" s="8"/>
      <c r="GQ341" s="8"/>
      <c r="GR341" s="8"/>
      <c r="GS341" s="8"/>
      <c r="GT341" s="8"/>
      <c r="GU341" s="8"/>
      <c r="GV341" s="8"/>
      <c r="GW341" s="8"/>
      <c r="GX341" s="8"/>
      <c r="GY341" s="8"/>
      <c r="GZ341" s="8"/>
      <c r="HA341" s="8"/>
      <c r="HB341" s="8"/>
      <c r="HC341" s="8"/>
      <c r="HD341" s="8"/>
      <c r="HE341" s="8"/>
      <c r="HF341" s="8"/>
    </row>
    <row r="342" s="7" customFormat="1" ht="12" spans="1:30">
      <c r="A342" s="75" t="s">
        <v>42</v>
      </c>
      <c r="B342" s="66" t="s">
        <v>183</v>
      </c>
      <c r="C342" s="75" t="s">
        <v>54</v>
      </c>
      <c r="D342" s="75" t="s">
        <v>70</v>
      </c>
      <c r="E342" s="75" t="s">
        <v>185</v>
      </c>
      <c r="F342" s="75">
        <v>5051</v>
      </c>
      <c r="G342" s="75">
        <v>1</v>
      </c>
      <c r="H342" s="75">
        <v>997</v>
      </c>
      <c r="I342" s="75">
        <v>3778</v>
      </c>
      <c r="J342" s="75">
        <v>2018</v>
      </c>
      <c r="K342" s="75">
        <v>2018</v>
      </c>
      <c r="L342" s="81">
        <v>145.5024</v>
      </c>
      <c r="M342" s="81">
        <v>145.5024</v>
      </c>
      <c r="N342" s="81">
        <v>0</v>
      </c>
      <c r="O342" s="81">
        <v>0</v>
      </c>
      <c r="P342" s="81">
        <v>0</v>
      </c>
      <c r="Q342" s="75" t="s">
        <v>46</v>
      </c>
      <c r="R342" s="75">
        <v>997</v>
      </c>
      <c r="S342" s="75">
        <v>3778</v>
      </c>
      <c r="T342" s="75">
        <v>997</v>
      </c>
      <c r="U342" s="75">
        <v>3778</v>
      </c>
      <c r="V342" s="66" t="s">
        <v>41</v>
      </c>
      <c r="W342" s="66" t="s">
        <v>41</v>
      </c>
      <c r="X342" s="66">
        <v>997</v>
      </c>
      <c r="Y342" s="66">
        <v>3778</v>
      </c>
      <c r="Z342" s="66" t="s">
        <v>41</v>
      </c>
      <c r="AA342" s="66" t="s">
        <v>41</v>
      </c>
      <c r="AB342" s="66" t="s">
        <v>117</v>
      </c>
      <c r="AC342" s="66" t="s">
        <v>181</v>
      </c>
      <c r="AD342" s="67"/>
    </row>
    <row r="343" s="7" customFormat="1" ht="12" spans="1:30">
      <c r="A343" s="75" t="s">
        <v>42</v>
      </c>
      <c r="B343" s="66" t="s">
        <v>183</v>
      </c>
      <c r="C343" s="75" t="s">
        <v>55</v>
      </c>
      <c r="D343" s="75" t="s">
        <v>70</v>
      </c>
      <c r="E343" s="75" t="s">
        <v>185</v>
      </c>
      <c r="F343" s="75">
        <v>3693</v>
      </c>
      <c r="G343" s="75">
        <v>1</v>
      </c>
      <c r="H343" s="75">
        <v>1455</v>
      </c>
      <c r="I343" s="75">
        <v>5846</v>
      </c>
      <c r="J343" s="75">
        <v>2018</v>
      </c>
      <c r="K343" s="75">
        <v>2018</v>
      </c>
      <c r="L343" s="81">
        <v>161.25</v>
      </c>
      <c r="M343" s="81">
        <v>161.25</v>
      </c>
      <c r="N343" s="81">
        <v>0</v>
      </c>
      <c r="O343" s="81">
        <v>0</v>
      </c>
      <c r="P343" s="81">
        <v>0</v>
      </c>
      <c r="Q343" s="75" t="s">
        <v>46</v>
      </c>
      <c r="R343" s="75">
        <v>1455</v>
      </c>
      <c r="S343" s="75">
        <v>5846</v>
      </c>
      <c r="T343" s="75">
        <v>1455</v>
      </c>
      <c r="U343" s="75">
        <v>5846</v>
      </c>
      <c r="V343" s="66" t="s">
        <v>41</v>
      </c>
      <c r="W343" s="66" t="s">
        <v>41</v>
      </c>
      <c r="X343" s="66">
        <v>1455</v>
      </c>
      <c r="Y343" s="66">
        <v>5846</v>
      </c>
      <c r="Z343" s="66" t="s">
        <v>41</v>
      </c>
      <c r="AA343" s="66" t="s">
        <v>41</v>
      </c>
      <c r="AB343" s="66" t="s">
        <v>117</v>
      </c>
      <c r="AC343" s="66" t="s">
        <v>181</v>
      </c>
      <c r="AD343" s="67"/>
    </row>
    <row r="344" s="8" customFormat="1" ht="12" spans="1:30">
      <c r="A344" s="75" t="s">
        <v>42</v>
      </c>
      <c r="B344" s="66" t="s">
        <v>183</v>
      </c>
      <c r="C344" s="75" t="s">
        <v>56</v>
      </c>
      <c r="D344" s="75" t="s">
        <v>70</v>
      </c>
      <c r="E344" s="75" t="s">
        <v>185</v>
      </c>
      <c r="F344" s="75">
        <v>1985</v>
      </c>
      <c r="G344" s="75">
        <v>1</v>
      </c>
      <c r="H344" s="75">
        <v>522</v>
      </c>
      <c r="I344" s="75">
        <v>1922</v>
      </c>
      <c r="J344" s="75">
        <v>2018</v>
      </c>
      <c r="K344" s="75">
        <v>2018</v>
      </c>
      <c r="L344" s="81">
        <v>72.8298</v>
      </c>
      <c r="M344" s="81">
        <v>72.8298</v>
      </c>
      <c r="N344" s="81">
        <v>0</v>
      </c>
      <c r="O344" s="81">
        <v>0</v>
      </c>
      <c r="P344" s="81">
        <v>0</v>
      </c>
      <c r="Q344" s="75" t="s">
        <v>46</v>
      </c>
      <c r="R344" s="75">
        <v>522</v>
      </c>
      <c r="S344" s="75">
        <v>1922</v>
      </c>
      <c r="T344" s="75">
        <v>522</v>
      </c>
      <c r="U344" s="75">
        <v>1922</v>
      </c>
      <c r="V344" s="66" t="s">
        <v>41</v>
      </c>
      <c r="W344" s="66" t="s">
        <v>41</v>
      </c>
      <c r="X344" s="66">
        <v>522</v>
      </c>
      <c r="Y344" s="66">
        <v>1922</v>
      </c>
      <c r="Z344" s="66" t="s">
        <v>41</v>
      </c>
      <c r="AA344" s="66" t="s">
        <v>41</v>
      </c>
      <c r="AB344" s="66" t="s">
        <v>117</v>
      </c>
      <c r="AC344" s="66" t="s">
        <v>181</v>
      </c>
      <c r="AD344" s="75"/>
    </row>
    <row r="345" s="8" customFormat="1" ht="12" spans="1:214">
      <c r="A345" s="75" t="s">
        <v>42</v>
      </c>
      <c r="B345" s="66" t="s">
        <v>183</v>
      </c>
      <c r="C345" s="75" t="s">
        <v>57</v>
      </c>
      <c r="D345" s="75" t="s">
        <v>70</v>
      </c>
      <c r="E345" s="75" t="s">
        <v>185</v>
      </c>
      <c r="F345" s="75">
        <v>999</v>
      </c>
      <c r="G345" s="75">
        <v>1</v>
      </c>
      <c r="H345" s="75">
        <v>72</v>
      </c>
      <c r="I345" s="75">
        <v>276</v>
      </c>
      <c r="J345" s="75">
        <v>2018</v>
      </c>
      <c r="K345" s="75">
        <v>2018</v>
      </c>
      <c r="L345" s="81">
        <v>18.961</v>
      </c>
      <c r="M345" s="81">
        <v>18.961</v>
      </c>
      <c r="N345" s="81">
        <v>0</v>
      </c>
      <c r="O345" s="81">
        <v>0</v>
      </c>
      <c r="P345" s="81">
        <v>0</v>
      </c>
      <c r="Q345" s="75" t="s">
        <v>46</v>
      </c>
      <c r="R345" s="75">
        <v>72</v>
      </c>
      <c r="S345" s="75">
        <v>276</v>
      </c>
      <c r="T345" s="75">
        <v>72</v>
      </c>
      <c r="U345" s="75">
        <v>276</v>
      </c>
      <c r="V345" s="66" t="s">
        <v>41</v>
      </c>
      <c r="W345" s="66" t="s">
        <v>41</v>
      </c>
      <c r="X345" s="66">
        <v>72</v>
      </c>
      <c r="Y345" s="66">
        <v>276</v>
      </c>
      <c r="Z345" s="66" t="s">
        <v>41</v>
      </c>
      <c r="AA345" s="66" t="s">
        <v>41</v>
      </c>
      <c r="AB345" s="66" t="s">
        <v>117</v>
      </c>
      <c r="AC345" s="66" t="s">
        <v>181</v>
      </c>
      <c r="AD345" s="6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7"/>
      <c r="EZ345" s="7"/>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7"/>
      <c r="FY345" s="7"/>
      <c r="FZ345" s="7"/>
      <c r="GA345" s="7"/>
      <c r="GB345" s="7"/>
      <c r="GC345" s="7"/>
      <c r="GD345" s="7"/>
      <c r="GE345" s="7"/>
      <c r="GF345" s="7"/>
      <c r="GG345" s="7"/>
      <c r="GH345" s="7"/>
      <c r="GI345" s="7"/>
      <c r="GJ345" s="7"/>
      <c r="GK345" s="7"/>
      <c r="GL345" s="7"/>
      <c r="GM345" s="7"/>
      <c r="GN345" s="7"/>
      <c r="GO345" s="7"/>
      <c r="GP345" s="7"/>
      <c r="GQ345" s="7"/>
      <c r="GR345" s="7"/>
      <c r="GS345" s="7"/>
      <c r="GT345" s="7"/>
      <c r="GU345" s="7"/>
      <c r="GV345" s="7"/>
      <c r="GW345" s="7"/>
      <c r="GX345" s="7"/>
      <c r="GY345" s="7"/>
      <c r="GZ345" s="7"/>
      <c r="HA345" s="7"/>
      <c r="HB345" s="7"/>
      <c r="HC345" s="7"/>
      <c r="HD345" s="7"/>
      <c r="HE345" s="7"/>
      <c r="HF345" s="7"/>
    </row>
    <row r="346" s="8" customFormat="1" ht="12" spans="1:30">
      <c r="A346" s="75" t="s">
        <v>42</v>
      </c>
      <c r="B346" s="66" t="s">
        <v>183</v>
      </c>
      <c r="C346" s="75" t="s">
        <v>58</v>
      </c>
      <c r="D346" s="75" t="s">
        <v>70</v>
      </c>
      <c r="E346" s="75" t="s">
        <v>185</v>
      </c>
      <c r="F346" s="75">
        <v>2244</v>
      </c>
      <c r="G346" s="75">
        <v>1</v>
      </c>
      <c r="H346" s="75">
        <v>1234</v>
      </c>
      <c r="I346" s="75">
        <v>5346</v>
      </c>
      <c r="J346" s="75">
        <v>2018</v>
      </c>
      <c r="K346" s="75">
        <v>2018</v>
      </c>
      <c r="L346" s="81">
        <v>112.2</v>
      </c>
      <c r="M346" s="81">
        <v>112.2</v>
      </c>
      <c r="N346" s="81">
        <v>0</v>
      </c>
      <c r="O346" s="81">
        <v>0</v>
      </c>
      <c r="P346" s="81">
        <v>0</v>
      </c>
      <c r="Q346" s="75" t="s">
        <v>46</v>
      </c>
      <c r="R346" s="75">
        <v>1234</v>
      </c>
      <c r="S346" s="75">
        <v>5346</v>
      </c>
      <c r="T346" s="75">
        <v>1234</v>
      </c>
      <c r="U346" s="75">
        <v>5346</v>
      </c>
      <c r="V346" s="66" t="s">
        <v>41</v>
      </c>
      <c r="W346" s="66" t="s">
        <v>41</v>
      </c>
      <c r="X346" s="66">
        <v>1234</v>
      </c>
      <c r="Y346" s="66">
        <v>5346</v>
      </c>
      <c r="Z346" s="66" t="s">
        <v>41</v>
      </c>
      <c r="AA346" s="66" t="s">
        <v>41</v>
      </c>
      <c r="AB346" s="66" t="s">
        <v>117</v>
      </c>
      <c r="AC346" s="66" t="s">
        <v>181</v>
      </c>
      <c r="AD346" s="66"/>
    </row>
    <row r="347" s="143" customFormat="1" ht="36" spans="1:30">
      <c r="A347" s="43">
        <v>5.3</v>
      </c>
      <c r="B347" s="44" t="s">
        <v>186</v>
      </c>
      <c r="C347" s="43"/>
      <c r="D347" s="43"/>
      <c r="E347" s="43"/>
      <c r="F347" s="43">
        <f>SUM(F348,F349,F361)</f>
        <v>1009</v>
      </c>
      <c r="G347" s="43">
        <f t="shared" ref="G347:AA347" si="17">SUM(G348,G349,G361)</f>
        <v>11</v>
      </c>
      <c r="H347" s="43">
        <f t="shared" si="17"/>
        <v>855</v>
      </c>
      <c r="I347" s="43">
        <f t="shared" si="17"/>
        <v>2773</v>
      </c>
      <c r="J347" s="43"/>
      <c r="K347" s="43"/>
      <c r="L347" s="52">
        <f t="shared" si="17"/>
        <v>148.534167</v>
      </c>
      <c r="M347" s="52">
        <f t="shared" si="17"/>
        <v>148.534167</v>
      </c>
      <c r="N347" s="52">
        <f t="shared" si="17"/>
        <v>0</v>
      </c>
      <c r="O347" s="52">
        <f t="shared" si="17"/>
        <v>0</v>
      </c>
      <c r="P347" s="52">
        <f t="shared" si="17"/>
        <v>0</v>
      </c>
      <c r="Q347" s="77"/>
      <c r="R347" s="43">
        <f t="shared" si="17"/>
        <v>1321</v>
      </c>
      <c r="S347" s="43">
        <f t="shared" si="17"/>
        <v>4742</v>
      </c>
      <c r="T347" s="43">
        <f t="shared" si="17"/>
        <v>994</v>
      </c>
      <c r="U347" s="43">
        <f t="shared" si="17"/>
        <v>3355</v>
      </c>
      <c r="V347" s="44">
        <f t="shared" si="17"/>
        <v>0</v>
      </c>
      <c r="W347" s="44">
        <f t="shared" si="17"/>
        <v>0</v>
      </c>
      <c r="X347" s="44">
        <f t="shared" si="17"/>
        <v>855</v>
      </c>
      <c r="Y347" s="44">
        <f t="shared" si="17"/>
        <v>2773</v>
      </c>
      <c r="Z347" s="44">
        <f t="shared" si="17"/>
        <v>0</v>
      </c>
      <c r="AA347" s="44">
        <f t="shared" si="17"/>
        <v>0</v>
      </c>
      <c r="AB347" s="65"/>
      <c r="AC347" s="43"/>
      <c r="AD347" s="43"/>
    </row>
    <row r="348" s="5" customFormat="1" ht="12" spans="1:30">
      <c r="A348" s="43" t="s">
        <v>187</v>
      </c>
      <c r="B348" s="44" t="s">
        <v>188</v>
      </c>
      <c r="C348" s="43"/>
      <c r="D348" s="43"/>
      <c r="E348" s="43"/>
      <c r="F348" s="43"/>
      <c r="G348" s="43"/>
      <c r="H348" s="43"/>
      <c r="I348" s="43"/>
      <c r="J348" s="43"/>
      <c r="K348" s="43"/>
      <c r="L348" s="52"/>
      <c r="M348" s="52"/>
      <c r="N348" s="52"/>
      <c r="O348" s="52"/>
      <c r="P348" s="52"/>
      <c r="Q348" s="43"/>
      <c r="R348" s="43"/>
      <c r="S348" s="43"/>
      <c r="T348" s="43"/>
      <c r="U348" s="43"/>
      <c r="V348" s="44"/>
      <c r="W348" s="44"/>
      <c r="X348" s="44"/>
      <c r="Y348" s="44"/>
      <c r="Z348" s="44"/>
      <c r="AA348" s="44"/>
      <c r="AB348" s="43"/>
      <c r="AC348" s="44"/>
      <c r="AD348" s="44"/>
    </row>
    <row r="349" s="5" customFormat="1" ht="12" spans="1:30">
      <c r="A349" s="43" t="s">
        <v>189</v>
      </c>
      <c r="B349" s="44" t="s">
        <v>190</v>
      </c>
      <c r="C349" s="43" t="s">
        <v>36</v>
      </c>
      <c r="D349" s="77"/>
      <c r="E349" s="77"/>
      <c r="F349" s="43">
        <f t="shared" ref="F349:I349" si="18">SUM(F350:F360)</f>
        <v>1009</v>
      </c>
      <c r="G349" s="43">
        <f t="shared" si="18"/>
        <v>11</v>
      </c>
      <c r="H349" s="43">
        <f t="shared" si="18"/>
        <v>855</v>
      </c>
      <c r="I349" s="43">
        <f t="shared" si="18"/>
        <v>2773</v>
      </c>
      <c r="J349" s="43"/>
      <c r="K349" s="43"/>
      <c r="L349" s="52">
        <f t="shared" ref="L349:P349" si="19">SUM(L350:L360)</f>
        <v>148.534167</v>
      </c>
      <c r="M349" s="52">
        <f t="shared" si="19"/>
        <v>148.534167</v>
      </c>
      <c r="N349" s="52">
        <f t="shared" si="19"/>
        <v>0</v>
      </c>
      <c r="O349" s="52">
        <f t="shared" si="19"/>
        <v>0</v>
      </c>
      <c r="P349" s="52">
        <f t="shared" si="19"/>
        <v>0</v>
      </c>
      <c r="Q349" s="77"/>
      <c r="R349" s="43">
        <f t="shared" ref="R349:AA349" si="20">SUM(R350:R360)</f>
        <v>1321</v>
      </c>
      <c r="S349" s="43">
        <f t="shared" si="20"/>
        <v>4742</v>
      </c>
      <c r="T349" s="43">
        <f t="shared" si="20"/>
        <v>994</v>
      </c>
      <c r="U349" s="43">
        <f t="shared" si="20"/>
        <v>3355</v>
      </c>
      <c r="V349" s="44">
        <f t="shared" si="20"/>
        <v>0</v>
      </c>
      <c r="W349" s="44">
        <f t="shared" si="20"/>
        <v>0</v>
      </c>
      <c r="X349" s="44">
        <f t="shared" si="20"/>
        <v>855</v>
      </c>
      <c r="Y349" s="44">
        <f t="shared" si="20"/>
        <v>2773</v>
      </c>
      <c r="Z349" s="44">
        <f t="shared" si="20"/>
        <v>0</v>
      </c>
      <c r="AA349" s="44">
        <f t="shared" si="20"/>
        <v>0</v>
      </c>
      <c r="AB349" s="65"/>
      <c r="AC349" s="65"/>
      <c r="AD349" s="44"/>
    </row>
    <row r="350" s="7" customFormat="1" ht="12" spans="1:214">
      <c r="A350" s="75" t="s">
        <v>42</v>
      </c>
      <c r="B350" s="66" t="s">
        <v>191</v>
      </c>
      <c r="C350" s="75" t="s">
        <v>44</v>
      </c>
      <c r="D350" s="75" t="s">
        <v>70</v>
      </c>
      <c r="E350" s="75" t="s">
        <v>19</v>
      </c>
      <c r="F350" s="75">
        <v>36</v>
      </c>
      <c r="G350" s="75">
        <v>1</v>
      </c>
      <c r="H350" s="75">
        <v>36</v>
      </c>
      <c r="I350" s="75">
        <v>144</v>
      </c>
      <c r="J350" s="75">
        <v>2018</v>
      </c>
      <c r="K350" s="75">
        <v>2018</v>
      </c>
      <c r="L350" s="81">
        <v>4.265376</v>
      </c>
      <c r="M350" s="81">
        <v>4.265376</v>
      </c>
      <c r="N350" s="81">
        <v>0</v>
      </c>
      <c r="O350" s="81">
        <v>0</v>
      </c>
      <c r="P350" s="81">
        <v>0</v>
      </c>
      <c r="Q350" s="75" t="s">
        <v>46</v>
      </c>
      <c r="R350" s="75">
        <v>36</v>
      </c>
      <c r="S350" s="75">
        <v>144</v>
      </c>
      <c r="T350" s="75">
        <v>36</v>
      </c>
      <c r="U350" s="75">
        <v>144</v>
      </c>
      <c r="V350" s="66" t="s">
        <v>41</v>
      </c>
      <c r="W350" s="66" t="s">
        <v>41</v>
      </c>
      <c r="X350" s="66">
        <f t="shared" ref="X350:X360" si="21">H350</f>
        <v>36</v>
      </c>
      <c r="Y350" s="66">
        <f t="shared" ref="Y350:Y360" si="22">I350</f>
        <v>144</v>
      </c>
      <c r="Z350" s="66" t="s">
        <v>41</v>
      </c>
      <c r="AA350" s="66" t="s">
        <v>41</v>
      </c>
      <c r="AB350" s="66" t="s">
        <v>117</v>
      </c>
      <c r="AC350" s="66" t="s">
        <v>237</v>
      </c>
      <c r="AD350" s="66"/>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c r="EW350" s="8"/>
      <c r="EX350" s="8"/>
      <c r="EY350" s="8"/>
      <c r="EZ350" s="8"/>
      <c r="FA350" s="8"/>
      <c r="FB350" s="8"/>
      <c r="FC350" s="8"/>
      <c r="FD350" s="8"/>
      <c r="FE350" s="8"/>
      <c r="FF350" s="8"/>
      <c r="FG350" s="8"/>
      <c r="FH350" s="8"/>
      <c r="FI350" s="8"/>
      <c r="FJ350" s="8"/>
      <c r="FK350" s="8"/>
      <c r="FL350" s="8"/>
      <c r="FM350" s="8"/>
      <c r="FN350" s="8"/>
      <c r="FO350" s="8"/>
      <c r="FP350" s="8"/>
      <c r="FQ350" s="8"/>
      <c r="FR350" s="8"/>
      <c r="FS350" s="8"/>
      <c r="FT350" s="8"/>
      <c r="FU350" s="8"/>
      <c r="FV350" s="8"/>
      <c r="FW350" s="8"/>
      <c r="FX350" s="8"/>
      <c r="FY350" s="8"/>
      <c r="FZ350" s="8"/>
      <c r="GA350" s="8"/>
      <c r="GB350" s="8"/>
      <c r="GC350" s="8"/>
      <c r="GD350" s="8"/>
      <c r="GE350" s="8"/>
      <c r="GF350" s="8"/>
      <c r="GG350" s="8"/>
      <c r="GH350" s="8"/>
      <c r="GI350" s="8"/>
      <c r="GJ350" s="8"/>
      <c r="GK350" s="8"/>
      <c r="GL350" s="8"/>
      <c r="GM350" s="8"/>
      <c r="GN350" s="8"/>
      <c r="GO350" s="8"/>
      <c r="GP350" s="8"/>
      <c r="GQ350" s="8"/>
      <c r="GR350" s="8"/>
      <c r="GS350" s="8"/>
      <c r="GT350" s="8"/>
      <c r="GU350" s="8"/>
      <c r="GV350" s="8"/>
      <c r="GW350" s="8"/>
      <c r="GX350" s="8"/>
      <c r="GY350" s="8"/>
      <c r="GZ350" s="8"/>
      <c r="HA350" s="8"/>
      <c r="HB350" s="8"/>
      <c r="HC350" s="8"/>
      <c r="HD350" s="8"/>
      <c r="HE350" s="8"/>
      <c r="HF350" s="8"/>
    </row>
    <row r="351" s="7" customFormat="1" ht="12" spans="1:30">
      <c r="A351" s="75" t="s">
        <v>42</v>
      </c>
      <c r="B351" s="66" t="s">
        <v>191</v>
      </c>
      <c r="C351" s="75" t="s">
        <v>49</v>
      </c>
      <c r="D351" s="75" t="s">
        <v>70</v>
      </c>
      <c r="E351" s="75" t="s">
        <v>19</v>
      </c>
      <c r="F351" s="75">
        <v>80</v>
      </c>
      <c r="G351" s="75">
        <v>1</v>
      </c>
      <c r="H351" s="75">
        <v>80</v>
      </c>
      <c r="I351" s="75">
        <v>422</v>
      </c>
      <c r="J351" s="75">
        <v>2018</v>
      </c>
      <c r="K351" s="75">
        <v>2018</v>
      </c>
      <c r="L351" s="81">
        <v>13.114365</v>
      </c>
      <c r="M351" s="81">
        <v>13.114365</v>
      </c>
      <c r="N351" s="81">
        <v>0</v>
      </c>
      <c r="O351" s="81">
        <v>0</v>
      </c>
      <c r="P351" s="81">
        <v>0</v>
      </c>
      <c r="Q351" s="75" t="s">
        <v>46</v>
      </c>
      <c r="R351" s="75">
        <v>80</v>
      </c>
      <c r="S351" s="75">
        <v>422</v>
      </c>
      <c r="T351" s="75">
        <v>80</v>
      </c>
      <c r="U351" s="75">
        <v>422</v>
      </c>
      <c r="V351" s="66" t="s">
        <v>41</v>
      </c>
      <c r="W351" s="66" t="s">
        <v>41</v>
      </c>
      <c r="X351" s="66">
        <f t="shared" si="21"/>
        <v>80</v>
      </c>
      <c r="Y351" s="66">
        <f t="shared" si="22"/>
        <v>422</v>
      </c>
      <c r="Z351" s="66" t="s">
        <v>41</v>
      </c>
      <c r="AA351" s="66" t="s">
        <v>41</v>
      </c>
      <c r="AB351" s="66" t="s">
        <v>117</v>
      </c>
      <c r="AC351" s="66" t="s">
        <v>237</v>
      </c>
      <c r="AD351" s="67"/>
    </row>
    <row r="352" s="7" customFormat="1" ht="12" spans="1:30">
      <c r="A352" s="75" t="s">
        <v>42</v>
      </c>
      <c r="B352" s="66" t="s">
        <v>191</v>
      </c>
      <c r="C352" s="75" t="s">
        <v>50</v>
      </c>
      <c r="D352" s="75" t="s">
        <v>70</v>
      </c>
      <c r="E352" s="75" t="s">
        <v>19</v>
      </c>
      <c r="F352" s="75">
        <v>36</v>
      </c>
      <c r="G352" s="75">
        <v>1</v>
      </c>
      <c r="H352" s="75">
        <v>36</v>
      </c>
      <c r="I352" s="75">
        <v>132</v>
      </c>
      <c r="J352" s="75">
        <v>2018</v>
      </c>
      <c r="K352" s="75">
        <v>2018</v>
      </c>
      <c r="L352" s="81">
        <v>3.631252</v>
      </c>
      <c r="M352" s="81">
        <v>3.631252</v>
      </c>
      <c r="N352" s="81">
        <v>0</v>
      </c>
      <c r="O352" s="81">
        <v>0</v>
      </c>
      <c r="P352" s="81">
        <v>0</v>
      </c>
      <c r="Q352" s="75" t="s">
        <v>46</v>
      </c>
      <c r="R352" s="75">
        <v>36</v>
      </c>
      <c r="S352" s="75">
        <v>125</v>
      </c>
      <c r="T352" s="75">
        <v>36</v>
      </c>
      <c r="U352" s="75">
        <v>132</v>
      </c>
      <c r="V352" s="66" t="s">
        <v>41</v>
      </c>
      <c r="W352" s="66" t="s">
        <v>41</v>
      </c>
      <c r="X352" s="66">
        <f t="shared" si="21"/>
        <v>36</v>
      </c>
      <c r="Y352" s="66">
        <f t="shared" si="22"/>
        <v>132</v>
      </c>
      <c r="Z352" s="66" t="s">
        <v>41</v>
      </c>
      <c r="AA352" s="66" t="s">
        <v>41</v>
      </c>
      <c r="AB352" s="66" t="s">
        <v>117</v>
      </c>
      <c r="AC352" s="66" t="s">
        <v>237</v>
      </c>
      <c r="AD352" s="67"/>
    </row>
    <row r="353" s="7" customFormat="1" ht="12" spans="1:30">
      <c r="A353" s="75" t="s">
        <v>42</v>
      </c>
      <c r="B353" s="66" t="s">
        <v>191</v>
      </c>
      <c r="C353" s="75" t="s">
        <v>51</v>
      </c>
      <c r="D353" s="75" t="s">
        <v>70</v>
      </c>
      <c r="E353" s="75" t="s">
        <v>19</v>
      </c>
      <c r="F353" s="75">
        <v>195</v>
      </c>
      <c r="G353" s="75">
        <v>1</v>
      </c>
      <c r="H353" s="75">
        <v>41</v>
      </c>
      <c r="I353" s="75">
        <v>195</v>
      </c>
      <c r="J353" s="75">
        <v>2018</v>
      </c>
      <c r="K353" s="75">
        <v>2018</v>
      </c>
      <c r="L353" s="81">
        <v>8.71</v>
      </c>
      <c r="M353" s="81">
        <v>8.71</v>
      </c>
      <c r="N353" s="81">
        <v>0</v>
      </c>
      <c r="O353" s="81">
        <v>0</v>
      </c>
      <c r="P353" s="81">
        <v>0</v>
      </c>
      <c r="Q353" s="75" t="s">
        <v>46</v>
      </c>
      <c r="R353" s="75">
        <v>507</v>
      </c>
      <c r="S353" s="75">
        <v>2171</v>
      </c>
      <c r="T353" s="75">
        <v>180</v>
      </c>
      <c r="U353" s="75">
        <v>777</v>
      </c>
      <c r="V353" s="66" t="s">
        <v>41</v>
      </c>
      <c r="W353" s="66" t="s">
        <v>41</v>
      </c>
      <c r="X353" s="66">
        <f t="shared" si="21"/>
        <v>41</v>
      </c>
      <c r="Y353" s="66">
        <f t="shared" si="22"/>
        <v>195</v>
      </c>
      <c r="Z353" s="66" t="s">
        <v>41</v>
      </c>
      <c r="AA353" s="66" t="s">
        <v>41</v>
      </c>
      <c r="AB353" s="66" t="s">
        <v>117</v>
      </c>
      <c r="AC353" s="66" t="s">
        <v>237</v>
      </c>
      <c r="AD353" s="67"/>
    </row>
    <row r="354" s="7" customFormat="1" ht="12" spans="1:30">
      <c r="A354" s="75" t="s">
        <v>42</v>
      </c>
      <c r="B354" s="66" t="s">
        <v>191</v>
      </c>
      <c r="C354" s="75" t="s">
        <v>52</v>
      </c>
      <c r="D354" s="75" t="s">
        <v>70</v>
      </c>
      <c r="E354" s="75" t="s">
        <v>19</v>
      </c>
      <c r="F354" s="75">
        <v>98</v>
      </c>
      <c r="G354" s="75">
        <v>1</v>
      </c>
      <c r="H354" s="75">
        <v>98</v>
      </c>
      <c r="I354" s="75">
        <v>365</v>
      </c>
      <c r="J354" s="75">
        <v>2018</v>
      </c>
      <c r="K354" s="75">
        <v>2018</v>
      </c>
      <c r="L354" s="81">
        <v>22.865651</v>
      </c>
      <c r="M354" s="81">
        <v>22.865651</v>
      </c>
      <c r="N354" s="81">
        <v>0</v>
      </c>
      <c r="O354" s="81">
        <v>0</v>
      </c>
      <c r="P354" s="81">
        <v>0</v>
      </c>
      <c r="Q354" s="75" t="s">
        <v>46</v>
      </c>
      <c r="R354" s="75">
        <v>98</v>
      </c>
      <c r="S354" s="75">
        <v>365</v>
      </c>
      <c r="T354" s="75">
        <v>98</v>
      </c>
      <c r="U354" s="75">
        <v>365</v>
      </c>
      <c r="V354" s="66" t="s">
        <v>41</v>
      </c>
      <c r="W354" s="66" t="s">
        <v>41</v>
      </c>
      <c r="X354" s="66">
        <f t="shared" si="21"/>
        <v>98</v>
      </c>
      <c r="Y354" s="66">
        <f t="shared" si="22"/>
        <v>365</v>
      </c>
      <c r="Z354" s="66" t="s">
        <v>41</v>
      </c>
      <c r="AA354" s="66" t="s">
        <v>41</v>
      </c>
      <c r="AB354" s="66" t="s">
        <v>117</v>
      </c>
      <c r="AC354" s="66" t="s">
        <v>237</v>
      </c>
      <c r="AD354" s="67"/>
    </row>
    <row r="355" s="7" customFormat="1" ht="12" spans="1:30">
      <c r="A355" s="75" t="s">
        <v>42</v>
      </c>
      <c r="B355" s="66" t="s">
        <v>191</v>
      </c>
      <c r="C355" s="75" t="s">
        <v>53</v>
      </c>
      <c r="D355" s="75" t="s">
        <v>70</v>
      </c>
      <c r="E355" s="75" t="s">
        <v>19</v>
      </c>
      <c r="F355" s="75">
        <v>75</v>
      </c>
      <c r="G355" s="75">
        <v>1</v>
      </c>
      <c r="H355" s="75">
        <v>75</v>
      </c>
      <c r="I355" s="75">
        <v>294</v>
      </c>
      <c r="J355" s="75">
        <v>2018</v>
      </c>
      <c r="K355" s="75">
        <v>2018</v>
      </c>
      <c r="L355" s="81">
        <v>8.03</v>
      </c>
      <c r="M355" s="81">
        <v>8.03</v>
      </c>
      <c r="N355" s="81">
        <v>0</v>
      </c>
      <c r="O355" s="81">
        <v>0</v>
      </c>
      <c r="P355" s="81">
        <v>0</v>
      </c>
      <c r="Q355" s="75" t="s">
        <v>46</v>
      </c>
      <c r="R355" s="75">
        <v>75</v>
      </c>
      <c r="S355" s="75">
        <v>294</v>
      </c>
      <c r="T355" s="75">
        <v>75</v>
      </c>
      <c r="U355" s="75">
        <v>294</v>
      </c>
      <c r="V355" s="66" t="s">
        <v>41</v>
      </c>
      <c r="W355" s="66" t="s">
        <v>41</v>
      </c>
      <c r="X355" s="66">
        <f t="shared" si="21"/>
        <v>75</v>
      </c>
      <c r="Y355" s="66">
        <f t="shared" si="22"/>
        <v>294</v>
      </c>
      <c r="Z355" s="66" t="s">
        <v>41</v>
      </c>
      <c r="AA355" s="66" t="s">
        <v>41</v>
      </c>
      <c r="AB355" s="66" t="s">
        <v>117</v>
      </c>
      <c r="AC355" s="66" t="s">
        <v>237</v>
      </c>
      <c r="AD355" s="67"/>
    </row>
    <row r="356" s="8" customFormat="1" ht="12" spans="1:214">
      <c r="A356" s="75" t="s">
        <v>42</v>
      </c>
      <c r="B356" s="66" t="s">
        <v>191</v>
      </c>
      <c r="C356" s="75" t="s">
        <v>54</v>
      </c>
      <c r="D356" s="75" t="s">
        <v>70</v>
      </c>
      <c r="E356" s="75" t="s">
        <v>19</v>
      </c>
      <c r="F356" s="75">
        <v>181</v>
      </c>
      <c r="G356" s="75">
        <v>1</v>
      </c>
      <c r="H356" s="75">
        <v>181</v>
      </c>
      <c r="I356" s="75">
        <v>724</v>
      </c>
      <c r="J356" s="75">
        <v>2018</v>
      </c>
      <c r="K356" s="75">
        <v>2018</v>
      </c>
      <c r="L356" s="81">
        <v>42.657639</v>
      </c>
      <c r="M356" s="81">
        <v>42.657639</v>
      </c>
      <c r="N356" s="81">
        <v>0</v>
      </c>
      <c r="O356" s="81">
        <v>0</v>
      </c>
      <c r="P356" s="81">
        <v>0</v>
      </c>
      <c r="Q356" s="75" t="s">
        <v>46</v>
      </c>
      <c r="R356" s="75">
        <v>181</v>
      </c>
      <c r="S356" s="75">
        <v>724</v>
      </c>
      <c r="T356" s="75">
        <v>181</v>
      </c>
      <c r="U356" s="75">
        <v>724</v>
      </c>
      <c r="V356" s="66" t="s">
        <v>41</v>
      </c>
      <c r="W356" s="66" t="s">
        <v>41</v>
      </c>
      <c r="X356" s="66">
        <f t="shared" si="21"/>
        <v>181</v>
      </c>
      <c r="Y356" s="66">
        <f t="shared" si="22"/>
        <v>724</v>
      </c>
      <c r="Z356" s="66" t="s">
        <v>41</v>
      </c>
      <c r="AA356" s="66" t="s">
        <v>41</v>
      </c>
      <c r="AB356" s="66" t="s">
        <v>117</v>
      </c>
      <c r="AC356" s="66" t="s">
        <v>237</v>
      </c>
      <c r="AD356" s="6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7"/>
      <c r="FJ356" s="7"/>
      <c r="FK356" s="7"/>
      <c r="FL356" s="7"/>
      <c r="FM356" s="7"/>
      <c r="FN356" s="7"/>
      <c r="FO356" s="7"/>
      <c r="FP356" s="7"/>
      <c r="FQ356" s="7"/>
      <c r="FR356" s="7"/>
      <c r="FS356" s="7"/>
      <c r="FT356" s="7"/>
      <c r="FU356" s="7"/>
      <c r="FV356" s="7"/>
      <c r="FW356" s="7"/>
      <c r="FX356" s="7"/>
      <c r="FY356" s="7"/>
      <c r="FZ356" s="7"/>
      <c r="GA356" s="7"/>
      <c r="GB356" s="7"/>
      <c r="GC356" s="7"/>
      <c r="GD356" s="7"/>
      <c r="GE356" s="7"/>
      <c r="GF356" s="7"/>
      <c r="GG356" s="7"/>
      <c r="GH356" s="7"/>
      <c r="GI356" s="7"/>
      <c r="GJ356" s="7"/>
      <c r="GK356" s="7"/>
      <c r="GL356" s="7"/>
      <c r="GM356" s="7"/>
      <c r="GN356" s="7"/>
      <c r="GO356" s="7"/>
      <c r="GP356" s="7"/>
      <c r="GQ356" s="7"/>
      <c r="GR356" s="7"/>
      <c r="GS356" s="7"/>
      <c r="GT356" s="7"/>
      <c r="GU356" s="7"/>
      <c r="GV356" s="7"/>
      <c r="GW356" s="7"/>
      <c r="GX356" s="7"/>
      <c r="GY356" s="7"/>
      <c r="GZ356" s="7"/>
      <c r="HA356" s="7"/>
      <c r="HB356" s="7"/>
      <c r="HC356" s="7"/>
      <c r="HD356" s="7"/>
      <c r="HE356" s="7"/>
      <c r="HF356" s="7"/>
    </row>
    <row r="357" s="8" customFormat="1" ht="12" spans="1:214">
      <c r="A357" s="75" t="s">
        <v>42</v>
      </c>
      <c r="B357" s="66" t="s">
        <v>191</v>
      </c>
      <c r="C357" s="75" t="s">
        <v>55</v>
      </c>
      <c r="D357" s="75" t="s">
        <v>70</v>
      </c>
      <c r="E357" s="75" t="s">
        <v>19</v>
      </c>
      <c r="F357" s="75">
        <v>62</v>
      </c>
      <c r="G357" s="75">
        <v>1</v>
      </c>
      <c r="H357" s="75">
        <v>62</v>
      </c>
      <c r="I357" s="75">
        <v>251</v>
      </c>
      <c r="J357" s="75">
        <v>2018</v>
      </c>
      <c r="K357" s="75">
        <v>2018</v>
      </c>
      <c r="L357" s="81">
        <v>9.76</v>
      </c>
      <c r="M357" s="81">
        <v>9.76</v>
      </c>
      <c r="N357" s="81">
        <v>0</v>
      </c>
      <c r="O357" s="81">
        <v>0</v>
      </c>
      <c r="P357" s="81">
        <v>0</v>
      </c>
      <c r="Q357" s="75" t="s">
        <v>46</v>
      </c>
      <c r="R357" s="75">
        <v>62</v>
      </c>
      <c r="S357" s="75">
        <v>251</v>
      </c>
      <c r="T357" s="75">
        <v>62</v>
      </c>
      <c r="U357" s="75">
        <v>251</v>
      </c>
      <c r="V357" s="66" t="s">
        <v>41</v>
      </c>
      <c r="W357" s="66" t="s">
        <v>41</v>
      </c>
      <c r="X357" s="66">
        <f t="shared" si="21"/>
        <v>62</v>
      </c>
      <c r="Y357" s="66">
        <f t="shared" si="22"/>
        <v>251</v>
      </c>
      <c r="Z357" s="66" t="s">
        <v>41</v>
      </c>
      <c r="AA357" s="66" t="s">
        <v>41</v>
      </c>
      <c r="AB357" s="66" t="s">
        <v>117</v>
      </c>
      <c r="AC357" s="66" t="s">
        <v>237</v>
      </c>
      <c r="AD357" s="6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7"/>
      <c r="FJ357" s="7"/>
      <c r="FK357" s="7"/>
      <c r="FL357" s="7"/>
      <c r="FM357" s="7"/>
      <c r="FN357" s="7"/>
      <c r="FO357" s="7"/>
      <c r="FP357" s="7"/>
      <c r="FQ357" s="7"/>
      <c r="FR357" s="7"/>
      <c r="FS357" s="7"/>
      <c r="FT357" s="7"/>
      <c r="FU357" s="7"/>
      <c r="FV357" s="7"/>
      <c r="FW357" s="7"/>
      <c r="FX357" s="7"/>
      <c r="FY357" s="7"/>
      <c r="FZ357" s="7"/>
      <c r="GA357" s="7"/>
      <c r="GB357" s="7"/>
      <c r="GC357" s="7"/>
      <c r="GD357" s="7"/>
      <c r="GE357" s="7"/>
      <c r="GF357" s="7"/>
      <c r="GG357" s="7"/>
      <c r="GH357" s="7"/>
      <c r="GI357" s="7"/>
      <c r="GJ357" s="7"/>
      <c r="GK357" s="7"/>
      <c r="GL357" s="7"/>
      <c r="GM357" s="7"/>
      <c r="GN357" s="7"/>
      <c r="GO357" s="7"/>
      <c r="GP357" s="7"/>
      <c r="GQ357" s="7"/>
      <c r="GR357" s="7"/>
      <c r="GS357" s="7"/>
      <c r="GT357" s="7"/>
      <c r="GU357" s="7"/>
      <c r="GV357" s="7"/>
      <c r="GW357" s="7"/>
      <c r="GX357" s="7"/>
      <c r="GY357" s="7"/>
      <c r="GZ357" s="7"/>
      <c r="HA357" s="7"/>
      <c r="HB357" s="7"/>
      <c r="HC357" s="7"/>
      <c r="HD357" s="7"/>
      <c r="HE357" s="7"/>
      <c r="HF357" s="7"/>
    </row>
    <row r="358" s="8" customFormat="1" ht="12" spans="1:214">
      <c r="A358" s="75" t="s">
        <v>42</v>
      </c>
      <c r="B358" s="66" t="s">
        <v>191</v>
      </c>
      <c r="C358" s="75" t="s">
        <v>56</v>
      </c>
      <c r="D358" s="75" t="s">
        <v>70</v>
      </c>
      <c r="E358" s="75" t="s">
        <v>19</v>
      </c>
      <c r="F358" s="75">
        <v>140</v>
      </c>
      <c r="G358" s="75">
        <v>1</v>
      </c>
      <c r="H358" s="75">
        <v>140</v>
      </c>
      <c r="I358" s="75">
        <v>140</v>
      </c>
      <c r="J358" s="75">
        <v>2018</v>
      </c>
      <c r="K358" s="75">
        <v>2018</v>
      </c>
      <c r="L358" s="81">
        <v>20.93</v>
      </c>
      <c r="M358" s="81">
        <v>20.93</v>
      </c>
      <c r="N358" s="81">
        <v>0</v>
      </c>
      <c r="O358" s="81">
        <v>0</v>
      </c>
      <c r="P358" s="81">
        <v>0</v>
      </c>
      <c r="Q358" s="75" t="s">
        <v>46</v>
      </c>
      <c r="R358" s="75">
        <v>140</v>
      </c>
      <c r="S358" s="75">
        <v>140</v>
      </c>
      <c r="T358" s="75">
        <v>140</v>
      </c>
      <c r="U358" s="75">
        <v>140</v>
      </c>
      <c r="V358" s="66" t="s">
        <v>41</v>
      </c>
      <c r="W358" s="66" t="s">
        <v>41</v>
      </c>
      <c r="X358" s="66">
        <f t="shared" si="21"/>
        <v>140</v>
      </c>
      <c r="Y358" s="66">
        <f t="shared" si="22"/>
        <v>140</v>
      </c>
      <c r="Z358" s="66" t="s">
        <v>41</v>
      </c>
      <c r="AA358" s="66" t="s">
        <v>41</v>
      </c>
      <c r="AB358" s="66" t="s">
        <v>117</v>
      </c>
      <c r="AC358" s="66" t="s">
        <v>237</v>
      </c>
      <c r="AD358" s="6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c r="ET358" s="7"/>
      <c r="EU358" s="7"/>
      <c r="EV358" s="7"/>
      <c r="EW358" s="7"/>
      <c r="EX358" s="7"/>
      <c r="EY358" s="7"/>
      <c r="EZ358" s="7"/>
      <c r="FA358" s="7"/>
      <c r="FB358" s="7"/>
      <c r="FC358" s="7"/>
      <c r="FD358" s="7"/>
      <c r="FE358" s="7"/>
      <c r="FF358" s="7"/>
      <c r="FG358" s="7"/>
      <c r="FH358" s="7"/>
      <c r="FI358" s="7"/>
      <c r="FJ358" s="7"/>
      <c r="FK358" s="7"/>
      <c r="FL358" s="7"/>
      <c r="FM358" s="7"/>
      <c r="FN358" s="7"/>
      <c r="FO358" s="7"/>
      <c r="FP358" s="7"/>
      <c r="FQ358" s="7"/>
      <c r="FR358" s="7"/>
      <c r="FS358" s="7"/>
      <c r="FT358" s="7"/>
      <c r="FU358" s="7"/>
      <c r="FV358" s="7"/>
      <c r="FW358" s="7"/>
      <c r="FX358" s="7"/>
      <c r="FY358" s="7"/>
      <c r="FZ358" s="7"/>
      <c r="GA358" s="7"/>
      <c r="GB358" s="7"/>
      <c r="GC358" s="7"/>
      <c r="GD358" s="7"/>
      <c r="GE358" s="7"/>
      <c r="GF358" s="7"/>
      <c r="GG358" s="7"/>
      <c r="GH358" s="7"/>
      <c r="GI358" s="7"/>
      <c r="GJ358" s="7"/>
      <c r="GK358" s="7"/>
      <c r="GL358" s="7"/>
      <c r="GM358" s="7"/>
      <c r="GN358" s="7"/>
      <c r="GO358" s="7"/>
      <c r="GP358" s="7"/>
      <c r="GQ358" s="7"/>
      <c r="GR358" s="7"/>
      <c r="GS358" s="7"/>
      <c r="GT358" s="7"/>
      <c r="GU358" s="7"/>
      <c r="GV358" s="7"/>
      <c r="GW358" s="7"/>
      <c r="GX358" s="7"/>
      <c r="GY358" s="7"/>
      <c r="GZ358" s="7"/>
      <c r="HA358" s="7"/>
      <c r="HB358" s="7"/>
      <c r="HC358" s="7"/>
      <c r="HD358" s="7"/>
      <c r="HE358" s="7"/>
      <c r="HF358" s="7"/>
    </row>
    <row r="359" s="8" customFormat="1" ht="12" spans="1:214">
      <c r="A359" s="75" t="s">
        <v>42</v>
      </c>
      <c r="B359" s="66" t="s">
        <v>191</v>
      </c>
      <c r="C359" s="75" t="s">
        <v>57</v>
      </c>
      <c r="D359" s="75" t="s">
        <v>70</v>
      </c>
      <c r="E359" s="75" t="s">
        <v>19</v>
      </c>
      <c r="F359" s="75">
        <v>39</v>
      </c>
      <c r="G359" s="75">
        <v>1</v>
      </c>
      <c r="H359" s="75">
        <v>39</v>
      </c>
      <c r="I359" s="75">
        <v>39</v>
      </c>
      <c r="J359" s="75">
        <v>2018</v>
      </c>
      <c r="K359" s="75">
        <v>2018</v>
      </c>
      <c r="L359" s="81">
        <v>3.591325</v>
      </c>
      <c r="M359" s="81">
        <v>3.591325</v>
      </c>
      <c r="N359" s="81">
        <v>0</v>
      </c>
      <c r="O359" s="81">
        <v>0</v>
      </c>
      <c r="P359" s="81">
        <v>0</v>
      </c>
      <c r="Q359" s="75" t="s">
        <v>46</v>
      </c>
      <c r="R359" s="75">
        <v>39</v>
      </c>
      <c r="S359" s="75">
        <v>39</v>
      </c>
      <c r="T359" s="75">
        <v>39</v>
      </c>
      <c r="U359" s="75">
        <v>39</v>
      </c>
      <c r="V359" s="66" t="s">
        <v>41</v>
      </c>
      <c r="W359" s="66" t="s">
        <v>41</v>
      </c>
      <c r="X359" s="66">
        <f t="shared" si="21"/>
        <v>39</v>
      </c>
      <c r="Y359" s="66">
        <f t="shared" si="22"/>
        <v>39</v>
      </c>
      <c r="Z359" s="66" t="s">
        <v>41</v>
      </c>
      <c r="AA359" s="66" t="s">
        <v>41</v>
      </c>
      <c r="AB359" s="66" t="s">
        <v>117</v>
      </c>
      <c r="AC359" s="66" t="s">
        <v>237</v>
      </c>
      <c r="AD359" s="6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c r="EL359" s="7"/>
      <c r="EM359" s="7"/>
      <c r="EN359" s="7"/>
      <c r="EO359" s="7"/>
      <c r="EP359" s="7"/>
      <c r="EQ359" s="7"/>
      <c r="ER359" s="7"/>
      <c r="ES359" s="7"/>
      <c r="ET359" s="7"/>
      <c r="EU359" s="7"/>
      <c r="EV359" s="7"/>
      <c r="EW359" s="7"/>
      <c r="EX359" s="7"/>
      <c r="EY359" s="7"/>
      <c r="EZ359" s="7"/>
      <c r="FA359" s="7"/>
      <c r="FB359" s="7"/>
      <c r="FC359" s="7"/>
      <c r="FD359" s="7"/>
      <c r="FE359" s="7"/>
      <c r="FF359" s="7"/>
      <c r="FG359" s="7"/>
      <c r="FH359" s="7"/>
      <c r="FI359" s="7"/>
      <c r="FJ359" s="7"/>
      <c r="FK359" s="7"/>
      <c r="FL359" s="7"/>
      <c r="FM359" s="7"/>
      <c r="FN359" s="7"/>
      <c r="FO359" s="7"/>
      <c r="FP359" s="7"/>
      <c r="FQ359" s="7"/>
      <c r="FR359" s="7"/>
      <c r="FS359" s="7"/>
      <c r="FT359" s="7"/>
      <c r="FU359" s="7"/>
      <c r="FV359" s="7"/>
      <c r="FW359" s="7"/>
      <c r="FX359" s="7"/>
      <c r="FY359" s="7"/>
      <c r="FZ359" s="7"/>
      <c r="GA359" s="7"/>
      <c r="GB359" s="7"/>
      <c r="GC359" s="7"/>
      <c r="GD359" s="7"/>
      <c r="GE359" s="7"/>
      <c r="GF359" s="7"/>
      <c r="GG359" s="7"/>
      <c r="GH359" s="7"/>
      <c r="GI359" s="7"/>
      <c r="GJ359" s="7"/>
      <c r="GK359" s="7"/>
      <c r="GL359" s="7"/>
      <c r="GM359" s="7"/>
      <c r="GN359" s="7"/>
      <c r="GO359" s="7"/>
      <c r="GP359" s="7"/>
      <c r="GQ359" s="7"/>
      <c r="GR359" s="7"/>
      <c r="GS359" s="7"/>
      <c r="GT359" s="7"/>
      <c r="GU359" s="7"/>
      <c r="GV359" s="7"/>
      <c r="GW359" s="7"/>
      <c r="GX359" s="7"/>
      <c r="GY359" s="7"/>
      <c r="GZ359" s="7"/>
      <c r="HA359" s="7"/>
      <c r="HB359" s="7"/>
      <c r="HC359" s="7"/>
      <c r="HD359" s="7"/>
      <c r="HE359" s="7"/>
      <c r="HF359" s="7"/>
    </row>
    <row r="360" s="7" customFormat="1" ht="12" spans="1:214">
      <c r="A360" s="75" t="s">
        <v>42</v>
      </c>
      <c r="B360" s="66" t="s">
        <v>191</v>
      </c>
      <c r="C360" s="75" t="s">
        <v>58</v>
      </c>
      <c r="D360" s="75" t="s">
        <v>70</v>
      </c>
      <c r="E360" s="75" t="s">
        <v>19</v>
      </c>
      <c r="F360" s="75">
        <v>67</v>
      </c>
      <c r="G360" s="75">
        <v>1</v>
      </c>
      <c r="H360" s="75">
        <v>67</v>
      </c>
      <c r="I360" s="75">
        <v>67</v>
      </c>
      <c r="J360" s="75">
        <v>2018</v>
      </c>
      <c r="K360" s="75">
        <v>2018</v>
      </c>
      <c r="L360" s="81">
        <v>10.978559</v>
      </c>
      <c r="M360" s="81">
        <v>10.978559</v>
      </c>
      <c r="N360" s="81">
        <v>0</v>
      </c>
      <c r="O360" s="81">
        <v>0</v>
      </c>
      <c r="P360" s="81">
        <v>0</v>
      </c>
      <c r="Q360" s="75" t="s">
        <v>46</v>
      </c>
      <c r="R360" s="75">
        <v>67</v>
      </c>
      <c r="S360" s="75">
        <v>67</v>
      </c>
      <c r="T360" s="75">
        <v>67</v>
      </c>
      <c r="U360" s="75">
        <v>67</v>
      </c>
      <c r="V360" s="66" t="s">
        <v>41</v>
      </c>
      <c r="W360" s="66" t="s">
        <v>41</v>
      </c>
      <c r="X360" s="66">
        <f t="shared" si="21"/>
        <v>67</v>
      </c>
      <c r="Y360" s="66">
        <f t="shared" si="22"/>
        <v>67</v>
      </c>
      <c r="Z360" s="66" t="s">
        <v>41</v>
      </c>
      <c r="AA360" s="66" t="s">
        <v>41</v>
      </c>
      <c r="AB360" s="66" t="s">
        <v>117</v>
      </c>
      <c r="AC360" s="66" t="s">
        <v>237</v>
      </c>
      <c r="AD360" s="66"/>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8"/>
      <c r="DZ360" s="8"/>
      <c r="EA360" s="8"/>
      <c r="EB360" s="8"/>
      <c r="EC360" s="8"/>
      <c r="ED360" s="8"/>
      <c r="EE360" s="8"/>
      <c r="EF360" s="8"/>
      <c r="EG360" s="8"/>
      <c r="EH360" s="8"/>
      <c r="EI360" s="8"/>
      <c r="EJ360" s="8"/>
      <c r="EK360" s="8"/>
      <c r="EL360" s="8"/>
      <c r="EM360" s="8"/>
      <c r="EN360" s="8"/>
      <c r="EO360" s="8"/>
      <c r="EP360" s="8"/>
      <c r="EQ360" s="8"/>
      <c r="ER360" s="8"/>
      <c r="ES360" s="8"/>
      <c r="ET360" s="8"/>
      <c r="EU360" s="8"/>
      <c r="EV360" s="8"/>
      <c r="EW360" s="8"/>
      <c r="EX360" s="8"/>
      <c r="EY360" s="8"/>
      <c r="EZ360" s="8"/>
      <c r="FA360" s="8"/>
      <c r="FB360" s="8"/>
      <c r="FC360" s="8"/>
      <c r="FD360" s="8"/>
      <c r="FE360" s="8"/>
      <c r="FF360" s="8"/>
      <c r="FG360" s="8"/>
      <c r="FH360" s="8"/>
      <c r="FI360" s="8"/>
      <c r="FJ360" s="8"/>
      <c r="FK360" s="8"/>
      <c r="FL360" s="8"/>
      <c r="FM360" s="8"/>
      <c r="FN360" s="8"/>
      <c r="FO360" s="8"/>
      <c r="FP360" s="8"/>
      <c r="FQ360" s="8"/>
      <c r="FR360" s="8"/>
      <c r="FS360" s="8"/>
      <c r="FT360" s="8"/>
      <c r="FU360" s="8"/>
      <c r="FV360" s="8"/>
      <c r="FW360" s="8"/>
      <c r="FX360" s="8"/>
      <c r="FY360" s="8"/>
      <c r="FZ360" s="8"/>
      <c r="GA360" s="8"/>
      <c r="GB360" s="8"/>
      <c r="GC360" s="8"/>
      <c r="GD360" s="8"/>
      <c r="GE360" s="8"/>
      <c r="GF360" s="8"/>
      <c r="GG360" s="8"/>
      <c r="GH360" s="8"/>
      <c r="GI360" s="8"/>
      <c r="GJ360" s="8"/>
      <c r="GK360" s="8"/>
      <c r="GL360" s="8"/>
      <c r="GM360" s="8"/>
      <c r="GN360" s="8"/>
      <c r="GO360" s="8"/>
      <c r="GP360" s="8"/>
      <c r="GQ360" s="8"/>
      <c r="GR360" s="8"/>
      <c r="GS360" s="8"/>
      <c r="GT360" s="8"/>
      <c r="GU360" s="8"/>
      <c r="GV360" s="8"/>
      <c r="GW360" s="8"/>
      <c r="GX360" s="8"/>
      <c r="GY360" s="8"/>
      <c r="GZ360" s="8"/>
      <c r="HA360" s="8"/>
      <c r="HB360" s="8"/>
      <c r="HC360" s="8"/>
      <c r="HD360" s="8"/>
      <c r="HE360" s="8"/>
      <c r="HF360" s="8"/>
    </row>
    <row r="361" s="5" customFormat="1" ht="24" spans="1:30">
      <c r="A361" s="43">
        <v>5.4</v>
      </c>
      <c r="B361" s="44" t="s">
        <v>192</v>
      </c>
      <c r="C361" s="43"/>
      <c r="D361" s="43"/>
      <c r="E361" s="43"/>
      <c r="F361" s="43"/>
      <c r="G361" s="43"/>
      <c r="H361" s="43"/>
      <c r="I361" s="43"/>
      <c r="J361" s="43"/>
      <c r="K361" s="43"/>
      <c r="L361" s="52"/>
      <c r="M361" s="52"/>
      <c r="N361" s="52"/>
      <c r="O361" s="52"/>
      <c r="P361" s="52"/>
      <c r="Q361" s="43"/>
      <c r="R361" s="43"/>
      <c r="S361" s="43"/>
      <c r="T361" s="43"/>
      <c r="U361" s="43"/>
      <c r="V361" s="44"/>
      <c r="W361" s="44"/>
      <c r="X361" s="44"/>
      <c r="Y361" s="44"/>
      <c r="Z361" s="44"/>
      <c r="AA361" s="44"/>
      <c r="AB361" s="43"/>
      <c r="AC361" s="44"/>
      <c r="AD361" s="44"/>
    </row>
    <row r="362" s="143" customFormat="1" ht="12" spans="1:30">
      <c r="A362" s="43">
        <v>6</v>
      </c>
      <c r="B362" s="44" t="s">
        <v>193</v>
      </c>
      <c r="C362" s="43" t="s">
        <v>36</v>
      </c>
      <c r="D362" s="77"/>
      <c r="E362" s="77"/>
      <c r="F362" s="43">
        <f>SUM(F363,F373,F384,F385,F386)</f>
        <v>168647.469</v>
      </c>
      <c r="G362" s="43">
        <f t="shared" ref="G362:AA362" si="23">SUM(G363,G373,G384,G385,G386)</f>
        <v>30</v>
      </c>
      <c r="H362" s="43">
        <f t="shared" si="23"/>
        <v>6805</v>
      </c>
      <c r="I362" s="43">
        <f t="shared" si="23"/>
        <v>25271</v>
      </c>
      <c r="J362" s="43"/>
      <c r="K362" s="43"/>
      <c r="L362" s="52">
        <f t="shared" si="23"/>
        <v>908.186027</v>
      </c>
      <c r="M362" s="52">
        <f t="shared" si="23"/>
        <v>0</v>
      </c>
      <c r="N362" s="52">
        <f t="shared" si="23"/>
        <v>833.886027</v>
      </c>
      <c r="O362" s="52">
        <f t="shared" si="23"/>
        <v>0</v>
      </c>
      <c r="P362" s="52">
        <f t="shared" si="23"/>
        <v>74.3</v>
      </c>
      <c r="Q362" s="77"/>
      <c r="R362" s="43">
        <f t="shared" si="23"/>
        <v>7547</v>
      </c>
      <c r="S362" s="43">
        <f t="shared" si="23"/>
        <v>28740</v>
      </c>
      <c r="T362" s="43">
        <f t="shared" si="23"/>
        <v>6805</v>
      </c>
      <c r="U362" s="43">
        <f t="shared" si="23"/>
        <v>25271</v>
      </c>
      <c r="V362" s="44">
        <f t="shared" si="23"/>
        <v>7245</v>
      </c>
      <c r="W362" s="44">
        <f t="shared" si="23"/>
        <v>27375</v>
      </c>
      <c r="X362" s="44">
        <f t="shared" si="23"/>
        <v>0</v>
      </c>
      <c r="Y362" s="44">
        <f t="shared" si="23"/>
        <v>0</v>
      </c>
      <c r="Z362" s="44">
        <f t="shared" si="23"/>
        <v>987</v>
      </c>
      <c r="AA362" s="44">
        <f t="shared" si="23"/>
        <v>2651</v>
      </c>
      <c r="AB362" s="65"/>
      <c r="AC362" s="65"/>
      <c r="AD362" s="43"/>
    </row>
    <row r="363" s="5" customFormat="1" ht="12" spans="1:30">
      <c r="A363" s="43">
        <v>6.1</v>
      </c>
      <c r="B363" s="44" t="s">
        <v>194</v>
      </c>
      <c r="C363" s="43" t="s">
        <v>148</v>
      </c>
      <c r="D363" s="77"/>
      <c r="E363" s="77"/>
      <c r="F363" s="43">
        <f>F364+F365+F366+F367+F368+F369+F370+F371+F372</f>
        <v>2074.57</v>
      </c>
      <c r="G363" s="43">
        <f t="shared" ref="G363:AA363" si="24">G364+G365+G366+G367+G368+G369+G370+G371+G372</f>
        <v>9</v>
      </c>
      <c r="H363" s="43">
        <f t="shared" si="24"/>
        <v>347</v>
      </c>
      <c r="I363" s="43">
        <f t="shared" si="24"/>
        <v>1414</v>
      </c>
      <c r="J363" s="43"/>
      <c r="K363" s="43"/>
      <c r="L363" s="52">
        <f t="shared" si="24"/>
        <v>186.7103</v>
      </c>
      <c r="M363" s="52">
        <f t="shared" si="24"/>
        <v>0</v>
      </c>
      <c r="N363" s="52">
        <f t="shared" si="24"/>
        <v>186.7103</v>
      </c>
      <c r="O363" s="52">
        <f t="shared" si="24"/>
        <v>0</v>
      </c>
      <c r="P363" s="52">
        <f t="shared" si="24"/>
        <v>0</v>
      </c>
      <c r="Q363" s="77"/>
      <c r="R363" s="43">
        <f t="shared" si="24"/>
        <v>435</v>
      </c>
      <c r="S363" s="43">
        <f t="shared" si="24"/>
        <v>1756</v>
      </c>
      <c r="T363" s="43">
        <f t="shared" si="24"/>
        <v>347</v>
      </c>
      <c r="U363" s="43">
        <f t="shared" si="24"/>
        <v>1414</v>
      </c>
      <c r="V363" s="44">
        <f t="shared" si="24"/>
        <v>347</v>
      </c>
      <c r="W363" s="44">
        <f t="shared" si="24"/>
        <v>1414</v>
      </c>
      <c r="X363" s="44">
        <f t="shared" si="24"/>
        <v>0</v>
      </c>
      <c r="Y363" s="44">
        <f t="shared" si="24"/>
        <v>0</v>
      </c>
      <c r="Z363" s="44">
        <f t="shared" si="24"/>
        <v>0</v>
      </c>
      <c r="AA363" s="44">
        <f t="shared" si="24"/>
        <v>0</v>
      </c>
      <c r="AB363" s="65"/>
      <c r="AC363" s="65"/>
      <c r="AD363" s="65"/>
    </row>
    <row r="364" s="8" customFormat="1" ht="12" spans="1:30">
      <c r="A364" s="75" t="s">
        <v>42</v>
      </c>
      <c r="B364" s="66" t="s">
        <v>195</v>
      </c>
      <c r="C364" s="75" t="s">
        <v>44</v>
      </c>
      <c r="D364" s="75" t="s">
        <v>70</v>
      </c>
      <c r="E364" s="75" t="s">
        <v>180</v>
      </c>
      <c r="F364" s="75">
        <v>30.1</v>
      </c>
      <c r="G364" s="75">
        <v>1</v>
      </c>
      <c r="H364" s="75">
        <v>1</v>
      </c>
      <c r="I364" s="75">
        <v>4</v>
      </c>
      <c r="J364" s="75">
        <v>2018</v>
      </c>
      <c r="K364" s="75">
        <v>2018</v>
      </c>
      <c r="L364" s="81">
        <v>2.709</v>
      </c>
      <c r="M364" s="81">
        <v>0</v>
      </c>
      <c r="N364" s="81">
        <v>2.709</v>
      </c>
      <c r="O364" s="81">
        <v>0</v>
      </c>
      <c r="P364" s="81">
        <v>0</v>
      </c>
      <c r="Q364" s="75" t="s">
        <v>46</v>
      </c>
      <c r="R364" s="75">
        <v>1</v>
      </c>
      <c r="S364" s="75">
        <v>4</v>
      </c>
      <c r="T364" s="75">
        <v>1</v>
      </c>
      <c r="U364" s="75">
        <v>4</v>
      </c>
      <c r="V364" s="66">
        <f>T364</f>
        <v>1</v>
      </c>
      <c r="W364" s="66">
        <f>U364</f>
        <v>4</v>
      </c>
      <c r="X364" s="66">
        <v>0</v>
      </c>
      <c r="Y364" s="66">
        <v>0</v>
      </c>
      <c r="Z364" s="66">
        <v>0</v>
      </c>
      <c r="AA364" s="66">
        <v>0</v>
      </c>
      <c r="AB364" s="66" t="s">
        <v>117</v>
      </c>
      <c r="AC364" s="66" t="s">
        <v>196</v>
      </c>
      <c r="AD364" s="66"/>
    </row>
    <row r="365" s="8" customFormat="1" ht="12" spans="1:30">
      <c r="A365" s="75" t="s">
        <v>42</v>
      </c>
      <c r="B365" s="66" t="s">
        <v>195</v>
      </c>
      <c r="C365" s="75" t="s">
        <v>49</v>
      </c>
      <c r="D365" s="75" t="s">
        <v>70</v>
      </c>
      <c r="E365" s="75" t="s">
        <v>180</v>
      </c>
      <c r="F365" s="75">
        <v>30.1</v>
      </c>
      <c r="G365" s="75">
        <v>1</v>
      </c>
      <c r="H365" s="75">
        <v>106</v>
      </c>
      <c r="I365" s="75">
        <v>425</v>
      </c>
      <c r="J365" s="75">
        <v>2018</v>
      </c>
      <c r="K365" s="75">
        <v>2018</v>
      </c>
      <c r="L365" s="81">
        <v>2.71</v>
      </c>
      <c r="M365" s="81">
        <v>0</v>
      </c>
      <c r="N365" s="81">
        <v>2.71</v>
      </c>
      <c r="O365" s="81">
        <v>0</v>
      </c>
      <c r="P365" s="81">
        <v>0</v>
      </c>
      <c r="Q365" s="75" t="s">
        <v>46</v>
      </c>
      <c r="R365" s="75">
        <v>106</v>
      </c>
      <c r="S365" s="75">
        <v>425</v>
      </c>
      <c r="T365" s="75">
        <v>106</v>
      </c>
      <c r="U365" s="75">
        <v>425</v>
      </c>
      <c r="V365" s="66">
        <f>T365</f>
        <v>106</v>
      </c>
      <c r="W365" s="66">
        <f>U365</f>
        <v>425</v>
      </c>
      <c r="X365" s="66">
        <v>0</v>
      </c>
      <c r="Y365" s="66">
        <v>0</v>
      </c>
      <c r="Z365" s="66">
        <v>0</v>
      </c>
      <c r="AA365" s="66">
        <v>0</v>
      </c>
      <c r="AB365" s="66" t="s">
        <v>117</v>
      </c>
      <c r="AC365" s="66" t="s">
        <v>196</v>
      </c>
      <c r="AD365" s="66"/>
    </row>
    <row r="366" s="8" customFormat="1" ht="12" spans="1:30">
      <c r="A366" s="75" t="s">
        <v>42</v>
      </c>
      <c r="B366" s="66" t="s">
        <v>195</v>
      </c>
      <c r="C366" s="75" t="s">
        <v>50</v>
      </c>
      <c r="D366" s="75" t="s">
        <v>70</v>
      </c>
      <c r="E366" s="75" t="s">
        <v>180</v>
      </c>
      <c r="F366" s="75">
        <v>230</v>
      </c>
      <c r="G366" s="75">
        <v>1</v>
      </c>
      <c r="H366" s="75">
        <v>106</v>
      </c>
      <c r="I366" s="75">
        <v>425</v>
      </c>
      <c r="J366" s="75">
        <v>2018</v>
      </c>
      <c r="K366" s="75">
        <v>2018</v>
      </c>
      <c r="L366" s="81">
        <v>20.7</v>
      </c>
      <c r="M366" s="81">
        <v>0</v>
      </c>
      <c r="N366" s="81">
        <v>20.7</v>
      </c>
      <c r="O366" s="81">
        <v>0</v>
      </c>
      <c r="P366" s="81">
        <v>0</v>
      </c>
      <c r="Q366" s="75" t="s">
        <v>46</v>
      </c>
      <c r="R366" s="75">
        <v>106</v>
      </c>
      <c r="S366" s="75">
        <v>425</v>
      </c>
      <c r="T366" s="75">
        <v>106</v>
      </c>
      <c r="U366" s="75">
        <v>425</v>
      </c>
      <c r="V366" s="66">
        <f>T366</f>
        <v>106</v>
      </c>
      <c r="W366" s="66">
        <f>U366</f>
        <v>425</v>
      </c>
      <c r="X366" s="66">
        <v>0</v>
      </c>
      <c r="Y366" s="66">
        <v>0</v>
      </c>
      <c r="Z366" s="66">
        <v>0</v>
      </c>
      <c r="AA366" s="66">
        <v>0</v>
      </c>
      <c r="AB366" s="66" t="s">
        <v>117</v>
      </c>
      <c r="AC366" s="66" t="s">
        <v>196</v>
      </c>
      <c r="AD366" s="66"/>
    </row>
    <row r="367" s="8" customFormat="1" ht="12" spans="1:30">
      <c r="A367" s="75" t="s">
        <v>42</v>
      </c>
      <c r="B367" s="66" t="s">
        <v>195</v>
      </c>
      <c r="C367" s="75" t="s">
        <v>52</v>
      </c>
      <c r="D367" s="75" t="s">
        <v>70</v>
      </c>
      <c r="E367" s="75" t="s">
        <v>180</v>
      </c>
      <c r="F367" s="75">
        <v>35.3</v>
      </c>
      <c r="G367" s="75">
        <v>1</v>
      </c>
      <c r="H367" s="75">
        <v>8</v>
      </c>
      <c r="I367" s="75">
        <v>31</v>
      </c>
      <c r="J367" s="75">
        <v>2018</v>
      </c>
      <c r="K367" s="75">
        <v>2018</v>
      </c>
      <c r="L367" s="81">
        <v>3.18</v>
      </c>
      <c r="M367" s="81">
        <v>0</v>
      </c>
      <c r="N367" s="81">
        <v>3.18</v>
      </c>
      <c r="O367" s="81">
        <v>0</v>
      </c>
      <c r="P367" s="81">
        <v>0</v>
      </c>
      <c r="Q367" s="75" t="s">
        <v>46</v>
      </c>
      <c r="R367" s="75">
        <v>20</v>
      </c>
      <c r="S367" s="75">
        <v>80</v>
      </c>
      <c r="T367" s="75">
        <v>8</v>
      </c>
      <c r="U367" s="75">
        <v>31</v>
      </c>
      <c r="V367" s="66">
        <f t="shared" ref="V367:V373" si="25">T367</f>
        <v>8</v>
      </c>
      <c r="W367" s="66">
        <f t="shared" ref="W367:W373" si="26">U367</f>
        <v>31</v>
      </c>
      <c r="X367" s="66">
        <v>0</v>
      </c>
      <c r="Y367" s="66">
        <v>0</v>
      </c>
      <c r="Z367" s="66">
        <v>0</v>
      </c>
      <c r="AA367" s="66">
        <v>0</v>
      </c>
      <c r="AB367" s="66" t="s">
        <v>117</v>
      </c>
      <c r="AC367" s="66" t="s">
        <v>196</v>
      </c>
      <c r="AD367" s="66"/>
    </row>
    <row r="368" s="8" customFormat="1" ht="12" spans="1:30">
      <c r="A368" s="75" t="s">
        <v>42</v>
      </c>
      <c r="B368" s="66" t="s">
        <v>195</v>
      </c>
      <c r="C368" s="75" t="s">
        <v>53</v>
      </c>
      <c r="D368" s="75" t="s">
        <v>70</v>
      </c>
      <c r="E368" s="75" t="s">
        <v>180</v>
      </c>
      <c r="F368" s="75">
        <v>318.5</v>
      </c>
      <c r="G368" s="75">
        <v>1</v>
      </c>
      <c r="H368" s="75">
        <v>37</v>
      </c>
      <c r="I368" s="75">
        <v>147</v>
      </c>
      <c r="J368" s="75">
        <v>2018</v>
      </c>
      <c r="K368" s="75">
        <v>2018</v>
      </c>
      <c r="L368" s="81">
        <v>28.66</v>
      </c>
      <c r="M368" s="81">
        <v>0</v>
      </c>
      <c r="N368" s="81">
        <v>28.66</v>
      </c>
      <c r="O368" s="81">
        <v>0</v>
      </c>
      <c r="P368" s="81">
        <v>0</v>
      </c>
      <c r="Q368" s="75" t="s">
        <v>46</v>
      </c>
      <c r="R368" s="75">
        <v>37</v>
      </c>
      <c r="S368" s="75">
        <v>147</v>
      </c>
      <c r="T368" s="75">
        <v>37</v>
      </c>
      <c r="U368" s="75">
        <v>147</v>
      </c>
      <c r="V368" s="66">
        <f t="shared" si="25"/>
        <v>37</v>
      </c>
      <c r="W368" s="66">
        <f t="shared" si="26"/>
        <v>147</v>
      </c>
      <c r="X368" s="66">
        <v>0</v>
      </c>
      <c r="Y368" s="66">
        <v>0</v>
      </c>
      <c r="Z368" s="66">
        <v>0</v>
      </c>
      <c r="AA368" s="66">
        <v>0</v>
      </c>
      <c r="AB368" s="66" t="s">
        <v>117</v>
      </c>
      <c r="AC368" s="66" t="s">
        <v>196</v>
      </c>
      <c r="AD368" s="66"/>
    </row>
    <row r="369" s="8" customFormat="1" ht="12" spans="1:30">
      <c r="A369" s="75" t="s">
        <v>42</v>
      </c>
      <c r="B369" s="66" t="s">
        <v>195</v>
      </c>
      <c r="C369" s="75" t="s">
        <v>54</v>
      </c>
      <c r="D369" s="75" t="s">
        <v>70</v>
      </c>
      <c r="E369" s="75" t="s">
        <v>180</v>
      </c>
      <c r="F369" s="75">
        <v>507.2</v>
      </c>
      <c r="G369" s="75">
        <v>1</v>
      </c>
      <c r="H369" s="75">
        <f t="shared" ref="F369:I369" si="27">H370</f>
        <v>22</v>
      </c>
      <c r="I369" s="75">
        <f t="shared" si="27"/>
        <v>97</v>
      </c>
      <c r="J369" s="75">
        <v>2018</v>
      </c>
      <c r="K369" s="75">
        <v>2018</v>
      </c>
      <c r="L369" s="81">
        <v>45.648</v>
      </c>
      <c r="M369" s="81">
        <f t="shared" ref="M369:P369" si="28">M370</f>
        <v>0</v>
      </c>
      <c r="N369" s="81">
        <v>45.648</v>
      </c>
      <c r="O369" s="81">
        <f t="shared" si="28"/>
        <v>0</v>
      </c>
      <c r="P369" s="81">
        <f t="shared" si="28"/>
        <v>0</v>
      </c>
      <c r="Q369" s="75" t="s">
        <v>46</v>
      </c>
      <c r="R369" s="75">
        <f t="shared" ref="R369:U369" si="29">R370</f>
        <v>22</v>
      </c>
      <c r="S369" s="75">
        <f t="shared" si="29"/>
        <v>97</v>
      </c>
      <c r="T369" s="75">
        <f t="shared" si="29"/>
        <v>22</v>
      </c>
      <c r="U369" s="75">
        <f t="shared" si="29"/>
        <v>97</v>
      </c>
      <c r="V369" s="66">
        <f t="shared" si="25"/>
        <v>22</v>
      </c>
      <c r="W369" s="66">
        <f t="shared" si="26"/>
        <v>97</v>
      </c>
      <c r="X369" s="66">
        <f t="shared" ref="X369:AA369" si="30">X370</f>
        <v>0</v>
      </c>
      <c r="Y369" s="66">
        <f t="shared" si="30"/>
        <v>0</v>
      </c>
      <c r="Z369" s="66">
        <f t="shared" si="30"/>
        <v>0</v>
      </c>
      <c r="AA369" s="66">
        <f t="shared" si="30"/>
        <v>0</v>
      </c>
      <c r="AB369" s="66" t="s">
        <v>117</v>
      </c>
      <c r="AC369" s="66" t="s">
        <v>196</v>
      </c>
      <c r="AD369" s="66"/>
    </row>
    <row r="370" s="8" customFormat="1" ht="12" spans="1:30">
      <c r="A370" s="75" t="s">
        <v>42</v>
      </c>
      <c r="B370" s="66" t="s">
        <v>195</v>
      </c>
      <c r="C370" s="75" t="s">
        <v>55</v>
      </c>
      <c r="D370" s="75" t="s">
        <v>70</v>
      </c>
      <c r="E370" s="75" t="s">
        <v>180</v>
      </c>
      <c r="F370" s="75">
        <v>283.47</v>
      </c>
      <c r="G370" s="75">
        <v>1</v>
      </c>
      <c r="H370" s="75">
        <v>22</v>
      </c>
      <c r="I370" s="75">
        <v>97</v>
      </c>
      <c r="J370" s="75">
        <v>2018</v>
      </c>
      <c r="K370" s="75">
        <v>2018</v>
      </c>
      <c r="L370" s="81">
        <v>25.5123</v>
      </c>
      <c r="M370" s="81">
        <v>0</v>
      </c>
      <c r="N370" s="81">
        <v>25.5123</v>
      </c>
      <c r="O370" s="81">
        <v>0</v>
      </c>
      <c r="P370" s="81">
        <v>0</v>
      </c>
      <c r="Q370" s="75" t="s">
        <v>46</v>
      </c>
      <c r="R370" s="75">
        <v>22</v>
      </c>
      <c r="S370" s="75">
        <v>97</v>
      </c>
      <c r="T370" s="75">
        <v>22</v>
      </c>
      <c r="U370" s="75">
        <v>97</v>
      </c>
      <c r="V370" s="66">
        <f t="shared" si="25"/>
        <v>22</v>
      </c>
      <c r="W370" s="66">
        <f t="shared" si="26"/>
        <v>97</v>
      </c>
      <c r="X370" s="66">
        <v>0</v>
      </c>
      <c r="Y370" s="66">
        <v>0</v>
      </c>
      <c r="Z370" s="66">
        <v>0</v>
      </c>
      <c r="AA370" s="66">
        <v>0</v>
      </c>
      <c r="AB370" s="66" t="s">
        <v>117</v>
      </c>
      <c r="AC370" s="66" t="s">
        <v>196</v>
      </c>
      <c r="AD370" s="66"/>
    </row>
    <row r="371" s="8" customFormat="1" ht="12" spans="1:30">
      <c r="A371" s="75" t="s">
        <v>42</v>
      </c>
      <c r="B371" s="66" t="s">
        <v>195</v>
      </c>
      <c r="C371" s="75" t="s">
        <v>56</v>
      </c>
      <c r="D371" s="75" t="s">
        <v>70</v>
      </c>
      <c r="E371" s="75" t="s">
        <v>180</v>
      </c>
      <c r="F371" s="75">
        <v>16.4</v>
      </c>
      <c r="G371" s="75">
        <v>1</v>
      </c>
      <c r="H371" s="75">
        <v>2</v>
      </c>
      <c r="I371" s="75">
        <v>8</v>
      </c>
      <c r="J371" s="75">
        <v>2018</v>
      </c>
      <c r="K371" s="75">
        <v>2018</v>
      </c>
      <c r="L371" s="81">
        <v>1.476</v>
      </c>
      <c r="M371" s="81">
        <v>0</v>
      </c>
      <c r="N371" s="81">
        <v>1.476</v>
      </c>
      <c r="O371" s="81">
        <v>0</v>
      </c>
      <c r="P371" s="81">
        <v>0</v>
      </c>
      <c r="Q371" s="75" t="s">
        <v>337</v>
      </c>
      <c r="R371" s="75">
        <v>11</v>
      </c>
      <c r="S371" s="75">
        <v>44</v>
      </c>
      <c r="T371" s="75">
        <v>2</v>
      </c>
      <c r="U371" s="75">
        <v>8</v>
      </c>
      <c r="V371" s="66">
        <f t="shared" si="25"/>
        <v>2</v>
      </c>
      <c r="W371" s="66">
        <f t="shared" si="26"/>
        <v>8</v>
      </c>
      <c r="X371" s="66">
        <v>0</v>
      </c>
      <c r="Y371" s="66">
        <v>0</v>
      </c>
      <c r="Z371" s="66">
        <v>0</v>
      </c>
      <c r="AA371" s="66">
        <v>0</v>
      </c>
      <c r="AB371" s="66" t="s">
        <v>117</v>
      </c>
      <c r="AC371" s="66" t="s">
        <v>196</v>
      </c>
      <c r="AD371" s="66"/>
    </row>
    <row r="372" s="8" customFormat="1" ht="12" spans="1:30">
      <c r="A372" s="75" t="s">
        <v>42</v>
      </c>
      <c r="B372" s="66" t="s">
        <v>195</v>
      </c>
      <c r="C372" s="75" t="s">
        <v>58</v>
      </c>
      <c r="D372" s="75" t="s">
        <v>70</v>
      </c>
      <c r="E372" s="75" t="s">
        <v>180</v>
      </c>
      <c r="F372" s="75">
        <v>623.5</v>
      </c>
      <c r="G372" s="75">
        <v>1</v>
      </c>
      <c r="H372" s="75">
        <v>43</v>
      </c>
      <c r="I372" s="75">
        <v>180</v>
      </c>
      <c r="J372" s="75">
        <v>2018</v>
      </c>
      <c r="K372" s="75">
        <v>2018</v>
      </c>
      <c r="L372" s="81">
        <v>56.115</v>
      </c>
      <c r="M372" s="81">
        <v>0</v>
      </c>
      <c r="N372" s="81">
        <v>56.115</v>
      </c>
      <c r="O372" s="81">
        <v>0</v>
      </c>
      <c r="P372" s="81">
        <v>0</v>
      </c>
      <c r="Q372" s="75" t="s">
        <v>337</v>
      </c>
      <c r="R372" s="75">
        <v>110</v>
      </c>
      <c r="S372" s="75">
        <v>437</v>
      </c>
      <c r="T372" s="75">
        <v>43</v>
      </c>
      <c r="U372" s="75">
        <v>180</v>
      </c>
      <c r="V372" s="66">
        <f t="shared" si="25"/>
        <v>43</v>
      </c>
      <c r="W372" s="66">
        <f t="shared" si="26"/>
        <v>180</v>
      </c>
      <c r="X372" s="66">
        <v>0</v>
      </c>
      <c r="Y372" s="66">
        <v>0</v>
      </c>
      <c r="Z372" s="66">
        <v>0</v>
      </c>
      <c r="AA372" s="66">
        <v>0</v>
      </c>
      <c r="AB372" s="66" t="s">
        <v>117</v>
      </c>
      <c r="AC372" s="66" t="s">
        <v>196</v>
      </c>
      <c r="AD372" s="66"/>
    </row>
    <row r="373" s="5" customFormat="1" ht="12" spans="1:30">
      <c r="A373" s="43">
        <v>6.2</v>
      </c>
      <c r="B373" s="44" t="s">
        <v>197</v>
      </c>
      <c r="C373" s="43" t="s">
        <v>148</v>
      </c>
      <c r="D373" s="43"/>
      <c r="E373" s="43"/>
      <c r="F373" s="43">
        <f t="shared" ref="F373:I373" si="31">F374+F375+F376+F377+F378+F379+F380+F381+F382+F383</f>
        <v>560</v>
      </c>
      <c r="G373" s="43">
        <f t="shared" si="31"/>
        <v>10</v>
      </c>
      <c r="H373" s="43">
        <f t="shared" si="31"/>
        <v>547</v>
      </c>
      <c r="I373" s="43">
        <f t="shared" si="31"/>
        <v>547</v>
      </c>
      <c r="J373" s="43"/>
      <c r="K373" s="43"/>
      <c r="L373" s="52">
        <f t="shared" ref="L373:P373" si="32">L374+L375+L376+L377+L378+L379+L380+L381+L382+L383</f>
        <v>555.68</v>
      </c>
      <c r="M373" s="52">
        <f t="shared" si="32"/>
        <v>0</v>
      </c>
      <c r="N373" s="52">
        <f t="shared" si="32"/>
        <v>491.36</v>
      </c>
      <c r="O373" s="52">
        <f t="shared" si="32"/>
        <v>0</v>
      </c>
      <c r="P373" s="52">
        <f t="shared" si="32"/>
        <v>64.32</v>
      </c>
      <c r="Q373" s="77"/>
      <c r="R373" s="43">
        <f t="shared" ref="R373:AA373" si="33">R374+R375+R376+R377+R378+R379+R380+R381+R382+R383</f>
        <v>987</v>
      </c>
      <c r="S373" s="43">
        <f t="shared" si="33"/>
        <v>2651</v>
      </c>
      <c r="T373" s="43">
        <f t="shared" si="33"/>
        <v>547</v>
      </c>
      <c r="U373" s="43">
        <f t="shared" si="33"/>
        <v>547</v>
      </c>
      <c r="V373" s="44">
        <f t="shared" si="33"/>
        <v>987</v>
      </c>
      <c r="W373" s="44">
        <f t="shared" si="33"/>
        <v>2651</v>
      </c>
      <c r="X373" s="44">
        <f t="shared" si="33"/>
        <v>0</v>
      </c>
      <c r="Y373" s="44">
        <f t="shared" si="33"/>
        <v>0</v>
      </c>
      <c r="Z373" s="44">
        <f t="shared" si="33"/>
        <v>987</v>
      </c>
      <c r="AA373" s="44">
        <f t="shared" si="33"/>
        <v>2651</v>
      </c>
      <c r="AB373" s="65"/>
      <c r="AC373" s="65"/>
      <c r="AD373" s="65"/>
    </row>
    <row r="374" s="8" customFormat="1" ht="12" spans="1:30">
      <c r="A374" s="75" t="s">
        <v>42</v>
      </c>
      <c r="B374" s="66" t="s">
        <v>198</v>
      </c>
      <c r="C374" s="75" t="s">
        <v>49</v>
      </c>
      <c r="D374" s="75" t="s">
        <v>70</v>
      </c>
      <c r="E374" s="75" t="s">
        <v>71</v>
      </c>
      <c r="F374" s="75">
        <v>33</v>
      </c>
      <c r="G374" s="75">
        <v>1</v>
      </c>
      <c r="H374" s="75">
        <v>33</v>
      </c>
      <c r="I374" s="75">
        <v>33</v>
      </c>
      <c r="J374" s="75">
        <v>2018</v>
      </c>
      <c r="K374" s="75">
        <v>2018</v>
      </c>
      <c r="L374" s="81">
        <v>33</v>
      </c>
      <c r="M374" s="81">
        <v>0</v>
      </c>
      <c r="N374" s="81">
        <v>33</v>
      </c>
      <c r="O374" s="81">
        <v>0</v>
      </c>
      <c r="P374" s="81">
        <v>0</v>
      </c>
      <c r="Q374" s="75" t="s">
        <v>46</v>
      </c>
      <c r="R374" s="75">
        <v>33</v>
      </c>
      <c r="S374" s="75">
        <v>33</v>
      </c>
      <c r="T374" s="75">
        <v>33</v>
      </c>
      <c r="U374" s="75">
        <v>33</v>
      </c>
      <c r="V374" s="66">
        <f t="shared" ref="V374:AA374" si="34">R374</f>
        <v>33</v>
      </c>
      <c r="W374" s="66">
        <f t="shared" si="34"/>
        <v>33</v>
      </c>
      <c r="X374" s="66">
        <v>0</v>
      </c>
      <c r="Y374" s="66">
        <v>0</v>
      </c>
      <c r="Z374" s="66">
        <f t="shared" si="34"/>
        <v>33</v>
      </c>
      <c r="AA374" s="66">
        <f t="shared" si="34"/>
        <v>33</v>
      </c>
      <c r="AB374" s="66" t="s">
        <v>117</v>
      </c>
      <c r="AC374" s="66" t="s">
        <v>196</v>
      </c>
      <c r="AD374" s="66"/>
    </row>
    <row r="375" s="8" customFormat="1" ht="12" spans="1:30">
      <c r="A375" s="75" t="s">
        <v>42</v>
      </c>
      <c r="B375" s="66" t="s">
        <v>198</v>
      </c>
      <c r="C375" s="75" t="s">
        <v>50</v>
      </c>
      <c r="D375" s="75" t="s">
        <v>70</v>
      </c>
      <c r="E375" s="75" t="s">
        <v>71</v>
      </c>
      <c r="F375" s="75">
        <v>45</v>
      </c>
      <c r="G375" s="75">
        <v>1</v>
      </c>
      <c r="H375" s="75">
        <v>45</v>
      </c>
      <c r="I375" s="75">
        <v>45</v>
      </c>
      <c r="J375" s="75">
        <v>2018</v>
      </c>
      <c r="K375" s="75">
        <v>2018</v>
      </c>
      <c r="L375" s="81">
        <v>45</v>
      </c>
      <c r="M375" s="81">
        <v>0</v>
      </c>
      <c r="N375" s="81">
        <v>45</v>
      </c>
      <c r="O375" s="81">
        <v>0</v>
      </c>
      <c r="P375" s="81">
        <v>0</v>
      </c>
      <c r="Q375" s="75" t="s">
        <v>46</v>
      </c>
      <c r="R375" s="75">
        <v>45</v>
      </c>
      <c r="S375" s="75">
        <v>45</v>
      </c>
      <c r="T375" s="75">
        <v>45</v>
      </c>
      <c r="U375" s="75">
        <v>45</v>
      </c>
      <c r="V375" s="66">
        <f t="shared" ref="V375:AA375" si="35">R375</f>
        <v>45</v>
      </c>
      <c r="W375" s="66">
        <f t="shared" si="35"/>
        <v>45</v>
      </c>
      <c r="X375" s="66">
        <v>0</v>
      </c>
      <c r="Y375" s="66">
        <v>0</v>
      </c>
      <c r="Z375" s="66">
        <f t="shared" si="35"/>
        <v>45</v>
      </c>
      <c r="AA375" s="66">
        <f t="shared" si="35"/>
        <v>45</v>
      </c>
      <c r="AB375" s="66" t="s">
        <v>117</v>
      </c>
      <c r="AC375" s="66" t="s">
        <v>196</v>
      </c>
      <c r="AD375" s="66"/>
    </row>
    <row r="376" s="8" customFormat="1" ht="12" spans="1:30">
      <c r="A376" s="75" t="s">
        <v>42</v>
      </c>
      <c r="B376" s="66" t="s">
        <v>198</v>
      </c>
      <c r="C376" s="75" t="s">
        <v>51</v>
      </c>
      <c r="D376" s="75" t="s">
        <v>70</v>
      </c>
      <c r="E376" s="75" t="s">
        <v>71</v>
      </c>
      <c r="F376" s="75">
        <v>67</v>
      </c>
      <c r="G376" s="75">
        <v>1</v>
      </c>
      <c r="H376" s="75">
        <v>67</v>
      </c>
      <c r="I376" s="75">
        <v>67</v>
      </c>
      <c r="J376" s="75">
        <v>2018</v>
      </c>
      <c r="K376" s="75">
        <v>2018</v>
      </c>
      <c r="L376" s="81">
        <v>64.32</v>
      </c>
      <c r="M376" s="81">
        <v>0</v>
      </c>
      <c r="N376" s="81">
        <v>0</v>
      </c>
      <c r="O376" s="81">
        <v>0</v>
      </c>
      <c r="P376" s="81">
        <v>64.32</v>
      </c>
      <c r="Q376" s="75" t="s">
        <v>46</v>
      </c>
      <c r="R376" s="75">
        <v>507</v>
      </c>
      <c r="S376" s="75">
        <v>2171</v>
      </c>
      <c r="T376" s="75">
        <v>67</v>
      </c>
      <c r="U376" s="75">
        <v>67</v>
      </c>
      <c r="V376" s="66">
        <f t="shared" ref="V376:AA376" si="36">R376</f>
        <v>507</v>
      </c>
      <c r="W376" s="66">
        <f t="shared" si="36"/>
        <v>2171</v>
      </c>
      <c r="X376" s="66">
        <v>0</v>
      </c>
      <c r="Y376" s="66">
        <v>0</v>
      </c>
      <c r="Z376" s="66">
        <f t="shared" si="36"/>
        <v>507</v>
      </c>
      <c r="AA376" s="66">
        <f t="shared" si="36"/>
        <v>2171</v>
      </c>
      <c r="AB376" s="66" t="s">
        <v>117</v>
      </c>
      <c r="AC376" s="66" t="s">
        <v>196</v>
      </c>
      <c r="AD376" s="66"/>
    </row>
    <row r="377" s="8" customFormat="1" ht="12" spans="1:30">
      <c r="A377" s="75" t="s">
        <v>42</v>
      </c>
      <c r="B377" s="66" t="s">
        <v>198</v>
      </c>
      <c r="C377" s="75" t="s">
        <v>52</v>
      </c>
      <c r="D377" s="75" t="s">
        <v>70</v>
      </c>
      <c r="E377" s="75" t="s">
        <v>71</v>
      </c>
      <c r="F377" s="75">
        <v>41</v>
      </c>
      <c r="G377" s="75">
        <v>1</v>
      </c>
      <c r="H377" s="75">
        <v>41</v>
      </c>
      <c r="I377" s="75">
        <v>41</v>
      </c>
      <c r="J377" s="75">
        <v>2018</v>
      </c>
      <c r="K377" s="75">
        <v>2018</v>
      </c>
      <c r="L377" s="81">
        <v>39.36</v>
      </c>
      <c r="M377" s="81">
        <v>0</v>
      </c>
      <c r="N377" s="81">
        <v>39.36</v>
      </c>
      <c r="O377" s="81">
        <v>0</v>
      </c>
      <c r="P377" s="81">
        <v>0</v>
      </c>
      <c r="Q377" s="75" t="s">
        <v>46</v>
      </c>
      <c r="R377" s="75">
        <v>41</v>
      </c>
      <c r="S377" s="75">
        <v>41</v>
      </c>
      <c r="T377" s="75">
        <v>41</v>
      </c>
      <c r="U377" s="75">
        <v>41</v>
      </c>
      <c r="V377" s="66">
        <f t="shared" ref="V377:AA377" si="37">R377</f>
        <v>41</v>
      </c>
      <c r="W377" s="66">
        <f t="shared" si="37"/>
        <v>41</v>
      </c>
      <c r="X377" s="66">
        <v>0</v>
      </c>
      <c r="Y377" s="66">
        <v>0</v>
      </c>
      <c r="Z377" s="66">
        <f t="shared" si="37"/>
        <v>41</v>
      </c>
      <c r="AA377" s="66">
        <f t="shared" si="37"/>
        <v>41</v>
      </c>
      <c r="AB377" s="66" t="s">
        <v>117</v>
      </c>
      <c r="AC377" s="66" t="s">
        <v>196</v>
      </c>
      <c r="AD377" s="66"/>
    </row>
    <row r="378" s="8" customFormat="1" ht="12" spans="1:30">
      <c r="A378" s="75" t="s">
        <v>42</v>
      </c>
      <c r="B378" s="66" t="s">
        <v>198</v>
      </c>
      <c r="C378" s="75" t="s">
        <v>53</v>
      </c>
      <c r="D378" s="75" t="s">
        <v>70</v>
      </c>
      <c r="E378" s="75" t="s">
        <v>71</v>
      </c>
      <c r="F378" s="75">
        <v>74</v>
      </c>
      <c r="G378" s="75">
        <v>1</v>
      </c>
      <c r="H378" s="75">
        <v>74</v>
      </c>
      <c r="I378" s="75">
        <v>74</v>
      </c>
      <c r="J378" s="75">
        <v>2018</v>
      </c>
      <c r="K378" s="75">
        <v>2018</v>
      </c>
      <c r="L378" s="81">
        <v>74</v>
      </c>
      <c r="M378" s="81">
        <v>0</v>
      </c>
      <c r="N378" s="81">
        <v>74</v>
      </c>
      <c r="O378" s="81">
        <v>0</v>
      </c>
      <c r="P378" s="81">
        <v>0</v>
      </c>
      <c r="Q378" s="75" t="s">
        <v>46</v>
      </c>
      <c r="R378" s="75">
        <v>74</v>
      </c>
      <c r="S378" s="75">
        <v>74</v>
      </c>
      <c r="T378" s="75">
        <v>74</v>
      </c>
      <c r="U378" s="75">
        <v>74</v>
      </c>
      <c r="V378" s="66">
        <f t="shared" ref="V378:AA378" si="38">R378</f>
        <v>74</v>
      </c>
      <c r="W378" s="66">
        <f t="shared" si="38"/>
        <v>74</v>
      </c>
      <c r="X378" s="66">
        <v>0</v>
      </c>
      <c r="Y378" s="66">
        <v>0</v>
      </c>
      <c r="Z378" s="66">
        <f t="shared" si="38"/>
        <v>74</v>
      </c>
      <c r="AA378" s="66">
        <f t="shared" si="38"/>
        <v>74</v>
      </c>
      <c r="AB378" s="66" t="s">
        <v>117</v>
      </c>
      <c r="AC378" s="66" t="s">
        <v>196</v>
      </c>
      <c r="AD378" s="66"/>
    </row>
    <row r="379" s="8" customFormat="1" ht="12" spans="1:30">
      <c r="A379" s="75" t="s">
        <v>42</v>
      </c>
      <c r="B379" s="66" t="s">
        <v>198</v>
      </c>
      <c r="C379" s="75" t="s">
        <v>54</v>
      </c>
      <c r="D379" s="75" t="s">
        <v>70</v>
      </c>
      <c r="E379" s="75" t="s">
        <v>71</v>
      </c>
      <c r="F379" s="75">
        <v>84</v>
      </c>
      <c r="G379" s="75">
        <v>1</v>
      </c>
      <c r="H379" s="75">
        <f>H380</f>
        <v>71</v>
      </c>
      <c r="I379" s="75">
        <f>I380</f>
        <v>71</v>
      </c>
      <c r="J379" s="75">
        <v>2018</v>
      </c>
      <c r="K379" s="75">
        <v>2018</v>
      </c>
      <c r="L379" s="81">
        <v>84</v>
      </c>
      <c r="M379" s="81">
        <f t="shared" ref="M379:P379" si="39">M380</f>
        <v>0</v>
      </c>
      <c r="N379" s="81">
        <v>84</v>
      </c>
      <c r="O379" s="81">
        <f t="shared" si="39"/>
        <v>0</v>
      </c>
      <c r="P379" s="81">
        <f t="shared" si="39"/>
        <v>0</v>
      </c>
      <c r="Q379" s="75" t="s">
        <v>46</v>
      </c>
      <c r="R379" s="75">
        <f t="shared" ref="R379:U379" si="40">R380</f>
        <v>71</v>
      </c>
      <c r="S379" s="75">
        <f t="shared" si="40"/>
        <v>71</v>
      </c>
      <c r="T379" s="75">
        <f t="shared" si="40"/>
        <v>71</v>
      </c>
      <c r="U379" s="75">
        <f t="shared" si="40"/>
        <v>71</v>
      </c>
      <c r="V379" s="66">
        <f t="shared" ref="V379:AA379" si="41">R379</f>
        <v>71</v>
      </c>
      <c r="W379" s="66">
        <f t="shared" si="41"/>
        <v>71</v>
      </c>
      <c r="X379" s="66">
        <f>X380</f>
        <v>0</v>
      </c>
      <c r="Y379" s="66">
        <f>Y380</f>
        <v>0</v>
      </c>
      <c r="Z379" s="66">
        <f t="shared" si="41"/>
        <v>71</v>
      </c>
      <c r="AA379" s="66">
        <f t="shared" si="41"/>
        <v>71</v>
      </c>
      <c r="AB379" s="66" t="s">
        <v>117</v>
      </c>
      <c r="AC379" s="66" t="s">
        <v>196</v>
      </c>
      <c r="AD379" s="66"/>
    </row>
    <row r="380" s="8" customFormat="1" ht="12" spans="1:30">
      <c r="A380" s="75" t="s">
        <v>42</v>
      </c>
      <c r="B380" s="66" t="s">
        <v>198</v>
      </c>
      <c r="C380" s="75" t="s">
        <v>55</v>
      </c>
      <c r="D380" s="75" t="s">
        <v>70</v>
      </c>
      <c r="E380" s="75" t="s">
        <v>71</v>
      </c>
      <c r="F380" s="75">
        <v>71</v>
      </c>
      <c r="G380" s="75">
        <v>1</v>
      </c>
      <c r="H380" s="75">
        <v>71</v>
      </c>
      <c r="I380" s="75">
        <v>71</v>
      </c>
      <c r="J380" s="75">
        <v>2018</v>
      </c>
      <c r="K380" s="75">
        <v>2018</v>
      </c>
      <c r="L380" s="81">
        <v>71</v>
      </c>
      <c r="M380" s="81">
        <v>0</v>
      </c>
      <c r="N380" s="81">
        <v>71</v>
      </c>
      <c r="O380" s="81">
        <v>0</v>
      </c>
      <c r="P380" s="81">
        <v>0</v>
      </c>
      <c r="Q380" s="75" t="s">
        <v>46</v>
      </c>
      <c r="R380" s="75">
        <v>71</v>
      </c>
      <c r="S380" s="75">
        <v>71</v>
      </c>
      <c r="T380" s="75">
        <v>71</v>
      </c>
      <c r="U380" s="75">
        <v>71</v>
      </c>
      <c r="V380" s="66">
        <f t="shared" ref="V380:AA380" si="42">R380</f>
        <v>71</v>
      </c>
      <c r="W380" s="66">
        <f t="shared" si="42"/>
        <v>71</v>
      </c>
      <c r="X380" s="66">
        <v>0</v>
      </c>
      <c r="Y380" s="66">
        <v>0</v>
      </c>
      <c r="Z380" s="66">
        <f t="shared" si="42"/>
        <v>71</v>
      </c>
      <c r="AA380" s="66">
        <f t="shared" si="42"/>
        <v>71</v>
      </c>
      <c r="AB380" s="66" t="s">
        <v>117</v>
      </c>
      <c r="AC380" s="66" t="s">
        <v>196</v>
      </c>
      <c r="AD380" s="66"/>
    </row>
    <row r="381" s="8" customFormat="1" ht="12" spans="1:30">
      <c r="A381" s="75" t="s">
        <v>42</v>
      </c>
      <c r="B381" s="66" t="s">
        <v>198</v>
      </c>
      <c r="C381" s="75" t="s">
        <v>56</v>
      </c>
      <c r="D381" s="75" t="s">
        <v>70</v>
      </c>
      <c r="E381" s="75" t="s">
        <v>71</v>
      </c>
      <c r="F381" s="75">
        <v>70</v>
      </c>
      <c r="G381" s="75">
        <v>1</v>
      </c>
      <c r="H381" s="75">
        <v>70</v>
      </c>
      <c r="I381" s="75">
        <v>70</v>
      </c>
      <c r="J381" s="75">
        <v>2018</v>
      </c>
      <c r="K381" s="75">
        <v>2018</v>
      </c>
      <c r="L381" s="81">
        <v>70</v>
      </c>
      <c r="M381" s="81">
        <v>0</v>
      </c>
      <c r="N381" s="81">
        <v>70</v>
      </c>
      <c r="O381" s="81">
        <v>0</v>
      </c>
      <c r="P381" s="81">
        <v>0</v>
      </c>
      <c r="Q381" s="75" t="s">
        <v>46</v>
      </c>
      <c r="R381" s="75">
        <v>70</v>
      </c>
      <c r="S381" s="75">
        <v>70</v>
      </c>
      <c r="T381" s="75">
        <v>70</v>
      </c>
      <c r="U381" s="75">
        <v>70</v>
      </c>
      <c r="V381" s="66">
        <f t="shared" ref="V381:AA381" si="43">R381</f>
        <v>70</v>
      </c>
      <c r="W381" s="66">
        <f t="shared" si="43"/>
        <v>70</v>
      </c>
      <c r="X381" s="66">
        <v>0</v>
      </c>
      <c r="Y381" s="66">
        <v>0</v>
      </c>
      <c r="Z381" s="66">
        <f t="shared" si="43"/>
        <v>70</v>
      </c>
      <c r="AA381" s="66">
        <f t="shared" si="43"/>
        <v>70</v>
      </c>
      <c r="AB381" s="66" t="s">
        <v>117</v>
      </c>
      <c r="AC381" s="66" t="s">
        <v>196</v>
      </c>
      <c r="AD381" s="66"/>
    </row>
    <row r="382" s="8" customFormat="1" ht="12" spans="1:30">
      <c r="A382" s="75" t="s">
        <v>42</v>
      </c>
      <c r="B382" s="66" t="s">
        <v>198</v>
      </c>
      <c r="C382" s="75" t="s">
        <v>57</v>
      </c>
      <c r="D382" s="75" t="s">
        <v>70</v>
      </c>
      <c r="E382" s="75" t="s">
        <v>71</v>
      </c>
      <c r="F382" s="75">
        <v>3</v>
      </c>
      <c r="G382" s="75">
        <v>1</v>
      </c>
      <c r="H382" s="75">
        <v>3</v>
      </c>
      <c r="I382" s="75">
        <v>3</v>
      </c>
      <c r="J382" s="75">
        <v>2018</v>
      </c>
      <c r="K382" s="75">
        <v>2018</v>
      </c>
      <c r="L382" s="81">
        <v>3</v>
      </c>
      <c r="M382" s="81">
        <v>0</v>
      </c>
      <c r="N382" s="81">
        <v>3</v>
      </c>
      <c r="O382" s="81">
        <v>0</v>
      </c>
      <c r="P382" s="81">
        <v>0</v>
      </c>
      <c r="Q382" s="75" t="s">
        <v>46</v>
      </c>
      <c r="R382" s="75">
        <v>3</v>
      </c>
      <c r="S382" s="75">
        <v>3</v>
      </c>
      <c r="T382" s="75">
        <v>3</v>
      </c>
      <c r="U382" s="75">
        <v>3</v>
      </c>
      <c r="V382" s="66">
        <f t="shared" ref="V382:AA382" si="44">R382</f>
        <v>3</v>
      </c>
      <c r="W382" s="66">
        <f t="shared" si="44"/>
        <v>3</v>
      </c>
      <c r="X382" s="66">
        <v>0</v>
      </c>
      <c r="Y382" s="66">
        <v>0</v>
      </c>
      <c r="Z382" s="66">
        <f t="shared" si="44"/>
        <v>3</v>
      </c>
      <c r="AA382" s="66">
        <f t="shared" si="44"/>
        <v>3</v>
      </c>
      <c r="AB382" s="66" t="s">
        <v>117</v>
      </c>
      <c r="AC382" s="66" t="s">
        <v>196</v>
      </c>
      <c r="AD382" s="66"/>
    </row>
    <row r="383" s="8" customFormat="1" ht="12" spans="1:30">
      <c r="A383" s="75" t="s">
        <v>42</v>
      </c>
      <c r="B383" s="66" t="s">
        <v>198</v>
      </c>
      <c r="C383" s="75" t="s">
        <v>58</v>
      </c>
      <c r="D383" s="75" t="s">
        <v>70</v>
      </c>
      <c r="E383" s="75" t="s">
        <v>71</v>
      </c>
      <c r="F383" s="75">
        <v>72</v>
      </c>
      <c r="G383" s="75">
        <v>1</v>
      </c>
      <c r="H383" s="75">
        <v>72</v>
      </c>
      <c r="I383" s="75">
        <v>72</v>
      </c>
      <c r="J383" s="75">
        <v>2018</v>
      </c>
      <c r="K383" s="75">
        <v>2018</v>
      </c>
      <c r="L383" s="81">
        <v>72</v>
      </c>
      <c r="M383" s="81">
        <v>0</v>
      </c>
      <c r="N383" s="81">
        <v>72</v>
      </c>
      <c r="O383" s="81">
        <v>0</v>
      </c>
      <c r="P383" s="81">
        <v>0</v>
      </c>
      <c r="Q383" s="75" t="s">
        <v>46</v>
      </c>
      <c r="R383" s="75">
        <v>72</v>
      </c>
      <c r="S383" s="75">
        <v>72</v>
      </c>
      <c r="T383" s="75">
        <v>72</v>
      </c>
      <c r="U383" s="75">
        <v>72</v>
      </c>
      <c r="V383" s="66">
        <f t="shared" ref="V383:AA383" si="45">R383</f>
        <v>72</v>
      </c>
      <c r="W383" s="66">
        <f t="shared" si="45"/>
        <v>72</v>
      </c>
      <c r="X383" s="66">
        <v>0</v>
      </c>
      <c r="Y383" s="66">
        <v>0</v>
      </c>
      <c r="Z383" s="66">
        <f t="shared" si="45"/>
        <v>72</v>
      </c>
      <c r="AA383" s="66">
        <f t="shared" si="45"/>
        <v>72</v>
      </c>
      <c r="AB383" s="66" t="s">
        <v>117</v>
      </c>
      <c r="AC383" s="66" t="s">
        <v>196</v>
      </c>
      <c r="AD383" s="66"/>
    </row>
    <row r="384" s="13" customFormat="1" spans="1:233">
      <c r="A384" s="43">
        <v>6.3</v>
      </c>
      <c r="B384" s="44" t="s">
        <v>199</v>
      </c>
      <c r="C384" s="43"/>
      <c r="D384" s="43"/>
      <c r="E384" s="43"/>
      <c r="F384" s="43"/>
      <c r="G384" s="43"/>
      <c r="H384" s="43"/>
      <c r="I384" s="43"/>
      <c r="J384" s="43"/>
      <c r="K384" s="43"/>
      <c r="L384" s="52"/>
      <c r="M384" s="52"/>
      <c r="N384" s="52"/>
      <c r="O384" s="52"/>
      <c r="P384" s="52"/>
      <c r="Q384" s="43"/>
      <c r="R384" s="43"/>
      <c r="S384" s="43"/>
      <c r="T384" s="43"/>
      <c r="U384" s="43"/>
      <c r="V384" s="160"/>
      <c r="W384" s="65"/>
      <c r="X384" s="65"/>
      <c r="Y384" s="65"/>
      <c r="Z384" s="65"/>
      <c r="AA384" s="65"/>
      <c r="AB384" s="65"/>
      <c r="AC384" s="65"/>
      <c r="AD384" s="65"/>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c r="BA384" s="19"/>
      <c r="BB384" s="19"/>
      <c r="BC384" s="19"/>
      <c r="BD384" s="19"/>
      <c r="BE384" s="19"/>
      <c r="BF384" s="19"/>
      <c r="BG384" s="19"/>
      <c r="BH384" s="19"/>
      <c r="BI384" s="19"/>
      <c r="BJ384" s="19"/>
      <c r="BK384" s="19"/>
      <c r="BL384" s="19"/>
      <c r="BM384" s="19"/>
      <c r="BN384" s="19"/>
      <c r="BO384" s="19"/>
      <c r="BP384" s="19"/>
      <c r="BQ384" s="19"/>
      <c r="BR384" s="19"/>
      <c r="BS384" s="19"/>
      <c r="BT384" s="19"/>
      <c r="BU384" s="19"/>
      <c r="BV384" s="19"/>
      <c r="BW384" s="19"/>
      <c r="BX384" s="19"/>
      <c r="BY384" s="19"/>
      <c r="BZ384" s="19"/>
      <c r="CA384" s="19"/>
      <c r="CB384" s="19"/>
      <c r="CC384" s="19"/>
      <c r="CD384" s="19"/>
      <c r="CE384" s="19"/>
      <c r="CF384" s="19"/>
      <c r="CG384" s="19"/>
      <c r="CH384" s="19"/>
      <c r="CI384" s="19"/>
      <c r="CJ384" s="19"/>
      <c r="CK384" s="19"/>
      <c r="CL384" s="19"/>
      <c r="CM384" s="19"/>
      <c r="CN384" s="19"/>
      <c r="CO384" s="19"/>
      <c r="CP384" s="19"/>
      <c r="CQ384" s="19"/>
      <c r="CR384" s="19"/>
      <c r="CS384" s="19"/>
      <c r="CT384" s="19"/>
      <c r="CU384" s="19"/>
      <c r="CV384" s="19"/>
      <c r="CW384" s="19"/>
      <c r="CX384" s="19"/>
      <c r="CY384" s="19"/>
      <c r="CZ384" s="19"/>
      <c r="DA384" s="19"/>
      <c r="DB384" s="19"/>
      <c r="DC384" s="19"/>
      <c r="DD384" s="19"/>
      <c r="DE384" s="19"/>
      <c r="DF384" s="19"/>
      <c r="DG384" s="19"/>
      <c r="DH384" s="19"/>
      <c r="DI384" s="19"/>
      <c r="DJ384" s="19"/>
      <c r="DK384" s="19"/>
      <c r="DL384" s="19"/>
      <c r="DM384" s="19"/>
      <c r="DN384" s="19"/>
      <c r="DO384" s="19"/>
      <c r="DP384" s="19"/>
      <c r="DQ384" s="19"/>
      <c r="DR384" s="19"/>
      <c r="DS384" s="19"/>
      <c r="DT384" s="19"/>
      <c r="DU384" s="19"/>
      <c r="DV384" s="19"/>
      <c r="DW384" s="19"/>
      <c r="DX384" s="19"/>
      <c r="DY384" s="19"/>
      <c r="DZ384" s="19"/>
      <c r="EA384" s="19"/>
      <c r="EB384" s="19"/>
      <c r="EC384" s="19"/>
      <c r="ED384" s="19"/>
      <c r="EE384" s="19"/>
      <c r="EF384" s="19"/>
      <c r="EG384" s="19"/>
      <c r="EH384" s="19"/>
      <c r="EI384" s="19"/>
      <c r="EJ384" s="19"/>
      <c r="EK384" s="19"/>
      <c r="EL384" s="19"/>
      <c r="EM384" s="19"/>
      <c r="EN384" s="19"/>
      <c r="EO384" s="19"/>
      <c r="EP384" s="19"/>
      <c r="EQ384" s="19"/>
      <c r="ER384" s="19"/>
      <c r="ES384" s="19"/>
      <c r="ET384" s="19"/>
      <c r="EU384" s="19"/>
      <c r="EV384" s="19"/>
      <c r="EW384" s="19"/>
      <c r="EX384" s="19"/>
      <c r="EY384" s="19"/>
      <c r="EZ384" s="19"/>
      <c r="FA384" s="19"/>
      <c r="FB384" s="19"/>
      <c r="FC384" s="19"/>
      <c r="FD384" s="19"/>
      <c r="FE384" s="19"/>
      <c r="FF384" s="19"/>
      <c r="FG384" s="19"/>
      <c r="FH384" s="19"/>
      <c r="FI384" s="19"/>
      <c r="FJ384" s="19"/>
      <c r="FK384" s="19"/>
      <c r="FL384" s="19"/>
      <c r="FM384" s="19"/>
      <c r="FN384" s="19"/>
      <c r="FO384" s="19"/>
      <c r="FP384" s="19"/>
      <c r="FQ384" s="19"/>
      <c r="FR384" s="19"/>
      <c r="FS384" s="19"/>
      <c r="FT384" s="19"/>
      <c r="FU384" s="19"/>
      <c r="FV384" s="19"/>
      <c r="FW384" s="19"/>
      <c r="FX384" s="19"/>
      <c r="FY384" s="19"/>
      <c r="FZ384" s="19"/>
      <c r="GA384" s="19"/>
      <c r="GB384" s="19"/>
      <c r="GC384" s="19"/>
      <c r="GD384" s="19"/>
      <c r="GE384" s="19"/>
      <c r="GF384" s="19"/>
      <c r="GG384" s="19"/>
      <c r="GH384" s="19"/>
      <c r="GI384" s="19"/>
      <c r="GJ384" s="19"/>
      <c r="GK384" s="19"/>
      <c r="GL384" s="19"/>
      <c r="GM384" s="19"/>
      <c r="GN384" s="19"/>
      <c r="GO384" s="19"/>
      <c r="GP384" s="19"/>
      <c r="GQ384" s="19"/>
      <c r="GR384" s="19"/>
      <c r="GS384" s="19"/>
      <c r="GT384" s="19"/>
      <c r="GU384" s="19"/>
      <c r="GV384" s="19"/>
      <c r="GW384" s="19"/>
      <c r="GX384" s="19"/>
      <c r="GY384" s="19"/>
      <c r="GZ384" s="19"/>
      <c r="HA384" s="19"/>
      <c r="HB384" s="19"/>
      <c r="HC384" s="19"/>
      <c r="HD384" s="19"/>
      <c r="HE384" s="19"/>
      <c r="HF384" s="19"/>
      <c r="HG384" s="19"/>
      <c r="HH384" s="19"/>
      <c r="HI384" s="19"/>
      <c r="HJ384" s="19"/>
      <c r="HK384" s="19"/>
      <c r="HL384" s="19"/>
      <c r="HM384" s="19"/>
      <c r="HN384" s="19"/>
      <c r="HO384" s="19"/>
      <c r="HP384" s="19"/>
      <c r="HQ384" s="19"/>
      <c r="HR384" s="19"/>
      <c r="HS384" s="19"/>
      <c r="HT384" s="19"/>
      <c r="HU384" s="19"/>
      <c r="HV384" s="19"/>
      <c r="HW384" s="19"/>
      <c r="HX384" s="19"/>
      <c r="HY384" s="19"/>
    </row>
    <row r="385" s="5" customFormat="1" spans="1:30">
      <c r="A385" s="43">
        <v>6.4</v>
      </c>
      <c r="B385" s="44" t="s">
        <v>200</v>
      </c>
      <c r="C385" s="43"/>
      <c r="D385" s="43"/>
      <c r="E385" s="43"/>
      <c r="F385" s="43"/>
      <c r="G385" s="43"/>
      <c r="H385" s="43"/>
      <c r="I385" s="43"/>
      <c r="J385" s="43"/>
      <c r="K385" s="43"/>
      <c r="L385" s="52"/>
      <c r="M385" s="52"/>
      <c r="N385" s="52"/>
      <c r="O385" s="52"/>
      <c r="P385" s="52"/>
      <c r="Q385" s="43"/>
      <c r="R385" s="43"/>
      <c r="S385" s="43"/>
      <c r="T385" s="43"/>
      <c r="U385" s="43"/>
      <c r="V385" s="160"/>
      <c r="W385" s="65"/>
      <c r="X385" s="65"/>
      <c r="Y385" s="65"/>
      <c r="Z385" s="65"/>
      <c r="AA385" s="65"/>
      <c r="AB385" s="65"/>
      <c r="AC385" s="65"/>
      <c r="AD385" s="65"/>
    </row>
    <row r="386" s="145" customFormat="1" ht="14.25" spans="1:233">
      <c r="A386" s="43">
        <v>6.5</v>
      </c>
      <c r="B386" s="44" t="s">
        <v>201</v>
      </c>
      <c r="C386" s="43" t="s">
        <v>36</v>
      </c>
      <c r="D386" s="43"/>
      <c r="E386" s="43"/>
      <c r="F386" s="43">
        <f t="shared" ref="F386:I386" si="46">F387+F388+F389+F390+F391+F392+F393+F394+F395+F396+F397</f>
        <v>166012.899</v>
      </c>
      <c r="G386" s="43">
        <f t="shared" si="46"/>
        <v>11</v>
      </c>
      <c r="H386" s="43">
        <f t="shared" si="46"/>
        <v>5911</v>
      </c>
      <c r="I386" s="43">
        <f t="shared" si="46"/>
        <v>23310</v>
      </c>
      <c r="J386" s="43"/>
      <c r="K386" s="43"/>
      <c r="L386" s="52">
        <f t="shared" ref="L386:P386" si="47">L387+L388+L389+L390+L391+L392+L393+L394+L395+L396+L397</f>
        <v>165.795727</v>
      </c>
      <c r="M386" s="52">
        <f t="shared" si="47"/>
        <v>0</v>
      </c>
      <c r="N386" s="52">
        <f t="shared" si="47"/>
        <v>155.815727</v>
      </c>
      <c r="O386" s="52">
        <f t="shared" si="47"/>
        <v>0</v>
      </c>
      <c r="P386" s="52">
        <f t="shared" si="47"/>
        <v>9.98</v>
      </c>
      <c r="Q386" s="77"/>
      <c r="R386" s="43">
        <f t="shared" ref="R386:AA386" si="48">R387+R388+R389+R390+R391+R392+R393+R394+R395+R396+R397</f>
        <v>6125</v>
      </c>
      <c r="S386" s="43">
        <f t="shared" si="48"/>
        <v>24333</v>
      </c>
      <c r="T386" s="43">
        <f t="shared" si="48"/>
        <v>5911</v>
      </c>
      <c r="U386" s="43">
        <f t="shared" si="48"/>
        <v>23310</v>
      </c>
      <c r="V386" s="44">
        <f t="shared" si="48"/>
        <v>5911</v>
      </c>
      <c r="W386" s="44">
        <f t="shared" si="48"/>
        <v>23310</v>
      </c>
      <c r="X386" s="44">
        <f t="shared" si="48"/>
        <v>0</v>
      </c>
      <c r="Y386" s="44">
        <f t="shared" si="48"/>
        <v>0</v>
      </c>
      <c r="Z386" s="44">
        <f t="shared" si="48"/>
        <v>0</v>
      </c>
      <c r="AA386" s="44">
        <f t="shared" si="48"/>
        <v>0</v>
      </c>
      <c r="AB386" s="65"/>
      <c r="AC386" s="65"/>
      <c r="AD386" s="65"/>
      <c r="AE386" s="79"/>
      <c r="AF386" s="79"/>
      <c r="AG386" s="79"/>
      <c r="AH386" s="79"/>
      <c r="AI386" s="79"/>
      <c r="AJ386" s="79"/>
      <c r="AK386" s="79"/>
      <c r="AL386" s="79"/>
      <c r="AM386" s="79"/>
      <c r="AN386" s="79"/>
      <c r="AO386" s="79"/>
      <c r="AP386" s="79"/>
      <c r="AQ386" s="79"/>
      <c r="AR386" s="79"/>
      <c r="AS386" s="79"/>
      <c r="AT386" s="79"/>
      <c r="AU386" s="79"/>
      <c r="AV386" s="79"/>
      <c r="AW386" s="79"/>
      <c r="AX386" s="79"/>
      <c r="AY386" s="79"/>
      <c r="AZ386" s="79"/>
      <c r="BA386" s="79"/>
      <c r="BB386" s="79"/>
      <c r="BC386" s="79"/>
      <c r="BD386" s="79"/>
      <c r="BE386" s="79"/>
      <c r="BF386" s="79"/>
      <c r="BG386" s="79"/>
      <c r="BH386" s="79"/>
      <c r="BI386" s="79"/>
      <c r="BJ386" s="79"/>
      <c r="BK386" s="79"/>
      <c r="BL386" s="79"/>
      <c r="BM386" s="79"/>
      <c r="BN386" s="79"/>
      <c r="BO386" s="79"/>
      <c r="BP386" s="79"/>
      <c r="BQ386" s="79"/>
      <c r="BR386" s="79"/>
      <c r="BS386" s="79"/>
      <c r="BT386" s="79"/>
      <c r="BU386" s="79"/>
      <c r="BV386" s="79"/>
      <c r="BW386" s="79"/>
      <c r="BX386" s="79"/>
      <c r="BY386" s="79"/>
      <c r="BZ386" s="79"/>
      <c r="CA386" s="79"/>
      <c r="CB386" s="79"/>
      <c r="CC386" s="79"/>
      <c r="CD386" s="79"/>
      <c r="CE386" s="79"/>
      <c r="CF386" s="79"/>
      <c r="CG386" s="79"/>
      <c r="CH386" s="79"/>
      <c r="CI386" s="79"/>
      <c r="CJ386" s="79"/>
      <c r="CK386" s="79"/>
      <c r="CL386" s="79"/>
      <c r="CM386" s="79"/>
      <c r="CN386" s="79"/>
      <c r="CO386" s="79"/>
      <c r="CP386" s="79"/>
      <c r="CQ386" s="79"/>
      <c r="CR386" s="79"/>
      <c r="CS386" s="79"/>
      <c r="CT386" s="79"/>
      <c r="CU386" s="79"/>
      <c r="CV386" s="79"/>
      <c r="CW386" s="79"/>
      <c r="CX386" s="79"/>
      <c r="CY386" s="79"/>
      <c r="CZ386" s="79"/>
      <c r="DA386" s="79"/>
      <c r="DB386" s="79"/>
      <c r="DC386" s="79"/>
      <c r="DD386" s="79"/>
      <c r="DE386" s="79"/>
      <c r="DF386" s="79"/>
      <c r="DG386" s="79"/>
      <c r="DH386" s="79"/>
      <c r="DI386" s="79"/>
      <c r="DJ386" s="79"/>
      <c r="DK386" s="79"/>
      <c r="DL386" s="79"/>
      <c r="DM386" s="79"/>
      <c r="DN386" s="79"/>
      <c r="DO386" s="79"/>
      <c r="DP386" s="79"/>
      <c r="DQ386" s="79"/>
      <c r="DR386" s="79"/>
      <c r="DS386" s="79"/>
      <c r="DT386" s="79"/>
      <c r="DU386" s="79"/>
      <c r="DV386" s="79"/>
      <c r="DW386" s="79"/>
      <c r="DX386" s="79"/>
      <c r="DY386" s="79"/>
      <c r="DZ386" s="79"/>
      <c r="EA386" s="79"/>
      <c r="EB386" s="79"/>
      <c r="EC386" s="79"/>
      <c r="ED386" s="79"/>
      <c r="EE386" s="79"/>
      <c r="EF386" s="79"/>
      <c r="EG386" s="79"/>
      <c r="EH386" s="79"/>
      <c r="EI386" s="79"/>
      <c r="EJ386" s="79"/>
      <c r="EK386" s="79"/>
      <c r="EL386" s="79"/>
      <c r="EM386" s="79"/>
      <c r="EN386" s="79"/>
      <c r="EO386" s="79"/>
      <c r="EP386" s="79"/>
      <c r="EQ386" s="79"/>
      <c r="ER386" s="79"/>
      <c r="ES386" s="79"/>
      <c r="ET386" s="79"/>
      <c r="EU386" s="79"/>
      <c r="EV386" s="79"/>
      <c r="EW386" s="79"/>
      <c r="EX386" s="79"/>
      <c r="EY386" s="79"/>
      <c r="EZ386" s="79"/>
      <c r="FA386" s="79"/>
      <c r="FB386" s="79"/>
      <c r="FC386" s="79"/>
      <c r="FD386" s="79"/>
      <c r="FE386" s="79"/>
      <c r="FF386" s="79"/>
      <c r="FG386" s="79"/>
      <c r="FH386" s="79"/>
      <c r="FI386" s="79"/>
      <c r="FJ386" s="79"/>
      <c r="FK386" s="79"/>
      <c r="FL386" s="79"/>
      <c r="FM386" s="79"/>
      <c r="FN386" s="79"/>
      <c r="FO386" s="79"/>
      <c r="FP386" s="79"/>
      <c r="FQ386" s="79"/>
      <c r="FR386" s="79"/>
      <c r="FS386" s="79"/>
      <c r="FT386" s="79"/>
      <c r="FU386" s="79"/>
      <c r="FV386" s="79"/>
      <c r="FW386" s="79"/>
      <c r="FX386" s="79"/>
      <c r="FY386" s="79"/>
      <c r="FZ386" s="79"/>
      <c r="GA386" s="79"/>
      <c r="GB386" s="79"/>
      <c r="GC386" s="79"/>
      <c r="GD386" s="79"/>
      <c r="GE386" s="79"/>
      <c r="GF386" s="79"/>
      <c r="GG386" s="79"/>
      <c r="GH386" s="79"/>
      <c r="GI386" s="79"/>
      <c r="GJ386" s="79"/>
      <c r="GK386" s="79"/>
      <c r="GL386" s="79"/>
      <c r="GM386" s="79"/>
      <c r="GN386" s="79"/>
      <c r="GO386" s="79"/>
      <c r="GP386" s="79"/>
      <c r="GQ386" s="79"/>
      <c r="GR386" s="79"/>
      <c r="GS386" s="79"/>
      <c r="GT386" s="79"/>
      <c r="GU386" s="79"/>
      <c r="GV386" s="79"/>
      <c r="GW386" s="79"/>
      <c r="GX386" s="79"/>
      <c r="GY386" s="79"/>
      <c r="GZ386" s="79"/>
      <c r="HA386" s="79"/>
      <c r="HB386" s="79"/>
      <c r="HC386" s="79"/>
      <c r="HD386" s="79"/>
      <c r="HE386" s="79"/>
      <c r="HF386" s="79"/>
      <c r="HG386" s="79"/>
      <c r="HH386" s="79"/>
      <c r="HI386" s="79"/>
      <c r="HJ386" s="79"/>
      <c r="HK386" s="79"/>
      <c r="HL386" s="79"/>
      <c r="HM386" s="79"/>
      <c r="HN386" s="79"/>
      <c r="HO386" s="79"/>
      <c r="HP386" s="79"/>
      <c r="HQ386" s="79"/>
      <c r="HR386" s="79"/>
      <c r="HS386" s="79"/>
      <c r="HT386" s="79"/>
      <c r="HU386" s="79"/>
      <c r="HV386" s="79"/>
      <c r="HW386" s="79"/>
      <c r="HX386" s="79"/>
      <c r="HY386" s="79"/>
    </row>
    <row r="387" s="8" customFormat="1" ht="12" spans="1:30">
      <c r="A387" s="75" t="s">
        <v>42</v>
      </c>
      <c r="B387" s="66" t="s">
        <v>202</v>
      </c>
      <c r="C387" s="75" t="s">
        <v>44</v>
      </c>
      <c r="D387" s="75" t="s">
        <v>70</v>
      </c>
      <c r="E387" s="75" t="s">
        <v>71</v>
      </c>
      <c r="F387" s="75">
        <v>49</v>
      </c>
      <c r="G387" s="75">
        <v>1</v>
      </c>
      <c r="H387" s="75">
        <v>12</v>
      </c>
      <c r="I387" s="75">
        <v>39</v>
      </c>
      <c r="J387" s="75">
        <v>2018</v>
      </c>
      <c r="K387" s="75">
        <v>2018</v>
      </c>
      <c r="L387" s="81">
        <v>0.049</v>
      </c>
      <c r="M387" s="81">
        <v>0</v>
      </c>
      <c r="N387" s="81">
        <v>0.049</v>
      </c>
      <c r="O387" s="81">
        <v>0</v>
      </c>
      <c r="P387" s="81">
        <v>0</v>
      </c>
      <c r="Q387" s="75" t="s">
        <v>46</v>
      </c>
      <c r="R387" s="75">
        <v>12</v>
      </c>
      <c r="S387" s="75">
        <v>39</v>
      </c>
      <c r="T387" s="75">
        <v>12</v>
      </c>
      <c r="U387" s="75">
        <v>39</v>
      </c>
      <c r="V387" s="66">
        <f t="shared" ref="V387:V397" si="49">T387</f>
        <v>12</v>
      </c>
      <c r="W387" s="66">
        <f t="shared" ref="W387:W397" si="50">U387</f>
        <v>39</v>
      </c>
      <c r="X387" s="66"/>
      <c r="Y387" s="66"/>
      <c r="Z387" s="66"/>
      <c r="AA387" s="66"/>
      <c r="AB387" s="66" t="s">
        <v>117</v>
      </c>
      <c r="AC387" s="66" t="s">
        <v>196</v>
      </c>
      <c r="AD387" s="66"/>
    </row>
    <row r="388" s="8" customFormat="1" ht="12" spans="1:30">
      <c r="A388" s="75" t="s">
        <v>42</v>
      </c>
      <c r="B388" s="66" t="s">
        <v>202</v>
      </c>
      <c r="C388" s="75" t="s">
        <v>49</v>
      </c>
      <c r="D388" s="75" t="s">
        <v>70</v>
      </c>
      <c r="E388" s="75" t="s">
        <v>71</v>
      </c>
      <c r="F388" s="75">
        <v>2775.385</v>
      </c>
      <c r="G388" s="75">
        <v>1</v>
      </c>
      <c r="H388" s="75">
        <v>210</v>
      </c>
      <c r="I388" s="75">
        <v>774</v>
      </c>
      <c r="J388" s="75">
        <v>2018</v>
      </c>
      <c r="K388" s="75">
        <v>2018</v>
      </c>
      <c r="L388" s="81">
        <v>2.141488</v>
      </c>
      <c r="M388" s="81">
        <v>0</v>
      </c>
      <c r="N388" s="81">
        <v>2.141488</v>
      </c>
      <c r="O388" s="81">
        <v>0</v>
      </c>
      <c r="P388" s="81">
        <v>0</v>
      </c>
      <c r="Q388" s="75" t="s">
        <v>46</v>
      </c>
      <c r="R388" s="75">
        <v>210</v>
      </c>
      <c r="S388" s="75">
        <v>774</v>
      </c>
      <c r="T388" s="75">
        <v>210</v>
      </c>
      <c r="U388" s="75">
        <v>774</v>
      </c>
      <c r="V388" s="66">
        <f t="shared" si="49"/>
        <v>210</v>
      </c>
      <c r="W388" s="66">
        <f t="shared" si="50"/>
        <v>774</v>
      </c>
      <c r="X388" s="66">
        <v>0</v>
      </c>
      <c r="Y388" s="66">
        <v>0</v>
      </c>
      <c r="Z388" s="66">
        <v>0</v>
      </c>
      <c r="AA388" s="66">
        <v>0</v>
      </c>
      <c r="AB388" s="66" t="s">
        <v>117</v>
      </c>
      <c r="AC388" s="66" t="s">
        <v>196</v>
      </c>
      <c r="AD388" s="66"/>
    </row>
    <row r="389" s="7" customFormat="1" ht="12" spans="1:30">
      <c r="A389" s="75" t="s">
        <v>42</v>
      </c>
      <c r="B389" s="66" t="s">
        <v>202</v>
      </c>
      <c r="C389" s="75" t="s">
        <v>50</v>
      </c>
      <c r="D389" s="75" t="s">
        <v>70</v>
      </c>
      <c r="E389" s="75" t="s">
        <v>71</v>
      </c>
      <c r="F389" s="75">
        <v>2209.164</v>
      </c>
      <c r="G389" s="75">
        <v>1</v>
      </c>
      <c r="H389" s="75">
        <v>248</v>
      </c>
      <c r="I389" s="75">
        <v>929</v>
      </c>
      <c r="J389" s="75">
        <v>2018</v>
      </c>
      <c r="K389" s="75">
        <v>2018</v>
      </c>
      <c r="L389" s="81">
        <v>2.209164</v>
      </c>
      <c r="M389" s="81">
        <v>0</v>
      </c>
      <c r="N389" s="81">
        <v>2.209164</v>
      </c>
      <c r="O389" s="81">
        <v>0</v>
      </c>
      <c r="P389" s="81">
        <v>0</v>
      </c>
      <c r="Q389" s="75" t="s">
        <v>46</v>
      </c>
      <c r="R389" s="75">
        <v>0</v>
      </c>
      <c r="S389" s="75">
        <v>0</v>
      </c>
      <c r="T389" s="75">
        <v>248</v>
      </c>
      <c r="U389" s="75">
        <v>929</v>
      </c>
      <c r="V389" s="66">
        <f t="shared" si="49"/>
        <v>248</v>
      </c>
      <c r="W389" s="66">
        <f t="shared" si="50"/>
        <v>929</v>
      </c>
      <c r="X389" s="66">
        <v>0</v>
      </c>
      <c r="Y389" s="66">
        <v>0</v>
      </c>
      <c r="Z389" s="66">
        <v>0</v>
      </c>
      <c r="AA389" s="66">
        <v>0</v>
      </c>
      <c r="AB389" s="66" t="s">
        <v>117</v>
      </c>
      <c r="AC389" s="66" t="s">
        <v>196</v>
      </c>
      <c r="AD389" s="66"/>
    </row>
    <row r="390" s="8" customFormat="1" ht="12" spans="1:30">
      <c r="A390" s="75" t="s">
        <v>42</v>
      </c>
      <c r="B390" s="66" t="s">
        <v>202</v>
      </c>
      <c r="C390" s="75" t="s">
        <v>51</v>
      </c>
      <c r="D390" s="75" t="s">
        <v>70</v>
      </c>
      <c r="E390" s="75" t="s">
        <v>71</v>
      </c>
      <c r="F390" s="75">
        <v>9980.857</v>
      </c>
      <c r="G390" s="75">
        <v>1</v>
      </c>
      <c r="H390" s="75">
        <v>161</v>
      </c>
      <c r="I390" s="75">
        <v>700</v>
      </c>
      <c r="J390" s="75">
        <v>2018</v>
      </c>
      <c r="K390" s="75">
        <v>2018</v>
      </c>
      <c r="L390" s="81">
        <v>9.98</v>
      </c>
      <c r="M390" s="81">
        <v>0</v>
      </c>
      <c r="N390" s="81">
        <v>0</v>
      </c>
      <c r="O390" s="81">
        <v>0</v>
      </c>
      <c r="P390" s="81">
        <v>9.98</v>
      </c>
      <c r="Q390" s="75" t="s">
        <v>46</v>
      </c>
      <c r="R390" s="75">
        <v>623</v>
      </c>
      <c r="S390" s="75">
        <v>2652</v>
      </c>
      <c r="T390" s="75">
        <v>161</v>
      </c>
      <c r="U390" s="75">
        <v>700</v>
      </c>
      <c r="V390" s="66">
        <f t="shared" si="49"/>
        <v>161</v>
      </c>
      <c r="W390" s="66">
        <f t="shared" si="50"/>
        <v>700</v>
      </c>
      <c r="X390" s="66">
        <v>0</v>
      </c>
      <c r="Y390" s="66">
        <v>0</v>
      </c>
      <c r="Z390" s="66">
        <v>0</v>
      </c>
      <c r="AA390" s="66">
        <v>0</v>
      </c>
      <c r="AB390" s="66" t="s">
        <v>117</v>
      </c>
      <c r="AC390" s="66" t="s">
        <v>196</v>
      </c>
      <c r="AD390" s="66"/>
    </row>
    <row r="391" s="8" customFormat="1" ht="12" spans="1:30">
      <c r="A391" s="75" t="s">
        <v>42</v>
      </c>
      <c r="B391" s="66" t="s">
        <v>202</v>
      </c>
      <c r="C391" s="75" t="s">
        <v>52</v>
      </c>
      <c r="D391" s="75" t="s">
        <v>70</v>
      </c>
      <c r="E391" s="75" t="s">
        <v>71</v>
      </c>
      <c r="F391" s="75">
        <v>6990.778</v>
      </c>
      <c r="G391" s="75">
        <v>1</v>
      </c>
      <c r="H391" s="75">
        <v>427</v>
      </c>
      <c r="I391" s="75">
        <v>1571</v>
      </c>
      <c r="J391" s="75">
        <v>2018</v>
      </c>
      <c r="K391" s="75">
        <v>2018</v>
      </c>
      <c r="L391" s="81">
        <v>6.990778</v>
      </c>
      <c r="M391" s="81">
        <v>0</v>
      </c>
      <c r="N391" s="81">
        <v>6.990778</v>
      </c>
      <c r="O391" s="81">
        <v>0</v>
      </c>
      <c r="P391" s="81">
        <v>0</v>
      </c>
      <c r="Q391" s="75" t="s">
        <v>46</v>
      </c>
      <c r="R391" s="75">
        <v>427</v>
      </c>
      <c r="S391" s="75">
        <v>1571</v>
      </c>
      <c r="T391" s="75">
        <v>427</v>
      </c>
      <c r="U391" s="75">
        <v>1571</v>
      </c>
      <c r="V391" s="66">
        <f t="shared" si="49"/>
        <v>427</v>
      </c>
      <c r="W391" s="66">
        <f t="shared" si="50"/>
        <v>1571</v>
      </c>
      <c r="X391" s="66">
        <v>0</v>
      </c>
      <c r="Y391" s="66">
        <v>0</v>
      </c>
      <c r="Z391" s="66">
        <v>0</v>
      </c>
      <c r="AA391" s="66">
        <v>0</v>
      </c>
      <c r="AB391" s="66" t="s">
        <v>117</v>
      </c>
      <c r="AC391" s="66" t="s">
        <v>196</v>
      </c>
      <c r="AD391" s="66"/>
    </row>
    <row r="392" s="8" customFormat="1" ht="12" spans="1:30">
      <c r="A392" s="75" t="s">
        <v>42</v>
      </c>
      <c r="B392" s="66" t="s">
        <v>202</v>
      </c>
      <c r="C392" s="75" t="s">
        <v>53</v>
      </c>
      <c r="D392" s="75" t="s">
        <v>70</v>
      </c>
      <c r="E392" s="75" t="s">
        <v>71</v>
      </c>
      <c r="F392" s="75">
        <v>12176.697</v>
      </c>
      <c r="G392" s="75">
        <v>1</v>
      </c>
      <c r="H392" s="75">
        <v>847</v>
      </c>
      <c r="I392" s="75">
        <v>3235</v>
      </c>
      <c r="J392" s="75">
        <v>2018</v>
      </c>
      <c r="K392" s="75">
        <v>2018</v>
      </c>
      <c r="L392" s="81">
        <v>12.176697</v>
      </c>
      <c r="M392" s="81">
        <v>0</v>
      </c>
      <c r="N392" s="81">
        <v>12.176697</v>
      </c>
      <c r="O392" s="81">
        <v>0</v>
      </c>
      <c r="P392" s="81">
        <v>0</v>
      </c>
      <c r="Q392" s="75" t="s">
        <v>46</v>
      </c>
      <c r="R392" s="75">
        <v>847</v>
      </c>
      <c r="S392" s="75">
        <v>3235</v>
      </c>
      <c r="T392" s="75">
        <v>847</v>
      </c>
      <c r="U392" s="75">
        <v>3235</v>
      </c>
      <c r="V392" s="66">
        <f t="shared" si="49"/>
        <v>847</v>
      </c>
      <c r="W392" s="66">
        <f t="shared" si="50"/>
        <v>3235</v>
      </c>
      <c r="X392" s="66">
        <v>0</v>
      </c>
      <c r="Y392" s="66">
        <v>0</v>
      </c>
      <c r="Z392" s="66">
        <v>0</v>
      </c>
      <c r="AA392" s="66">
        <v>0</v>
      </c>
      <c r="AB392" s="66" t="s">
        <v>117</v>
      </c>
      <c r="AC392" s="66" t="s">
        <v>196</v>
      </c>
      <c r="AD392" s="66"/>
    </row>
    <row r="393" s="8" customFormat="1" ht="12" spans="1:30">
      <c r="A393" s="75" t="s">
        <v>42</v>
      </c>
      <c r="B393" s="66" t="s">
        <v>202</v>
      </c>
      <c r="C393" s="75" t="s">
        <v>54</v>
      </c>
      <c r="D393" s="75" t="s">
        <v>70</v>
      </c>
      <c r="E393" s="75" t="s">
        <v>71</v>
      </c>
      <c r="F393" s="75">
        <f t="shared" ref="F393:I393" si="51">F394</f>
        <v>38871.269</v>
      </c>
      <c r="G393" s="75">
        <v>1</v>
      </c>
      <c r="H393" s="75">
        <f t="shared" si="51"/>
        <v>1265</v>
      </c>
      <c r="I393" s="75">
        <f t="shared" si="51"/>
        <v>5008</v>
      </c>
      <c r="J393" s="75">
        <v>2018</v>
      </c>
      <c r="K393" s="75">
        <v>2018</v>
      </c>
      <c r="L393" s="81">
        <f>SUM(M393:P393)</f>
        <v>39.08</v>
      </c>
      <c r="M393" s="81">
        <f t="shared" ref="M393:P393" si="52">M394</f>
        <v>0</v>
      </c>
      <c r="N393" s="81">
        <f t="shared" si="52"/>
        <v>39.08</v>
      </c>
      <c r="O393" s="81">
        <f t="shared" si="52"/>
        <v>0</v>
      </c>
      <c r="P393" s="81">
        <f t="shared" si="52"/>
        <v>0</v>
      </c>
      <c r="Q393" s="75" t="s">
        <v>46</v>
      </c>
      <c r="R393" s="75">
        <f t="shared" ref="R393:U393" si="53">R394</f>
        <v>1265</v>
      </c>
      <c r="S393" s="75">
        <f t="shared" si="53"/>
        <v>5008</v>
      </c>
      <c r="T393" s="75">
        <f t="shared" si="53"/>
        <v>1265</v>
      </c>
      <c r="U393" s="75">
        <f t="shared" si="53"/>
        <v>5008</v>
      </c>
      <c r="V393" s="66">
        <f t="shared" si="49"/>
        <v>1265</v>
      </c>
      <c r="W393" s="66">
        <f t="shared" si="50"/>
        <v>5008</v>
      </c>
      <c r="X393" s="66">
        <f t="shared" ref="X393:AA393" si="54">X394</f>
        <v>0</v>
      </c>
      <c r="Y393" s="66">
        <f t="shared" si="54"/>
        <v>0</v>
      </c>
      <c r="Z393" s="66">
        <f t="shared" si="54"/>
        <v>0</v>
      </c>
      <c r="AA393" s="66">
        <f t="shared" si="54"/>
        <v>0</v>
      </c>
      <c r="AB393" s="66" t="s">
        <v>117</v>
      </c>
      <c r="AC393" s="66" t="s">
        <v>196</v>
      </c>
      <c r="AD393" s="66"/>
    </row>
    <row r="394" s="8" customFormat="1" ht="12" spans="1:30">
      <c r="A394" s="75" t="s">
        <v>42</v>
      </c>
      <c r="B394" s="66" t="s">
        <v>202</v>
      </c>
      <c r="C394" s="75" t="s">
        <v>55</v>
      </c>
      <c r="D394" s="75" t="s">
        <v>70</v>
      </c>
      <c r="E394" s="75" t="s">
        <v>71</v>
      </c>
      <c r="F394" s="75">
        <v>38871.269</v>
      </c>
      <c r="G394" s="75">
        <v>1</v>
      </c>
      <c r="H394" s="75">
        <v>1265</v>
      </c>
      <c r="I394" s="75">
        <v>5008</v>
      </c>
      <c r="J394" s="75">
        <v>2018</v>
      </c>
      <c r="K394" s="75">
        <v>2018</v>
      </c>
      <c r="L394" s="81">
        <v>39.08</v>
      </c>
      <c r="M394" s="81">
        <v>0</v>
      </c>
      <c r="N394" s="81">
        <v>39.08</v>
      </c>
      <c r="O394" s="81">
        <v>0</v>
      </c>
      <c r="P394" s="81">
        <v>0</v>
      </c>
      <c r="Q394" s="75" t="s">
        <v>46</v>
      </c>
      <c r="R394" s="75">
        <v>1265</v>
      </c>
      <c r="S394" s="75">
        <v>5008</v>
      </c>
      <c r="T394" s="75">
        <v>1265</v>
      </c>
      <c r="U394" s="75">
        <v>5008</v>
      </c>
      <c r="V394" s="66">
        <f t="shared" si="49"/>
        <v>1265</v>
      </c>
      <c r="W394" s="66">
        <f t="shared" si="50"/>
        <v>5008</v>
      </c>
      <c r="X394" s="66">
        <v>0</v>
      </c>
      <c r="Y394" s="66">
        <v>0</v>
      </c>
      <c r="Z394" s="66">
        <v>0</v>
      </c>
      <c r="AA394" s="66">
        <v>0</v>
      </c>
      <c r="AB394" s="66" t="s">
        <v>117</v>
      </c>
      <c r="AC394" s="66" t="s">
        <v>196</v>
      </c>
      <c r="AD394" s="66"/>
    </row>
    <row r="395" s="8" customFormat="1" ht="12" spans="1:30">
      <c r="A395" s="75" t="s">
        <v>42</v>
      </c>
      <c r="B395" s="66" t="s">
        <v>202</v>
      </c>
      <c r="C395" s="75" t="s">
        <v>56</v>
      </c>
      <c r="D395" s="75" t="s">
        <v>70</v>
      </c>
      <c r="E395" s="75" t="s">
        <v>71</v>
      </c>
      <c r="F395" s="75">
        <v>12339</v>
      </c>
      <c r="G395" s="75">
        <v>1</v>
      </c>
      <c r="H395" s="75">
        <v>456</v>
      </c>
      <c r="I395" s="75">
        <v>1643</v>
      </c>
      <c r="J395" s="75">
        <v>2018</v>
      </c>
      <c r="K395" s="75">
        <v>2020</v>
      </c>
      <c r="L395" s="81">
        <v>12.339</v>
      </c>
      <c r="M395" s="81">
        <v>0</v>
      </c>
      <c r="N395" s="81">
        <v>12.339</v>
      </c>
      <c r="O395" s="81">
        <v>0</v>
      </c>
      <c r="P395" s="81">
        <v>0</v>
      </c>
      <c r="Q395" s="75" t="s">
        <v>46</v>
      </c>
      <c r="R395" s="75">
        <v>456</v>
      </c>
      <c r="S395" s="75">
        <v>1643</v>
      </c>
      <c r="T395" s="75">
        <v>456</v>
      </c>
      <c r="U395" s="75">
        <v>1643</v>
      </c>
      <c r="V395" s="66">
        <f t="shared" si="49"/>
        <v>456</v>
      </c>
      <c r="W395" s="66">
        <f t="shared" si="50"/>
        <v>1643</v>
      </c>
      <c r="X395" s="66">
        <v>0</v>
      </c>
      <c r="Y395" s="66">
        <v>0</v>
      </c>
      <c r="Z395" s="66">
        <v>0</v>
      </c>
      <c r="AA395" s="66">
        <v>0</v>
      </c>
      <c r="AB395" s="66" t="s">
        <v>117</v>
      </c>
      <c r="AC395" s="66" t="s">
        <v>196</v>
      </c>
      <c r="AD395" s="66"/>
    </row>
    <row r="396" s="8" customFormat="1" ht="12" spans="1:30">
      <c r="A396" s="75" t="s">
        <v>42</v>
      </c>
      <c r="B396" s="66" t="s">
        <v>202</v>
      </c>
      <c r="C396" s="75" t="s">
        <v>57</v>
      </c>
      <c r="D396" s="75" t="s">
        <v>70</v>
      </c>
      <c r="E396" s="75" t="s">
        <v>71</v>
      </c>
      <c r="F396" s="75">
        <v>1377.379</v>
      </c>
      <c r="G396" s="75">
        <v>1</v>
      </c>
      <c r="H396" s="75">
        <v>108</v>
      </c>
      <c r="I396" s="75">
        <v>432</v>
      </c>
      <c r="J396" s="75">
        <v>2018</v>
      </c>
      <c r="K396" s="75">
        <v>2018</v>
      </c>
      <c r="L396" s="81">
        <v>1.3774</v>
      </c>
      <c r="M396" s="81">
        <v>0</v>
      </c>
      <c r="N396" s="81">
        <v>1.3774</v>
      </c>
      <c r="O396" s="81">
        <v>0</v>
      </c>
      <c r="P396" s="81">
        <v>0</v>
      </c>
      <c r="Q396" s="75" t="s">
        <v>46</v>
      </c>
      <c r="R396" s="75">
        <v>108</v>
      </c>
      <c r="S396" s="75">
        <v>432</v>
      </c>
      <c r="T396" s="75">
        <v>108</v>
      </c>
      <c r="U396" s="75">
        <v>432</v>
      </c>
      <c r="V396" s="66">
        <f t="shared" si="49"/>
        <v>108</v>
      </c>
      <c r="W396" s="66">
        <f t="shared" si="50"/>
        <v>432</v>
      </c>
      <c r="X396" s="66">
        <v>0</v>
      </c>
      <c r="Y396" s="66">
        <v>0</v>
      </c>
      <c r="Z396" s="66">
        <v>0</v>
      </c>
      <c r="AA396" s="66">
        <v>0</v>
      </c>
      <c r="AB396" s="66" t="s">
        <v>117</v>
      </c>
      <c r="AC396" s="66" t="s">
        <v>196</v>
      </c>
      <c r="AD396" s="66"/>
    </row>
    <row r="397" s="8" customFormat="1" ht="12" spans="1:30">
      <c r="A397" s="75" t="s">
        <v>42</v>
      </c>
      <c r="B397" s="66" t="s">
        <v>202</v>
      </c>
      <c r="C397" s="75" t="s">
        <v>58</v>
      </c>
      <c r="D397" s="75" t="s">
        <v>70</v>
      </c>
      <c r="E397" s="75" t="s">
        <v>71</v>
      </c>
      <c r="F397" s="75">
        <v>40372.101</v>
      </c>
      <c r="G397" s="75">
        <v>1</v>
      </c>
      <c r="H397" s="75">
        <v>912</v>
      </c>
      <c r="I397" s="75">
        <v>3971</v>
      </c>
      <c r="J397" s="75">
        <v>2018</v>
      </c>
      <c r="K397" s="75">
        <v>2018</v>
      </c>
      <c r="L397" s="81">
        <v>40.3722</v>
      </c>
      <c r="M397" s="81">
        <v>0</v>
      </c>
      <c r="N397" s="81">
        <v>40.3722</v>
      </c>
      <c r="O397" s="81">
        <v>0</v>
      </c>
      <c r="P397" s="81">
        <v>0</v>
      </c>
      <c r="Q397" s="75" t="s">
        <v>46</v>
      </c>
      <c r="R397" s="75">
        <v>912</v>
      </c>
      <c r="S397" s="75">
        <v>3971</v>
      </c>
      <c r="T397" s="75">
        <v>912</v>
      </c>
      <c r="U397" s="75">
        <v>3971</v>
      </c>
      <c r="V397" s="66">
        <f t="shared" si="49"/>
        <v>912</v>
      </c>
      <c r="W397" s="66">
        <f t="shared" si="50"/>
        <v>3971</v>
      </c>
      <c r="X397" s="66">
        <v>0</v>
      </c>
      <c r="Y397" s="66">
        <v>0</v>
      </c>
      <c r="Z397" s="66">
        <v>0</v>
      </c>
      <c r="AA397" s="66">
        <v>0</v>
      </c>
      <c r="AB397" s="66" t="s">
        <v>117</v>
      </c>
      <c r="AC397" s="66" t="s">
        <v>196</v>
      </c>
      <c r="AD397" s="66"/>
    </row>
    <row r="398" s="5" customFormat="1" ht="12" spans="1:30">
      <c r="A398" s="43">
        <v>7</v>
      </c>
      <c r="B398" s="44" t="s">
        <v>203</v>
      </c>
      <c r="C398" s="43" t="s">
        <v>36</v>
      </c>
      <c r="D398" s="43"/>
      <c r="E398" s="43"/>
      <c r="F398" s="43">
        <f t="shared" ref="F398:I398" si="55">F399+F411+F432+F452+F466+F478+F479</f>
        <v>53288</v>
      </c>
      <c r="G398" s="43">
        <f t="shared" si="55"/>
        <v>75</v>
      </c>
      <c r="H398" s="43">
        <f t="shared" si="55"/>
        <v>17534</v>
      </c>
      <c r="I398" s="43">
        <f t="shared" si="55"/>
        <v>53371</v>
      </c>
      <c r="J398" s="43"/>
      <c r="K398" s="43"/>
      <c r="L398" s="52">
        <f t="shared" ref="L398:P398" si="56">L399+L411+L432+L452+L466+L478+L479</f>
        <v>1458.6007</v>
      </c>
      <c r="M398" s="52">
        <f t="shared" si="56"/>
        <v>41.808</v>
      </c>
      <c r="N398" s="52">
        <f t="shared" si="56"/>
        <v>199.322</v>
      </c>
      <c r="O398" s="52">
        <f t="shared" si="56"/>
        <v>0</v>
      </c>
      <c r="P398" s="52">
        <f t="shared" si="56"/>
        <v>1217.4707</v>
      </c>
      <c r="Q398" s="77"/>
      <c r="R398" s="43">
        <f t="shared" ref="R398:AA398" si="57">R399+R411+R432+R452+R466+R478+R479</f>
        <v>19185</v>
      </c>
      <c r="S398" s="43">
        <f t="shared" si="57"/>
        <v>61755</v>
      </c>
      <c r="T398" s="43">
        <f t="shared" si="57"/>
        <v>17250</v>
      </c>
      <c r="U398" s="43">
        <f t="shared" si="57"/>
        <v>53035</v>
      </c>
      <c r="V398" s="44">
        <f t="shared" si="57"/>
        <v>0</v>
      </c>
      <c r="W398" s="44">
        <f t="shared" si="57"/>
        <v>0</v>
      </c>
      <c r="X398" s="44">
        <f t="shared" si="57"/>
        <v>0</v>
      </c>
      <c r="Y398" s="44">
        <f t="shared" si="57"/>
        <v>0</v>
      </c>
      <c r="Z398" s="44">
        <f t="shared" si="57"/>
        <v>0</v>
      </c>
      <c r="AA398" s="44">
        <f t="shared" si="57"/>
        <v>0</v>
      </c>
      <c r="AB398" s="65"/>
      <c r="AC398" s="65"/>
      <c r="AD398" s="65"/>
    </row>
    <row r="399" s="5" customFormat="1" ht="12" spans="1:30">
      <c r="A399" s="43">
        <v>7.1</v>
      </c>
      <c r="B399" s="44" t="s">
        <v>204</v>
      </c>
      <c r="C399" s="43" t="s">
        <v>36</v>
      </c>
      <c r="D399" s="43"/>
      <c r="E399" s="43"/>
      <c r="F399" s="43">
        <f t="shared" ref="F399:I399" si="58">F400+F401+F402+F403+F404+F405+F406+F408+F407+F409+F410</f>
        <v>3190</v>
      </c>
      <c r="G399" s="43">
        <f t="shared" si="58"/>
        <v>11</v>
      </c>
      <c r="H399" s="43">
        <f t="shared" si="58"/>
        <v>2665</v>
      </c>
      <c r="I399" s="43">
        <f t="shared" si="58"/>
        <v>3273</v>
      </c>
      <c r="J399" s="43"/>
      <c r="K399" s="43"/>
      <c r="L399" s="52">
        <f t="shared" ref="L399:P399" si="59">L400+L401+L402+L403+L404+L405+L406+L408+L407+L409+L410</f>
        <v>672.0276</v>
      </c>
      <c r="M399" s="52">
        <f t="shared" si="59"/>
        <v>0</v>
      </c>
      <c r="N399" s="52">
        <f t="shared" si="59"/>
        <v>0</v>
      </c>
      <c r="O399" s="52">
        <f t="shared" si="59"/>
        <v>0</v>
      </c>
      <c r="P399" s="52">
        <f t="shared" si="59"/>
        <v>672.0276</v>
      </c>
      <c r="Q399" s="77"/>
      <c r="R399" s="43">
        <f t="shared" ref="R399:AA399" si="60">R400+R401+R402+R403+R404+R405+R406+R408+R407+R409+R410</f>
        <v>2994</v>
      </c>
      <c r="S399" s="43">
        <f t="shared" si="60"/>
        <v>5319</v>
      </c>
      <c r="T399" s="43">
        <f t="shared" si="60"/>
        <v>2592</v>
      </c>
      <c r="U399" s="43">
        <f t="shared" si="60"/>
        <v>3289</v>
      </c>
      <c r="V399" s="44">
        <f t="shared" si="60"/>
        <v>0</v>
      </c>
      <c r="W399" s="44">
        <f t="shared" si="60"/>
        <v>0</v>
      </c>
      <c r="X399" s="44">
        <f t="shared" si="60"/>
        <v>0</v>
      </c>
      <c r="Y399" s="44">
        <f t="shared" si="60"/>
        <v>0</v>
      </c>
      <c r="Z399" s="44">
        <f t="shared" si="60"/>
        <v>0</v>
      </c>
      <c r="AA399" s="44">
        <f t="shared" si="60"/>
        <v>0</v>
      </c>
      <c r="AB399" s="65"/>
      <c r="AC399" s="65"/>
      <c r="AD399" s="65"/>
    </row>
    <row r="400" s="8" customFormat="1" ht="12" spans="1:30">
      <c r="A400" s="75" t="s">
        <v>42</v>
      </c>
      <c r="B400" s="66" t="s">
        <v>205</v>
      </c>
      <c r="C400" s="75" t="s">
        <v>44</v>
      </c>
      <c r="D400" s="75" t="s">
        <v>70</v>
      </c>
      <c r="E400" s="75" t="s">
        <v>71</v>
      </c>
      <c r="F400" s="75">
        <v>24</v>
      </c>
      <c r="G400" s="75">
        <v>1</v>
      </c>
      <c r="H400" s="75">
        <v>20</v>
      </c>
      <c r="I400" s="75">
        <v>24</v>
      </c>
      <c r="J400" s="75">
        <v>2018</v>
      </c>
      <c r="K400" s="75">
        <v>2018</v>
      </c>
      <c r="L400" s="81">
        <v>5.257</v>
      </c>
      <c r="M400" s="81">
        <v>0</v>
      </c>
      <c r="N400" s="81">
        <v>0</v>
      </c>
      <c r="O400" s="81">
        <v>0</v>
      </c>
      <c r="P400" s="81">
        <v>5.257</v>
      </c>
      <c r="Q400" s="75" t="s">
        <v>46</v>
      </c>
      <c r="R400" s="75">
        <v>0</v>
      </c>
      <c r="S400" s="75">
        <v>0</v>
      </c>
      <c r="T400" s="75">
        <v>25</v>
      </c>
      <c r="U400" s="75">
        <v>43</v>
      </c>
      <c r="V400" s="66">
        <v>0</v>
      </c>
      <c r="W400" s="66">
        <v>0</v>
      </c>
      <c r="X400" s="66">
        <v>0</v>
      </c>
      <c r="Y400" s="66">
        <v>0</v>
      </c>
      <c r="Z400" s="66">
        <v>0</v>
      </c>
      <c r="AA400" s="66">
        <v>0</v>
      </c>
      <c r="AB400" s="66" t="s">
        <v>206</v>
      </c>
      <c r="AC400" s="66" t="s">
        <v>207</v>
      </c>
      <c r="AD400" s="66"/>
    </row>
    <row r="401" s="8" customFormat="1" ht="12" spans="1:30">
      <c r="A401" s="75" t="s">
        <v>42</v>
      </c>
      <c r="B401" s="66" t="s">
        <v>205</v>
      </c>
      <c r="C401" s="75" t="s">
        <v>49</v>
      </c>
      <c r="D401" s="75" t="s">
        <v>70</v>
      </c>
      <c r="E401" s="75" t="s">
        <v>71</v>
      </c>
      <c r="F401" s="75">
        <v>152</v>
      </c>
      <c r="G401" s="75">
        <v>1</v>
      </c>
      <c r="H401" s="75">
        <v>135</v>
      </c>
      <c r="I401" s="75">
        <v>152</v>
      </c>
      <c r="J401" s="75">
        <v>2018</v>
      </c>
      <c r="K401" s="75">
        <v>2018</v>
      </c>
      <c r="L401" s="81">
        <v>31.157</v>
      </c>
      <c r="M401" s="81">
        <v>0</v>
      </c>
      <c r="N401" s="81">
        <v>0</v>
      </c>
      <c r="O401" s="81">
        <v>0</v>
      </c>
      <c r="P401" s="81">
        <v>31.157</v>
      </c>
      <c r="Q401" s="75" t="s">
        <v>46</v>
      </c>
      <c r="R401" s="75">
        <v>57</v>
      </c>
      <c r="S401" s="75">
        <v>149</v>
      </c>
      <c r="T401" s="75">
        <v>57</v>
      </c>
      <c r="U401" s="75">
        <v>149</v>
      </c>
      <c r="V401" s="66">
        <v>0</v>
      </c>
      <c r="W401" s="66">
        <v>0</v>
      </c>
      <c r="X401" s="66">
        <v>0</v>
      </c>
      <c r="Y401" s="66">
        <v>0</v>
      </c>
      <c r="Z401" s="66">
        <v>0</v>
      </c>
      <c r="AA401" s="66">
        <v>0</v>
      </c>
      <c r="AB401" s="66" t="s">
        <v>206</v>
      </c>
      <c r="AC401" s="66" t="s">
        <v>207</v>
      </c>
      <c r="AD401" s="66"/>
    </row>
    <row r="402" s="8" customFormat="1" ht="12" spans="1:30">
      <c r="A402" s="75" t="s">
        <v>42</v>
      </c>
      <c r="B402" s="66" t="s">
        <v>205</v>
      </c>
      <c r="C402" s="75" t="s">
        <v>50</v>
      </c>
      <c r="D402" s="75" t="s">
        <v>70</v>
      </c>
      <c r="E402" s="75" t="s">
        <v>71</v>
      </c>
      <c r="F402" s="75">
        <v>129</v>
      </c>
      <c r="G402" s="75">
        <v>1</v>
      </c>
      <c r="H402" s="75">
        <v>109</v>
      </c>
      <c r="I402" s="75">
        <v>129</v>
      </c>
      <c r="J402" s="75">
        <v>2018</v>
      </c>
      <c r="K402" s="75">
        <v>2018</v>
      </c>
      <c r="L402" s="81">
        <v>26.944</v>
      </c>
      <c r="M402" s="81">
        <v>0</v>
      </c>
      <c r="N402" s="81">
        <v>0</v>
      </c>
      <c r="O402" s="81">
        <v>0</v>
      </c>
      <c r="P402" s="81">
        <v>26.944</v>
      </c>
      <c r="Q402" s="75" t="s">
        <v>46</v>
      </c>
      <c r="R402" s="75">
        <v>109</v>
      </c>
      <c r="S402" s="75">
        <v>129</v>
      </c>
      <c r="T402" s="75">
        <v>109</v>
      </c>
      <c r="U402" s="75">
        <v>129</v>
      </c>
      <c r="V402" s="66">
        <v>0</v>
      </c>
      <c r="W402" s="66">
        <v>0</v>
      </c>
      <c r="X402" s="66">
        <v>0</v>
      </c>
      <c r="Y402" s="66">
        <v>0</v>
      </c>
      <c r="Z402" s="66">
        <v>0</v>
      </c>
      <c r="AA402" s="66">
        <v>0</v>
      </c>
      <c r="AB402" s="66" t="s">
        <v>206</v>
      </c>
      <c r="AC402" s="66" t="s">
        <v>207</v>
      </c>
      <c r="AD402" s="66"/>
    </row>
    <row r="403" s="8" customFormat="1" ht="12" spans="1:30">
      <c r="A403" s="75" t="s">
        <v>42</v>
      </c>
      <c r="B403" s="66" t="s">
        <v>205</v>
      </c>
      <c r="C403" s="75" t="s">
        <v>51</v>
      </c>
      <c r="D403" s="75" t="s">
        <v>70</v>
      </c>
      <c r="E403" s="75" t="s">
        <v>71</v>
      </c>
      <c r="F403" s="75">
        <v>98</v>
      </c>
      <c r="G403" s="75">
        <v>1</v>
      </c>
      <c r="H403" s="75">
        <v>80</v>
      </c>
      <c r="I403" s="75">
        <v>98</v>
      </c>
      <c r="J403" s="75">
        <v>2018</v>
      </c>
      <c r="K403" s="75">
        <v>2018</v>
      </c>
      <c r="L403" s="81">
        <v>21.08</v>
      </c>
      <c r="M403" s="81">
        <v>0</v>
      </c>
      <c r="N403" s="81">
        <v>0</v>
      </c>
      <c r="O403" s="81">
        <v>0</v>
      </c>
      <c r="P403" s="81">
        <v>21.08</v>
      </c>
      <c r="Q403" s="75" t="s">
        <v>46</v>
      </c>
      <c r="R403" s="75">
        <v>507</v>
      </c>
      <c r="S403" s="75">
        <v>2171</v>
      </c>
      <c r="T403" s="75">
        <v>80</v>
      </c>
      <c r="U403" s="75">
        <v>98</v>
      </c>
      <c r="V403" s="66">
        <v>0</v>
      </c>
      <c r="W403" s="66">
        <v>0</v>
      </c>
      <c r="X403" s="66">
        <v>0</v>
      </c>
      <c r="Y403" s="66">
        <v>0</v>
      </c>
      <c r="Z403" s="66">
        <v>0</v>
      </c>
      <c r="AA403" s="66">
        <v>0</v>
      </c>
      <c r="AB403" s="66" t="s">
        <v>206</v>
      </c>
      <c r="AC403" s="66" t="s">
        <v>207</v>
      </c>
      <c r="AD403" s="66"/>
    </row>
    <row r="404" s="8" customFormat="1" ht="12" spans="1:30">
      <c r="A404" s="75" t="s">
        <v>42</v>
      </c>
      <c r="B404" s="66" t="s">
        <v>205</v>
      </c>
      <c r="C404" s="75" t="s">
        <v>52</v>
      </c>
      <c r="D404" s="75" t="s">
        <v>70</v>
      </c>
      <c r="E404" s="75" t="s">
        <v>71</v>
      </c>
      <c r="F404" s="75">
        <v>260</v>
      </c>
      <c r="G404" s="75">
        <v>1</v>
      </c>
      <c r="H404" s="75">
        <v>218</v>
      </c>
      <c r="I404" s="75">
        <v>267</v>
      </c>
      <c r="J404" s="75">
        <v>2018</v>
      </c>
      <c r="K404" s="75">
        <v>2018</v>
      </c>
      <c r="L404" s="81">
        <v>55.623</v>
      </c>
      <c r="M404" s="81">
        <v>0</v>
      </c>
      <c r="N404" s="81">
        <v>0</v>
      </c>
      <c r="O404" s="81">
        <v>0</v>
      </c>
      <c r="P404" s="81">
        <v>55.623</v>
      </c>
      <c r="Q404" s="75" t="s">
        <v>46</v>
      </c>
      <c r="R404" s="75">
        <v>218</v>
      </c>
      <c r="S404" s="75">
        <v>267</v>
      </c>
      <c r="T404" s="75">
        <v>218</v>
      </c>
      <c r="U404" s="75">
        <v>267</v>
      </c>
      <c r="V404" s="66">
        <v>0</v>
      </c>
      <c r="W404" s="66">
        <v>0</v>
      </c>
      <c r="X404" s="66">
        <v>0</v>
      </c>
      <c r="Y404" s="66">
        <v>0</v>
      </c>
      <c r="Z404" s="66">
        <v>0</v>
      </c>
      <c r="AA404" s="66">
        <v>0</v>
      </c>
      <c r="AB404" s="66" t="s">
        <v>206</v>
      </c>
      <c r="AC404" s="66" t="s">
        <v>207</v>
      </c>
      <c r="AD404" s="66"/>
    </row>
    <row r="405" s="8" customFormat="1" ht="12" spans="1:30">
      <c r="A405" s="75" t="s">
        <v>42</v>
      </c>
      <c r="B405" s="66" t="s">
        <v>205</v>
      </c>
      <c r="C405" s="75" t="s">
        <v>53</v>
      </c>
      <c r="D405" s="75" t="s">
        <v>70</v>
      </c>
      <c r="E405" s="75" t="s">
        <v>71</v>
      </c>
      <c r="F405" s="75">
        <v>457</v>
      </c>
      <c r="G405" s="75">
        <v>1</v>
      </c>
      <c r="H405" s="75">
        <v>389</v>
      </c>
      <c r="I405" s="75">
        <v>457</v>
      </c>
      <c r="J405" s="75">
        <v>2018</v>
      </c>
      <c r="K405" s="75">
        <v>2018</v>
      </c>
      <c r="L405" s="81">
        <v>92.38</v>
      </c>
      <c r="M405" s="81">
        <v>0</v>
      </c>
      <c r="N405" s="81">
        <v>0</v>
      </c>
      <c r="O405" s="81">
        <v>0</v>
      </c>
      <c r="P405" s="81">
        <v>92.38</v>
      </c>
      <c r="Q405" s="75" t="s">
        <v>46</v>
      </c>
      <c r="R405" s="75">
        <v>389</v>
      </c>
      <c r="S405" s="75">
        <v>457</v>
      </c>
      <c r="T405" s="75">
        <v>389</v>
      </c>
      <c r="U405" s="75">
        <v>457</v>
      </c>
      <c r="V405" s="66">
        <v>0</v>
      </c>
      <c r="W405" s="66">
        <v>0</v>
      </c>
      <c r="X405" s="66">
        <v>0</v>
      </c>
      <c r="Y405" s="66">
        <v>0</v>
      </c>
      <c r="Z405" s="66">
        <v>0</v>
      </c>
      <c r="AA405" s="66">
        <v>0</v>
      </c>
      <c r="AB405" s="66" t="s">
        <v>206</v>
      </c>
      <c r="AC405" s="66" t="s">
        <v>207</v>
      </c>
      <c r="AD405" s="66"/>
    </row>
    <row r="406" s="8" customFormat="1" ht="12" spans="1:30">
      <c r="A406" s="75" t="s">
        <v>42</v>
      </c>
      <c r="B406" s="66" t="s">
        <v>205</v>
      </c>
      <c r="C406" s="75" t="s">
        <v>54</v>
      </c>
      <c r="D406" s="75" t="s">
        <v>70</v>
      </c>
      <c r="E406" s="75" t="s">
        <v>71</v>
      </c>
      <c r="F406" s="75">
        <v>482</v>
      </c>
      <c r="G406" s="75">
        <v>1</v>
      </c>
      <c r="H406" s="75">
        <v>482</v>
      </c>
      <c r="I406" s="75">
        <v>558</v>
      </c>
      <c r="J406" s="75">
        <v>2018</v>
      </c>
      <c r="K406" s="75">
        <v>2018</v>
      </c>
      <c r="L406" s="81">
        <v>116.2154</v>
      </c>
      <c r="M406" s="81">
        <v>0</v>
      </c>
      <c r="N406" s="81">
        <v>0</v>
      </c>
      <c r="O406" s="81">
        <v>0</v>
      </c>
      <c r="P406" s="81">
        <v>116.2154</v>
      </c>
      <c r="Q406" s="75" t="s">
        <v>46</v>
      </c>
      <c r="R406" s="75">
        <v>482</v>
      </c>
      <c r="S406" s="75">
        <v>558</v>
      </c>
      <c r="T406" s="75">
        <v>482</v>
      </c>
      <c r="U406" s="75">
        <v>558</v>
      </c>
      <c r="V406" s="66">
        <v>0</v>
      </c>
      <c r="W406" s="66">
        <v>0</v>
      </c>
      <c r="X406" s="66">
        <v>0</v>
      </c>
      <c r="Y406" s="66">
        <v>0</v>
      </c>
      <c r="Z406" s="66">
        <v>0</v>
      </c>
      <c r="AA406" s="66">
        <v>0</v>
      </c>
      <c r="AB406" s="66" t="s">
        <v>206</v>
      </c>
      <c r="AC406" s="66" t="s">
        <v>207</v>
      </c>
      <c r="AD406" s="66"/>
    </row>
    <row r="407" s="8" customFormat="1" ht="12" spans="1:30">
      <c r="A407" s="75" t="s">
        <v>42</v>
      </c>
      <c r="B407" s="66" t="s">
        <v>205</v>
      </c>
      <c r="C407" s="75" t="s">
        <v>55</v>
      </c>
      <c r="D407" s="75" t="s">
        <v>70</v>
      </c>
      <c r="E407" s="75" t="s">
        <v>71</v>
      </c>
      <c r="F407" s="75">
        <v>587</v>
      </c>
      <c r="G407" s="75">
        <v>1</v>
      </c>
      <c r="H407" s="75">
        <v>481</v>
      </c>
      <c r="I407" s="75">
        <v>587</v>
      </c>
      <c r="J407" s="75">
        <v>2018</v>
      </c>
      <c r="K407" s="75">
        <v>2018</v>
      </c>
      <c r="L407" s="81">
        <v>114.0968</v>
      </c>
      <c r="M407" s="81">
        <v>0</v>
      </c>
      <c r="N407" s="81">
        <v>0</v>
      </c>
      <c r="O407" s="81">
        <v>0</v>
      </c>
      <c r="P407" s="81">
        <v>114.0968</v>
      </c>
      <c r="Q407" s="75" t="s">
        <v>46</v>
      </c>
      <c r="R407" s="75">
        <v>481</v>
      </c>
      <c r="S407" s="75">
        <v>587</v>
      </c>
      <c r="T407" s="75">
        <v>481</v>
      </c>
      <c r="U407" s="75">
        <v>587</v>
      </c>
      <c r="V407" s="66">
        <v>0</v>
      </c>
      <c r="W407" s="66">
        <v>0</v>
      </c>
      <c r="X407" s="66">
        <v>0</v>
      </c>
      <c r="Y407" s="66">
        <v>0</v>
      </c>
      <c r="Z407" s="66">
        <v>0</v>
      </c>
      <c r="AA407" s="66">
        <v>0</v>
      </c>
      <c r="AB407" s="66" t="s">
        <v>206</v>
      </c>
      <c r="AC407" s="66" t="s">
        <v>207</v>
      </c>
      <c r="AD407" s="66"/>
    </row>
    <row r="408" s="8" customFormat="1" ht="12" spans="1:30">
      <c r="A408" s="75" t="s">
        <v>42</v>
      </c>
      <c r="B408" s="66" t="s">
        <v>205</v>
      </c>
      <c r="C408" s="75" t="s">
        <v>56</v>
      </c>
      <c r="D408" s="75" t="s">
        <v>70</v>
      </c>
      <c r="E408" s="75" t="s">
        <v>71</v>
      </c>
      <c r="F408" s="75">
        <v>195</v>
      </c>
      <c r="G408" s="75">
        <v>1</v>
      </c>
      <c r="H408" s="75">
        <v>166</v>
      </c>
      <c r="I408" s="75">
        <v>195</v>
      </c>
      <c r="J408" s="75">
        <v>2018</v>
      </c>
      <c r="K408" s="75">
        <v>2018</v>
      </c>
      <c r="L408" s="81">
        <v>41.072</v>
      </c>
      <c r="M408" s="81">
        <v>0</v>
      </c>
      <c r="N408" s="81">
        <v>0</v>
      </c>
      <c r="O408" s="81">
        <v>0</v>
      </c>
      <c r="P408" s="81">
        <v>41.072</v>
      </c>
      <c r="Q408" s="75" t="s">
        <v>46</v>
      </c>
      <c r="R408" s="75">
        <v>166</v>
      </c>
      <c r="S408" s="75">
        <v>195</v>
      </c>
      <c r="T408" s="75">
        <v>166</v>
      </c>
      <c r="U408" s="75">
        <v>195</v>
      </c>
      <c r="V408" s="66">
        <v>0</v>
      </c>
      <c r="W408" s="66">
        <v>0</v>
      </c>
      <c r="X408" s="66">
        <v>0</v>
      </c>
      <c r="Y408" s="66">
        <v>0</v>
      </c>
      <c r="Z408" s="66">
        <v>0</v>
      </c>
      <c r="AA408" s="66">
        <v>0</v>
      </c>
      <c r="AB408" s="66" t="s">
        <v>206</v>
      </c>
      <c r="AC408" s="66" t="s">
        <v>207</v>
      </c>
      <c r="AD408" s="66"/>
    </row>
    <row r="409" s="8" customFormat="1" ht="12" spans="1:30">
      <c r="A409" s="75" t="s">
        <v>42</v>
      </c>
      <c r="B409" s="66" t="s">
        <v>205</v>
      </c>
      <c r="C409" s="75" t="s">
        <v>57</v>
      </c>
      <c r="D409" s="75" t="s">
        <v>70</v>
      </c>
      <c r="E409" s="75" t="s">
        <v>71</v>
      </c>
      <c r="F409" s="75">
        <v>92</v>
      </c>
      <c r="G409" s="75">
        <v>1</v>
      </c>
      <c r="H409" s="75">
        <v>72</v>
      </c>
      <c r="I409" s="75">
        <v>92</v>
      </c>
      <c r="J409" s="75">
        <v>2018</v>
      </c>
      <c r="K409" s="75">
        <v>2018</v>
      </c>
      <c r="L409" s="81">
        <v>18.9894</v>
      </c>
      <c r="M409" s="81">
        <v>0</v>
      </c>
      <c r="N409" s="81">
        <v>0</v>
      </c>
      <c r="O409" s="81">
        <v>0</v>
      </c>
      <c r="P409" s="81">
        <v>18.9894</v>
      </c>
      <c r="Q409" s="75" t="s">
        <v>46</v>
      </c>
      <c r="R409" s="75">
        <v>72</v>
      </c>
      <c r="S409" s="75">
        <v>92</v>
      </c>
      <c r="T409" s="75">
        <v>72</v>
      </c>
      <c r="U409" s="75">
        <v>92</v>
      </c>
      <c r="V409" s="66">
        <v>0</v>
      </c>
      <c r="W409" s="66">
        <v>0</v>
      </c>
      <c r="X409" s="66">
        <v>0</v>
      </c>
      <c r="Y409" s="66">
        <v>0</v>
      </c>
      <c r="Z409" s="66">
        <v>0</v>
      </c>
      <c r="AA409" s="66">
        <v>0</v>
      </c>
      <c r="AB409" s="66" t="s">
        <v>206</v>
      </c>
      <c r="AC409" s="66" t="s">
        <v>207</v>
      </c>
      <c r="AD409" s="66"/>
    </row>
    <row r="410" s="8" customFormat="1" ht="12" spans="1:30">
      <c r="A410" s="75" t="s">
        <v>42</v>
      </c>
      <c r="B410" s="66" t="s">
        <v>205</v>
      </c>
      <c r="C410" s="75" t="s">
        <v>58</v>
      </c>
      <c r="D410" s="75" t="s">
        <v>70</v>
      </c>
      <c r="E410" s="75" t="s">
        <v>71</v>
      </c>
      <c r="F410" s="75">
        <v>714</v>
      </c>
      <c r="G410" s="75">
        <v>1</v>
      </c>
      <c r="H410" s="75">
        <v>513</v>
      </c>
      <c r="I410" s="75">
        <v>714</v>
      </c>
      <c r="J410" s="75">
        <v>2018</v>
      </c>
      <c r="K410" s="75">
        <v>2018</v>
      </c>
      <c r="L410" s="81">
        <v>149.213</v>
      </c>
      <c r="M410" s="81">
        <v>0</v>
      </c>
      <c r="N410" s="81">
        <v>0</v>
      </c>
      <c r="O410" s="81">
        <v>0</v>
      </c>
      <c r="P410" s="81">
        <v>149.213</v>
      </c>
      <c r="Q410" s="75" t="s">
        <v>46</v>
      </c>
      <c r="R410" s="75">
        <v>513</v>
      </c>
      <c r="S410" s="75">
        <v>714</v>
      </c>
      <c r="T410" s="75">
        <v>513</v>
      </c>
      <c r="U410" s="75">
        <v>714</v>
      </c>
      <c r="V410" s="66">
        <v>0</v>
      </c>
      <c r="W410" s="66">
        <v>0</v>
      </c>
      <c r="X410" s="66">
        <v>0</v>
      </c>
      <c r="Y410" s="66">
        <v>0</v>
      </c>
      <c r="Z410" s="66">
        <v>0</v>
      </c>
      <c r="AA410" s="66">
        <v>0</v>
      </c>
      <c r="AB410" s="66" t="s">
        <v>206</v>
      </c>
      <c r="AC410" s="66" t="s">
        <v>207</v>
      </c>
      <c r="AD410" s="66"/>
    </row>
    <row r="411" s="3" customFormat="1" spans="1:30">
      <c r="A411" s="43">
        <v>7.2</v>
      </c>
      <c r="B411" s="44" t="s">
        <v>208</v>
      </c>
      <c r="C411" s="43" t="s">
        <v>36</v>
      </c>
      <c r="D411" s="43"/>
      <c r="E411" s="43"/>
      <c r="F411" s="43">
        <f t="shared" ref="F411:I411" si="61">F412+F420+F421</f>
        <v>1794</v>
      </c>
      <c r="G411" s="43">
        <f t="shared" si="61"/>
        <v>17</v>
      </c>
      <c r="H411" s="43">
        <f t="shared" si="61"/>
        <v>453</v>
      </c>
      <c r="I411" s="43">
        <f t="shared" si="61"/>
        <v>1798</v>
      </c>
      <c r="J411" s="43"/>
      <c r="K411" s="43"/>
      <c r="L411" s="52">
        <f>L412+L420+L421</f>
        <v>189.4401</v>
      </c>
      <c r="M411" s="52">
        <f t="shared" ref="L411:P411" si="62">M412+M420+M421</f>
        <v>0</v>
      </c>
      <c r="N411" s="52">
        <f t="shared" si="62"/>
        <v>0</v>
      </c>
      <c r="O411" s="52">
        <f t="shared" si="62"/>
        <v>0</v>
      </c>
      <c r="P411" s="52">
        <f t="shared" si="62"/>
        <v>189.4401</v>
      </c>
      <c r="Q411" s="77"/>
      <c r="R411" s="43">
        <f t="shared" ref="R411:AA411" si="63">R412+R420+R421</f>
        <v>453</v>
      </c>
      <c r="S411" s="43">
        <f t="shared" si="63"/>
        <v>1798</v>
      </c>
      <c r="T411" s="43">
        <f t="shared" si="63"/>
        <v>453</v>
      </c>
      <c r="U411" s="43">
        <f t="shared" si="63"/>
        <v>1798</v>
      </c>
      <c r="V411" s="44">
        <f t="shared" si="63"/>
        <v>0</v>
      </c>
      <c r="W411" s="44">
        <f t="shared" si="63"/>
        <v>0</v>
      </c>
      <c r="X411" s="44">
        <f t="shared" si="63"/>
        <v>0</v>
      </c>
      <c r="Y411" s="44">
        <f t="shared" si="63"/>
        <v>0</v>
      </c>
      <c r="Z411" s="44">
        <f t="shared" si="63"/>
        <v>0</v>
      </c>
      <c r="AA411" s="44">
        <f t="shared" si="63"/>
        <v>0</v>
      </c>
      <c r="AB411" s="65"/>
      <c r="AC411" s="65"/>
      <c r="AD411" s="65"/>
    </row>
    <row r="412" s="5" customFormat="1" ht="12" spans="1:30">
      <c r="A412" s="43" t="s">
        <v>209</v>
      </c>
      <c r="B412" s="44" t="s">
        <v>210</v>
      </c>
      <c r="C412" s="43" t="s">
        <v>144</v>
      </c>
      <c r="D412" s="43"/>
      <c r="E412" s="43"/>
      <c r="F412" s="43">
        <v>34</v>
      </c>
      <c r="G412" s="43">
        <f>G413+G414+G415+G416+G418+G419+G417</f>
        <v>7</v>
      </c>
      <c r="H412" s="43">
        <v>15</v>
      </c>
      <c r="I412" s="43">
        <v>38</v>
      </c>
      <c r="J412" s="43"/>
      <c r="K412" s="43"/>
      <c r="L412" s="52">
        <f>SUM(L413:L419)</f>
        <v>9.8001</v>
      </c>
      <c r="M412" s="52">
        <f t="shared" ref="L412:P412" si="64">M413+M414+M415+M416+M418+M419</f>
        <v>0</v>
      </c>
      <c r="N412" s="52">
        <f t="shared" si="64"/>
        <v>0</v>
      </c>
      <c r="O412" s="52">
        <f t="shared" si="64"/>
        <v>0</v>
      </c>
      <c r="P412" s="52">
        <v>9.8001</v>
      </c>
      <c r="Q412" s="77"/>
      <c r="R412" s="43">
        <v>15</v>
      </c>
      <c r="S412" s="43">
        <v>38</v>
      </c>
      <c r="T412" s="43">
        <v>15</v>
      </c>
      <c r="U412" s="43">
        <v>38</v>
      </c>
      <c r="V412" s="44">
        <f t="shared" ref="R412:AA412" si="65">V413+V414+V415+V416+V418+V419</f>
        <v>0</v>
      </c>
      <c r="W412" s="44">
        <f t="shared" si="65"/>
        <v>0</v>
      </c>
      <c r="X412" s="44">
        <f t="shared" si="65"/>
        <v>0</v>
      </c>
      <c r="Y412" s="44">
        <f t="shared" si="65"/>
        <v>0</v>
      </c>
      <c r="Z412" s="44">
        <f t="shared" si="65"/>
        <v>0</v>
      </c>
      <c r="AA412" s="44">
        <f t="shared" si="65"/>
        <v>0</v>
      </c>
      <c r="AB412" s="65"/>
      <c r="AC412" s="65"/>
      <c r="AD412" s="65"/>
    </row>
    <row r="413" s="8" customFormat="1" ht="12" spans="1:30">
      <c r="A413" s="75" t="s">
        <v>42</v>
      </c>
      <c r="B413" s="66" t="s">
        <v>211</v>
      </c>
      <c r="C413" s="75" t="s">
        <v>44</v>
      </c>
      <c r="D413" s="75" t="s">
        <v>70</v>
      </c>
      <c r="E413" s="75" t="s">
        <v>71</v>
      </c>
      <c r="F413" s="75">
        <v>2</v>
      </c>
      <c r="G413" s="75">
        <v>1</v>
      </c>
      <c r="H413" s="75">
        <v>2</v>
      </c>
      <c r="I413" s="75">
        <v>2</v>
      </c>
      <c r="J413" s="75">
        <v>2018</v>
      </c>
      <c r="K413" s="75">
        <v>2018</v>
      </c>
      <c r="L413" s="81">
        <v>1.4868</v>
      </c>
      <c r="M413" s="81">
        <v>0</v>
      </c>
      <c r="N413" s="81">
        <v>0</v>
      </c>
      <c r="O413" s="81">
        <v>0</v>
      </c>
      <c r="P413" s="81">
        <v>1.4868</v>
      </c>
      <c r="Q413" s="75" t="s">
        <v>46</v>
      </c>
      <c r="R413" s="75">
        <v>2</v>
      </c>
      <c r="S413" s="75">
        <v>2</v>
      </c>
      <c r="T413" s="75">
        <v>2</v>
      </c>
      <c r="U413" s="75">
        <v>2</v>
      </c>
      <c r="V413" s="66">
        <v>0</v>
      </c>
      <c r="W413" s="66">
        <v>0</v>
      </c>
      <c r="X413" s="66">
        <v>0</v>
      </c>
      <c r="Y413" s="66">
        <v>0</v>
      </c>
      <c r="Z413" s="66">
        <v>0</v>
      </c>
      <c r="AA413" s="66">
        <v>0</v>
      </c>
      <c r="AB413" s="66" t="s">
        <v>206</v>
      </c>
      <c r="AC413" s="66" t="s">
        <v>207</v>
      </c>
      <c r="AD413" s="66"/>
    </row>
    <row r="414" s="8" customFormat="1" ht="12" spans="1:30">
      <c r="A414" s="75" t="s">
        <v>42</v>
      </c>
      <c r="B414" s="66" t="s">
        <v>211</v>
      </c>
      <c r="C414" s="75" t="s">
        <v>50</v>
      </c>
      <c r="D414" s="75" t="s">
        <v>70</v>
      </c>
      <c r="E414" s="75" t="s">
        <v>71</v>
      </c>
      <c r="F414" s="75">
        <v>3</v>
      </c>
      <c r="G414" s="75">
        <v>1</v>
      </c>
      <c r="H414" s="75">
        <v>1</v>
      </c>
      <c r="I414" s="75">
        <v>3</v>
      </c>
      <c r="J414" s="75">
        <v>2018</v>
      </c>
      <c r="K414" s="75">
        <v>2018</v>
      </c>
      <c r="L414" s="81">
        <v>0.5698</v>
      </c>
      <c r="M414" s="81">
        <v>0</v>
      </c>
      <c r="N414" s="81">
        <v>0</v>
      </c>
      <c r="O414" s="81">
        <v>0</v>
      </c>
      <c r="P414" s="81">
        <v>0.5698</v>
      </c>
      <c r="Q414" s="75" t="s">
        <v>46</v>
      </c>
      <c r="R414" s="75">
        <v>1</v>
      </c>
      <c r="S414" s="75">
        <v>3</v>
      </c>
      <c r="T414" s="75">
        <v>1</v>
      </c>
      <c r="U414" s="75">
        <v>3</v>
      </c>
      <c r="V414" s="66">
        <v>0</v>
      </c>
      <c r="W414" s="66">
        <v>0</v>
      </c>
      <c r="X414" s="66">
        <v>0</v>
      </c>
      <c r="Y414" s="66">
        <v>0</v>
      </c>
      <c r="Z414" s="66">
        <v>0</v>
      </c>
      <c r="AA414" s="66">
        <v>0</v>
      </c>
      <c r="AB414" s="66" t="s">
        <v>206</v>
      </c>
      <c r="AC414" s="66" t="s">
        <v>207</v>
      </c>
      <c r="AD414" s="66"/>
    </row>
    <row r="415" s="8" customFormat="1" ht="12" spans="1:30">
      <c r="A415" s="75" t="s">
        <v>42</v>
      </c>
      <c r="B415" s="66" t="s">
        <v>211</v>
      </c>
      <c r="C415" s="75" t="s">
        <v>52</v>
      </c>
      <c r="D415" s="75" t="s">
        <v>70</v>
      </c>
      <c r="E415" s="75" t="s">
        <v>71</v>
      </c>
      <c r="F415" s="75">
        <v>2</v>
      </c>
      <c r="G415" s="75">
        <v>1</v>
      </c>
      <c r="H415" s="75">
        <v>2</v>
      </c>
      <c r="I415" s="75">
        <v>3</v>
      </c>
      <c r="J415" s="75">
        <v>2018</v>
      </c>
      <c r="K415" s="75">
        <v>2018</v>
      </c>
      <c r="L415" s="81">
        <v>1.2572</v>
      </c>
      <c r="M415" s="81">
        <v>0</v>
      </c>
      <c r="N415" s="81">
        <v>0</v>
      </c>
      <c r="O415" s="81">
        <v>0</v>
      </c>
      <c r="P415" s="81">
        <v>1.2572</v>
      </c>
      <c r="Q415" s="75" t="s">
        <v>46</v>
      </c>
      <c r="R415" s="75">
        <v>2</v>
      </c>
      <c r="S415" s="75">
        <v>3</v>
      </c>
      <c r="T415" s="75">
        <v>2</v>
      </c>
      <c r="U415" s="75">
        <v>3</v>
      </c>
      <c r="V415" s="66">
        <v>0</v>
      </c>
      <c r="W415" s="66">
        <v>0</v>
      </c>
      <c r="X415" s="66">
        <v>0</v>
      </c>
      <c r="Y415" s="66">
        <v>0</v>
      </c>
      <c r="Z415" s="66">
        <v>0</v>
      </c>
      <c r="AA415" s="66">
        <v>0</v>
      </c>
      <c r="AB415" s="66" t="s">
        <v>206</v>
      </c>
      <c r="AC415" s="66" t="s">
        <v>207</v>
      </c>
      <c r="AD415" s="66"/>
    </row>
    <row r="416" s="7" customFormat="1" ht="12" spans="1:30">
      <c r="A416" s="75" t="s">
        <v>42</v>
      </c>
      <c r="B416" s="66" t="s">
        <v>211</v>
      </c>
      <c r="C416" s="75" t="s">
        <v>53</v>
      </c>
      <c r="D416" s="75" t="s">
        <v>70</v>
      </c>
      <c r="E416" s="75" t="s">
        <v>71</v>
      </c>
      <c r="F416" s="75">
        <v>1</v>
      </c>
      <c r="G416" s="75">
        <v>1</v>
      </c>
      <c r="H416" s="75">
        <v>1</v>
      </c>
      <c r="I416" s="75">
        <v>1</v>
      </c>
      <c r="J416" s="75">
        <v>2018</v>
      </c>
      <c r="K416" s="75">
        <v>2018</v>
      </c>
      <c r="L416" s="81">
        <v>0.5138</v>
      </c>
      <c r="M416" s="81">
        <v>0</v>
      </c>
      <c r="N416" s="81">
        <v>0</v>
      </c>
      <c r="O416" s="81">
        <v>0</v>
      </c>
      <c r="P416" s="81">
        <v>0.5138</v>
      </c>
      <c r="Q416" s="75" t="s">
        <v>46</v>
      </c>
      <c r="R416" s="75">
        <v>1</v>
      </c>
      <c r="S416" s="75">
        <v>1</v>
      </c>
      <c r="T416" s="75">
        <v>1</v>
      </c>
      <c r="U416" s="75">
        <v>1</v>
      </c>
      <c r="V416" s="66">
        <v>0</v>
      </c>
      <c r="W416" s="66">
        <v>0</v>
      </c>
      <c r="X416" s="66">
        <v>0</v>
      </c>
      <c r="Y416" s="66">
        <v>0</v>
      </c>
      <c r="Z416" s="66">
        <v>0</v>
      </c>
      <c r="AA416" s="66">
        <v>0</v>
      </c>
      <c r="AB416" s="66" t="s">
        <v>206</v>
      </c>
      <c r="AC416" s="66" t="s">
        <v>207</v>
      </c>
      <c r="AD416" s="66"/>
    </row>
    <row r="417" s="7" customFormat="1" ht="12" spans="1:30">
      <c r="A417" s="75" t="s">
        <v>42</v>
      </c>
      <c r="B417" s="66" t="s">
        <v>211</v>
      </c>
      <c r="C417" s="75" t="s">
        <v>54</v>
      </c>
      <c r="D417" s="75" t="s">
        <v>70</v>
      </c>
      <c r="E417" s="75" t="s">
        <v>71</v>
      </c>
      <c r="F417" s="75">
        <v>4</v>
      </c>
      <c r="G417" s="75">
        <v>1</v>
      </c>
      <c r="H417" s="75">
        <v>2</v>
      </c>
      <c r="I417" s="75">
        <v>4</v>
      </c>
      <c r="J417" s="75">
        <v>2018</v>
      </c>
      <c r="K417" s="75">
        <v>2018</v>
      </c>
      <c r="L417" s="81">
        <v>1.4868</v>
      </c>
      <c r="M417" s="81">
        <v>0</v>
      </c>
      <c r="N417" s="81">
        <v>0</v>
      </c>
      <c r="O417" s="81">
        <v>0</v>
      </c>
      <c r="P417" s="81">
        <v>1.4868</v>
      </c>
      <c r="Q417" s="75" t="s">
        <v>46</v>
      </c>
      <c r="R417" s="75">
        <v>2</v>
      </c>
      <c r="S417" s="75">
        <v>4</v>
      </c>
      <c r="T417" s="75">
        <v>2</v>
      </c>
      <c r="U417" s="75">
        <v>4</v>
      </c>
      <c r="V417" s="66">
        <v>0</v>
      </c>
      <c r="W417" s="66">
        <v>0</v>
      </c>
      <c r="X417" s="66">
        <v>0</v>
      </c>
      <c r="Y417" s="66">
        <v>0</v>
      </c>
      <c r="Z417" s="66">
        <v>0</v>
      </c>
      <c r="AA417" s="66">
        <v>0</v>
      </c>
      <c r="AB417" s="66" t="s">
        <v>206</v>
      </c>
      <c r="AC417" s="66" t="s">
        <v>207</v>
      </c>
      <c r="AD417" s="66"/>
    </row>
    <row r="418" s="8" customFormat="1" ht="12" spans="1:30">
      <c r="A418" s="75" t="s">
        <v>42</v>
      </c>
      <c r="B418" s="66" t="s">
        <v>211</v>
      </c>
      <c r="C418" s="75" t="s">
        <v>55</v>
      </c>
      <c r="D418" s="75" t="s">
        <v>70</v>
      </c>
      <c r="E418" s="75" t="s">
        <v>71</v>
      </c>
      <c r="F418" s="75">
        <v>2</v>
      </c>
      <c r="G418" s="75">
        <v>1</v>
      </c>
      <c r="H418" s="75">
        <v>2</v>
      </c>
      <c r="I418" s="75">
        <v>5</v>
      </c>
      <c r="J418" s="75">
        <v>2018</v>
      </c>
      <c r="K418" s="75">
        <v>2018</v>
      </c>
      <c r="L418" s="81">
        <v>1.3412</v>
      </c>
      <c r="M418" s="81">
        <v>0</v>
      </c>
      <c r="N418" s="81">
        <v>0</v>
      </c>
      <c r="O418" s="81">
        <v>0</v>
      </c>
      <c r="P418" s="81">
        <v>1.3412</v>
      </c>
      <c r="Q418" s="75" t="s">
        <v>46</v>
      </c>
      <c r="R418" s="75">
        <v>2</v>
      </c>
      <c r="S418" s="75">
        <v>5</v>
      </c>
      <c r="T418" s="75">
        <v>2</v>
      </c>
      <c r="U418" s="75">
        <v>5</v>
      </c>
      <c r="V418" s="66">
        <v>0</v>
      </c>
      <c r="W418" s="66">
        <v>0</v>
      </c>
      <c r="X418" s="66">
        <v>0</v>
      </c>
      <c r="Y418" s="66">
        <v>0</v>
      </c>
      <c r="Z418" s="66">
        <v>0</v>
      </c>
      <c r="AA418" s="66">
        <v>0</v>
      </c>
      <c r="AB418" s="66" t="s">
        <v>206</v>
      </c>
      <c r="AC418" s="66" t="s">
        <v>207</v>
      </c>
      <c r="AD418" s="66"/>
    </row>
    <row r="419" s="8" customFormat="1" ht="12" spans="1:30">
      <c r="A419" s="75" t="s">
        <v>42</v>
      </c>
      <c r="B419" s="66" t="s">
        <v>211</v>
      </c>
      <c r="C419" s="75" t="s">
        <v>58</v>
      </c>
      <c r="D419" s="75" t="s">
        <v>70</v>
      </c>
      <c r="E419" s="75" t="s">
        <v>71</v>
      </c>
      <c r="F419" s="75">
        <v>20</v>
      </c>
      <c r="G419" s="75">
        <v>1</v>
      </c>
      <c r="H419" s="75">
        <v>5</v>
      </c>
      <c r="I419" s="75">
        <v>20</v>
      </c>
      <c r="J419" s="75">
        <v>2019</v>
      </c>
      <c r="K419" s="75">
        <v>2019</v>
      </c>
      <c r="L419" s="81">
        <v>3.1445</v>
      </c>
      <c r="M419" s="81">
        <v>0</v>
      </c>
      <c r="N419" s="81">
        <v>0</v>
      </c>
      <c r="O419" s="81">
        <v>0</v>
      </c>
      <c r="P419" s="81">
        <v>3.1445</v>
      </c>
      <c r="Q419" s="75" t="s">
        <v>46</v>
      </c>
      <c r="R419" s="75">
        <v>5</v>
      </c>
      <c r="S419" s="75">
        <v>20</v>
      </c>
      <c r="T419" s="75">
        <v>5</v>
      </c>
      <c r="U419" s="75">
        <v>20</v>
      </c>
      <c r="V419" s="66">
        <v>0</v>
      </c>
      <c r="W419" s="66">
        <v>0</v>
      </c>
      <c r="X419" s="66">
        <v>0</v>
      </c>
      <c r="Y419" s="66">
        <v>0</v>
      </c>
      <c r="Z419" s="66">
        <v>0</v>
      </c>
      <c r="AA419" s="66">
        <v>0</v>
      </c>
      <c r="AB419" s="66" t="s">
        <v>206</v>
      </c>
      <c r="AC419" s="66" t="s">
        <v>207</v>
      </c>
      <c r="AD419" s="66"/>
    </row>
    <row r="420" s="5" customFormat="1" ht="12" spans="1:30">
      <c r="A420" s="43" t="s">
        <v>212</v>
      </c>
      <c r="B420" s="44" t="s">
        <v>213</v>
      </c>
      <c r="C420" s="43" t="s">
        <v>161</v>
      </c>
      <c r="D420" s="43"/>
      <c r="E420" s="43"/>
      <c r="F420" s="43"/>
      <c r="G420" s="43"/>
      <c r="H420" s="43"/>
      <c r="I420" s="43"/>
      <c r="J420" s="43"/>
      <c r="K420" s="43"/>
      <c r="L420" s="52"/>
      <c r="M420" s="52"/>
      <c r="N420" s="52"/>
      <c r="O420" s="52"/>
      <c r="P420" s="52"/>
      <c r="Q420" s="43"/>
      <c r="R420" s="43"/>
      <c r="S420" s="43"/>
      <c r="T420" s="43"/>
      <c r="U420" s="43"/>
      <c r="V420" s="44"/>
      <c r="W420" s="44"/>
      <c r="X420" s="44"/>
      <c r="Y420" s="44"/>
      <c r="Z420" s="44"/>
      <c r="AA420" s="44"/>
      <c r="AB420" s="65"/>
      <c r="AC420" s="65"/>
      <c r="AD420" s="65"/>
    </row>
    <row r="421" s="3" customFormat="1" spans="1:30">
      <c r="A421" s="43" t="s">
        <v>214</v>
      </c>
      <c r="B421" s="44" t="s">
        <v>215</v>
      </c>
      <c r="C421" s="43" t="s">
        <v>36</v>
      </c>
      <c r="D421" s="43"/>
      <c r="E421" s="43"/>
      <c r="F421" s="43">
        <f t="shared" ref="F421:I421" si="66">SUM(F422:F431)</f>
        <v>1760</v>
      </c>
      <c r="G421" s="43">
        <f t="shared" si="66"/>
        <v>10</v>
      </c>
      <c r="H421" s="43">
        <f t="shared" si="66"/>
        <v>438</v>
      </c>
      <c r="I421" s="43">
        <f t="shared" si="66"/>
        <v>1760</v>
      </c>
      <c r="J421" s="43"/>
      <c r="K421" s="43"/>
      <c r="L421" s="52">
        <f>SUM(L422:L431)</f>
        <v>179.64</v>
      </c>
      <c r="M421" s="52">
        <f>SUM(M422:M431)</f>
        <v>0</v>
      </c>
      <c r="N421" s="52">
        <f>SUM(N422:N431)</f>
        <v>0</v>
      </c>
      <c r="O421" s="52">
        <f>SUM(O422:O431)</f>
        <v>0</v>
      </c>
      <c r="P421" s="52">
        <f>SUM(P422:P431)</f>
        <v>179.64</v>
      </c>
      <c r="Q421" s="77"/>
      <c r="R421" s="43">
        <f t="shared" ref="Q421:AA421" si="67">SUM(R422:R431)</f>
        <v>438</v>
      </c>
      <c r="S421" s="43">
        <f t="shared" si="67"/>
        <v>1760</v>
      </c>
      <c r="T421" s="43">
        <f t="shared" si="67"/>
        <v>438</v>
      </c>
      <c r="U421" s="43">
        <f t="shared" si="67"/>
        <v>1760</v>
      </c>
      <c r="V421" s="44">
        <f t="shared" si="67"/>
        <v>0</v>
      </c>
      <c r="W421" s="44">
        <f t="shared" si="67"/>
        <v>0</v>
      </c>
      <c r="X421" s="44">
        <f t="shared" si="67"/>
        <v>0</v>
      </c>
      <c r="Y421" s="44">
        <f t="shared" si="67"/>
        <v>0</v>
      </c>
      <c r="Z421" s="44">
        <f t="shared" si="67"/>
        <v>0</v>
      </c>
      <c r="AA421" s="44">
        <f t="shared" si="67"/>
        <v>0</v>
      </c>
      <c r="AB421" s="65"/>
      <c r="AC421" s="65"/>
      <c r="AD421" s="65"/>
    </row>
    <row r="422" s="7" customFormat="1" ht="12" spans="1:30">
      <c r="A422" s="75" t="s">
        <v>42</v>
      </c>
      <c r="B422" s="66" t="s">
        <v>216</v>
      </c>
      <c r="C422" s="75" t="s">
        <v>44</v>
      </c>
      <c r="D422" s="75" t="s">
        <v>70</v>
      </c>
      <c r="E422" s="75" t="s">
        <v>71</v>
      </c>
      <c r="F422" s="75">
        <v>19</v>
      </c>
      <c r="G422" s="75">
        <v>1</v>
      </c>
      <c r="H422" s="75">
        <v>5</v>
      </c>
      <c r="I422" s="75">
        <v>19</v>
      </c>
      <c r="J422" s="75">
        <v>2018</v>
      </c>
      <c r="K422" s="75">
        <v>2018</v>
      </c>
      <c r="L422" s="81">
        <v>2.9</v>
      </c>
      <c r="M422" s="81">
        <v>0</v>
      </c>
      <c r="N422" s="81">
        <v>0</v>
      </c>
      <c r="O422" s="81">
        <v>0</v>
      </c>
      <c r="P422" s="81">
        <v>2.9</v>
      </c>
      <c r="Q422" s="75" t="s">
        <v>46</v>
      </c>
      <c r="R422" s="75">
        <v>5</v>
      </c>
      <c r="S422" s="75">
        <v>19</v>
      </c>
      <c r="T422" s="75">
        <v>5</v>
      </c>
      <c r="U422" s="75">
        <v>19</v>
      </c>
      <c r="V422" s="66">
        <v>0</v>
      </c>
      <c r="W422" s="66">
        <v>0</v>
      </c>
      <c r="X422" s="66">
        <v>0</v>
      </c>
      <c r="Y422" s="66">
        <v>0</v>
      </c>
      <c r="Z422" s="66">
        <v>0</v>
      </c>
      <c r="AA422" s="66">
        <v>0</v>
      </c>
      <c r="AB422" s="66" t="s">
        <v>206</v>
      </c>
      <c r="AC422" s="66" t="s">
        <v>207</v>
      </c>
      <c r="AD422" s="66"/>
    </row>
    <row r="423" s="7" customFormat="1" ht="12" spans="1:30">
      <c r="A423" s="75" t="s">
        <v>42</v>
      </c>
      <c r="B423" s="66" t="s">
        <v>216</v>
      </c>
      <c r="C423" s="75" t="s">
        <v>49</v>
      </c>
      <c r="D423" s="75" t="s">
        <v>70</v>
      </c>
      <c r="E423" s="75" t="s">
        <v>71</v>
      </c>
      <c r="F423" s="75">
        <v>28</v>
      </c>
      <c r="G423" s="75">
        <v>1</v>
      </c>
      <c r="H423" s="75">
        <v>8</v>
      </c>
      <c r="I423" s="75">
        <v>28</v>
      </c>
      <c r="J423" s="75">
        <v>2018</v>
      </c>
      <c r="K423" s="75">
        <v>2018</v>
      </c>
      <c r="L423" s="81">
        <v>3</v>
      </c>
      <c r="M423" s="81">
        <v>0</v>
      </c>
      <c r="N423" s="81">
        <v>0</v>
      </c>
      <c r="O423" s="81">
        <v>0</v>
      </c>
      <c r="P423" s="81">
        <v>3</v>
      </c>
      <c r="Q423" s="75" t="s">
        <v>46</v>
      </c>
      <c r="R423" s="75">
        <v>8</v>
      </c>
      <c r="S423" s="75">
        <v>28</v>
      </c>
      <c r="T423" s="75">
        <v>8</v>
      </c>
      <c r="U423" s="75">
        <v>28</v>
      </c>
      <c r="V423" s="66">
        <v>0</v>
      </c>
      <c r="W423" s="66">
        <v>0</v>
      </c>
      <c r="X423" s="66">
        <v>0</v>
      </c>
      <c r="Y423" s="66">
        <v>0</v>
      </c>
      <c r="Z423" s="66">
        <v>0</v>
      </c>
      <c r="AA423" s="66">
        <v>0</v>
      </c>
      <c r="AB423" s="66" t="s">
        <v>206</v>
      </c>
      <c r="AC423" s="66" t="s">
        <v>207</v>
      </c>
      <c r="AD423" s="66"/>
    </row>
    <row r="424" s="7" customFormat="1" ht="12" spans="1:30">
      <c r="A424" s="75" t="s">
        <v>42</v>
      </c>
      <c r="B424" s="66" t="s">
        <v>216</v>
      </c>
      <c r="C424" s="75" t="s">
        <v>50</v>
      </c>
      <c r="D424" s="75" t="s">
        <v>70</v>
      </c>
      <c r="E424" s="75" t="s">
        <v>71</v>
      </c>
      <c r="F424" s="75">
        <v>66</v>
      </c>
      <c r="G424" s="75">
        <v>1</v>
      </c>
      <c r="H424" s="75">
        <v>17</v>
      </c>
      <c r="I424" s="75">
        <v>66</v>
      </c>
      <c r="J424" s="75">
        <v>2018</v>
      </c>
      <c r="K424" s="75">
        <v>2018</v>
      </c>
      <c r="L424" s="81">
        <v>6.95</v>
      </c>
      <c r="M424" s="81">
        <v>0</v>
      </c>
      <c r="N424" s="81">
        <v>0</v>
      </c>
      <c r="O424" s="81">
        <v>0</v>
      </c>
      <c r="P424" s="81">
        <v>6.95</v>
      </c>
      <c r="Q424" s="75" t="s">
        <v>46</v>
      </c>
      <c r="R424" s="75">
        <v>17</v>
      </c>
      <c r="S424" s="75">
        <v>66</v>
      </c>
      <c r="T424" s="75">
        <v>17</v>
      </c>
      <c r="U424" s="75">
        <v>66</v>
      </c>
      <c r="V424" s="66">
        <v>0</v>
      </c>
      <c r="W424" s="66">
        <v>0</v>
      </c>
      <c r="X424" s="66">
        <v>0</v>
      </c>
      <c r="Y424" s="66">
        <v>0</v>
      </c>
      <c r="Z424" s="66">
        <v>0</v>
      </c>
      <c r="AA424" s="66">
        <v>0</v>
      </c>
      <c r="AB424" s="66" t="s">
        <v>206</v>
      </c>
      <c r="AC424" s="66" t="s">
        <v>207</v>
      </c>
      <c r="AD424" s="66"/>
    </row>
    <row r="425" s="7" customFormat="1" ht="12" spans="1:30">
      <c r="A425" s="75" t="s">
        <v>42</v>
      </c>
      <c r="B425" s="66" t="s">
        <v>216</v>
      </c>
      <c r="C425" s="75" t="s">
        <v>52</v>
      </c>
      <c r="D425" s="75" t="s">
        <v>70</v>
      </c>
      <c r="E425" s="75" t="s">
        <v>71</v>
      </c>
      <c r="F425" s="75">
        <v>117</v>
      </c>
      <c r="G425" s="75">
        <v>1</v>
      </c>
      <c r="H425" s="75">
        <v>27</v>
      </c>
      <c r="I425" s="75">
        <v>117</v>
      </c>
      <c r="J425" s="75">
        <v>2018</v>
      </c>
      <c r="K425" s="75">
        <v>2018</v>
      </c>
      <c r="L425" s="81">
        <v>10.11</v>
      </c>
      <c r="M425" s="81">
        <v>0</v>
      </c>
      <c r="N425" s="81">
        <v>0</v>
      </c>
      <c r="O425" s="81">
        <v>0</v>
      </c>
      <c r="P425" s="81">
        <v>10.11</v>
      </c>
      <c r="Q425" s="75" t="s">
        <v>46</v>
      </c>
      <c r="R425" s="75">
        <v>27</v>
      </c>
      <c r="S425" s="75">
        <v>117</v>
      </c>
      <c r="T425" s="75">
        <v>27</v>
      </c>
      <c r="U425" s="75">
        <v>117</v>
      </c>
      <c r="V425" s="66">
        <v>0</v>
      </c>
      <c r="W425" s="66">
        <v>0</v>
      </c>
      <c r="X425" s="66">
        <v>0</v>
      </c>
      <c r="Y425" s="66">
        <v>0</v>
      </c>
      <c r="Z425" s="66">
        <v>0</v>
      </c>
      <c r="AA425" s="66">
        <v>0</v>
      </c>
      <c r="AB425" s="66" t="s">
        <v>206</v>
      </c>
      <c r="AC425" s="66" t="s">
        <v>207</v>
      </c>
      <c r="AD425" s="66"/>
    </row>
    <row r="426" s="7" customFormat="1" ht="12" spans="1:30">
      <c r="A426" s="75" t="s">
        <v>42</v>
      </c>
      <c r="B426" s="66" t="s">
        <v>216</v>
      </c>
      <c r="C426" s="75" t="s">
        <v>53</v>
      </c>
      <c r="D426" s="75" t="s">
        <v>70</v>
      </c>
      <c r="E426" s="75" t="s">
        <v>71</v>
      </c>
      <c r="F426" s="75">
        <v>220</v>
      </c>
      <c r="G426" s="75">
        <v>1</v>
      </c>
      <c r="H426" s="75">
        <v>59</v>
      </c>
      <c r="I426" s="75">
        <v>220</v>
      </c>
      <c r="J426" s="75">
        <v>2018</v>
      </c>
      <c r="K426" s="75">
        <v>2018</v>
      </c>
      <c r="L426" s="81">
        <v>21.35</v>
      </c>
      <c r="M426" s="81">
        <v>0</v>
      </c>
      <c r="N426" s="81">
        <v>0</v>
      </c>
      <c r="O426" s="81">
        <v>0</v>
      </c>
      <c r="P426" s="81">
        <v>21.35</v>
      </c>
      <c r="Q426" s="75" t="s">
        <v>46</v>
      </c>
      <c r="R426" s="75">
        <v>59</v>
      </c>
      <c r="S426" s="75">
        <v>220</v>
      </c>
      <c r="T426" s="75">
        <v>59</v>
      </c>
      <c r="U426" s="75">
        <v>220</v>
      </c>
      <c r="V426" s="66">
        <v>0</v>
      </c>
      <c r="W426" s="66">
        <v>0</v>
      </c>
      <c r="X426" s="66">
        <v>0</v>
      </c>
      <c r="Y426" s="66">
        <v>0</v>
      </c>
      <c r="Z426" s="66">
        <v>0</v>
      </c>
      <c r="AA426" s="66">
        <v>0</v>
      </c>
      <c r="AB426" s="66" t="s">
        <v>206</v>
      </c>
      <c r="AC426" s="66" t="s">
        <v>207</v>
      </c>
      <c r="AD426" s="66"/>
    </row>
    <row r="427" s="7" customFormat="1" ht="12" spans="1:30">
      <c r="A427" s="75" t="s">
        <v>42</v>
      </c>
      <c r="B427" s="66" t="s">
        <v>216</v>
      </c>
      <c r="C427" s="75" t="s">
        <v>54</v>
      </c>
      <c r="D427" s="75" t="s">
        <v>70</v>
      </c>
      <c r="E427" s="75" t="s">
        <v>71</v>
      </c>
      <c r="F427" s="75">
        <v>576</v>
      </c>
      <c r="G427" s="75">
        <v>1</v>
      </c>
      <c r="H427" s="75">
        <v>140</v>
      </c>
      <c r="I427" s="75">
        <v>576</v>
      </c>
      <c r="J427" s="75">
        <v>2018</v>
      </c>
      <c r="K427" s="75">
        <v>2018</v>
      </c>
      <c r="L427" s="81">
        <v>60.46</v>
      </c>
      <c r="M427" s="81">
        <v>0</v>
      </c>
      <c r="N427" s="81">
        <v>0</v>
      </c>
      <c r="O427" s="81">
        <v>0</v>
      </c>
      <c r="P427" s="81">
        <v>60.46</v>
      </c>
      <c r="Q427" s="75" t="s">
        <v>46</v>
      </c>
      <c r="R427" s="75">
        <v>140</v>
      </c>
      <c r="S427" s="75">
        <v>576</v>
      </c>
      <c r="T427" s="75">
        <v>140</v>
      </c>
      <c r="U427" s="75">
        <v>576</v>
      </c>
      <c r="V427" s="66">
        <v>0</v>
      </c>
      <c r="W427" s="66">
        <v>0</v>
      </c>
      <c r="X427" s="66">
        <v>0</v>
      </c>
      <c r="Y427" s="66">
        <v>0</v>
      </c>
      <c r="Z427" s="66">
        <v>0</v>
      </c>
      <c r="AA427" s="66">
        <v>0</v>
      </c>
      <c r="AB427" s="66" t="s">
        <v>206</v>
      </c>
      <c r="AC427" s="66" t="s">
        <v>207</v>
      </c>
      <c r="AD427" s="66"/>
    </row>
    <row r="428" s="7" customFormat="1" ht="12" spans="1:30">
      <c r="A428" s="75" t="s">
        <v>42</v>
      </c>
      <c r="B428" s="66" t="s">
        <v>216</v>
      </c>
      <c r="C428" s="75" t="s">
        <v>55</v>
      </c>
      <c r="D428" s="75" t="s">
        <v>70</v>
      </c>
      <c r="E428" s="75" t="s">
        <v>71</v>
      </c>
      <c r="F428" s="75">
        <v>408</v>
      </c>
      <c r="G428" s="75">
        <v>1</v>
      </c>
      <c r="H428" s="75">
        <v>102</v>
      </c>
      <c r="I428" s="75">
        <v>408</v>
      </c>
      <c r="J428" s="75">
        <v>2018</v>
      </c>
      <c r="K428" s="75">
        <v>2018</v>
      </c>
      <c r="L428" s="81">
        <v>40.16</v>
      </c>
      <c r="M428" s="81">
        <v>0</v>
      </c>
      <c r="N428" s="81">
        <v>0</v>
      </c>
      <c r="O428" s="81">
        <v>0</v>
      </c>
      <c r="P428" s="81">
        <v>40.16</v>
      </c>
      <c r="Q428" s="75" t="s">
        <v>46</v>
      </c>
      <c r="R428" s="75">
        <v>102</v>
      </c>
      <c r="S428" s="75">
        <v>408</v>
      </c>
      <c r="T428" s="75">
        <v>102</v>
      </c>
      <c r="U428" s="75">
        <v>408</v>
      </c>
      <c r="V428" s="66">
        <v>0</v>
      </c>
      <c r="W428" s="66">
        <v>0</v>
      </c>
      <c r="X428" s="66">
        <v>0</v>
      </c>
      <c r="Y428" s="66">
        <v>0</v>
      </c>
      <c r="Z428" s="66">
        <v>0</v>
      </c>
      <c r="AA428" s="66">
        <v>0</v>
      </c>
      <c r="AB428" s="66" t="s">
        <v>206</v>
      </c>
      <c r="AC428" s="66" t="s">
        <v>207</v>
      </c>
      <c r="AD428" s="66"/>
    </row>
    <row r="429" s="7" customFormat="1" ht="12" spans="1:30">
      <c r="A429" s="75" t="s">
        <v>42</v>
      </c>
      <c r="B429" s="66" t="s">
        <v>216</v>
      </c>
      <c r="C429" s="75" t="s">
        <v>56</v>
      </c>
      <c r="D429" s="75" t="s">
        <v>70</v>
      </c>
      <c r="E429" s="75" t="s">
        <v>71</v>
      </c>
      <c r="F429" s="75">
        <v>144</v>
      </c>
      <c r="G429" s="75">
        <v>1</v>
      </c>
      <c r="H429" s="75">
        <v>42</v>
      </c>
      <c r="I429" s="75">
        <v>144</v>
      </c>
      <c r="J429" s="75">
        <v>2018</v>
      </c>
      <c r="K429" s="75">
        <v>2018</v>
      </c>
      <c r="L429" s="81">
        <v>17.88</v>
      </c>
      <c r="M429" s="81">
        <v>0</v>
      </c>
      <c r="N429" s="81">
        <v>0</v>
      </c>
      <c r="O429" s="81">
        <v>0</v>
      </c>
      <c r="P429" s="81">
        <v>17.88</v>
      </c>
      <c r="Q429" s="75" t="s">
        <v>46</v>
      </c>
      <c r="R429" s="75">
        <v>42</v>
      </c>
      <c r="S429" s="75">
        <v>144</v>
      </c>
      <c r="T429" s="75">
        <v>42</v>
      </c>
      <c r="U429" s="75">
        <v>144</v>
      </c>
      <c r="V429" s="66">
        <v>0</v>
      </c>
      <c r="W429" s="66">
        <v>0</v>
      </c>
      <c r="X429" s="66">
        <v>0</v>
      </c>
      <c r="Y429" s="66">
        <v>0</v>
      </c>
      <c r="Z429" s="66">
        <v>0</v>
      </c>
      <c r="AA429" s="66">
        <v>0</v>
      </c>
      <c r="AB429" s="66" t="s">
        <v>206</v>
      </c>
      <c r="AC429" s="66" t="s">
        <v>207</v>
      </c>
      <c r="AD429" s="66"/>
    </row>
    <row r="430" s="7" customFormat="1" ht="12" spans="1:30">
      <c r="A430" s="75" t="s">
        <v>42</v>
      </c>
      <c r="B430" s="66" t="s">
        <v>216</v>
      </c>
      <c r="C430" s="75" t="s">
        <v>57</v>
      </c>
      <c r="D430" s="75" t="s">
        <v>70</v>
      </c>
      <c r="E430" s="75" t="s">
        <v>71</v>
      </c>
      <c r="F430" s="75">
        <v>48</v>
      </c>
      <c r="G430" s="75">
        <v>1</v>
      </c>
      <c r="H430" s="75">
        <v>11</v>
      </c>
      <c r="I430" s="75">
        <v>48</v>
      </c>
      <c r="J430" s="75">
        <v>2018</v>
      </c>
      <c r="K430" s="75">
        <v>2018</v>
      </c>
      <c r="L430" s="81">
        <v>4.8</v>
      </c>
      <c r="M430" s="81">
        <v>0</v>
      </c>
      <c r="N430" s="81">
        <v>0</v>
      </c>
      <c r="O430" s="81">
        <v>0</v>
      </c>
      <c r="P430" s="81">
        <v>4.8</v>
      </c>
      <c r="Q430" s="75" t="s">
        <v>46</v>
      </c>
      <c r="R430" s="75">
        <v>11</v>
      </c>
      <c r="S430" s="75">
        <v>48</v>
      </c>
      <c r="T430" s="75">
        <v>11</v>
      </c>
      <c r="U430" s="75">
        <v>48</v>
      </c>
      <c r="V430" s="66">
        <v>0</v>
      </c>
      <c r="W430" s="66">
        <v>0</v>
      </c>
      <c r="X430" s="66">
        <v>0</v>
      </c>
      <c r="Y430" s="66">
        <v>0</v>
      </c>
      <c r="Z430" s="66">
        <v>0</v>
      </c>
      <c r="AA430" s="66">
        <v>0</v>
      </c>
      <c r="AB430" s="66" t="s">
        <v>206</v>
      </c>
      <c r="AC430" s="66" t="s">
        <v>207</v>
      </c>
      <c r="AD430" s="66"/>
    </row>
    <row r="431" s="7" customFormat="1" ht="12" spans="1:30">
      <c r="A431" s="75" t="s">
        <v>42</v>
      </c>
      <c r="B431" s="66" t="s">
        <v>216</v>
      </c>
      <c r="C431" s="75" t="s">
        <v>58</v>
      </c>
      <c r="D431" s="75" t="s">
        <v>70</v>
      </c>
      <c r="E431" s="75" t="s">
        <v>71</v>
      </c>
      <c r="F431" s="75">
        <v>134</v>
      </c>
      <c r="G431" s="75">
        <v>1</v>
      </c>
      <c r="H431" s="75">
        <v>27</v>
      </c>
      <c r="I431" s="75">
        <v>134</v>
      </c>
      <c r="J431" s="75">
        <v>2018</v>
      </c>
      <c r="K431" s="75">
        <v>2018</v>
      </c>
      <c r="L431" s="81">
        <v>12.03</v>
      </c>
      <c r="M431" s="81">
        <v>0</v>
      </c>
      <c r="N431" s="81">
        <v>0</v>
      </c>
      <c r="O431" s="81">
        <v>0</v>
      </c>
      <c r="P431" s="81">
        <v>12.03</v>
      </c>
      <c r="Q431" s="75" t="s">
        <v>46</v>
      </c>
      <c r="R431" s="75">
        <v>27</v>
      </c>
      <c r="S431" s="75">
        <v>134</v>
      </c>
      <c r="T431" s="75">
        <v>27</v>
      </c>
      <c r="U431" s="75">
        <v>134</v>
      </c>
      <c r="V431" s="66">
        <v>0</v>
      </c>
      <c r="W431" s="66">
        <v>0</v>
      </c>
      <c r="X431" s="66">
        <v>0</v>
      </c>
      <c r="Y431" s="66">
        <v>0</v>
      </c>
      <c r="Z431" s="66">
        <v>0</v>
      </c>
      <c r="AA431" s="66">
        <v>0</v>
      </c>
      <c r="AB431" s="66" t="s">
        <v>206</v>
      </c>
      <c r="AC431" s="66" t="s">
        <v>207</v>
      </c>
      <c r="AD431" s="66"/>
    </row>
    <row r="432" s="3" customFormat="1" spans="1:30">
      <c r="A432" s="43">
        <v>7.3</v>
      </c>
      <c r="B432" s="44" t="s">
        <v>217</v>
      </c>
      <c r="C432" s="43" t="s">
        <v>36</v>
      </c>
      <c r="D432" s="43"/>
      <c r="E432" s="43"/>
      <c r="F432" s="43">
        <f t="shared" ref="F432:I432" si="68">F433+F442</f>
        <v>404</v>
      </c>
      <c r="G432" s="43">
        <f t="shared" si="68"/>
        <v>17</v>
      </c>
      <c r="H432" s="43">
        <f t="shared" si="68"/>
        <v>398</v>
      </c>
      <c r="I432" s="43">
        <f t="shared" si="68"/>
        <v>398</v>
      </c>
      <c r="J432" s="43"/>
      <c r="K432" s="43"/>
      <c r="L432" s="52">
        <f t="shared" ref="L432:P432" si="69">L433+L442</f>
        <v>25.546</v>
      </c>
      <c r="M432" s="52">
        <f t="shared" si="69"/>
        <v>0</v>
      </c>
      <c r="N432" s="52">
        <f t="shared" si="69"/>
        <v>0</v>
      </c>
      <c r="O432" s="52">
        <f t="shared" si="69"/>
        <v>0</v>
      </c>
      <c r="P432" s="52">
        <f t="shared" si="69"/>
        <v>25.546</v>
      </c>
      <c r="Q432" s="77"/>
      <c r="R432" s="43">
        <f t="shared" ref="R432:AA432" si="70">R433+R442</f>
        <v>632</v>
      </c>
      <c r="S432" s="43">
        <f t="shared" si="70"/>
        <v>1317</v>
      </c>
      <c r="T432" s="43">
        <f t="shared" si="70"/>
        <v>398</v>
      </c>
      <c r="U432" s="43">
        <f t="shared" si="70"/>
        <v>398</v>
      </c>
      <c r="V432" s="44">
        <f t="shared" si="70"/>
        <v>0</v>
      </c>
      <c r="W432" s="44">
        <f t="shared" si="70"/>
        <v>0</v>
      </c>
      <c r="X432" s="44">
        <f t="shared" si="70"/>
        <v>0</v>
      </c>
      <c r="Y432" s="44">
        <f t="shared" si="70"/>
        <v>0</v>
      </c>
      <c r="Z432" s="44">
        <f t="shared" si="70"/>
        <v>0</v>
      </c>
      <c r="AA432" s="44">
        <f t="shared" si="70"/>
        <v>0</v>
      </c>
      <c r="AB432" s="65"/>
      <c r="AC432" s="65"/>
      <c r="AD432" s="65"/>
    </row>
    <row r="433" s="3" customFormat="1" spans="1:30">
      <c r="A433" s="43" t="s">
        <v>218</v>
      </c>
      <c r="B433" s="44" t="s">
        <v>219</v>
      </c>
      <c r="C433" s="43" t="s">
        <v>124</v>
      </c>
      <c r="D433" s="43"/>
      <c r="E433" s="43"/>
      <c r="F433" s="43">
        <f>F434+F435+F436+F437+F438+F439+F440+F441</f>
        <v>120</v>
      </c>
      <c r="G433" s="43">
        <f t="shared" ref="G433:AA433" si="71">G434+G435+G436+G437+G438+G439+G440+G441</f>
        <v>8</v>
      </c>
      <c r="H433" s="43">
        <f t="shared" si="71"/>
        <v>114</v>
      </c>
      <c r="I433" s="43">
        <f t="shared" si="71"/>
        <v>114</v>
      </c>
      <c r="J433" s="43"/>
      <c r="K433" s="43"/>
      <c r="L433" s="52">
        <f t="shared" si="71"/>
        <v>8.386</v>
      </c>
      <c r="M433" s="52">
        <f t="shared" si="71"/>
        <v>0</v>
      </c>
      <c r="N433" s="52">
        <f t="shared" si="71"/>
        <v>0</v>
      </c>
      <c r="O433" s="52">
        <f t="shared" si="71"/>
        <v>0</v>
      </c>
      <c r="P433" s="52">
        <f t="shared" si="71"/>
        <v>8.386</v>
      </c>
      <c r="Q433" s="77"/>
      <c r="R433" s="43">
        <f t="shared" si="71"/>
        <v>134</v>
      </c>
      <c r="S433" s="43">
        <f t="shared" si="71"/>
        <v>114</v>
      </c>
      <c r="T433" s="43">
        <f t="shared" si="71"/>
        <v>114</v>
      </c>
      <c r="U433" s="43">
        <f t="shared" si="71"/>
        <v>114</v>
      </c>
      <c r="V433" s="44">
        <f t="shared" si="71"/>
        <v>0</v>
      </c>
      <c r="W433" s="44">
        <f t="shared" si="71"/>
        <v>0</v>
      </c>
      <c r="X433" s="44">
        <f t="shared" si="71"/>
        <v>0</v>
      </c>
      <c r="Y433" s="44">
        <f t="shared" si="71"/>
        <v>0</v>
      </c>
      <c r="Z433" s="44">
        <f t="shared" si="71"/>
        <v>0</v>
      </c>
      <c r="AA433" s="44">
        <f t="shared" si="71"/>
        <v>0</v>
      </c>
      <c r="AB433" s="65"/>
      <c r="AC433" s="65"/>
      <c r="AD433" s="65"/>
    </row>
    <row r="434" s="7" customFormat="1" ht="12" spans="1:30">
      <c r="A434" s="75" t="s">
        <v>42</v>
      </c>
      <c r="B434" s="66" t="s">
        <v>220</v>
      </c>
      <c r="C434" s="75" t="s">
        <v>44</v>
      </c>
      <c r="D434" s="75" t="s">
        <v>70</v>
      </c>
      <c r="E434" s="75" t="s">
        <v>71</v>
      </c>
      <c r="F434" s="75">
        <v>6</v>
      </c>
      <c r="G434" s="75">
        <v>1</v>
      </c>
      <c r="H434" s="75">
        <v>6</v>
      </c>
      <c r="I434" s="75">
        <v>6</v>
      </c>
      <c r="J434" s="75">
        <v>2018</v>
      </c>
      <c r="K434" s="75">
        <v>2018</v>
      </c>
      <c r="L434" s="81">
        <v>0.504</v>
      </c>
      <c r="M434" s="81">
        <v>0</v>
      </c>
      <c r="N434" s="81">
        <v>0</v>
      </c>
      <c r="O434" s="81">
        <v>0</v>
      </c>
      <c r="P434" s="81">
        <v>0.504</v>
      </c>
      <c r="Q434" s="75" t="s">
        <v>46</v>
      </c>
      <c r="R434" s="75">
        <v>6</v>
      </c>
      <c r="S434" s="75">
        <v>6</v>
      </c>
      <c r="T434" s="75">
        <v>6</v>
      </c>
      <c r="U434" s="75">
        <v>6</v>
      </c>
      <c r="V434" s="66">
        <v>0</v>
      </c>
      <c r="W434" s="66">
        <v>0</v>
      </c>
      <c r="X434" s="66">
        <v>0</v>
      </c>
      <c r="Y434" s="66">
        <v>0</v>
      </c>
      <c r="Z434" s="66">
        <v>0</v>
      </c>
      <c r="AA434" s="66">
        <v>0</v>
      </c>
      <c r="AB434" s="66" t="s">
        <v>206</v>
      </c>
      <c r="AC434" s="66" t="s">
        <v>221</v>
      </c>
      <c r="AD434" s="66"/>
    </row>
    <row r="435" s="7" customFormat="1" ht="12" spans="1:30">
      <c r="A435" s="75" t="s">
        <v>42</v>
      </c>
      <c r="B435" s="66" t="s">
        <v>220</v>
      </c>
      <c r="C435" s="75" t="s">
        <v>49</v>
      </c>
      <c r="D435" s="75" t="s">
        <v>70</v>
      </c>
      <c r="E435" s="75" t="s">
        <v>71</v>
      </c>
      <c r="F435" s="75">
        <v>4</v>
      </c>
      <c r="G435" s="75">
        <v>1</v>
      </c>
      <c r="H435" s="75">
        <v>4</v>
      </c>
      <c r="I435" s="75">
        <v>4</v>
      </c>
      <c r="J435" s="75">
        <v>2018</v>
      </c>
      <c r="K435" s="75">
        <v>2018</v>
      </c>
      <c r="L435" s="81">
        <v>0.192</v>
      </c>
      <c r="M435" s="81">
        <v>0</v>
      </c>
      <c r="N435" s="81">
        <v>0</v>
      </c>
      <c r="O435" s="81">
        <v>0</v>
      </c>
      <c r="P435" s="81">
        <v>0.192</v>
      </c>
      <c r="Q435" s="75" t="s">
        <v>46</v>
      </c>
      <c r="R435" s="75">
        <v>24</v>
      </c>
      <c r="S435" s="75">
        <v>4</v>
      </c>
      <c r="T435" s="75">
        <v>4</v>
      </c>
      <c r="U435" s="75">
        <v>4</v>
      </c>
      <c r="V435" s="66">
        <v>0</v>
      </c>
      <c r="W435" s="66">
        <v>0</v>
      </c>
      <c r="X435" s="66">
        <v>0</v>
      </c>
      <c r="Y435" s="66">
        <v>0</v>
      </c>
      <c r="Z435" s="66">
        <v>0</v>
      </c>
      <c r="AA435" s="66">
        <v>0</v>
      </c>
      <c r="AB435" s="66" t="s">
        <v>206</v>
      </c>
      <c r="AC435" s="66" t="s">
        <v>221</v>
      </c>
      <c r="AD435" s="66"/>
    </row>
    <row r="436" s="7" customFormat="1" ht="12" spans="1:30">
      <c r="A436" s="75" t="s">
        <v>42</v>
      </c>
      <c r="B436" s="66" t="s">
        <v>220</v>
      </c>
      <c r="C436" s="75" t="s">
        <v>50</v>
      </c>
      <c r="D436" s="75" t="s">
        <v>70</v>
      </c>
      <c r="E436" s="75" t="s">
        <v>71</v>
      </c>
      <c r="F436" s="75">
        <v>2</v>
      </c>
      <c r="G436" s="75">
        <v>1</v>
      </c>
      <c r="H436" s="75">
        <v>2</v>
      </c>
      <c r="I436" s="75">
        <v>2</v>
      </c>
      <c r="J436" s="75">
        <v>2018</v>
      </c>
      <c r="K436" s="75">
        <v>2018</v>
      </c>
      <c r="L436" s="81">
        <v>0.168</v>
      </c>
      <c r="M436" s="81">
        <v>0</v>
      </c>
      <c r="N436" s="81">
        <v>0</v>
      </c>
      <c r="O436" s="81">
        <v>0</v>
      </c>
      <c r="P436" s="81">
        <v>0.168</v>
      </c>
      <c r="Q436" s="75" t="s">
        <v>46</v>
      </c>
      <c r="R436" s="75">
        <v>2</v>
      </c>
      <c r="S436" s="75">
        <v>2</v>
      </c>
      <c r="T436" s="75">
        <v>2</v>
      </c>
      <c r="U436" s="75">
        <v>2</v>
      </c>
      <c r="V436" s="66">
        <v>0</v>
      </c>
      <c r="W436" s="66">
        <v>0</v>
      </c>
      <c r="X436" s="66">
        <v>0</v>
      </c>
      <c r="Y436" s="66">
        <v>0</v>
      </c>
      <c r="Z436" s="66">
        <v>0</v>
      </c>
      <c r="AA436" s="66">
        <v>0</v>
      </c>
      <c r="AB436" s="66" t="s">
        <v>206</v>
      </c>
      <c r="AC436" s="66" t="s">
        <v>221</v>
      </c>
      <c r="AD436" s="66"/>
    </row>
    <row r="437" s="7" customFormat="1" ht="24" spans="1:30">
      <c r="A437" s="75" t="s">
        <v>42</v>
      </c>
      <c r="B437" s="66" t="s">
        <v>220</v>
      </c>
      <c r="C437" s="75" t="s">
        <v>52</v>
      </c>
      <c r="D437" s="75" t="s">
        <v>70</v>
      </c>
      <c r="E437" s="75" t="s">
        <v>71</v>
      </c>
      <c r="F437" s="75">
        <v>16</v>
      </c>
      <c r="G437" s="75">
        <v>1</v>
      </c>
      <c r="H437" s="75">
        <v>16</v>
      </c>
      <c r="I437" s="75">
        <v>16</v>
      </c>
      <c r="J437" s="75">
        <v>2018</v>
      </c>
      <c r="K437" s="75">
        <v>2018</v>
      </c>
      <c r="L437" s="81">
        <v>1.408</v>
      </c>
      <c r="M437" s="81">
        <v>0</v>
      </c>
      <c r="N437" s="81">
        <v>0</v>
      </c>
      <c r="O437" s="81">
        <v>0</v>
      </c>
      <c r="P437" s="81">
        <v>1.408</v>
      </c>
      <c r="Q437" s="75" t="s">
        <v>46</v>
      </c>
      <c r="R437" s="75">
        <v>16</v>
      </c>
      <c r="S437" s="75">
        <v>16</v>
      </c>
      <c r="T437" s="75">
        <v>16</v>
      </c>
      <c r="U437" s="75">
        <v>16</v>
      </c>
      <c r="V437" s="66">
        <v>0</v>
      </c>
      <c r="W437" s="66">
        <v>0</v>
      </c>
      <c r="X437" s="66">
        <v>0</v>
      </c>
      <c r="Y437" s="66">
        <v>0</v>
      </c>
      <c r="Z437" s="66">
        <v>0</v>
      </c>
      <c r="AA437" s="66">
        <v>0</v>
      </c>
      <c r="AB437" s="66" t="s">
        <v>222</v>
      </c>
      <c r="AC437" s="66" t="s">
        <v>221</v>
      </c>
      <c r="AD437" s="66"/>
    </row>
    <row r="438" s="7" customFormat="1" ht="24" spans="1:30">
      <c r="A438" s="75" t="s">
        <v>42</v>
      </c>
      <c r="B438" s="66" t="s">
        <v>220</v>
      </c>
      <c r="C438" s="75" t="s">
        <v>53</v>
      </c>
      <c r="D438" s="75" t="s">
        <v>70</v>
      </c>
      <c r="E438" s="75" t="s">
        <v>71</v>
      </c>
      <c r="F438" s="75">
        <v>19</v>
      </c>
      <c r="G438" s="75">
        <v>1</v>
      </c>
      <c r="H438" s="75">
        <v>19</v>
      </c>
      <c r="I438" s="75">
        <v>19</v>
      </c>
      <c r="J438" s="75">
        <v>2018</v>
      </c>
      <c r="K438" s="75">
        <v>2018</v>
      </c>
      <c r="L438" s="81">
        <v>1.21</v>
      </c>
      <c r="M438" s="81">
        <v>0</v>
      </c>
      <c r="N438" s="81">
        <v>0</v>
      </c>
      <c r="O438" s="81">
        <v>0</v>
      </c>
      <c r="P438" s="81">
        <v>1.21</v>
      </c>
      <c r="Q438" s="75" t="s">
        <v>46</v>
      </c>
      <c r="R438" s="75">
        <v>19</v>
      </c>
      <c r="S438" s="75">
        <v>19</v>
      </c>
      <c r="T438" s="75">
        <v>19</v>
      </c>
      <c r="U438" s="75">
        <v>19</v>
      </c>
      <c r="V438" s="66">
        <v>0</v>
      </c>
      <c r="W438" s="66">
        <v>0</v>
      </c>
      <c r="X438" s="66">
        <v>0</v>
      </c>
      <c r="Y438" s="66">
        <v>0</v>
      </c>
      <c r="Z438" s="66">
        <v>0</v>
      </c>
      <c r="AA438" s="66">
        <v>0</v>
      </c>
      <c r="AB438" s="66" t="s">
        <v>222</v>
      </c>
      <c r="AC438" s="66" t="s">
        <v>221</v>
      </c>
      <c r="AD438" s="66"/>
    </row>
    <row r="439" s="7" customFormat="1" ht="24" spans="1:30">
      <c r="A439" s="75" t="s">
        <v>42</v>
      </c>
      <c r="B439" s="66" t="s">
        <v>220</v>
      </c>
      <c r="C439" s="75" t="s">
        <v>54</v>
      </c>
      <c r="D439" s="75" t="s">
        <v>70</v>
      </c>
      <c r="E439" s="75" t="s">
        <v>71</v>
      </c>
      <c r="F439" s="75">
        <v>54</v>
      </c>
      <c r="G439" s="75">
        <v>1</v>
      </c>
      <c r="H439" s="75">
        <v>48</v>
      </c>
      <c r="I439" s="75">
        <v>48</v>
      </c>
      <c r="J439" s="75">
        <v>2018</v>
      </c>
      <c r="K439" s="75">
        <v>2018</v>
      </c>
      <c r="L439" s="81">
        <v>3.852</v>
      </c>
      <c r="M439" s="81">
        <v>0</v>
      </c>
      <c r="N439" s="81">
        <v>0</v>
      </c>
      <c r="O439" s="81">
        <v>0</v>
      </c>
      <c r="P439" s="81">
        <v>3.852</v>
      </c>
      <c r="Q439" s="75" t="s">
        <v>46</v>
      </c>
      <c r="R439" s="75">
        <v>48</v>
      </c>
      <c r="S439" s="75">
        <v>48</v>
      </c>
      <c r="T439" s="75">
        <v>48</v>
      </c>
      <c r="U439" s="75">
        <v>48</v>
      </c>
      <c r="V439" s="66">
        <v>0</v>
      </c>
      <c r="W439" s="66">
        <v>0</v>
      </c>
      <c r="X439" s="66">
        <v>0</v>
      </c>
      <c r="Y439" s="66">
        <v>0</v>
      </c>
      <c r="Z439" s="66">
        <v>0</v>
      </c>
      <c r="AA439" s="66">
        <v>0</v>
      </c>
      <c r="AB439" s="66" t="s">
        <v>222</v>
      </c>
      <c r="AC439" s="66" t="s">
        <v>221</v>
      </c>
      <c r="AD439" s="66"/>
    </row>
    <row r="440" s="7" customFormat="1" ht="24" spans="1:30">
      <c r="A440" s="75" t="s">
        <v>42</v>
      </c>
      <c r="B440" s="66" t="s">
        <v>220</v>
      </c>
      <c r="C440" s="75" t="s">
        <v>56</v>
      </c>
      <c r="D440" s="75" t="s">
        <v>70</v>
      </c>
      <c r="E440" s="75" t="s">
        <v>71</v>
      </c>
      <c r="F440" s="75">
        <v>14</v>
      </c>
      <c r="G440" s="75">
        <v>1</v>
      </c>
      <c r="H440" s="75">
        <v>14</v>
      </c>
      <c r="I440" s="75">
        <v>14</v>
      </c>
      <c r="J440" s="75">
        <v>2018</v>
      </c>
      <c r="K440" s="75">
        <v>2018</v>
      </c>
      <c r="L440" s="81">
        <v>0.672</v>
      </c>
      <c r="M440" s="81">
        <v>0</v>
      </c>
      <c r="N440" s="81">
        <v>0</v>
      </c>
      <c r="O440" s="81">
        <v>0</v>
      </c>
      <c r="P440" s="81">
        <v>0.672</v>
      </c>
      <c r="Q440" s="75" t="s">
        <v>46</v>
      </c>
      <c r="R440" s="75">
        <v>14</v>
      </c>
      <c r="S440" s="75">
        <v>14</v>
      </c>
      <c r="T440" s="75">
        <v>14</v>
      </c>
      <c r="U440" s="75">
        <v>14</v>
      </c>
      <c r="V440" s="66">
        <v>0</v>
      </c>
      <c r="W440" s="66">
        <v>0</v>
      </c>
      <c r="X440" s="66">
        <v>0</v>
      </c>
      <c r="Y440" s="66">
        <v>0</v>
      </c>
      <c r="Z440" s="66">
        <v>0</v>
      </c>
      <c r="AA440" s="66">
        <v>0</v>
      </c>
      <c r="AB440" s="66" t="s">
        <v>222</v>
      </c>
      <c r="AC440" s="66" t="s">
        <v>221</v>
      </c>
      <c r="AD440" s="66"/>
    </row>
    <row r="441" s="7" customFormat="1" ht="24" spans="1:30">
      <c r="A441" s="75" t="s">
        <v>42</v>
      </c>
      <c r="B441" s="66" t="s">
        <v>220</v>
      </c>
      <c r="C441" s="75" t="s">
        <v>58</v>
      </c>
      <c r="D441" s="75" t="s">
        <v>70</v>
      </c>
      <c r="E441" s="75" t="s">
        <v>71</v>
      </c>
      <c r="F441" s="75">
        <v>5</v>
      </c>
      <c r="G441" s="75">
        <v>1</v>
      </c>
      <c r="H441" s="75">
        <v>5</v>
      </c>
      <c r="I441" s="75">
        <v>5</v>
      </c>
      <c r="J441" s="75">
        <v>2018</v>
      </c>
      <c r="K441" s="75">
        <v>2018</v>
      </c>
      <c r="L441" s="81">
        <v>0.38</v>
      </c>
      <c r="M441" s="81">
        <v>0</v>
      </c>
      <c r="N441" s="81">
        <v>0</v>
      </c>
      <c r="O441" s="81">
        <v>0</v>
      </c>
      <c r="P441" s="81">
        <v>0.38</v>
      </c>
      <c r="Q441" s="75" t="s">
        <v>46</v>
      </c>
      <c r="R441" s="75">
        <v>5</v>
      </c>
      <c r="S441" s="75">
        <v>5</v>
      </c>
      <c r="T441" s="75">
        <v>5</v>
      </c>
      <c r="U441" s="75">
        <v>5</v>
      </c>
      <c r="V441" s="66">
        <v>0</v>
      </c>
      <c r="W441" s="66">
        <v>0</v>
      </c>
      <c r="X441" s="66">
        <v>0</v>
      </c>
      <c r="Y441" s="66">
        <v>0</v>
      </c>
      <c r="Z441" s="66">
        <v>0</v>
      </c>
      <c r="AA441" s="66">
        <v>0</v>
      </c>
      <c r="AB441" s="66" t="s">
        <v>222</v>
      </c>
      <c r="AC441" s="66" t="s">
        <v>221</v>
      </c>
      <c r="AD441" s="66"/>
    </row>
    <row r="442" s="3" customFormat="1" ht="24" spans="1:30">
      <c r="A442" s="43" t="s">
        <v>223</v>
      </c>
      <c r="B442" s="44" t="s">
        <v>224</v>
      </c>
      <c r="C442" s="43" t="s">
        <v>36</v>
      </c>
      <c r="D442" s="43"/>
      <c r="E442" s="43"/>
      <c r="F442" s="43">
        <f>F443+F444+F445+F446+F447+F448+F449+F450+F451</f>
        <v>284</v>
      </c>
      <c r="G442" s="43">
        <f t="shared" ref="G442:AA442" si="72">G443+G444+G445+G446+G447+G448+G449+G450+G451</f>
        <v>9</v>
      </c>
      <c r="H442" s="43">
        <f t="shared" si="72"/>
        <v>284</v>
      </c>
      <c r="I442" s="43">
        <f t="shared" si="72"/>
        <v>284</v>
      </c>
      <c r="J442" s="43"/>
      <c r="K442" s="43"/>
      <c r="L442" s="52">
        <f t="shared" si="72"/>
        <v>17.16</v>
      </c>
      <c r="M442" s="52">
        <f t="shared" si="72"/>
        <v>0</v>
      </c>
      <c r="N442" s="52">
        <f t="shared" si="72"/>
        <v>0</v>
      </c>
      <c r="O442" s="52">
        <f t="shared" si="72"/>
        <v>0</v>
      </c>
      <c r="P442" s="52">
        <f t="shared" si="72"/>
        <v>17.16</v>
      </c>
      <c r="Q442" s="77"/>
      <c r="R442" s="43">
        <f t="shared" si="72"/>
        <v>498</v>
      </c>
      <c r="S442" s="43">
        <f t="shared" si="72"/>
        <v>1203</v>
      </c>
      <c r="T442" s="43">
        <f t="shared" si="72"/>
        <v>284</v>
      </c>
      <c r="U442" s="43">
        <f t="shared" si="72"/>
        <v>284</v>
      </c>
      <c r="V442" s="44">
        <f t="shared" si="72"/>
        <v>0</v>
      </c>
      <c r="W442" s="44">
        <f t="shared" si="72"/>
        <v>0</v>
      </c>
      <c r="X442" s="44">
        <f t="shared" si="72"/>
        <v>0</v>
      </c>
      <c r="Y442" s="44">
        <f t="shared" si="72"/>
        <v>0</v>
      </c>
      <c r="Z442" s="44">
        <f t="shared" si="72"/>
        <v>0</v>
      </c>
      <c r="AA442" s="44">
        <f t="shared" si="72"/>
        <v>0</v>
      </c>
      <c r="AB442" s="65"/>
      <c r="AC442" s="65"/>
      <c r="AD442" s="65"/>
    </row>
    <row r="443" s="7" customFormat="1" ht="12" spans="1:30">
      <c r="A443" s="75" t="s">
        <v>42</v>
      </c>
      <c r="B443" s="66" t="s">
        <v>225</v>
      </c>
      <c r="C443" s="75" t="s">
        <v>44</v>
      </c>
      <c r="D443" s="75" t="s">
        <v>70</v>
      </c>
      <c r="E443" s="75" t="s">
        <v>71</v>
      </c>
      <c r="F443" s="75">
        <v>12</v>
      </c>
      <c r="G443" s="75">
        <v>1</v>
      </c>
      <c r="H443" s="75">
        <v>12</v>
      </c>
      <c r="I443" s="75">
        <v>12</v>
      </c>
      <c r="J443" s="75">
        <v>2018</v>
      </c>
      <c r="K443" s="75">
        <v>2018</v>
      </c>
      <c r="L443" s="81">
        <v>0.72</v>
      </c>
      <c r="M443" s="81">
        <v>0</v>
      </c>
      <c r="N443" s="81">
        <v>0</v>
      </c>
      <c r="O443" s="81">
        <v>0</v>
      </c>
      <c r="P443" s="81">
        <v>0.72</v>
      </c>
      <c r="Q443" s="75" t="s">
        <v>46</v>
      </c>
      <c r="R443" s="75">
        <v>12</v>
      </c>
      <c r="S443" s="75">
        <v>12</v>
      </c>
      <c r="T443" s="75">
        <v>12</v>
      </c>
      <c r="U443" s="75">
        <v>12</v>
      </c>
      <c r="V443" s="66">
        <v>0</v>
      </c>
      <c r="W443" s="66">
        <v>0</v>
      </c>
      <c r="X443" s="66">
        <v>0</v>
      </c>
      <c r="Y443" s="66">
        <v>0</v>
      </c>
      <c r="Z443" s="66">
        <v>0</v>
      </c>
      <c r="AA443" s="66">
        <v>0</v>
      </c>
      <c r="AB443" s="66" t="s">
        <v>206</v>
      </c>
      <c r="AC443" s="66" t="s">
        <v>226</v>
      </c>
      <c r="AD443" s="66"/>
    </row>
    <row r="444" s="7" customFormat="1" ht="12" spans="1:30">
      <c r="A444" s="75" t="s">
        <v>42</v>
      </c>
      <c r="B444" s="66" t="s">
        <v>225</v>
      </c>
      <c r="C444" s="75" t="s">
        <v>49</v>
      </c>
      <c r="D444" s="75" t="s">
        <v>70</v>
      </c>
      <c r="E444" s="75" t="s">
        <v>71</v>
      </c>
      <c r="F444" s="75">
        <v>20</v>
      </c>
      <c r="G444" s="75">
        <v>1</v>
      </c>
      <c r="H444" s="75">
        <v>20</v>
      </c>
      <c r="I444" s="75">
        <v>20</v>
      </c>
      <c r="J444" s="75">
        <v>2018</v>
      </c>
      <c r="K444" s="75">
        <v>2018</v>
      </c>
      <c r="L444" s="81">
        <v>1.2</v>
      </c>
      <c r="M444" s="81">
        <v>0</v>
      </c>
      <c r="N444" s="81">
        <v>0</v>
      </c>
      <c r="O444" s="81">
        <v>0</v>
      </c>
      <c r="P444" s="81">
        <v>1.2</v>
      </c>
      <c r="Q444" s="75" t="s">
        <v>46</v>
      </c>
      <c r="R444" s="75">
        <v>20</v>
      </c>
      <c r="S444" s="75">
        <v>20</v>
      </c>
      <c r="T444" s="75">
        <v>20</v>
      </c>
      <c r="U444" s="75">
        <v>20</v>
      </c>
      <c r="V444" s="66">
        <v>0</v>
      </c>
      <c r="W444" s="66">
        <v>0</v>
      </c>
      <c r="X444" s="66">
        <v>0</v>
      </c>
      <c r="Y444" s="66">
        <v>0</v>
      </c>
      <c r="Z444" s="66">
        <v>0</v>
      </c>
      <c r="AA444" s="66">
        <v>0</v>
      </c>
      <c r="AB444" s="66" t="s">
        <v>206</v>
      </c>
      <c r="AC444" s="66" t="s">
        <v>226</v>
      </c>
      <c r="AD444" s="66"/>
    </row>
    <row r="445" s="7" customFormat="1" ht="12" spans="1:30">
      <c r="A445" s="75" t="s">
        <v>42</v>
      </c>
      <c r="B445" s="66" t="s">
        <v>225</v>
      </c>
      <c r="C445" s="75" t="s">
        <v>50</v>
      </c>
      <c r="D445" s="75" t="s">
        <v>70</v>
      </c>
      <c r="E445" s="75" t="s">
        <v>71</v>
      </c>
      <c r="F445" s="75">
        <v>22</v>
      </c>
      <c r="G445" s="75">
        <v>1</v>
      </c>
      <c r="H445" s="75">
        <v>22</v>
      </c>
      <c r="I445" s="75">
        <v>22</v>
      </c>
      <c r="J445" s="75">
        <v>2018</v>
      </c>
      <c r="K445" s="75">
        <v>2018</v>
      </c>
      <c r="L445" s="81">
        <v>1.32</v>
      </c>
      <c r="M445" s="81">
        <v>0</v>
      </c>
      <c r="N445" s="81">
        <v>0</v>
      </c>
      <c r="O445" s="81">
        <v>0</v>
      </c>
      <c r="P445" s="81">
        <v>1.32</v>
      </c>
      <c r="Q445" s="75" t="s">
        <v>46</v>
      </c>
      <c r="R445" s="75">
        <v>22</v>
      </c>
      <c r="S445" s="75">
        <v>22</v>
      </c>
      <c r="T445" s="75">
        <v>22</v>
      </c>
      <c r="U445" s="75">
        <v>22</v>
      </c>
      <c r="V445" s="66">
        <v>0</v>
      </c>
      <c r="W445" s="66">
        <v>0</v>
      </c>
      <c r="X445" s="66">
        <v>0</v>
      </c>
      <c r="Y445" s="66">
        <v>0</v>
      </c>
      <c r="Z445" s="66">
        <v>0</v>
      </c>
      <c r="AA445" s="66">
        <v>0</v>
      </c>
      <c r="AB445" s="66" t="s">
        <v>206</v>
      </c>
      <c r="AC445" s="66" t="s">
        <v>226</v>
      </c>
      <c r="AD445" s="66"/>
    </row>
    <row r="446" s="7" customFormat="1" ht="12" spans="1:30">
      <c r="A446" s="75" t="s">
        <v>42</v>
      </c>
      <c r="B446" s="66" t="s">
        <v>225</v>
      </c>
      <c r="C446" s="75" t="s">
        <v>51</v>
      </c>
      <c r="D446" s="75" t="s">
        <v>70</v>
      </c>
      <c r="E446" s="75" t="s">
        <v>71</v>
      </c>
      <c r="F446" s="75">
        <v>2</v>
      </c>
      <c r="G446" s="75">
        <v>1</v>
      </c>
      <c r="H446" s="75">
        <v>2</v>
      </c>
      <c r="I446" s="75">
        <v>2</v>
      </c>
      <c r="J446" s="75">
        <v>2018</v>
      </c>
      <c r="K446" s="75">
        <v>2018</v>
      </c>
      <c r="L446" s="81">
        <v>0.12</v>
      </c>
      <c r="M446" s="81">
        <v>0</v>
      </c>
      <c r="N446" s="81">
        <v>0</v>
      </c>
      <c r="O446" s="81">
        <v>0</v>
      </c>
      <c r="P446" s="81">
        <v>0.12</v>
      </c>
      <c r="Q446" s="75" t="s">
        <v>46</v>
      </c>
      <c r="R446" s="75">
        <v>216</v>
      </c>
      <c r="S446" s="75">
        <v>921</v>
      </c>
      <c r="T446" s="75">
        <v>2</v>
      </c>
      <c r="U446" s="75">
        <v>2</v>
      </c>
      <c r="V446" s="66">
        <v>0</v>
      </c>
      <c r="W446" s="66">
        <v>0</v>
      </c>
      <c r="X446" s="66">
        <v>0</v>
      </c>
      <c r="Y446" s="66">
        <v>0</v>
      </c>
      <c r="Z446" s="66">
        <v>0</v>
      </c>
      <c r="AA446" s="66">
        <v>0</v>
      </c>
      <c r="AB446" s="66" t="s">
        <v>206</v>
      </c>
      <c r="AC446" s="66" t="s">
        <v>226</v>
      </c>
      <c r="AD446" s="66"/>
    </row>
    <row r="447" s="7" customFormat="1" ht="12" spans="1:30">
      <c r="A447" s="75" t="s">
        <v>42</v>
      </c>
      <c r="B447" s="66" t="s">
        <v>225</v>
      </c>
      <c r="C447" s="75" t="s">
        <v>52</v>
      </c>
      <c r="D447" s="75" t="s">
        <v>70</v>
      </c>
      <c r="E447" s="75" t="s">
        <v>71</v>
      </c>
      <c r="F447" s="75">
        <v>44</v>
      </c>
      <c r="G447" s="75">
        <v>1</v>
      </c>
      <c r="H447" s="75">
        <v>44</v>
      </c>
      <c r="I447" s="75">
        <v>44</v>
      </c>
      <c r="J447" s="75">
        <v>2018</v>
      </c>
      <c r="K447" s="75">
        <v>2018</v>
      </c>
      <c r="L447" s="81">
        <v>2.64</v>
      </c>
      <c r="M447" s="81">
        <v>0</v>
      </c>
      <c r="N447" s="81">
        <v>0</v>
      </c>
      <c r="O447" s="81">
        <v>0</v>
      </c>
      <c r="P447" s="81">
        <v>2.64</v>
      </c>
      <c r="Q447" s="75" t="s">
        <v>46</v>
      </c>
      <c r="R447" s="75">
        <v>44</v>
      </c>
      <c r="S447" s="75">
        <v>44</v>
      </c>
      <c r="T447" s="75">
        <v>44</v>
      </c>
      <c r="U447" s="75">
        <v>44</v>
      </c>
      <c r="V447" s="66">
        <v>0</v>
      </c>
      <c r="W447" s="66">
        <v>0</v>
      </c>
      <c r="X447" s="66">
        <v>0</v>
      </c>
      <c r="Y447" s="66">
        <v>0</v>
      </c>
      <c r="Z447" s="66">
        <v>0</v>
      </c>
      <c r="AA447" s="66">
        <v>0</v>
      </c>
      <c r="AB447" s="66" t="s">
        <v>206</v>
      </c>
      <c r="AC447" s="66" t="s">
        <v>226</v>
      </c>
      <c r="AD447" s="66"/>
    </row>
    <row r="448" s="7" customFormat="1" ht="12" spans="1:30">
      <c r="A448" s="75" t="s">
        <v>42</v>
      </c>
      <c r="B448" s="66" t="s">
        <v>225</v>
      </c>
      <c r="C448" s="75" t="s">
        <v>53</v>
      </c>
      <c r="D448" s="75" t="s">
        <v>70</v>
      </c>
      <c r="E448" s="75" t="s">
        <v>71</v>
      </c>
      <c r="F448" s="75">
        <v>70</v>
      </c>
      <c r="G448" s="75">
        <v>1</v>
      </c>
      <c r="H448" s="75">
        <v>70</v>
      </c>
      <c r="I448" s="75">
        <v>70</v>
      </c>
      <c r="J448" s="75">
        <v>2018</v>
      </c>
      <c r="K448" s="75">
        <v>2018</v>
      </c>
      <c r="L448" s="81">
        <v>4.32</v>
      </c>
      <c r="M448" s="81">
        <v>0</v>
      </c>
      <c r="N448" s="81">
        <v>0</v>
      </c>
      <c r="O448" s="81">
        <v>0</v>
      </c>
      <c r="P448" s="81">
        <v>4.32</v>
      </c>
      <c r="Q448" s="75" t="s">
        <v>46</v>
      </c>
      <c r="R448" s="75">
        <v>70</v>
      </c>
      <c r="S448" s="75">
        <v>70</v>
      </c>
      <c r="T448" s="75">
        <v>70</v>
      </c>
      <c r="U448" s="75">
        <v>70</v>
      </c>
      <c r="V448" s="66">
        <v>0</v>
      </c>
      <c r="W448" s="66">
        <v>0</v>
      </c>
      <c r="X448" s="66">
        <v>0</v>
      </c>
      <c r="Y448" s="66">
        <v>0</v>
      </c>
      <c r="Z448" s="66">
        <v>0</v>
      </c>
      <c r="AA448" s="66">
        <v>0</v>
      </c>
      <c r="AB448" s="66" t="s">
        <v>206</v>
      </c>
      <c r="AC448" s="66" t="s">
        <v>226</v>
      </c>
      <c r="AD448" s="66"/>
    </row>
    <row r="449" s="7" customFormat="1" ht="12" spans="1:30">
      <c r="A449" s="75" t="s">
        <v>42</v>
      </c>
      <c r="B449" s="66" t="s">
        <v>225</v>
      </c>
      <c r="C449" s="75" t="s">
        <v>56</v>
      </c>
      <c r="D449" s="75" t="s">
        <v>70</v>
      </c>
      <c r="E449" s="75" t="s">
        <v>71</v>
      </c>
      <c r="F449" s="75">
        <v>80</v>
      </c>
      <c r="G449" s="75">
        <v>1</v>
      </c>
      <c r="H449" s="75">
        <v>80</v>
      </c>
      <c r="I449" s="75">
        <v>80</v>
      </c>
      <c r="J449" s="75">
        <v>2018</v>
      </c>
      <c r="K449" s="75">
        <v>2018</v>
      </c>
      <c r="L449" s="81">
        <v>4.8</v>
      </c>
      <c r="M449" s="81">
        <v>0</v>
      </c>
      <c r="N449" s="81">
        <v>0</v>
      </c>
      <c r="O449" s="81">
        <v>0</v>
      </c>
      <c r="P449" s="81">
        <v>4.8</v>
      </c>
      <c r="Q449" s="75" t="s">
        <v>46</v>
      </c>
      <c r="R449" s="75">
        <v>80</v>
      </c>
      <c r="S449" s="75">
        <v>80</v>
      </c>
      <c r="T449" s="75">
        <v>80</v>
      </c>
      <c r="U449" s="75">
        <v>80</v>
      </c>
      <c r="V449" s="66">
        <v>0</v>
      </c>
      <c r="W449" s="66">
        <v>0</v>
      </c>
      <c r="X449" s="66">
        <v>0</v>
      </c>
      <c r="Y449" s="66">
        <v>0</v>
      </c>
      <c r="Z449" s="66">
        <v>0</v>
      </c>
      <c r="AA449" s="66">
        <v>0</v>
      </c>
      <c r="AB449" s="66" t="s">
        <v>206</v>
      </c>
      <c r="AC449" s="66" t="s">
        <v>226</v>
      </c>
      <c r="AD449" s="66"/>
    </row>
    <row r="450" s="7" customFormat="1" ht="12" spans="1:30">
      <c r="A450" s="75" t="s">
        <v>42</v>
      </c>
      <c r="B450" s="66" t="s">
        <v>225</v>
      </c>
      <c r="C450" s="75" t="s">
        <v>57</v>
      </c>
      <c r="D450" s="75" t="s">
        <v>70</v>
      </c>
      <c r="E450" s="75" t="s">
        <v>71</v>
      </c>
      <c r="F450" s="75">
        <v>12</v>
      </c>
      <c r="G450" s="75">
        <v>1</v>
      </c>
      <c r="H450" s="75">
        <v>12</v>
      </c>
      <c r="I450" s="75">
        <v>12</v>
      </c>
      <c r="J450" s="75">
        <v>2018</v>
      </c>
      <c r="K450" s="75">
        <v>2018</v>
      </c>
      <c r="L450" s="81">
        <v>0.72</v>
      </c>
      <c r="M450" s="81">
        <v>0</v>
      </c>
      <c r="N450" s="81">
        <v>0</v>
      </c>
      <c r="O450" s="81">
        <v>0</v>
      </c>
      <c r="P450" s="81">
        <v>0.72</v>
      </c>
      <c r="Q450" s="75" t="s">
        <v>46</v>
      </c>
      <c r="R450" s="75">
        <v>12</v>
      </c>
      <c r="S450" s="75">
        <v>12</v>
      </c>
      <c r="T450" s="75">
        <v>12</v>
      </c>
      <c r="U450" s="75">
        <v>12</v>
      </c>
      <c r="V450" s="66">
        <v>0</v>
      </c>
      <c r="W450" s="66">
        <v>0</v>
      </c>
      <c r="X450" s="66">
        <v>0</v>
      </c>
      <c r="Y450" s="66">
        <v>0</v>
      </c>
      <c r="Z450" s="66">
        <v>0</v>
      </c>
      <c r="AA450" s="66">
        <v>0</v>
      </c>
      <c r="AB450" s="66" t="s">
        <v>206</v>
      </c>
      <c r="AC450" s="66" t="s">
        <v>226</v>
      </c>
      <c r="AD450" s="66"/>
    </row>
    <row r="451" s="7" customFormat="1" ht="12" spans="1:30">
      <c r="A451" s="75" t="s">
        <v>42</v>
      </c>
      <c r="B451" s="66" t="s">
        <v>225</v>
      </c>
      <c r="C451" s="75" t="s">
        <v>58</v>
      </c>
      <c r="D451" s="75" t="s">
        <v>70</v>
      </c>
      <c r="E451" s="75" t="s">
        <v>71</v>
      </c>
      <c r="F451" s="75">
        <v>22</v>
      </c>
      <c r="G451" s="75">
        <v>1</v>
      </c>
      <c r="H451" s="75">
        <v>22</v>
      </c>
      <c r="I451" s="75">
        <v>22</v>
      </c>
      <c r="J451" s="75">
        <v>2018</v>
      </c>
      <c r="K451" s="75">
        <v>2018</v>
      </c>
      <c r="L451" s="81">
        <v>1.32</v>
      </c>
      <c r="M451" s="81">
        <v>0</v>
      </c>
      <c r="N451" s="81">
        <v>0</v>
      </c>
      <c r="O451" s="81">
        <v>0</v>
      </c>
      <c r="P451" s="81">
        <v>1.32</v>
      </c>
      <c r="Q451" s="75" t="s">
        <v>46</v>
      </c>
      <c r="R451" s="75">
        <v>22</v>
      </c>
      <c r="S451" s="75">
        <v>22</v>
      </c>
      <c r="T451" s="75">
        <v>22</v>
      </c>
      <c r="U451" s="75">
        <v>22</v>
      </c>
      <c r="V451" s="66">
        <v>0</v>
      </c>
      <c r="W451" s="66">
        <v>0</v>
      </c>
      <c r="X451" s="66">
        <v>0</v>
      </c>
      <c r="Y451" s="66">
        <v>0</v>
      </c>
      <c r="Z451" s="66">
        <v>0</v>
      </c>
      <c r="AA451" s="66">
        <v>0</v>
      </c>
      <c r="AB451" s="66" t="s">
        <v>206</v>
      </c>
      <c r="AC451" s="66" t="s">
        <v>226</v>
      </c>
      <c r="AD451" s="66"/>
    </row>
    <row r="452" s="3" customFormat="1" spans="1:30">
      <c r="A452" s="43">
        <v>7.4</v>
      </c>
      <c r="B452" s="44" t="s">
        <v>227</v>
      </c>
      <c r="C452" s="43" t="s">
        <v>36</v>
      </c>
      <c r="D452" s="43"/>
      <c r="E452" s="43"/>
      <c r="F452" s="43">
        <f t="shared" ref="F452:I452" si="73">F453+F454</f>
        <v>18328</v>
      </c>
      <c r="G452" s="43">
        <f t="shared" si="73"/>
        <v>11</v>
      </c>
      <c r="H452" s="43">
        <f t="shared" si="73"/>
        <v>6125</v>
      </c>
      <c r="I452" s="43">
        <f t="shared" si="73"/>
        <v>18328</v>
      </c>
      <c r="J452" s="43"/>
      <c r="K452" s="43"/>
      <c r="L452" s="52">
        <f t="shared" ref="L452:P452" si="74">L453+L454</f>
        <v>185.87</v>
      </c>
      <c r="M452" s="52">
        <f t="shared" si="74"/>
        <v>0</v>
      </c>
      <c r="N452" s="52">
        <f t="shared" si="74"/>
        <v>185.87</v>
      </c>
      <c r="O452" s="52">
        <f t="shared" si="74"/>
        <v>0</v>
      </c>
      <c r="P452" s="52">
        <f t="shared" si="74"/>
        <v>0</v>
      </c>
      <c r="Q452" s="77"/>
      <c r="R452" s="43">
        <f t="shared" ref="R452:AA452" si="75">R453+R454</f>
        <v>6391</v>
      </c>
      <c r="S452" s="43">
        <f t="shared" si="75"/>
        <v>20171</v>
      </c>
      <c r="T452" s="43">
        <f t="shared" si="75"/>
        <v>5914</v>
      </c>
      <c r="U452" s="43">
        <f t="shared" si="75"/>
        <v>17976</v>
      </c>
      <c r="V452" s="44">
        <f t="shared" si="75"/>
        <v>0</v>
      </c>
      <c r="W452" s="44">
        <f t="shared" si="75"/>
        <v>0</v>
      </c>
      <c r="X452" s="44">
        <f t="shared" si="75"/>
        <v>0</v>
      </c>
      <c r="Y452" s="44">
        <f t="shared" si="75"/>
        <v>0</v>
      </c>
      <c r="Z452" s="44">
        <f t="shared" si="75"/>
        <v>0</v>
      </c>
      <c r="AA452" s="44">
        <f t="shared" si="75"/>
        <v>0</v>
      </c>
      <c r="AB452" s="65"/>
      <c r="AC452" s="65"/>
      <c r="AD452" s="65"/>
    </row>
    <row r="453" s="3" customFormat="1" spans="1:30">
      <c r="A453" s="43" t="s">
        <v>228</v>
      </c>
      <c r="B453" s="44" t="s">
        <v>229</v>
      </c>
      <c r="C453" s="43"/>
      <c r="D453" s="43"/>
      <c r="E453" s="43"/>
      <c r="F453" s="43"/>
      <c r="G453" s="43"/>
      <c r="H453" s="43"/>
      <c r="I453" s="43"/>
      <c r="J453" s="43"/>
      <c r="K453" s="43"/>
      <c r="L453" s="52"/>
      <c r="M453" s="52"/>
      <c r="N453" s="52"/>
      <c r="O453" s="52"/>
      <c r="P453" s="52"/>
      <c r="Q453" s="43"/>
      <c r="R453" s="43"/>
      <c r="S453" s="43"/>
      <c r="T453" s="43"/>
      <c r="U453" s="43"/>
      <c r="V453" s="160"/>
      <c r="W453" s="65"/>
      <c r="X453" s="65"/>
      <c r="Y453" s="65"/>
      <c r="Z453" s="65"/>
      <c r="AA453" s="65"/>
      <c r="AB453" s="65"/>
      <c r="AC453" s="65"/>
      <c r="AD453" s="65"/>
    </row>
    <row r="454" s="3" customFormat="1" spans="1:30">
      <c r="A454" s="43" t="s">
        <v>230</v>
      </c>
      <c r="B454" s="44" t="s">
        <v>231</v>
      </c>
      <c r="C454" s="43" t="s">
        <v>36</v>
      </c>
      <c r="D454" s="43"/>
      <c r="E454" s="43"/>
      <c r="F454" s="43">
        <f t="shared" ref="F454:I454" si="76">F455+F456+F457+F458+F459+F460+F461+F462+F463+F464+F465</f>
        <v>18328</v>
      </c>
      <c r="G454" s="43">
        <f t="shared" si="76"/>
        <v>11</v>
      </c>
      <c r="H454" s="43">
        <f t="shared" si="76"/>
        <v>6125</v>
      </c>
      <c r="I454" s="43">
        <f t="shared" si="76"/>
        <v>18328</v>
      </c>
      <c r="J454" s="43"/>
      <c r="K454" s="43"/>
      <c r="L454" s="52">
        <f t="shared" ref="L454:P454" si="77">L455+L456+L457+L458+L459+L460+L461+L462+L463+L464+L465</f>
        <v>185.87</v>
      </c>
      <c r="M454" s="52">
        <f t="shared" si="77"/>
        <v>0</v>
      </c>
      <c r="N454" s="52">
        <f t="shared" si="77"/>
        <v>185.87</v>
      </c>
      <c r="O454" s="52">
        <f t="shared" si="77"/>
        <v>0</v>
      </c>
      <c r="P454" s="52">
        <f t="shared" si="77"/>
        <v>0</v>
      </c>
      <c r="Q454" s="77"/>
      <c r="R454" s="43">
        <f t="shared" ref="R454:AA454" si="78">R455+R456+R457+R458+R459+R460+R461+R462+R463+R464+R465</f>
        <v>6391</v>
      </c>
      <c r="S454" s="43">
        <f t="shared" si="78"/>
        <v>20171</v>
      </c>
      <c r="T454" s="43">
        <f t="shared" si="78"/>
        <v>5914</v>
      </c>
      <c r="U454" s="43">
        <f t="shared" si="78"/>
        <v>17976</v>
      </c>
      <c r="V454" s="44">
        <f t="shared" si="78"/>
        <v>0</v>
      </c>
      <c r="W454" s="44">
        <f t="shared" si="78"/>
        <v>0</v>
      </c>
      <c r="X454" s="44">
        <f t="shared" si="78"/>
        <v>0</v>
      </c>
      <c r="Y454" s="44">
        <f t="shared" si="78"/>
        <v>0</v>
      </c>
      <c r="Z454" s="44">
        <f t="shared" si="78"/>
        <v>0</v>
      </c>
      <c r="AA454" s="44">
        <f t="shared" si="78"/>
        <v>0</v>
      </c>
      <c r="AB454" s="65"/>
      <c r="AC454" s="65"/>
      <c r="AD454" s="65"/>
    </row>
    <row r="455" s="7" customFormat="1" ht="12" spans="1:30">
      <c r="A455" s="75" t="s">
        <v>42</v>
      </c>
      <c r="B455" s="66" t="s">
        <v>232</v>
      </c>
      <c r="C455" s="75" t="s">
        <v>44</v>
      </c>
      <c r="D455" s="75" t="s">
        <v>70</v>
      </c>
      <c r="E455" s="75" t="s">
        <v>71</v>
      </c>
      <c r="F455" s="75">
        <v>145</v>
      </c>
      <c r="G455" s="75">
        <v>1</v>
      </c>
      <c r="H455" s="75">
        <v>54</v>
      </c>
      <c r="I455" s="75">
        <v>145</v>
      </c>
      <c r="J455" s="75">
        <v>2018</v>
      </c>
      <c r="K455" s="75">
        <v>2018</v>
      </c>
      <c r="L455" s="81">
        <v>1.45</v>
      </c>
      <c r="M455" s="81">
        <v>0</v>
      </c>
      <c r="N455" s="81">
        <v>1.45</v>
      </c>
      <c r="O455" s="81">
        <v>0</v>
      </c>
      <c r="P455" s="81">
        <v>0</v>
      </c>
      <c r="Q455" s="75" t="s">
        <v>46</v>
      </c>
      <c r="R455" s="75">
        <v>51</v>
      </c>
      <c r="S455" s="75">
        <v>143</v>
      </c>
      <c r="T455" s="75">
        <v>51</v>
      </c>
      <c r="U455" s="75">
        <v>143</v>
      </c>
      <c r="V455" s="66">
        <v>0</v>
      </c>
      <c r="W455" s="66">
        <v>0</v>
      </c>
      <c r="X455" s="66">
        <v>0</v>
      </c>
      <c r="Y455" s="66">
        <v>0</v>
      </c>
      <c r="Z455" s="66">
        <v>0</v>
      </c>
      <c r="AA455" s="66">
        <v>0</v>
      </c>
      <c r="AB455" s="66" t="s">
        <v>233</v>
      </c>
      <c r="AC455" s="66" t="s">
        <v>234</v>
      </c>
      <c r="AD455" s="66"/>
    </row>
    <row r="456" s="7" customFormat="1" ht="12" spans="1:30">
      <c r="A456" s="75" t="s">
        <v>42</v>
      </c>
      <c r="B456" s="66" t="s">
        <v>232</v>
      </c>
      <c r="C456" s="75" t="s">
        <v>49</v>
      </c>
      <c r="D456" s="75" t="s">
        <v>70</v>
      </c>
      <c r="E456" s="75" t="s">
        <v>71</v>
      </c>
      <c r="F456" s="75">
        <v>880</v>
      </c>
      <c r="G456" s="75">
        <v>1</v>
      </c>
      <c r="H456" s="75">
        <v>323</v>
      </c>
      <c r="I456" s="75">
        <v>880</v>
      </c>
      <c r="J456" s="75">
        <v>2018</v>
      </c>
      <c r="K456" s="75">
        <v>2018</v>
      </c>
      <c r="L456" s="81">
        <v>8.89</v>
      </c>
      <c r="M456" s="81">
        <v>0</v>
      </c>
      <c r="N456" s="81">
        <v>8.89</v>
      </c>
      <c r="O456" s="81">
        <v>0</v>
      </c>
      <c r="P456" s="81">
        <v>0</v>
      </c>
      <c r="Q456" s="75" t="s">
        <v>46</v>
      </c>
      <c r="R456" s="75">
        <v>323</v>
      </c>
      <c r="S456" s="75">
        <v>880</v>
      </c>
      <c r="T456" s="75">
        <v>323</v>
      </c>
      <c r="U456" s="75">
        <v>880</v>
      </c>
      <c r="V456" s="66">
        <v>0</v>
      </c>
      <c r="W456" s="66">
        <v>0</v>
      </c>
      <c r="X456" s="66">
        <v>0</v>
      </c>
      <c r="Y456" s="66">
        <v>0</v>
      </c>
      <c r="Z456" s="66">
        <v>0</v>
      </c>
      <c r="AA456" s="66">
        <v>0</v>
      </c>
      <c r="AB456" s="66" t="s">
        <v>233</v>
      </c>
      <c r="AC456" s="66" t="s">
        <v>234</v>
      </c>
      <c r="AD456" s="66"/>
    </row>
    <row r="457" s="7" customFormat="1" ht="12" spans="1:30">
      <c r="A457" s="75" t="s">
        <v>42</v>
      </c>
      <c r="B457" s="66" t="s">
        <v>232</v>
      </c>
      <c r="C457" s="75" t="s">
        <v>50</v>
      </c>
      <c r="D457" s="75" t="s">
        <v>70</v>
      </c>
      <c r="E457" s="75" t="s">
        <v>71</v>
      </c>
      <c r="F457" s="75">
        <v>735</v>
      </c>
      <c r="G457" s="75">
        <v>1</v>
      </c>
      <c r="H457" s="75">
        <v>263</v>
      </c>
      <c r="I457" s="75">
        <v>735</v>
      </c>
      <c r="J457" s="75">
        <v>2018</v>
      </c>
      <c r="K457" s="75">
        <v>2018</v>
      </c>
      <c r="L457" s="81">
        <v>7.46</v>
      </c>
      <c r="M457" s="81">
        <v>0</v>
      </c>
      <c r="N457" s="81">
        <v>7.46</v>
      </c>
      <c r="O457" s="81">
        <v>0</v>
      </c>
      <c r="P457" s="81">
        <v>0</v>
      </c>
      <c r="Q457" s="75" t="s">
        <v>46</v>
      </c>
      <c r="R457" s="75">
        <v>263</v>
      </c>
      <c r="S457" s="75">
        <v>735</v>
      </c>
      <c r="T457" s="75">
        <v>263</v>
      </c>
      <c r="U457" s="75">
        <v>735</v>
      </c>
      <c r="V457" s="66">
        <v>0</v>
      </c>
      <c r="W457" s="66">
        <v>0</v>
      </c>
      <c r="X457" s="66">
        <v>0</v>
      </c>
      <c r="Y457" s="66">
        <v>0</v>
      </c>
      <c r="Z457" s="66">
        <v>0</v>
      </c>
      <c r="AA457" s="66">
        <v>0</v>
      </c>
      <c r="AB457" s="66" t="s">
        <v>233</v>
      </c>
      <c r="AC457" s="66" t="s">
        <v>234</v>
      </c>
      <c r="AD457" s="66"/>
    </row>
    <row r="458" s="7" customFormat="1" ht="12" spans="1:30">
      <c r="A458" s="75" t="s">
        <v>42</v>
      </c>
      <c r="B458" s="66" t="s">
        <v>232</v>
      </c>
      <c r="C458" s="75" t="s">
        <v>51</v>
      </c>
      <c r="D458" s="75" t="s">
        <v>70</v>
      </c>
      <c r="E458" s="75" t="s">
        <v>71</v>
      </c>
      <c r="F458" s="75">
        <v>457</v>
      </c>
      <c r="G458" s="75">
        <v>1</v>
      </c>
      <c r="H458" s="75">
        <v>146</v>
      </c>
      <c r="I458" s="75">
        <v>457</v>
      </c>
      <c r="J458" s="75">
        <v>2018</v>
      </c>
      <c r="K458" s="75">
        <v>2018</v>
      </c>
      <c r="L458" s="81">
        <v>4.69</v>
      </c>
      <c r="M458" s="81">
        <v>0</v>
      </c>
      <c r="N458" s="81">
        <v>4.69</v>
      </c>
      <c r="O458" s="81">
        <v>0</v>
      </c>
      <c r="P458" s="81">
        <v>0</v>
      </c>
      <c r="Q458" s="75" t="s">
        <v>46</v>
      </c>
      <c r="R458" s="75">
        <v>623</v>
      </c>
      <c r="S458" s="75">
        <v>2652</v>
      </c>
      <c r="T458" s="75">
        <v>146</v>
      </c>
      <c r="U458" s="75">
        <v>457</v>
      </c>
      <c r="V458" s="66">
        <v>0</v>
      </c>
      <c r="W458" s="66">
        <v>0</v>
      </c>
      <c r="X458" s="66">
        <v>0</v>
      </c>
      <c r="Y458" s="66">
        <v>0</v>
      </c>
      <c r="Z458" s="66">
        <v>0</v>
      </c>
      <c r="AA458" s="66">
        <v>0</v>
      </c>
      <c r="AB458" s="66" t="s">
        <v>233</v>
      </c>
      <c r="AC458" s="66" t="s">
        <v>234</v>
      </c>
      <c r="AD458" s="66"/>
    </row>
    <row r="459" s="7" customFormat="1" ht="12" spans="1:30">
      <c r="A459" s="75" t="s">
        <v>42</v>
      </c>
      <c r="B459" s="66" t="s">
        <v>232</v>
      </c>
      <c r="C459" s="75" t="s">
        <v>52</v>
      </c>
      <c r="D459" s="75" t="s">
        <v>70</v>
      </c>
      <c r="E459" s="75" t="s">
        <v>71</v>
      </c>
      <c r="F459" s="75">
        <v>1578</v>
      </c>
      <c r="G459" s="75">
        <v>1</v>
      </c>
      <c r="H459" s="75">
        <v>572</v>
      </c>
      <c r="I459" s="75">
        <v>1578</v>
      </c>
      <c r="J459" s="75">
        <v>2018</v>
      </c>
      <c r="K459" s="75">
        <v>2018</v>
      </c>
      <c r="L459" s="81">
        <v>16.26</v>
      </c>
      <c r="M459" s="81">
        <v>0</v>
      </c>
      <c r="N459" s="81">
        <v>16.26</v>
      </c>
      <c r="O459" s="81">
        <v>0</v>
      </c>
      <c r="P459" s="81">
        <v>0</v>
      </c>
      <c r="Q459" s="75" t="s">
        <v>46</v>
      </c>
      <c r="R459" s="75">
        <v>572</v>
      </c>
      <c r="S459" s="75">
        <v>1578</v>
      </c>
      <c r="T459" s="75">
        <v>572</v>
      </c>
      <c r="U459" s="75">
        <v>1578</v>
      </c>
      <c r="V459" s="66">
        <v>0</v>
      </c>
      <c r="W459" s="66">
        <v>0</v>
      </c>
      <c r="X459" s="66">
        <v>0</v>
      </c>
      <c r="Y459" s="66">
        <v>0</v>
      </c>
      <c r="Z459" s="66">
        <v>0</v>
      </c>
      <c r="AA459" s="66">
        <v>0</v>
      </c>
      <c r="AB459" s="66" t="s">
        <v>233</v>
      </c>
      <c r="AC459" s="66" t="s">
        <v>234</v>
      </c>
      <c r="AD459" s="66"/>
    </row>
    <row r="460" s="7" customFormat="1" ht="12" spans="1:30">
      <c r="A460" s="75" t="s">
        <v>42</v>
      </c>
      <c r="B460" s="66" t="s">
        <v>232</v>
      </c>
      <c r="C460" s="75" t="s">
        <v>53</v>
      </c>
      <c r="D460" s="75" t="s">
        <v>70</v>
      </c>
      <c r="E460" s="75" t="s">
        <v>71</v>
      </c>
      <c r="F460" s="75">
        <v>2629</v>
      </c>
      <c r="G460" s="75">
        <v>1</v>
      </c>
      <c r="H460" s="75">
        <v>880</v>
      </c>
      <c r="I460" s="75">
        <v>2629</v>
      </c>
      <c r="J460" s="75">
        <v>2018</v>
      </c>
      <c r="K460" s="75">
        <v>2018</v>
      </c>
      <c r="L460" s="81">
        <v>26.42</v>
      </c>
      <c r="M460" s="81">
        <v>0</v>
      </c>
      <c r="N460" s="81">
        <v>26.42</v>
      </c>
      <c r="O460" s="81">
        <v>0</v>
      </c>
      <c r="P460" s="81">
        <v>0</v>
      </c>
      <c r="Q460" s="75" t="s">
        <v>46</v>
      </c>
      <c r="R460" s="75">
        <v>880</v>
      </c>
      <c r="S460" s="75">
        <v>2629</v>
      </c>
      <c r="T460" s="75">
        <v>880</v>
      </c>
      <c r="U460" s="75">
        <v>2629</v>
      </c>
      <c r="V460" s="66">
        <v>0</v>
      </c>
      <c r="W460" s="66">
        <v>0</v>
      </c>
      <c r="X460" s="66">
        <v>0</v>
      </c>
      <c r="Y460" s="66">
        <v>0</v>
      </c>
      <c r="Z460" s="66">
        <v>0</v>
      </c>
      <c r="AA460" s="66">
        <v>0</v>
      </c>
      <c r="AB460" s="66" t="s">
        <v>233</v>
      </c>
      <c r="AC460" s="66" t="s">
        <v>234</v>
      </c>
      <c r="AD460" s="66"/>
    </row>
    <row r="461" s="7" customFormat="1" ht="12" spans="1:30">
      <c r="A461" s="75" t="s">
        <v>42</v>
      </c>
      <c r="B461" s="66" t="s">
        <v>232</v>
      </c>
      <c r="C461" s="75" t="s">
        <v>54</v>
      </c>
      <c r="D461" s="75" t="s">
        <v>70</v>
      </c>
      <c r="E461" s="75" t="s">
        <v>71</v>
      </c>
      <c r="F461" s="75">
        <v>3776</v>
      </c>
      <c r="G461" s="75">
        <v>1</v>
      </c>
      <c r="H461" s="75">
        <v>1246</v>
      </c>
      <c r="I461" s="75">
        <v>3776</v>
      </c>
      <c r="J461" s="75">
        <v>2018</v>
      </c>
      <c r="K461" s="75">
        <v>2018</v>
      </c>
      <c r="L461" s="81">
        <v>38.29</v>
      </c>
      <c r="M461" s="81">
        <v>0</v>
      </c>
      <c r="N461" s="81">
        <v>38.29</v>
      </c>
      <c r="O461" s="81">
        <v>0</v>
      </c>
      <c r="P461" s="81">
        <v>0</v>
      </c>
      <c r="Q461" s="75" t="s">
        <v>46</v>
      </c>
      <c r="R461" s="75">
        <f t="shared" ref="N461:U461" si="79">R462</f>
        <v>1038</v>
      </c>
      <c r="S461" s="75">
        <f t="shared" si="79"/>
        <v>3426</v>
      </c>
      <c r="T461" s="75">
        <f t="shared" si="79"/>
        <v>1038</v>
      </c>
      <c r="U461" s="75">
        <f t="shared" si="79"/>
        <v>3426</v>
      </c>
      <c r="V461" s="66">
        <v>0</v>
      </c>
      <c r="W461" s="66">
        <v>0</v>
      </c>
      <c r="X461" s="66">
        <v>0</v>
      </c>
      <c r="Y461" s="66">
        <v>0</v>
      </c>
      <c r="Z461" s="66">
        <v>0</v>
      </c>
      <c r="AA461" s="66">
        <v>0</v>
      </c>
      <c r="AB461" s="66" t="s">
        <v>233</v>
      </c>
      <c r="AC461" s="66" t="s">
        <v>234</v>
      </c>
      <c r="AD461" s="66"/>
    </row>
    <row r="462" s="7" customFormat="1" ht="12" spans="1:30">
      <c r="A462" s="75" t="s">
        <v>42</v>
      </c>
      <c r="B462" s="66" t="s">
        <v>232</v>
      </c>
      <c r="C462" s="75" t="s">
        <v>55</v>
      </c>
      <c r="D462" s="75" t="s">
        <v>70</v>
      </c>
      <c r="E462" s="75" t="s">
        <v>71</v>
      </c>
      <c r="F462" s="75">
        <v>3426</v>
      </c>
      <c r="G462" s="75">
        <v>1</v>
      </c>
      <c r="H462" s="75">
        <v>1038</v>
      </c>
      <c r="I462" s="75">
        <v>3426</v>
      </c>
      <c r="J462" s="75">
        <v>2018</v>
      </c>
      <c r="K462" s="75">
        <v>2018</v>
      </c>
      <c r="L462" s="81">
        <v>34.64</v>
      </c>
      <c r="M462" s="81">
        <v>0</v>
      </c>
      <c r="N462" s="81">
        <v>34.64</v>
      </c>
      <c r="O462" s="81">
        <v>0</v>
      </c>
      <c r="P462" s="81">
        <v>0</v>
      </c>
      <c r="Q462" s="75" t="s">
        <v>46</v>
      </c>
      <c r="R462" s="75">
        <v>1038</v>
      </c>
      <c r="S462" s="75">
        <v>3426</v>
      </c>
      <c r="T462" s="75">
        <v>1038</v>
      </c>
      <c r="U462" s="75">
        <v>3426</v>
      </c>
      <c r="V462" s="66">
        <v>0</v>
      </c>
      <c r="W462" s="66">
        <v>0</v>
      </c>
      <c r="X462" s="66">
        <v>0</v>
      </c>
      <c r="Y462" s="66">
        <v>0</v>
      </c>
      <c r="Z462" s="66">
        <v>0</v>
      </c>
      <c r="AA462" s="66">
        <v>0</v>
      </c>
      <c r="AB462" s="66" t="s">
        <v>233</v>
      </c>
      <c r="AC462" s="66" t="s">
        <v>234</v>
      </c>
      <c r="AD462" s="66"/>
    </row>
    <row r="463" s="7" customFormat="1" ht="12" spans="1:30">
      <c r="A463" s="75" t="s">
        <v>42</v>
      </c>
      <c r="B463" s="66" t="s">
        <v>232</v>
      </c>
      <c r="C463" s="75" t="s">
        <v>56</v>
      </c>
      <c r="D463" s="75" t="s">
        <v>70</v>
      </c>
      <c r="E463" s="75" t="s">
        <v>71</v>
      </c>
      <c r="F463" s="75">
        <v>1486</v>
      </c>
      <c r="G463" s="75">
        <v>1</v>
      </c>
      <c r="H463" s="75">
        <v>563</v>
      </c>
      <c r="I463" s="75">
        <v>1486</v>
      </c>
      <c r="J463" s="75">
        <v>2018</v>
      </c>
      <c r="K463" s="75">
        <v>2018</v>
      </c>
      <c r="L463" s="81">
        <v>15</v>
      </c>
      <c r="M463" s="81">
        <v>0</v>
      </c>
      <c r="N463" s="81">
        <v>15</v>
      </c>
      <c r="O463" s="81">
        <v>0</v>
      </c>
      <c r="P463" s="81">
        <v>0</v>
      </c>
      <c r="Q463" s="75" t="s">
        <v>46</v>
      </c>
      <c r="R463" s="75">
        <v>563</v>
      </c>
      <c r="S463" s="75">
        <v>1486</v>
      </c>
      <c r="T463" s="75">
        <v>563</v>
      </c>
      <c r="U463" s="75">
        <v>1486</v>
      </c>
      <c r="V463" s="66">
        <v>0</v>
      </c>
      <c r="W463" s="66">
        <v>0</v>
      </c>
      <c r="X463" s="66">
        <v>0</v>
      </c>
      <c r="Y463" s="66">
        <v>0</v>
      </c>
      <c r="Z463" s="66">
        <v>0</v>
      </c>
      <c r="AA463" s="66">
        <v>0</v>
      </c>
      <c r="AB463" s="66" t="s">
        <v>233</v>
      </c>
      <c r="AC463" s="66" t="s">
        <v>234</v>
      </c>
      <c r="AD463" s="66"/>
    </row>
    <row r="464" s="7" customFormat="1" ht="12" spans="1:30">
      <c r="A464" s="75" t="s">
        <v>42</v>
      </c>
      <c r="B464" s="66" t="s">
        <v>232</v>
      </c>
      <c r="C464" s="75" t="s">
        <v>57</v>
      </c>
      <c r="D464" s="75" t="s">
        <v>70</v>
      </c>
      <c r="E464" s="75" t="s">
        <v>71</v>
      </c>
      <c r="F464" s="75">
        <v>513</v>
      </c>
      <c r="G464" s="75">
        <v>1</v>
      </c>
      <c r="H464" s="75">
        <v>170</v>
      </c>
      <c r="I464" s="75">
        <v>513</v>
      </c>
      <c r="J464" s="75">
        <v>2018</v>
      </c>
      <c r="K464" s="75">
        <v>2018</v>
      </c>
      <c r="L464" s="81">
        <v>5.2</v>
      </c>
      <c r="M464" s="81">
        <v>0</v>
      </c>
      <c r="N464" s="81">
        <v>5.2</v>
      </c>
      <c r="O464" s="81">
        <v>0</v>
      </c>
      <c r="P464" s="81">
        <v>0</v>
      </c>
      <c r="Q464" s="75" t="s">
        <v>46</v>
      </c>
      <c r="R464" s="75">
        <v>170</v>
      </c>
      <c r="S464" s="75">
        <v>513</v>
      </c>
      <c r="T464" s="75">
        <v>170</v>
      </c>
      <c r="U464" s="75">
        <v>513</v>
      </c>
      <c r="V464" s="66">
        <v>0</v>
      </c>
      <c r="W464" s="66">
        <v>0</v>
      </c>
      <c r="X464" s="66">
        <v>0</v>
      </c>
      <c r="Y464" s="66">
        <v>0</v>
      </c>
      <c r="Z464" s="66">
        <v>0</v>
      </c>
      <c r="AA464" s="66">
        <v>0</v>
      </c>
      <c r="AB464" s="66" t="s">
        <v>233</v>
      </c>
      <c r="AC464" s="66" t="s">
        <v>234</v>
      </c>
      <c r="AD464" s="66"/>
    </row>
    <row r="465" s="7" customFormat="1" ht="12" spans="1:30">
      <c r="A465" s="75" t="s">
        <v>42</v>
      </c>
      <c r="B465" s="66" t="s">
        <v>232</v>
      </c>
      <c r="C465" s="75" t="s">
        <v>58</v>
      </c>
      <c r="D465" s="75" t="s">
        <v>70</v>
      </c>
      <c r="E465" s="75" t="s">
        <v>71</v>
      </c>
      <c r="F465" s="75">
        <v>2703</v>
      </c>
      <c r="G465" s="75">
        <v>1</v>
      </c>
      <c r="H465" s="75">
        <v>870</v>
      </c>
      <c r="I465" s="75">
        <v>2703</v>
      </c>
      <c r="J465" s="75">
        <v>2018</v>
      </c>
      <c r="K465" s="75">
        <v>2018</v>
      </c>
      <c r="L465" s="81">
        <v>27.57</v>
      </c>
      <c r="M465" s="81">
        <v>0</v>
      </c>
      <c r="N465" s="81">
        <v>27.57</v>
      </c>
      <c r="O465" s="81">
        <v>0</v>
      </c>
      <c r="P465" s="81">
        <v>0</v>
      </c>
      <c r="Q465" s="75" t="s">
        <v>46</v>
      </c>
      <c r="R465" s="75">
        <v>870</v>
      </c>
      <c r="S465" s="75">
        <v>2703</v>
      </c>
      <c r="T465" s="75">
        <v>870</v>
      </c>
      <c r="U465" s="75">
        <v>2703</v>
      </c>
      <c r="V465" s="66">
        <v>0</v>
      </c>
      <c r="W465" s="66">
        <v>0</v>
      </c>
      <c r="X465" s="66">
        <v>0</v>
      </c>
      <c r="Y465" s="66">
        <v>0</v>
      </c>
      <c r="Z465" s="66">
        <v>0</v>
      </c>
      <c r="AA465" s="66">
        <v>0</v>
      </c>
      <c r="AB465" s="66" t="s">
        <v>233</v>
      </c>
      <c r="AC465" s="66" t="s">
        <v>234</v>
      </c>
      <c r="AD465" s="66"/>
    </row>
    <row r="466" s="3" customFormat="1" spans="1:30">
      <c r="A466" s="43">
        <v>7.5</v>
      </c>
      <c r="B466" s="44" t="s">
        <v>235</v>
      </c>
      <c r="C466" s="43" t="s">
        <v>36</v>
      </c>
      <c r="D466" s="43"/>
      <c r="E466" s="43"/>
      <c r="F466" s="43">
        <f t="shared" ref="F466:I466" si="80">F467+F468+F469+F470+F471+F472+F473+F474+F475+F476+F477</f>
        <v>29141</v>
      </c>
      <c r="G466" s="43">
        <f t="shared" si="80"/>
        <v>11</v>
      </c>
      <c r="H466" s="43">
        <f t="shared" si="80"/>
        <v>7559</v>
      </c>
      <c r="I466" s="43">
        <f t="shared" si="80"/>
        <v>29141</v>
      </c>
      <c r="J466" s="43"/>
      <c r="K466" s="43"/>
      <c r="L466" s="52">
        <f t="shared" ref="L466:P466" si="81">L467+L468+L469+L470+L471+L472+L473+L474+L475+L476+L477</f>
        <v>349.694</v>
      </c>
      <c r="M466" s="52">
        <f t="shared" si="81"/>
        <v>41.808</v>
      </c>
      <c r="N466" s="52">
        <f t="shared" si="81"/>
        <v>13.452</v>
      </c>
      <c r="O466" s="52">
        <f t="shared" si="81"/>
        <v>0</v>
      </c>
      <c r="P466" s="52">
        <f t="shared" si="81"/>
        <v>294.434</v>
      </c>
      <c r="Q466" s="77"/>
      <c r="R466" s="43">
        <f t="shared" ref="R466:AA466" si="82">R467+R468+R469+R470+R471+R472+R473+R474+R475+R476+R477</f>
        <v>8001</v>
      </c>
      <c r="S466" s="43">
        <f t="shared" si="82"/>
        <v>31013</v>
      </c>
      <c r="T466" s="43">
        <f t="shared" si="82"/>
        <v>7559</v>
      </c>
      <c r="U466" s="43">
        <f t="shared" si="82"/>
        <v>29141</v>
      </c>
      <c r="V466" s="44">
        <f t="shared" si="82"/>
        <v>0</v>
      </c>
      <c r="W466" s="44">
        <f t="shared" si="82"/>
        <v>0</v>
      </c>
      <c r="X466" s="44">
        <f t="shared" si="82"/>
        <v>0</v>
      </c>
      <c r="Y466" s="44">
        <f t="shared" si="82"/>
        <v>0</v>
      </c>
      <c r="Z466" s="44">
        <f t="shared" si="82"/>
        <v>0</v>
      </c>
      <c r="AA466" s="44">
        <f t="shared" si="82"/>
        <v>0</v>
      </c>
      <c r="AB466" s="65"/>
      <c r="AC466" s="65"/>
      <c r="AD466" s="65"/>
    </row>
    <row r="467" s="7" customFormat="1" ht="12" spans="1:30">
      <c r="A467" s="75" t="s">
        <v>42</v>
      </c>
      <c r="B467" s="66" t="s">
        <v>236</v>
      </c>
      <c r="C467" s="75" t="s">
        <v>44</v>
      </c>
      <c r="D467" s="75" t="s">
        <v>70</v>
      </c>
      <c r="E467" s="75" t="s">
        <v>71</v>
      </c>
      <c r="F467" s="75">
        <v>246</v>
      </c>
      <c r="G467" s="75">
        <v>1</v>
      </c>
      <c r="H467" s="75">
        <v>73</v>
      </c>
      <c r="I467" s="75">
        <v>246</v>
      </c>
      <c r="J467" s="75">
        <v>2018</v>
      </c>
      <c r="K467" s="75">
        <v>2018</v>
      </c>
      <c r="L467" s="81">
        <v>2.952</v>
      </c>
      <c r="M467" s="81">
        <v>2.952</v>
      </c>
      <c r="N467" s="81">
        <v>0</v>
      </c>
      <c r="O467" s="81">
        <v>0</v>
      </c>
      <c r="P467" s="81">
        <v>0</v>
      </c>
      <c r="Q467" s="75" t="s">
        <v>46</v>
      </c>
      <c r="R467" s="75">
        <v>73</v>
      </c>
      <c r="S467" s="75">
        <v>246</v>
      </c>
      <c r="T467" s="75">
        <v>73</v>
      </c>
      <c r="U467" s="75">
        <v>246</v>
      </c>
      <c r="V467" s="66">
        <v>0</v>
      </c>
      <c r="W467" s="66">
        <v>0</v>
      </c>
      <c r="X467" s="66">
        <v>0</v>
      </c>
      <c r="Y467" s="66">
        <v>0</v>
      </c>
      <c r="Z467" s="66">
        <v>0</v>
      </c>
      <c r="AA467" s="66">
        <v>0</v>
      </c>
      <c r="AB467" s="66" t="s">
        <v>206</v>
      </c>
      <c r="AC467" s="66" t="s">
        <v>237</v>
      </c>
      <c r="AD467" s="66"/>
    </row>
    <row r="468" s="7" customFormat="1" ht="12" spans="1:30">
      <c r="A468" s="75" t="s">
        <v>42</v>
      </c>
      <c r="B468" s="66" t="s">
        <v>236</v>
      </c>
      <c r="C468" s="75" t="s">
        <v>49</v>
      </c>
      <c r="D468" s="75" t="s">
        <v>70</v>
      </c>
      <c r="E468" s="75" t="s">
        <v>71</v>
      </c>
      <c r="F468" s="75">
        <v>1416</v>
      </c>
      <c r="G468" s="75">
        <v>1</v>
      </c>
      <c r="H468" s="75">
        <v>375</v>
      </c>
      <c r="I468" s="75">
        <v>1416</v>
      </c>
      <c r="J468" s="75">
        <v>2018</v>
      </c>
      <c r="K468" s="75">
        <v>2018</v>
      </c>
      <c r="L468" s="81">
        <v>16.992</v>
      </c>
      <c r="M468" s="81">
        <v>0</v>
      </c>
      <c r="N468" s="81">
        <v>0</v>
      </c>
      <c r="O468" s="81">
        <v>0</v>
      </c>
      <c r="P468" s="81">
        <v>16.992</v>
      </c>
      <c r="Q468" s="75" t="s">
        <v>46</v>
      </c>
      <c r="R468" s="75">
        <v>375</v>
      </c>
      <c r="S468" s="75">
        <v>1416</v>
      </c>
      <c r="T468" s="75">
        <v>375</v>
      </c>
      <c r="U468" s="75">
        <v>1416</v>
      </c>
      <c r="V468" s="66">
        <v>0</v>
      </c>
      <c r="W468" s="66">
        <v>0</v>
      </c>
      <c r="X468" s="66">
        <v>0</v>
      </c>
      <c r="Y468" s="66">
        <v>0</v>
      </c>
      <c r="Z468" s="66">
        <v>0</v>
      </c>
      <c r="AA468" s="66">
        <v>0</v>
      </c>
      <c r="AB468" s="66" t="s">
        <v>206</v>
      </c>
      <c r="AC468" s="66" t="s">
        <v>237</v>
      </c>
      <c r="AD468" s="66"/>
    </row>
    <row r="469" s="7" customFormat="1" ht="12" spans="1:30">
      <c r="A469" s="75" t="s">
        <v>42</v>
      </c>
      <c r="B469" s="66" t="s">
        <v>236</v>
      </c>
      <c r="C469" s="75" t="s">
        <v>50</v>
      </c>
      <c r="D469" s="75" t="s">
        <v>70</v>
      </c>
      <c r="E469" s="75" t="s">
        <v>71</v>
      </c>
      <c r="F469" s="75">
        <v>1121</v>
      </c>
      <c r="G469" s="75">
        <v>1</v>
      </c>
      <c r="H469" s="75">
        <v>318</v>
      </c>
      <c r="I469" s="75">
        <v>1121</v>
      </c>
      <c r="J469" s="75">
        <v>2018</v>
      </c>
      <c r="K469" s="75">
        <v>2018</v>
      </c>
      <c r="L469" s="81">
        <v>13.452</v>
      </c>
      <c r="M469" s="81">
        <v>0</v>
      </c>
      <c r="N469" s="81">
        <v>13.452</v>
      </c>
      <c r="O469" s="81">
        <v>0</v>
      </c>
      <c r="P469" s="81">
        <v>0</v>
      </c>
      <c r="Q469" s="75" t="s">
        <v>46</v>
      </c>
      <c r="R469" s="75">
        <v>318</v>
      </c>
      <c r="S469" s="75">
        <v>1121</v>
      </c>
      <c r="T469" s="75">
        <v>318</v>
      </c>
      <c r="U469" s="75">
        <v>1121</v>
      </c>
      <c r="V469" s="66">
        <v>0</v>
      </c>
      <c r="W469" s="66">
        <v>0</v>
      </c>
      <c r="X469" s="66">
        <v>0</v>
      </c>
      <c r="Y469" s="66">
        <v>0</v>
      </c>
      <c r="Z469" s="66">
        <v>0</v>
      </c>
      <c r="AA469" s="66">
        <v>0</v>
      </c>
      <c r="AB469" s="66" t="s">
        <v>206</v>
      </c>
      <c r="AC469" s="66" t="s">
        <v>237</v>
      </c>
      <c r="AD469" s="66"/>
    </row>
    <row r="470" s="7" customFormat="1" ht="12" spans="1:30">
      <c r="A470" s="75" t="s">
        <v>42</v>
      </c>
      <c r="B470" s="66" t="s">
        <v>236</v>
      </c>
      <c r="C470" s="75" t="s">
        <v>51</v>
      </c>
      <c r="D470" s="75" t="s">
        <v>70</v>
      </c>
      <c r="E470" s="75" t="s">
        <v>71</v>
      </c>
      <c r="F470" s="75">
        <v>780</v>
      </c>
      <c r="G470" s="75">
        <v>1</v>
      </c>
      <c r="H470" s="75">
        <v>181</v>
      </c>
      <c r="I470" s="75">
        <v>780</v>
      </c>
      <c r="J470" s="75">
        <v>2018</v>
      </c>
      <c r="K470" s="75">
        <v>2018</v>
      </c>
      <c r="L470" s="81">
        <v>9.36</v>
      </c>
      <c r="M470" s="81">
        <v>0</v>
      </c>
      <c r="N470" s="81">
        <v>0</v>
      </c>
      <c r="O470" s="81">
        <v>0</v>
      </c>
      <c r="P470" s="81">
        <v>9.36</v>
      </c>
      <c r="Q470" s="75" t="s">
        <v>46</v>
      </c>
      <c r="R470" s="75">
        <v>623</v>
      </c>
      <c r="S470" s="75">
        <v>2652</v>
      </c>
      <c r="T470" s="75">
        <v>181</v>
      </c>
      <c r="U470" s="75">
        <v>780</v>
      </c>
      <c r="V470" s="66">
        <v>0</v>
      </c>
      <c r="W470" s="66">
        <v>0</v>
      </c>
      <c r="X470" s="66">
        <v>0</v>
      </c>
      <c r="Y470" s="66">
        <v>0</v>
      </c>
      <c r="Z470" s="66">
        <v>0</v>
      </c>
      <c r="AA470" s="66">
        <v>0</v>
      </c>
      <c r="AB470" s="66" t="s">
        <v>206</v>
      </c>
      <c r="AC470" s="66" t="s">
        <v>237</v>
      </c>
      <c r="AD470" s="66"/>
    </row>
    <row r="471" s="7" customFormat="1" ht="12" spans="1:30">
      <c r="A471" s="75" t="s">
        <v>42</v>
      </c>
      <c r="B471" s="66" t="s">
        <v>236</v>
      </c>
      <c r="C471" s="75" t="s">
        <v>52</v>
      </c>
      <c r="D471" s="75" t="s">
        <v>70</v>
      </c>
      <c r="E471" s="75" t="s">
        <v>71</v>
      </c>
      <c r="F471" s="75">
        <v>2440</v>
      </c>
      <c r="G471" s="75">
        <v>1</v>
      </c>
      <c r="H471" s="75">
        <v>661</v>
      </c>
      <c r="I471" s="75">
        <v>2440</v>
      </c>
      <c r="J471" s="75">
        <v>2018</v>
      </c>
      <c r="K471" s="75">
        <v>2018</v>
      </c>
      <c r="L471" s="81">
        <v>29.28</v>
      </c>
      <c r="M471" s="81">
        <v>29.28</v>
      </c>
      <c r="N471" s="81">
        <v>0</v>
      </c>
      <c r="O471" s="81">
        <v>0</v>
      </c>
      <c r="P471" s="81">
        <v>0</v>
      </c>
      <c r="Q471" s="75" t="s">
        <v>46</v>
      </c>
      <c r="R471" s="75">
        <v>661</v>
      </c>
      <c r="S471" s="75">
        <v>2440</v>
      </c>
      <c r="T471" s="75">
        <v>661</v>
      </c>
      <c r="U471" s="75">
        <v>2440</v>
      </c>
      <c r="V471" s="66">
        <v>0</v>
      </c>
      <c r="W471" s="66">
        <v>0</v>
      </c>
      <c r="X471" s="66">
        <v>0</v>
      </c>
      <c r="Y471" s="66">
        <v>0</v>
      </c>
      <c r="Z471" s="66">
        <v>0</v>
      </c>
      <c r="AA471" s="66">
        <v>0</v>
      </c>
      <c r="AB471" s="66" t="s">
        <v>206</v>
      </c>
      <c r="AC471" s="66" t="s">
        <v>237</v>
      </c>
      <c r="AD471" s="66"/>
    </row>
    <row r="472" s="7" customFormat="1" ht="12" spans="1:30">
      <c r="A472" s="75" t="s">
        <v>42</v>
      </c>
      <c r="B472" s="66" t="s">
        <v>236</v>
      </c>
      <c r="C472" s="75" t="s">
        <v>53</v>
      </c>
      <c r="D472" s="75" t="s">
        <v>70</v>
      </c>
      <c r="E472" s="75" t="s">
        <v>71</v>
      </c>
      <c r="F472" s="75">
        <v>4182</v>
      </c>
      <c r="G472" s="75">
        <v>1</v>
      </c>
      <c r="H472" s="75">
        <v>1129</v>
      </c>
      <c r="I472" s="75">
        <v>4182</v>
      </c>
      <c r="J472" s="75">
        <v>2018</v>
      </c>
      <c r="K472" s="75">
        <v>2018</v>
      </c>
      <c r="L472" s="81">
        <v>50.184</v>
      </c>
      <c r="M472" s="81">
        <v>0</v>
      </c>
      <c r="N472" s="81">
        <v>0</v>
      </c>
      <c r="O472" s="81">
        <v>0</v>
      </c>
      <c r="P472" s="81">
        <v>50.184</v>
      </c>
      <c r="Q472" s="75" t="s">
        <v>46</v>
      </c>
      <c r="R472" s="75">
        <v>1129</v>
      </c>
      <c r="S472" s="75">
        <v>4182</v>
      </c>
      <c r="T472" s="75">
        <v>1129</v>
      </c>
      <c r="U472" s="75">
        <v>4182</v>
      </c>
      <c r="V472" s="66">
        <v>0</v>
      </c>
      <c r="W472" s="66">
        <v>0</v>
      </c>
      <c r="X472" s="66">
        <v>0</v>
      </c>
      <c r="Y472" s="66">
        <v>0</v>
      </c>
      <c r="Z472" s="66">
        <v>0</v>
      </c>
      <c r="AA472" s="66">
        <v>0</v>
      </c>
      <c r="AB472" s="66" t="s">
        <v>206</v>
      </c>
      <c r="AC472" s="66" t="s">
        <v>237</v>
      </c>
      <c r="AD472" s="66"/>
    </row>
    <row r="473" s="7" customFormat="1" ht="12" spans="1:30">
      <c r="A473" s="75" t="s">
        <v>42</v>
      </c>
      <c r="B473" s="66" t="s">
        <v>236</v>
      </c>
      <c r="C473" s="75" t="s">
        <v>54</v>
      </c>
      <c r="D473" s="75" t="s">
        <v>70</v>
      </c>
      <c r="E473" s="75" t="s">
        <v>71</v>
      </c>
      <c r="F473" s="75">
        <v>5871</v>
      </c>
      <c r="G473" s="75">
        <v>1</v>
      </c>
      <c r="H473" s="75">
        <v>1506</v>
      </c>
      <c r="I473" s="75">
        <v>5871</v>
      </c>
      <c r="J473" s="75">
        <v>2018</v>
      </c>
      <c r="K473" s="75">
        <v>2018</v>
      </c>
      <c r="L473" s="81">
        <v>70.452</v>
      </c>
      <c r="M473" s="81">
        <v>0</v>
      </c>
      <c r="N473" s="81">
        <v>0</v>
      </c>
      <c r="O473" s="81">
        <v>0</v>
      </c>
      <c r="P473" s="81">
        <v>70.452</v>
      </c>
      <c r="Q473" s="75" t="s">
        <v>46</v>
      </c>
      <c r="R473" s="75">
        <v>1506</v>
      </c>
      <c r="S473" s="75">
        <v>5871</v>
      </c>
      <c r="T473" s="75">
        <v>1506</v>
      </c>
      <c r="U473" s="75">
        <v>5871</v>
      </c>
      <c r="V473" s="66">
        <v>0</v>
      </c>
      <c r="W473" s="66">
        <v>0</v>
      </c>
      <c r="X473" s="66">
        <v>0</v>
      </c>
      <c r="Y473" s="66">
        <v>0</v>
      </c>
      <c r="Z473" s="66">
        <v>0</v>
      </c>
      <c r="AA473" s="66">
        <v>0</v>
      </c>
      <c r="AB473" s="66" t="s">
        <v>206</v>
      </c>
      <c r="AC473" s="66" t="s">
        <v>237</v>
      </c>
      <c r="AD473" s="66"/>
    </row>
    <row r="474" s="7" customFormat="1" ht="12" spans="1:30">
      <c r="A474" s="75" t="s">
        <v>42</v>
      </c>
      <c r="B474" s="66" t="s">
        <v>236</v>
      </c>
      <c r="C474" s="75" t="s">
        <v>55</v>
      </c>
      <c r="D474" s="75" t="s">
        <v>70</v>
      </c>
      <c r="E474" s="75" t="s">
        <v>71</v>
      </c>
      <c r="F474" s="75">
        <v>5611</v>
      </c>
      <c r="G474" s="75">
        <v>1</v>
      </c>
      <c r="H474" s="75">
        <v>1449</v>
      </c>
      <c r="I474" s="75">
        <v>5611</v>
      </c>
      <c r="J474" s="75">
        <v>2018</v>
      </c>
      <c r="K474" s="75">
        <v>2018</v>
      </c>
      <c r="L474" s="81">
        <v>67.332</v>
      </c>
      <c r="M474" s="81">
        <v>0</v>
      </c>
      <c r="N474" s="81">
        <v>0</v>
      </c>
      <c r="O474" s="81">
        <v>0</v>
      </c>
      <c r="P474" s="81">
        <v>67.332</v>
      </c>
      <c r="Q474" s="75" t="s">
        <v>46</v>
      </c>
      <c r="R474" s="75">
        <v>1449</v>
      </c>
      <c r="S474" s="75">
        <v>5611</v>
      </c>
      <c r="T474" s="75">
        <v>1449</v>
      </c>
      <c r="U474" s="75">
        <v>5611</v>
      </c>
      <c r="V474" s="66">
        <v>0</v>
      </c>
      <c r="W474" s="66">
        <v>0</v>
      </c>
      <c r="X474" s="66">
        <v>0</v>
      </c>
      <c r="Y474" s="66">
        <v>0</v>
      </c>
      <c r="Z474" s="66">
        <v>0</v>
      </c>
      <c r="AA474" s="66">
        <v>0</v>
      </c>
      <c r="AB474" s="66" t="s">
        <v>206</v>
      </c>
      <c r="AC474" s="66" t="s">
        <v>237</v>
      </c>
      <c r="AD474" s="66"/>
    </row>
    <row r="475" s="7" customFormat="1" ht="12" spans="1:30">
      <c r="A475" s="75" t="s">
        <v>42</v>
      </c>
      <c r="B475" s="66" t="s">
        <v>236</v>
      </c>
      <c r="C475" s="75" t="s">
        <v>56</v>
      </c>
      <c r="D475" s="75" t="s">
        <v>70</v>
      </c>
      <c r="E475" s="75" t="s">
        <v>71</v>
      </c>
      <c r="F475" s="75">
        <v>2289</v>
      </c>
      <c r="G475" s="75">
        <v>1</v>
      </c>
      <c r="H475" s="75">
        <v>650</v>
      </c>
      <c r="I475" s="75">
        <v>2289</v>
      </c>
      <c r="J475" s="75">
        <v>2018</v>
      </c>
      <c r="K475" s="75">
        <v>2018</v>
      </c>
      <c r="L475" s="81">
        <v>27.47</v>
      </c>
      <c r="M475" s="81">
        <v>0</v>
      </c>
      <c r="N475" s="81">
        <v>0</v>
      </c>
      <c r="O475" s="81">
        <v>0</v>
      </c>
      <c r="P475" s="81">
        <v>27.47</v>
      </c>
      <c r="Q475" s="75" t="s">
        <v>46</v>
      </c>
      <c r="R475" s="75">
        <v>650</v>
      </c>
      <c r="S475" s="75">
        <v>2289</v>
      </c>
      <c r="T475" s="75">
        <v>650</v>
      </c>
      <c r="U475" s="75">
        <v>2289</v>
      </c>
      <c r="V475" s="66">
        <v>0</v>
      </c>
      <c r="W475" s="66">
        <v>0</v>
      </c>
      <c r="X475" s="66">
        <v>0</v>
      </c>
      <c r="Y475" s="66">
        <v>0</v>
      </c>
      <c r="Z475" s="66">
        <v>0</v>
      </c>
      <c r="AA475" s="66">
        <v>0</v>
      </c>
      <c r="AB475" s="66" t="s">
        <v>206</v>
      </c>
      <c r="AC475" s="66" t="s">
        <v>237</v>
      </c>
      <c r="AD475" s="66"/>
    </row>
    <row r="476" s="7" customFormat="1" ht="12" spans="1:30">
      <c r="A476" s="75" t="s">
        <v>42</v>
      </c>
      <c r="B476" s="66" t="s">
        <v>236</v>
      </c>
      <c r="C476" s="75" t="s">
        <v>57</v>
      </c>
      <c r="D476" s="75" t="s">
        <v>70</v>
      </c>
      <c r="E476" s="75" t="s">
        <v>71</v>
      </c>
      <c r="F476" s="75">
        <v>798</v>
      </c>
      <c r="G476" s="75">
        <v>1</v>
      </c>
      <c r="H476" s="75">
        <v>204</v>
      </c>
      <c r="I476" s="75">
        <v>798</v>
      </c>
      <c r="J476" s="75">
        <v>2018</v>
      </c>
      <c r="K476" s="75">
        <v>2018</v>
      </c>
      <c r="L476" s="81">
        <v>9.576</v>
      </c>
      <c r="M476" s="81">
        <v>9.576</v>
      </c>
      <c r="N476" s="81">
        <v>0</v>
      </c>
      <c r="O476" s="81">
        <v>0</v>
      </c>
      <c r="P476" s="81">
        <v>0</v>
      </c>
      <c r="Q476" s="75" t="s">
        <v>46</v>
      </c>
      <c r="R476" s="75">
        <v>204</v>
      </c>
      <c r="S476" s="75">
        <v>798</v>
      </c>
      <c r="T476" s="75">
        <v>204</v>
      </c>
      <c r="U476" s="75">
        <v>798</v>
      </c>
      <c r="V476" s="66">
        <v>0</v>
      </c>
      <c r="W476" s="66">
        <v>0</v>
      </c>
      <c r="X476" s="66">
        <v>0</v>
      </c>
      <c r="Y476" s="66">
        <v>0</v>
      </c>
      <c r="Z476" s="66">
        <v>0</v>
      </c>
      <c r="AA476" s="66">
        <v>0</v>
      </c>
      <c r="AB476" s="66" t="s">
        <v>206</v>
      </c>
      <c r="AC476" s="66" t="s">
        <v>237</v>
      </c>
      <c r="AD476" s="66"/>
    </row>
    <row r="477" s="7" customFormat="1" ht="12" spans="1:30">
      <c r="A477" s="75" t="s">
        <v>42</v>
      </c>
      <c r="B477" s="66" t="s">
        <v>236</v>
      </c>
      <c r="C477" s="75" t="s">
        <v>58</v>
      </c>
      <c r="D477" s="75" t="s">
        <v>70</v>
      </c>
      <c r="E477" s="75" t="s">
        <v>71</v>
      </c>
      <c r="F477" s="75">
        <v>4387</v>
      </c>
      <c r="G477" s="75">
        <v>1</v>
      </c>
      <c r="H477" s="75">
        <v>1013</v>
      </c>
      <c r="I477" s="75">
        <v>4387</v>
      </c>
      <c r="J477" s="75">
        <v>2018</v>
      </c>
      <c r="K477" s="75">
        <v>2018</v>
      </c>
      <c r="L477" s="81">
        <v>52.644</v>
      </c>
      <c r="M477" s="81">
        <v>0</v>
      </c>
      <c r="N477" s="81">
        <v>0</v>
      </c>
      <c r="O477" s="81">
        <v>0</v>
      </c>
      <c r="P477" s="81">
        <v>52.644</v>
      </c>
      <c r="Q477" s="75" t="s">
        <v>46</v>
      </c>
      <c r="R477" s="75">
        <v>1013</v>
      </c>
      <c r="S477" s="75">
        <v>4387</v>
      </c>
      <c r="T477" s="75">
        <v>1013</v>
      </c>
      <c r="U477" s="75">
        <v>4387</v>
      </c>
      <c r="V477" s="66">
        <v>0</v>
      </c>
      <c r="W477" s="66">
        <v>0</v>
      </c>
      <c r="X477" s="66">
        <v>0</v>
      </c>
      <c r="Y477" s="66">
        <v>0</v>
      </c>
      <c r="Z477" s="66">
        <v>0</v>
      </c>
      <c r="AA477" s="66">
        <v>0</v>
      </c>
      <c r="AB477" s="66" t="s">
        <v>206</v>
      </c>
      <c r="AC477" s="66" t="s">
        <v>237</v>
      </c>
      <c r="AD477" s="66"/>
    </row>
    <row r="478" s="3" customFormat="1" spans="1:30">
      <c r="A478" s="43">
        <v>7.6</v>
      </c>
      <c r="B478" s="44" t="s">
        <v>238</v>
      </c>
      <c r="C478" s="43"/>
      <c r="D478" s="43"/>
      <c r="E478" s="43"/>
      <c r="F478" s="43"/>
      <c r="G478" s="43"/>
      <c r="H478" s="43"/>
      <c r="I478" s="43"/>
      <c r="J478" s="43"/>
      <c r="K478" s="43"/>
      <c r="L478" s="52"/>
      <c r="M478" s="52"/>
      <c r="N478" s="52"/>
      <c r="O478" s="52"/>
      <c r="P478" s="52"/>
      <c r="Q478" s="43"/>
      <c r="R478" s="43"/>
      <c r="S478" s="43"/>
      <c r="T478" s="43"/>
      <c r="U478" s="43"/>
      <c r="V478" s="160"/>
      <c r="W478" s="65"/>
      <c r="X478" s="65"/>
      <c r="Y478" s="65"/>
      <c r="Z478" s="65"/>
      <c r="AA478" s="65"/>
      <c r="AB478" s="65"/>
      <c r="AC478" s="65"/>
      <c r="AD478" s="65"/>
    </row>
    <row r="479" s="3" customFormat="1" spans="1:30">
      <c r="A479" s="43">
        <v>7.7</v>
      </c>
      <c r="B479" s="44" t="s">
        <v>239</v>
      </c>
      <c r="C479" s="43" t="s">
        <v>148</v>
      </c>
      <c r="D479" s="43"/>
      <c r="E479" s="43"/>
      <c r="F479" s="43">
        <f>F480+F481+F482+F483+F484+F485+F486+F487</f>
        <v>431</v>
      </c>
      <c r="G479" s="43">
        <f t="shared" ref="G479:AA479" si="83">G480+G481+G482+G483+G484+G485+G486+G487</f>
        <v>8</v>
      </c>
      <c r="H479" s="43">
        <f t="shared" si="83"/>
        <v>334</v>
      </c>
      <c r="I479" s="43">
        <f t="shared" si="83"/>
        <v>433</v>
      </c>
      <c r="J479" s="43"/>
      <c r="K479" s="43"/>
      <c r="L479" s="52">
        <f t="shared" si="83"/>
        <v>36.023</v>
      </c>
      <c r="M479" s="52">
        <f t="shared" si="83"/>
        <v>0</v>
      </c>
      <c r="N479" s="52">
        <f t="shared" si="83"/>
        <v>0</v>
      </c>
      <c r="O479" s="52">
        <f t="shared" si="83"/>
        <v>0</v>
      </c>
      <c r="P479" s="52">
        <f t="shared" si="83"/>
        <v>36.023</v>
      </c>
      <c r="Q479" s="77"/>
      <c r="R479" s="43">
        <f t="shared" si="83"/>
        <v>714</v>
      </c>
      <c r="S479" s="43">
        <f t="shared" si="83"/>
        <v>2137</v>
      </c>
      <c r="T479" s="43">
        <f t="shared" si="83"/>
        <v>334</v>
      </c>
      <c r="U479" s="43">
        <f t="shared" si="83"/>
        <v>433</v>
      </c>
      <c r="V479" s="44">
        <f t="shared" si="83"/>
        <v>0</v>
      </c>
      <c r="W479" s="44">
        <f t="shared" si="83"/>
        <v>0</v>
      </c>
      <c r="X479" s="44">
        <f t="shared" si="83"/>
        <v>0</v>
      </c>
      <c r="Y479" s="44">
        <f t="shared" si="83"/>
        <v>0</v>
      </c>
      <c r="Z479" s="44">
        <f t="shared" si="83"/>
        <v>0</v>
      </c>
      <c r="AA479" s="44">
        <f t="shared" si="83"/>
        <v>0</v>
      </c>
      <c r="AB479" s="65"/>
      <c r="AC479" s="65"/>
      <c r="AD479" s="65"/>
    </row>
    <row r="480" s="7" customFormat="1" ht="12" spans="1:30">
      <c r="A480" s="75" t="s">
        <v>42</v>
      </c>
      <c r="B480" s="66" t="s">
        <v>240</v>
      </c>
      <c r="C480" s="75" t="s">
        <v>49</v>
      </c>
      <c r="D480" s="75" t="s">
        <v>70</v>
      </c>
      <c r="E480" s="75" t="s">
        <v>71</v>
      </c>
      <c r="F480" s="75">
        <v>9</v>
      </c>
      <c r="G480" s="75">
        <v>1</v>
      </c>
      <c r="H480" s="75">
        <v>9</v>
      </c>
      <c r="I480" s="75">
        <v>11</v>
      </c>
      <c r="J480" s="75">
        <v>2018</v>
      </c>
      <c r="K480" s="75">
        <v>2018</v>
      </c>
      <c r="L480" s="81">
        <v>0.83</v>
      </c>
      <c r="M480" s="81">
        <v>0</v>
      </c>
      <c r="N480" s="81">
        <v>0</v>
      </c>
      <c r="O480" s="81">
        <v>0</v>
      </c>
      <c r="P480" s="81">
        <v>0.83</v>
      </c>
      <c r="Q480" s="75" t="s">
        <v>46</v>
      </c>
      <c r="R480" s="75">
        <v>9</v>
      </c>
      <c r="S480" s="75">
        <v>11</v>
      </c>
      <c r="T480" s="75">
        <v>9</v>
      </c>
      <c r="U480" s="75">
        <v>11</v>
      </c>
      <c r="V480" s="66">
        <v>0</v>
      </c>
      <c r="W480" s="66">
        <v>0</v>
      </c>
      <c r="X480" s="66">
        <v>0</v>
      </c>
      <c r="Y480" s="66">
        <v>0</v>
      </c>
      <c r="Z480" s="66">
        <v>0</v>
      </c>
      <c r="AA480" s="66">
        <v>0</v>
      </c>
      <c r="AB480" s="66" t="s">
        <v>206</v>
      </c>
      <c r="AC480" s="66" t="s">
        <v>234</v>
      </c>
      <c r="AD480" s="66"/>
    </row>
    <row r="481" s="7" customFormat="1" ht="12" spans="1:30">
      <c r="A481" s="75" t="s">
        <v>42</v>
      </c>
      <c r="B481" s="66" t="s">
        <v>240</v>
      </c>
      <c r="C481" s="75" t="s">
        <v>50</v>
      </c>
      <c r="D481" s="75" t="s">
        <v>70</v>
      </c>
      <c r="E481" s="75" t="s">
        <v>71</v>
      </c>
      <c r="F481" s="75">
        <v>38</v>
      </c>
      <c r="G481" s="75">
        <v>1</v>
      </c>
      <c r="H481" s="75">
        <v>38</v>
      </c>
      <c r="I481" s="75">
        <v>38</v>
      </c>
      <c r="J481" s="75">
        <v>2018</v>
      </c>
      <c r="K481" s="75">
        <v>2018</v>
      </c>
      <c r="L481" s="81">
        <v>2.16</v>
      </c>
      <c r="M481" s="81">
        <v>0</v>
      </c>
      <c r="N481" s="81">
        <v>0</v>
      </c>
      <c r="O481" s="81">
        <v>0</v>
      </c>
      <c r="P481" s="81">
        <v>2.16</v>
      </c>
      <c r="Q481" s="75" t="s">
        <v>46</v>
      </c>
      <c r="R481" s="75">
        <v>38</v>
      </c>
      <c r="S481" s="75">
        <v>38</v>
      </c>
      <c r="T481" s="75">
        <v>38</v>
      </c>
      <c r="U481" s="75">
        <v>38</v>
      </c>
      <c r="V481" s="66">
        <v>0</v>
      </c>
      <c r="W481" s="66">
        <v>0</v>
      </c>
      <c r="X481" s="66">
        <v>0</v>
      </c>
      <c r="Y481" s="66">
        <v>0</v>
      </c>
      <c r="Z481" s="66">
        <v>0</v>
      </c>
      <c r="AA481" s="66">
        <v>0</v>
      </c>
      <c r="AB481" s="66" t="s">
        <v>206</v>
      </c>
      <c r="AC481" s="66" t="s">
        <v>234</v>
      </c>
      <c r="AD481" s="66"/>
    </row>
    <row r="482" s="7" customFormat="1" ht="12" spans="1:30">
      <c r="A482" s="75" t="s">
        <v>42</v>
      </c>
      <c r="B482" s="66" t="s">
        <v>240</v>
      </c>
      <c r="C482" s="75" t="s">
        <v>51</v>
      </c>
      <c r="D482" s="75" t="s">
        <v>70</v>
      </c>
      <c r="E482" s="75" t="s">
        <v>71</v>
      </c>
      <c r="F482" s="75">
        <v>18</v>
      </c>
      <c r="G482" s="75">
        <v>1</v>
      </c>
      <c r="H482" s="75">
        <v>18</v>
      </c>
      <c r="I482" s="75">
        <v>18</v>
      </c>
      <c r="J482" s="75">
        <v>2018</v>
      </c>
      <c r="K482" s="75">
        <v>2018</v>
      </c>
      <c r="L482" s="81">
        <v>1.35</v>
      </c>
      <c r="M482" s="81">
        <v>0</v>
      </c>
      <c r="N482" s="81">
        <v>0</v>
      </c>
      <c r="O482" s="81">
        <v>0</v>
      </c>
      <c r="P482" s="81">
        <v>1.35</v>
      </c>
      <c r="Q482" s="75" t="s">
        <v>46</v>
      </c>
      <c r="R482" s="75">
        <v>398</v>
      </c>
      <c r="S482" s="75">
        <v>1722</v>
      </c>
      <c r="T482" s="75">
        <v>18</v>
      </c>
      <c r="U482" s="75">
        <v>18</v>
      </c>
      <c r="V482" s="66"/>
      <c r="W482" s="66"/>
      <c r="X482" s="66"/>
      <c r="Y482" s="66"/>
      <c r="Z482" s="66"/>
      <c r="AA482" s="66"/>
      <c r="AB482" s="66" t="s">
        <v>206</v>
      </c>
      <c r="AC482" s="66" t="s">
        <v>234</v>
      </c>
      <c r="AD482" s="66"/>
    </row>
    <row r="483" s="7" customFormat="1" ht="12" spans="1:30">
      <c r="A483" s="75" t="s">
        <v>42</v>
      </c>
      <c r="B483" s="66" t="s">
        <v>240</v>
      </c>
      <c r="C483" s="75" t="s">
        <v>52</v>
      </c>
      <c r="D483" s="75" t="s">
        <v>70</v>
      </c>
      <c r="E483" s="75" t="s">
        <v>71</v>
      </c>
      <c r="F483" s="75">
        <v>7</v>
      </c>
      <c r="G483" s="75">
        <v>1</v>
      </c>
      <c r="H483" s="75">
        <v>7</v>
      </c>
      <c r="I483" s="75">
        <v>7</v>
      </c>
      <c r="J483" s="75">
        <v>2018</v>
      </c>
      <c r="K483" s="75">
        <v>2018</v>
      </c>
      <c r="L483" s="81">
        <v>0.525</v>
      </c>
      <c r="M483" s="81">
        <v>0</v>
      </c>
      <c r="N483" s="81">
        <v>0</v>
      </c>
      <c r="O483" s="81">
        <v>0</v>
      </c>
      <c r="P483" s="81">
        <v>0.525</v>
      </c>
      <c r="Q483" s="75" t="s">
        <v>46</v>
      </c>
      <c r="R483" s="75">
        <v>7</v>
      </c>
      <c r="S483" s="75">
        <v>7</v>
      </c>
      <c r="T483" s="75">
        <v>7</v>
      </c>
      <c r="U483" s="75">
        <v>7</v>
      </c>
      <c r="V483" s="66">
        <v>0</v>
      </c>
      <c r="W483" s="66">
        <v>0</v>
      </c>
      <c r="X483" s="66">
        <v>0</v>
      </c>
      <c r="Y483" s="66">
        <v>0</v>
      </c>
      <c r="Z483" s="66">
        <v>0</v>
      </c>
      <c r="AA483" s="66">
        <v>0</v>
      </c>
      <c r="AB483" s="66" t="s">
        <v>206</v>
      </c>
      <c r="AC483" s="66" t="s">
        <v>234</v>
      </c>
      <c r="AD483" s="66"/>
    </row>
    <row r="484" s="7" customFormat="1" ht="12" spans="1:30">
      <c r="A484" s="75" t="s">
        <v>42</v>
      </c>
      <c r="B484" s="66" t="s">
        <v>240</v>
      </c>
      <c r="C484" s="75" t="s">
        <v>53</v>
      </c>
      <c r="D484" s="75" t="s">
        <v>70</v>
      </c>
      <c r="E484" s="75" t="s">
        <v>71</v>
      </c>
      <c r="F484" s="75">
        <v>95</v>
      </c>
      <c r="G484" s="75">
        <v>1</v>
      </c>
      <c r="H484" s="75">
        <v>66</v>
      </c>
      <c r="I484" s="75">
        <v>95</v>
      </c>
      <c r="J484" s="75">
        <v>2018</v>
      </c>
      <c r="K484" s="75">
        <v>2018</v>
      </c>
      <c r="L484" s="81">
        <v>7.125</v>
      </c>
      <c r="M484" s="81">
        <v>0</v>
      </c>
      <c r="N484" s="81">
        <v>0</v>
      </c>
      <c r="O484" s="81">
        <v>0</v>
      </c>
      <c r="P484" s="81">
        <v>7.125</v>
      </c>
      <c r="Q484" s="75" t="s">
        <v>46</v>
      </c>
      <c r="R484" s="75">
        <v>66</v>
      </c>
      <c r="S484" s="75">
        <v>95</v>
      </c>
      <c r="T484" s="75">
        <v>66</v>
      </c>
      <c r="U484" s="75">
        <v>95</v>
      </c>
      <c r="V484" s="66">
        <v>0</v>
      </c>
      <c r="W484" s="66">
        <v>0</v>
      </c>
      <c r="X484" s="66">
        <v>0</v>
      </c>
      <c r="Y484" s="66">
        <v>0</v>
      </c>
      <c r="Z484" s="66">
        <v>0</v>
      </c>
      <c r="AA484" s="66">
        <v>0</v>
      </c>
      <c r="AB484" s="66" t="s">
        <v>206</v>
      </c>
      <c r="AC484" s="66" t="s">
        <v>234</v>
      </c>
      <c r="AD484" s="66"/>
    </row>
    <row r="485" s="7" customFormat="1" ht="12" spans="1:30">
      <c r="A485" s="75" t="s">
        <v>42</v>
      </c>
      <c r="B485" s="66" t="s">
        <v>240</v>
      </c>
      <c r="C485" s="75" t="s">
        <v>55</v>
      </c>
      <c r="D485" s="75" t="s">
        <v>70</v>
      </c>
      <c r="E485" s="75" t="s">
        <v>71</v>
      </c>
      <c r="F485" s="75">
        <v>142</v>
      </c>
      <c r="G485" s="75">
        <v>1</v>
      </c>
      <c r="H485" s="75">
        <v>109</v>
      </c>
      <c r="I485" s="75">
        <v>142</v>
      </c>
      <c r="J485" s="75">
        <v>2018</v>
      </c>
      <c r="K485" s="75">
        <v>2018</v>
      </c>
      <c r="L485" s="81">
        <v>10.65</v>
      </c>
      <c r="M485" s="81">
        <v>0</v>
      </c>
      <c r="N485" s="81">
        <v>0</v>
      </c>
      <c r="O485" s="81">
        <v>0</v>
      </c>
      <c r="P485" s="81">
        <v>10.65</v>
      </c>
      <c r="Q485" s="75" t="s">
        <v>46</v>
      </c>
      <c r="R485" s="75">
        <v>109</v>
      </c>
      <c r="S485" s="75">
        <v>142</v>
      </c>
      <c r="T485" s="75">
        <v>109</v>
      </c>
      <c r="U485" s="75">
        <v>142</v>
      </c>
      <c r="V485" s="66">
        <v>0</v>
      </c>
      <c r="W485" s="66">
        <v>0</v>
      </c>
      <c r="X485" s="66">
        <v>0</v>
      </c>
      <c r="Y485" s="66">
        <v>0</v>
      </c>
      <c r="Z485" s="66">
        <v>0</v>
      </c>
      <c r="AA485" s="66">
        <v>0</v>
      </c>
      <c r="AB485" s="66" t="s">
        <v>206</v>
      </c>
      <c r="AC485" s="66" t="s">
        <v>234</v>
      </c>
      <c r="AD485" s="66"/>
    </row>
    <row r="486" s="7" customFormat="1" ht="12" spans="1:30">
      <c r="A486" s="75" t="s">
        <v>42</v>
      </c>
      <c r="B486" s="66" t="s">
        <v>240</v>
      </c>
      <c r="C486" s="75" t="s">
        <v>57</v>
      </c>
      <c r="D486" s="75" t="s">
        <v>70</v>
      </c>
      <c r="E486" s="75" t="s">
        <v>71</v>
      </c>
      <c r="F486" s="75">
        <v>9</v>
      </c>
      <c r="G486" s="75">
        <v>1</v>
      </c>
      <c r="H486" s="75">
        <v>6</v>
      </c>
      <c r="I486" s="75">
        <v>9</v>
      </c>
      <c r="J486" s="75">
        <v>2018</v>
      </c>
      <c r="K486" s="75">
        <v>2018</v>
      </c>
      <c r="L486" s="81">
        <v>4.908</v>
      </c>
      <c r="M486" s="81">
        <v>0</v>
      </c>
      <c r="N486" s="81">
        <v>0</v>
      </c>
      <c r="O486" s="81">
        <v>0</v>
      </c>
      <c r="P486" s="81">
        <v>4.908</v>
      </c>
      <c r="Q486" s="75" t="s">
        <v>46</v>
      </c>
      <c r="R486" s="75">
        <v>6</v>
      </c>
      <c r="S486" s="75">
        <v>9</v>
      </c>
      <c r="T486" s="75">
        <v>6</v>
      </c>
      <c r="U486" s="75">
        <v>9</v>
      </c>
      <c r="V486" s="66">
        <v>0</v>
      </c>
      <c r="W486" s="66">
        <v>0</v>
      </c>
      <c r="X486" s="66">
        <v>0</v>
      </c>
      <c r="Y486" s="66">
        <v>0</v>
      </c>
      <c r="Z486" s="66">
        <v>0</v>
      </c>
      <c r="AA486" s="66">
        <v>0</v>
      </c>
      <c r="AB486" s="66" t="s">
        <v>206</v>
      </c>
      <c r="AC486" s="66" t="s">
        <v>234</v>
      </c>
      <c r="AD486" s="66"/>
    </row>
    <row r="487" s="7" customFormat="1" ht="12" spans="1:30">
      <c r="A487" s="75" t="s">
        <v>42</v>
      </c>
      <c r="B487" s="66" t="s">
        <v>240</v>
      </c>
      <c r="C487" s="75" t="s">
        <v>58</v>
      </c>
      <c r="D487" s="75" t="s">
        <v>70</v>
      </c>
      <c r="E487" s="75" t="s">
        <v>71</v>
      </c>
      <c r="F487" s="75">
        <v>113</v>
      </c>
      <c r="G487" s="75">
        <v>1</v>
      </c>
      <c r="H487" s="75">
        <v>81</v>
      </c>
      <c r="I487" s="75">
        <v>113</v>
      </c>
      <c r="J487" s="75">
        <v>2018</v>
      </c>
      <c r="K487" s="75">
        <v>2018</v>
      </c>
      <c r="L487" s="81">
        <v>8.475</v>
      </c>
      <c r="M487" s="81">
        <v>0</v>
      </c>
      <c r="N487" s="81">
        <v>0</v>
      </c>
      <c r="O487" s="81">
        <v>0</v>
      </c>
      <c r="P487" s="81">
        <v>8.475</v>
      </c>
      <c r="Q487" s="75" t="s">
        <v>46</v>
      </c>
      <c r="R487" s="75">
        <v>81</v>
      </c>
      <c r="S487" s="75">
        <v>113</v>
      </c>
      <c r="T487" s="75">
        <v>81</v>
      </c>
      <c r="U487" s="75">
        <v>113</v>
      </c>
      <c r="V487" s="66">
        <v>0</v>
      </c>
      <c r="W487" s="66">
        <v>0</v>
      </c>
      <c r="X487" s="66">
        <v>0</v>
      </c>
      <c r="Y487" s="66">
        <v>0</v>
      </c>
      <c r="Z487" s="66">
        <v>0</v>
      </c>
      <c r="AA487" s="66">
        <v>0</v>
      </c>
      <c r="AB487" s="66" t="s">
        <v>206</v>
      </c>
      <c r="AC487" s="66" t="s">
        <v>234</v>
      </c>
      <c r="AD487" s="66"/>
    </row>
    <row r="488" s="143" customFormat="1" ht="12" spans="1:30">
      <c r="A488" s="43">
        <v>8</v>
      </c>
      <c r="B488" s="44" t="s">
        <v>241</v>
      </c>
      <c r="C488" s="43" t="s">
        <v>36</v>
      </c>
      <c r="D488" s="43"/>
      <c r="E488" s="43"/>
      <c r="F488" s="43">
        <f t="shared" ref="F488:I488" si="84">SUM(F490,F517,F522,F543,F552,F558,F569)</f>
        <v>117972.732</v>
      </c>
      <c r="G488" s="43">
        <f t="shared" si="84"/>
        <v>119</v>
      </c>
      <c r="H488" s="43">
        <f t="shared" si="84"/>
        <v>30560</v>
      </c>
      <c r="I488" s="43">
        <f t="shared" si="84"/>
        <v>107966</v>
      </c>
      <c r="J488" s="43"/>
      <c r="K488" s="43"/>
      <c r="L488" s="52">
        <f>SUM(L490,L517,L522,L543,L552,L558,L569)</f>
        <v>36430.1180433333</v>
      </c>
      <c r="M488" s="52">
        <f t="shared" ref="M488:AA488" si="85">SUM(M490,M517,M522,M543,M552,M558,M569)</f>
        <v>20873.9276055555</v>
      </c>
      <c r="N488" s="52">
        <f t="shared" si="85"/>
        <v>3658.24963333333</v>
      </c>
      <c r="O488" s="52">
        <f t="shared" si="85"/>
        <v>3483</v>
      </c>
      <c r="P488" s="52">
        <f t="shared" si="85"/>
        <v>8414.94080444444</v>
      </c>
      <c r="Q488" s="77"/>
      <c r="R488" s="43">
        <f t="shared" si="85"/>
        <v>66376</v>
      </c>
      <c r="S488" s="43">
        <f t="shared" si="85"/>
        <v>260396</v>
      </c>
      <c r="T488" s="43">
        <f t="shared" si="85"/>
        <v>30831</v>
      </c>
      <c r="U488" s="43">
        <f t="shared" si="85"/>
        <v>109024</v>
      </c>
      <c r="V488" s="44">
        <f t="shared" si="85"/>
        <v>1320</v>
      </c>
      <c r="W488" s="44">
        <f t="shared" si="85"/>
        <v>5224</v>
      </c>
      <c r="X488" s="44">
        <f t="shared" si="85"/>
        <v>1724</v>
      </c>
      <c r="Y488" s="44">
        <f t="shared" si="85"/>
        <v>1928</v>
      </c>
      <c r="Z488" s="44">
        <f t="shared" si="85"/>
        <v>0</v>
      </c>
      <c r="AA488" s="44">
        <f t="shared" si="85"/>
        <v>0</v>
      </c>
      <c r="AB488" s="77"/>
      <c r="AC488" s="77"/>
      <c r="AD488" s="77"/>
    </row>
    <row r="489" s="5" customFormat="1" spans="1:30">
      <c r="A489" s="43">
        <v>8.1</v>
      </c>
      <c r="B489" s="44" t="s">
        <v>242</v>
      </c>
      <c r="C489" s="43"/>
      <c r="D489" s="43"/>
      <c r="E489" s="43"/>
      <c r="F489" s="43"/>
      <c r="G489" s="43"/>
      <c r="H489" s="43"/>
      <c r="I489" s="43"/>
      <c r="J489" s="43"/>
      <c r="K489" s="43"/>
      <c r="L489" s="52"/>
      <c r="M489" s="52"/>
      <c r="N489" s="52"/>
      <c r="O489" s="52"/>
      <c r="P489" s="52"/>
      <c r="Q489" s="43"/>
      <c r="R489" s="43"/>
      <c r="S489" s="43"/>
      <c r="T489" s="43"/>
      <c r="U489" s="83"/>
      <c r="V489" s="65"/>
      <c r="W489" s="65"/>
      <c r="X489" s="65"/>
      <c r="Y489" s="65"/>
      <c r="Z489" s="65"/>
      <c r="AA489" s="65"/>
      <c r="AB489" s="65"/>
      <c r="AC489" s="65"/>
      <c r="AD489" s="65"/>
    </row>
    <row r="490" s="143" customFormat="1" ht="12" spans="1:30">
      <c r="A490" s="43">
        <v>8.2</v>
      </c>
      <c r="B490" s="44" t="s">
        <v>243</v>
      </c>
      <c r="C490" s="43" t="s">
        <v>36</v>
      </c>
      <c r="D490" s="43"/>
      <c r="E490" s="43"/>
      <c r="F490" s="43">
        <f>SUM(F491,F497,F512,F513)</f>
        <v>99207.152</v>
      </c>
      <c r="G490" s="43">
        <f t="shared" ref="G490:AA490" si="86">SUM(G491,G497,G512,G513)</f>
        <v>20</v>
      </c>
      <c r="H490" s="43">
        <f t="shared" si="86"/>
        <v>9781</v>
      </c>
      <c r="I490" s="43">
        <f t="shared" si="86"/>
        <v>42229</v>
      </c>
      <c r="J490" s="43"/>
      <c r="K490" s="43"/>
      <c r="L490" s="52">
        <f t="shared" si="86"/>
        <v>23277.62355</v>
      </c>
      <c r="M490" s="52">
        <f t="shared" si="86"/>
        <v>14615.90355</v>
      </c>
      <c r="N490" s="52">
        <f t="shared" si="86"/>
        <v>2359.72</v>
      </c>
      <c r="O490" s="52">
        <f t="shared" si="86"/>
        <v>0</v>
      </c>
      <c r="P490" s="52">
        <f t="shared" si="86"/>
        <v>6302</v>
      </c>
      <c r="Q490" s="77"/>
      <c r="R490" s="43">
        <f t="shared" si="86"/>
        <v>11909</v>
      </c>
      <c r="S490" s="43">
        <f t="shared" si="86"/>
        <v>51342</v>
      </c>
      <c r="T490" s="43">
        <f t="shared" si="86"/>
        <v>9810</v>
      </c>
      <c r="U490" s="43">
        <f t="shared" si="86"/>
        <v>42330</v>
      </c>
      <c r="V490" s="44">
        <f t="shared" si="86"/>
        <v>0</v>
      </c>
      <c r="W490" s="44">
        <f t="shared" si="86"/>
        <v>0</v>
      </c>
      <c r="X490" s="44">
        <f t="shared" si="86"/>
        <v>0</v>
      </c>
      <c r="Y490" s="44">
        <f t="shared" si="86"/>
        <v>0</v>
      </c>
      <c r="Z490" s="44">
        <f t="shared" si="86"/>
        <v>0</v>
      </c>
      <c r="AA490" s="44">
        <f t="shared" si="86"/>
        <v>0</v>
      </c>
      <c r="AB490" s="77"/>
      <c r="AC490" s="77"/>
      <c r="AD490" s="77"/>
    </row>
    <row r="491" s="143" customFormat="1" ht="12" spans="1:30">
      <c r="A491" s="43" t="s">
        <v>244</v>
      </c>
      <c r="B491" s="44" t="s">
        <v>245</v>
      </c>
      <c r="C491" s="43" t="s">
        <v>36</v>
      </c>
      <c r="D491" s="133"/>
      <c r="E491" s="77"/>
      <c r="F491" s="43">
        <f>SUM(F492:F496)</f>
        <v>440.592</v>
      </c>
      <c r="G491" s="43">
        <f t="shared" ref="G491:AA491" si="87">SUM(G492:G496)</f>
        <v>5</v>
      </c>
      <c r="H491" s="43">
        <f t="shared" si="87"/>
        <v>9348</v>
      </c>
      <c r="I491" s="43">
        <f t="shared" si="87"/>
        <v>40472</v>
      </c>
      <c r="J491" s="43"/>
      <c r="K491" s="43"/>
      <c r="L491" s="52">
        <f t="shared" si="87"/>
        <v>20810.30355</v>
      </c>
      <c r="M491" s="52">
        <f t="shared" si="87"/>
        <v>14508.30355</v>
      </c>
      <c r="N491" s="52">
        <f t="shared" si="87"/>
        <v>0</v>
      </c>
      <c r="O491" s="52">
        <f t="shared" si="87"/>
        <v>0</v>
      </c>
      <c r="P491" s="52">
        <f t="shared" si="87"/>
        <v>6302</v>
      </c>
      <c r="Q491" s="77"/>
      <c r="R491" s="43">
        <f t="shared" si="87"/>
        <v>9348</v>
      </c>
      <c r="S491" s="43">
        <f t="shared" si="87"/>
        <v>40472</v>
      </c>
      <c r="T491" s="43">
        <f t="shared" si="87"/>
        <v>9348</v>
      </c>
      <c r="U491" s="43">
        <f t="shared" si="87"/>
        <v>40472</v>
      </c>
      <c r="V491" s="44">
        <f t="shared" si="87"/>
        <v>0</v>
      </c>
      <c r="W491" s="44">
        <f t="shared" si="87"/>
        <v>0</v>
      </c>
      <c r="X491" s="44">
        <f t="shared" si="87"/>
        <v>0</v>
      </c>
      <c r="Y491" s="44">
        <f t="shared" si="87"/>
        <v>0</v>
      </c>
      <c r="Z491" s="44">
        <f t="shared" si="87"/>
        <v>0</v>
      </c>
      <c r="AA491" s="44">
        <f t="shared" si="87"/>
        <v>0</v>
      </c>
      <c r="AB491" s="65"/>
      <c r="AC491" s="65"/>
      <c r="AD491" s="77"/>
    </row>
    <row r="492" s="8" customFormat="1" ht="36" spans="1:30">
      <c r="A492" s="75" t="s">
        <v>42</v>
      </c>
      <c r="B492" s="66" t="s">
        <v>246</v>
      </c>
      <c r="C492" s="75" t="s">
        <v>247</v>
      </c>
      <c r="D492" s="163" t="s">
        <v>248</v>
      </c>
      <c r="E492" s="75" t="s">
        <v>249</v>
      </c>
      <c r="F492" s="75">
        <v>88</v>
      </c>
      <c r="G492" s="75">
        <v>1</v>
      </c>
      <c r="H492" s="75">
        <v>2514</v>
      </c>
      <c r="I492" s="75">
        <v>11057</v>
      </c>
      <c r="J492" s="75">
        <v>2017</v>
      </c>
      <c r="K492" s="75">
        <v>2018</v>
      </c>
      <c r="L492" s="81">
        <v>6989</v>
      </c>
      <c r="M492" s="81">
        <v>4321</v>
      </c>
      <c r="N492" s="81">
        <v>0</v>
      </c>
      <c r="O492" s="81">
        <v>0</v>
      </c>
      <c r="P492" s="81">
        <v>2668</v>
      </c>
      <c r="Q492" s="75" t="s">
        <v>46</v>
      </c>
      <c r="R492" s="75">
        <v>2514</v>
      </c>
      <c r="S492" s="75">
        <v>11057</v>
      </c>
      <c r="T492" s="75">
        <v>2514</v>
      </c>
      <c r="U492" s="75">
        <v>11057</v>
      </c>
      <c r="V492" s="66">
        <v>0</v>
      </c>
      <c r="W492" s="66">
        <v>0</v>
      </c>
      <c r="X492" s="66">
        <v>0</v>
      </c>
      <c r="Y492" s="66">
        <v>0</v>
      </c>
      <c r="Z492" s="66">
        <v>0</v>
      </c>
      <c r="AA492" s="66">
        <v>0</v>
      </c>
      <c r="AB492" s="66" t="s">
        <v>250</v>
      </c>
      <c r="AC492" s="66" t="s">
        <v>251</v>
      </c>
      <c r="AD492" s="66"/>
    </row>
    <row r="493" s="8" customFormat="1" ht="40" customHeight="1" spans="1:30">
      <c r="A493" s="75" t="s">
        <v>42</v>
      </c>
      <c r="B493" s="66" t="s">
        <v>252</v>
      </c>
      <c r="C493" s="75" t="s">
        <v>247</v>
      </c>
      <c r="D493" s="163" t="s">
        <v>248</v>
      </c>
      <c r="E493" s="75" t="s">
        <v>249</v>
      </c>
      <c r="F493" s="75">
        <v>104</v>
      </c>
      <c r="G493" s="75">
        <v>1</v>
      </c>
      <c r="H493" s="75">
        <v>2746</v>
      </c>
      <c r="I493" s="75">
        <v>11838</v>
      </c>
      <c r="J493" s="75">
        <v>2018</v>
      </c>
      <c r="K493" s="75">
        <v>2018</v>
      </c>
      <c r="L493" s="81">
        <v>8459</v>
      </c>
      <c r="M493" s="81">
        <v>4825</v>
      </c>
      <c r="N493" s="81">
        <v>0</v>
      </c>
      <c r="O493" s="81">
        <v>0</v>
      </c>
      <c r="P493" s="81">
        <v>3634</v>
      </c>
      <c r="Q493" s="75" t="s">
        <v>46</v>
      </c>
      <c r="R493" s="75">
        <v>2746</v>
      </c>
      <c r="S493" s="75">
        <v>11838</v>
      </c>
      <c r="T493" s="75">
        <v>2746</v>
      </c>
      <c r="U493" s="75">
        <v>11838</v>
      </c>
      <c r="V493" s="66">
        <v>0</v>
      </c>
      <c r="W493" s="66">
        <v>0</v>
      </c>
      <c r="X493" s="66">
        <v>0</v>
      </c>
      <c r="Y493" s="66">
        <v>0</v>
      </c>
      <c r="Z493" s="66">
        <v>0</v>
      </c>
      <c r="AA493" s="66">
        <v>0</v>
      </c>
      <c r="AB493" s="66" t="s">
        <v>250</v>
      </c>
      <c r="AC493" s="66" t="s">
        <v>251</v>
      </c>
      <c r="AD493" s="66"/>
    </row>
    <row r="494" s="8" customFormat="1" ht="40" customHeight="1" spans="1:30">
      <c r="A494" s="75" t="s">
        <v>42</v>
      </c>
      <c r="B494" s="66" t="s">
        <v>253</v>
      </c>
      <c r="C494" s="75" t="s">
        <v>247</v>
      </c>
      <c r="D494" s="163" t="s">
        <v>248</v>
      </c>
      <c r="E494" s="163" t="s">
        <v>249</v>
      </c>
      <c r="F494" s="163">
        <v>161.772</v>
      </c>
      <c r="G494" s="75">
        <v>1</v>
      </c>
      <c r="H494" s="75">
        <v>2475</v>
      </c>
      <c r="I494" s="75">
        <v>10840</v>
      </c>
      <c r="J494" s="75">
        <v>2018</v>
      </c>
      <c r="K494" s="75">
        <v>2019</v>
      </c>
      <c r="L494" s="81">
        <v>3055.51355</v>
      </c>
      <c r="M494" s="81">
        <v>3055.51355</v>
      </c>
      <c r="N494" s="81">
        <v>0</v>
      </c>
      <c r="O494" s="81">
        <v>0</v>
      </c>
      <c r="P494" s="81">
        <v>0</v>
      </c>
      <c r="Q494" s="75" t="s">
        <v>46</v>
      </c>
      <c r="R494" s="75">
        <v>2475</v>
      </c>
      <c r="S494" s="75">
        <v>10840</v>
      </c>
      <c r="T494" s="75">
        <v>2475</v>
      </c>
      <c r="U494" s="75">
        <v>10840</v>
      </c>
      <c r="V494" s="66">
        <v>0</v>
      </c>
      <c r="W494" s="66">
        <v>0</v>
      </c>
      <c r="X494" s="66">
        <v>0</v>
      </c>
      <c r="Y494" s="66">
        <v>0</v>
      </c>
      <c r="Z494" s="66">
        <v>0</v>
      </c>
      <c r="AA494" s="66">
        <v>0</v>
      </c>
      <c r="AB494" s="66" t="s">
        <v>250</v>
      </c>
      <c r="AC494" s="66" t="s">
        <v>251</v>
      </c>
      <c r="AD494" s="66"/>
    </row>
    <row r="495" s="7" customFormat="1" ht="40" customHeight="1" spans="1:30">
      <c r="A495" s="75" t="s">
        <v>42</v>
      </c>
      <c r="B495" s="66" t="s">
        <v>254</v>
      </c>
      <c r="C495" s="75" t="s">
        <v>247</v>
      </c>
      <c r="D495" s="163" t="s">
        <v>248</v>
      </c>
      <c r="E495" s="75" t="s">
        <v>249</v>
      </c>
      <c r="F495" s="75">
        <v>65.615</v>
      </c>
      <c r="G495" s="75">
        <v>1</v>
      </c>
      <c r="H495" s="75">
        <v>737</v>
      </c>
      <c r="I495" s="75">
        <v>3298</v>
      </c>
      <c r="J495" s="75">
        <v>2018</v>
      </c>
      <c r="K495" s="75">
        <v>2019</v>
      </c>
      <c r="L495" s="81">
        <v>1852</v>
      </c>
      <c r="M495" s="81">
        <v>1852</v>
      </c>
      <c r="N495" s="81">
        <v>0</v>
      </c>
      <c r="O495" s="81">
        <v>0</v>
      </c>
      <c r="P495" s="81">
        <v>0</v>
      </c>
      <c r="Q495" s="75" t="s">
        <v>46</v>
      </c>
      <c r="R495" s="75">
        <v>737</v>
      </c>
      <c r="S495" s="75">
        <v>3298</v>
      </c>
      <c r="T495" s="75">
        <v>737</v>
      </c>
      <c r="U495" s="75">
        <v>3298</v>
      </c>
      <c r="V495" s="66">
        <v>0</v>
      </c>
      <c r="W495" s="66">
        <v>0</v>
      </c>
      <c r="X495" s="66">
        <v>0</v>
      </c>
      <c r="Y495" s="66">
        <v>0</v>
      </c>
      <c r="Z495" s="66">
        <v>0</v>
      </c>
      <c r="AA495" s="66">
        <v>0</v>
      </c>
      <c r="AB495" s="66" t="s">
        <v>250</v>
      </c>
      <c r="AC495" s="66" t="s">
        <v>251</v>
      </c>
      <c r="AD495" s="66"/>
    </row>
    <row r="496" s="7" customFormat="1" ht="40" customHeight="1" spans="1:30">
      <c r="A496" s="75" t="s">
        <v>42</v>
      </c>
      <c r="B496" s="66" t="s">
        <v>255</v>
      </c>
      <c r="C496" s="75" t="s">
        <v>247</v>
      </c>
      <c r="D496" s="163" t="s">
        <v>248</v>
      </c>
      <c r="E496" s="75" t="s">
        <v>249</v>
      </c>
      <c r="F496" s="75">
        <v>21.205</v>
      </c>
      <c r="G496" s="75">
        <v>1</v>
      </c>
      <c r="H496" s="75">
        <v>876</v>
      </c>
      <c r="I496" s="75">
        <v>3439</v>
      </c>
      <c r="J496" s="75">
        <v>2018</v>
      </c>
      <c r="K496" s="75">
        <v>2019</v>
      </c>
      <c r="L496" s="81">
        <v>454.79</v>
      </c>
      <c r="M496" s="81">
        <v>454.79</v>
      </c>
      <c r="N496" s="81">
        <v>0</v>
      </c>
      <c r="O496" s="81">
        <v>0</v>
      </c>
      <c r="P496" s="81">
        <v>0</v>
      </c>
      <c r="Q496" s="75" t="s">
        <v>46</v>
      </c>
      <c r="R496" s="75">
        <v>876</v>
      </c>
      <c r="S496" s="75">
        <v>3439</v>
      </c>
      <c r="T496" s="75">
        <v>876</v>
      </c>
      <c r="U496" s="75">
        <v>3439</v>
      </c>
      <c r="V496" s="66">
        <v>0</v>
      </c>
      <c r="W496" s="66">
        <v>0</v>
      </c>
      <c r="X496" s="66">
        <v>0</v>
      </c>
      <c r="Y496" s="66">
        <v>0</v>
      </c>
      <c r="Z496" s="66">
        <v>0</v>
      </c>
      <c r="AA496" s="66">
        <v>0</v>
      </c>
      <c r="AB496" s="88" t="s">
        <v>250</v>
      </c>
      <c r="AC496" s="88" t="s">
        <v>251</v>
      </c>
      <c r="AD496" s="66"/>
    </row>
    <row r="497" s="146" customFormat="1" ht="12.75" spans="1:223">
      <c r="A497" s="43" t="s">
        <v>294</v>
      </c>
      <c r="B497" s="44" t="s">
        <v>295</v>
      </c>
      <c r="C497" s="77" t="s">
        <v>55</v>
      </c>
      <c r="D497" s="43"/>
      <c r="E497" s="77"/>
      <c r="F497" s="43">
        <f>SUM(F498:F511)</f>
        <v>98735</v>
      </c>
      <c r="G497" s="43">
        <f t="shared" ref="G497:AA497" si="88">SUM(G498:G511)</f>
        <v>14</v>
      </c>
      <c r="H497" s="43">
        <f t="shared" si="88"/>
        <v>240</v>
      </c>
      <c r="I497" s="43">
        <f t="shared" si="88"/>
        <v>972</v>
      </c>
      <c r="J497" s="43"/>
      <c r="K497" s="43"/>
      <c r="L497" s="52">
        <f t="shared" si="88"/>
        <v>2359.72</v>
      </c>
      <c r="M497" s="52">
        <f t="shared" si="88"/>
        <v>0</v>
      </c>
      <c r="N497" s="52">
        <f t="shared" si="88"/>
        <v>2359.72</v>
      </c>
      <c r="O497" s="52">
        <f t="shared" si="88"/>
        <v>0</v>
      </c>
      <c r="P497" s="52">
        <f t="shared" si="88"/>
        <v>0</v>
      </c>
      <c r="Q497" s="77"/>
      <c r="R497" s="43">
        <f t="shared" si="88"/>
        <v>2368</v>
      </c>
      <c r="S497" s="43">
        <f t="shared" si="88"/>
        <v>10085</v>
      </c>
      <c r="T497" s="43">
        <f t="shared" si="88"/>
        <v>269</v>
      </c>
      <c r="U497" s="43">
        <f t="shared" si="88"/>
        <v>1073</v>
      </c>
      <c r="V497" s="44">
        <f t="shared" si="88"/>
        <v>0</v>
      </c>
      <c r="W497" s="44">
        <f t="shared" si="88"/>
        <v>0</v>
      </c>
      <c r="X497" s="44">
        <f t="shared" si="88"/>
        <v>0</v>
      </c>
      <c r="Y497" s="44">
        <f t="shared" si="88"/>
        <v>0</v>
      </c>
      <c r="Z497" s="44">
        <f t="shared" si="88"/>
        <v>0</v>
      </c>
      <c r="AA497" s="44">
        <f t="shared" si="88"/>
        <v>0</v>
      </c>
      <c r="AB497" s="77"/>
      <c r="AC497" s="77"/>
      <c r="AD497" s="43"/>
      <c r="AE497" s="167"/>
      <c r="AF497" s="167"/>
      <c r="AG497" s="167"/>
      <c r="AH497" s="167"/>
      <c r="AI497" s="167"/>
      <c r="AJ497" s="167"/>
      <c r="AK497" s="167"/>
      <c r="AL497" s="167"/>
      <c r="AM497" s="167"/>
      <c r="AN497" s="167"/>
      <c r="AO497" s="167"/>
      <c r="AP497" s="167"/>
      <c r="AQ497" s="167"/>
      <c r="AR497" s="167"/>
      <c r="AS497" s="167"/>
      <c r="AT497" s="167"/>
      <c r="AU497" s="167"/>
      <c r="AV497" s="167"/>
      <c r="AW497" s="167"/>
      <c r="AX497" s="167"/>
      <c r="AY497" s="167"/>
      <c r="AZ497" s="167"/>
      <c r="BA497" s="167"/>
      <c r="BB497" s="167"/>
      <c r="BC497" s="167"/>
      <c r="BD497" s="167"/>
      <c r="BE497" s="167"/>
      <c r="BF497" s="167"/>
      <c r="BG497" s="167"/>
      <c r="BH497" s="167"/>
      <c r="BI497" s="167"/>
      <c r="BJ497" s="167"/>
      <c r="BK497" s="167"/>
      <c r="BL497" s="167"/>
      <c r="BM497" s="167"/>
      <c r="BN497" s="167"/>
      <c r="BO497" s="167"/>
      <c r="BP497" s="167"/>
      <c r="BQ497" s="167"/>
      <c r="BR497" s="167"/>
      <c r="BS497" s="167"/>
      <c r="BT497" s="167"/>
      <c r="BU497" s="167"/>
      <c r="BV497" s="167"/>
      <c r="BW497" s="167"/>
      <c r="BX497" s="167"/>
      <c r="BY497" s="167"/>
      <c r="BZ497" s="167"/>
      <c r="CA497" s="167"/>
      <c r="CB497" s="167"/>
      <c r="CC497" s="167"/>
      <c r="CD497" s="167"/>
      <c r="CE497" s="167"/>
      <c r="CF497" s="167"/>
      <c r="CG497" s="167"/>
      <c r="CH497" s="167"/>
      <c r="CI497" s="167"/>
      <c r="CJ497" s="167"/>
      <c r="CK497" s="167"/>
      <c r="CL497" s="167"/>
      <c r="CM497" s="167"/>
      <c r="CN497" s="167"/>
      <c r="CO497" s="167"/>
      <c r="CP497" s="167"/>
      <c r="CQ497" s="167"/>
      <c r="CR497" s="167"/>
      <c r="CS497" s="167"/>
      <c r="CT497" s="167"/>
      <c r="CU497" s="167"/>
      <c r="CV497" s="167"/>
      <c r="CW497" s="167"/>
      <c r="CX497" s="167"/>
      <c r="CY497" s="167"/>
      <c r="CZ497" s="167"/>
      <c r="DA497" s="167"/>
      <c r="DB497" s="167"/>
      <c r="DC497" s="167"/>
      <c r="DD497" s="167"/>
      <c r="DE497" s="167"/>
      <c r="DF497" s="167"/>
      <c r="DG497" s="167"/>
      <c r="DH497" s="167"/>
      <c r="DI497" s="167"/>
      <c r="DJ497" s="167"/>
      <c r="DK497" s="167"/>
      <c r="DL497" s="167"/>
      <c r="DM497" s="167"/>
      <c r="DN497" s="167"/>
      <c r="DO497" s="167"/>
      <c r="DP497" s="167"/>
      <c r="DQ497" s="167"/>
      <c r="DR497" s="167"/>
      <c r="DS497" s="167"/>
      <c r="DT497" s="167"/>
      <c r="DU497" s="167"/>
      <c r="DV497" s="167"/>
      <c r="DW497" s="167"/>
      <c r="DX497" s="167"/>
      <c r="DY497" s="167"/>
      <c r="DZ497" s="167"/>
      <c r="EA497" s="167"/>
      <c r="EB497" s="167"/>
      <c r="EC497" s="167"/>
      <c r="ED497" s="167"/>
      <c r="EE497" s="167"/>
      <c r="EF497" s="167"/>
      <c r="EG497" s="167"/>
      <c r="EH497" s="167"/>
      <c r="EI497" s="167"/>
      <c r="EJ497" s="167"/>
      <c r="EK497" s="167"/>
      <c r="EL497" s="167"/>
      <c r="EM497" s="167"/>
      <c r="EN497" s="167"/>
      <c r="EO497" s="167"/>
      <c r="EP497" s="167"/>
      <c r="EQ497" s="167"/>
      <c r="ER497" s="167"/>
      <c r="ES497" s="167"/>
      <c r="ET497" s="167"/>
      <c r="EU497" s="167"/>
      <c r="EV497" s="167"/>
      <c r="EW497" s="167"/>
      <c r="EX497" s="167"/>
      <c r="EY497" s="167"/>
      <c r="EZ497" s="167"/>
      <c r="FA497" s="167"/>
      <c r="FB497" s="167"/>
      <c r="FC497" s="167"/>
      <c r="FD497" s="167"/>
      <c r="FE497" s="167"/>
      <c r="FF497" s="167"/>
      <c r="FG497" s="167"/>
      <c r="FH497" s="167"/>
      <c r="FI497" s="167"/>
      <c r="FJ497" s="167"/>
      <c r="FK497" s="167"/>
      <c r="FL497" s="167"/>
      <c r="FM497" s="167"/>
      <c r="FN497" s="167"/>
      <c r="FO497" s="167"/>
      <c r="FP497" s="167"/>
      <c r="FQ497" s="167"/>
      <c r="FR497" s="167"/>
      <c r="FS497" s="167"/>
      <c r="FT497" s="167"/>
      <c r="FU497" s="167"/>
      <c r="FV497" s="167"/>
      <c r="FW497" s="167"/>
      <c r="FX497" s="167"/>
      <c r="FY497" s="167"/>
      <c r="FZ497" s="167"/>
      <c r="GA497" s="167"/>
      <c r="GB497" s="167"/>
      <c r="GC497" s="167"/>
      <c r="GD497" s="167"/>
      <c r="GE497" s="167"/>
      <c r="GF497" s="167"/>
      <c r="GG497" s="167"/>
      <c r="GH497" s="167"/>
      <c r="GI497" s="167"/>
      <c r="GJ497" s="167"/>
      <c r="GK497" s="167"/>
      <c r="GL497" s="167"/>
      <c r="GM497" s="167"/>
      <c r="GN497" s="167"/>
      <c r="GO497" s="167"/>
      <c r="GP497" s="167"/>
      <c r="GQ497" s="167"/>
      <c r="GR497" s="167"/>
      <c r="GS497" s="167"/>
      <c r="GT497" s="167"/>
      <c r="GU497" s="167"/>
      <c r="GV497" s="167"/>
      <c r="GW497" s="167"/>
      <c r="GX497" s="167"/>
      <c r="GY497" s="167"/>
      <c r="GZ497" s="167"/>
      <c r="HA497" s="167"/>
      <c r="HB497" s="167"/>
      <c r="HC497" s="167"/>
      <c r="HD497" s="167"/>
      <c r="HE497" s="167"/>
      <c r="HF497" s="167"/>
      <c r="HG497" s="167"/>
      <c r="HH497" s="167"/>
      <c r="HI497" s="167"/>
      <c r="HJ497" s="167"/>
      <c r="HK497" s="167"/>
      <c r="HL497" s="167"/>
      <c r="HM497" s="167"/>
      <c r="HN497" s="167"/>
      <c r="HO497" s="167"/>
    </row>
    <row r="498" s="7" customFormat="1" ht="24" spans="1:30">
      <c r="A498" s="75" t="s">
        <v>42</v>
      </c>
      <c r="B498" s="66" t="s">
        <v>296</v>
      </c>
      <c r="C498" s="75" t="s">
        <v>55</v>
      </c>
      <c r="D498" s="75" t="s">
        <v>248</v>
      </c>
      <c r="E498" s="75" t="s">
        <v>298</v>
      </c>
      <c r="F498" s="75">
        <v>10815</v>
      </c>
      <c r="G498" s="75">
        <v>1</v>
      </c>
      <c r="H498" s="75">
        <v>70</v>
      </c>
      <c r="I498" s="75">
        <v>282</v>
      </c>
      <c r="J498" s="163">
        <v>2018</v>
      </c>
      <c r="K498" s="163">
        <v>2018</v>
      </c>
      <c r="L498" s="166">
        <v>216</v>
      </c>
      <c r="M498" s="81">
        <v>0</v>
      </c>
      <c r="N498" s="166">
        <f t="shared" ref="N498:N512" si="89">L498</f>
        <v>216</v>
      </c>
      <c r="O498" s="81">
        <v>0</v>
      </c>
      <c r="P498" s="81">
        <v>0</v>
      </c>
      <c r="Q498" s="75" t="s">
        <v>46</v>
      </c>
      <c r="R498" s="75">
        <v>319</v>
      </c>
      <c r="S498" s="75">
        <v>1266</v>
      </c>
      <c r="T498" s="75">
        <v>70</v>
      </c>
      <c r="U498" s="75">
        <v>285</v>
      </c>
      <c r="V498" s="66">
        <v>0</v>
      </c>
      <c r="W498" s="66">
        <v>0</v>
      </c>
      <c r="X498" s="66">
        <v>0</v>
      </c>
      <c r="Y498" s="66">
        <v>0</v>
      </c>
      <c r="Z498" s="66">
        <v>0</v>
      </c>
      <c r="AA498" s="66">
        <v>0</v>
      </c>
      <c r="AB498" s="75" t="s">
        <v>299</v>
      </c>
      <c r="AC498" s="75" t="s">
        <v>300</v>
      </c>
      <c r="AD498" s="75"/>
    </row>
    <row r="499" s="7" customFormat="1" ht="24" spans="1:30">
      <c r="A499" s="75" t="s">
        <v>42</v>
      </c>
      <c r="B499" s="164" t="s">
        <v>301</v>
      </c>
      <c r="C499" s="165" t="s">
        <v>55</v>
      </c>
      <c r="D499" s="75" t="s">
        <v>248</v>
      </c>
      <c r="E499" s="75" t="s">
        <v>298</v>
      </c>
      <c r="F499" s="75">
        <v>3500</v>
      </c>
      <c r="G499" s="75">
        <v>1</v>
      </c>
      <c r="H499" s="75">
        <v>2</v>
      </c>
      <c r="I499" s="75">
        <v>5</v>
      </c>
      <c r="J499" s="163">
        <v>2018</v>
      </c>
      <c r="K499" s="163">
        <v>2018</v>
      </c>
      <c r="L499" s="166">
        <v>83</v>
      </c>
      <c r="M499" s="81">
        <v>0</v>
      </c>
      <c r="N499" s="166">
        <f t="shared" si="89"/>
        <v>83</v>
      </c>
      <c r="O499" s="81">
        <v>0</v>
      </c>
      <c r="P499" s="81">
        <v>0</v>
      </c>
      <c r="Q499" s="75" t="s">
        <v>46</v>
      </c>
      <c r="R499" s="75">
        <v>43</v>
      </c>
      <c r="S499" s="75">
        <v>163</v>
      </c>
      <c r="T499" s="75">
        <v>2</v>
      </c>
      <c r="U499" s="75">
        <v>5</v>
      </c>
      <c r="V499" s="66">
        <v>0</v>
      </c>
      <c r="W499" s="66">
        <v>0</v>
      </c>
      <c r="X499" s="66">
        <v>0</v>
      </c>
      <c r="Y499" s="66">
        <v>0</v>
      </c>
      <c r="Z499" s="66">
        <v>0</v>
      </c>
      <c r="AA499" s="66">
        <v>0</v>
      </c>
      <c r="AB499" s="75" t="s">
        <v>299</v>
      </c>
      <c r="AC499" s="75" t="s">
        <v>300</v>
      </c>
      <c r="AD499" s="75"/>
    </row>
    <row r="500" s="7" customFormat="1" ht="24" spans="1:30">
      <c r="A500" s="75" t="s">
        <v>42</v>
      </c>
      <c r="B500" s="164" t="s">
        <v>303</v>
      </c>
      <c r="C500" s="165" t="s">
        <v>55</v>
      </c>
      <c r="D500" s="75" t="s">
        <v>248</v>
      </c>
      <c r="E500" s="75" t="s">
        <v>298</v>
      </c>
      <c r="F500" s="75">
        <v>5250</v>
      </c>
      <c r="G500" s="75">
        <v>1</v>
      </c>
      <c r="H500" s="75">
        <v>1</v>
      </c>
      <c r="I500" s="75">
        <v>3</v>
      </c>
      <c r="J500" s="163">
        <v>2018</v>
      </c>
      <c r="K500" s="163">
        <v>2018</v>
      </c>
      <c r="L500" s="166">
        <v>124.5</v>
      </c>
      <c r="M500" s="81">
        <v>0</v>
      </c>
      <c r="N500" s="166">
        <f t="shared" si="89"/>
        <v>124.5</v>
      </c>
      <c r="O500" s="81">
        <v>0</v>
      </c>
      <c r="P500" s="81">
        <v>0</v>
      </c>
      <c r="Q500" s="75" t="s">
        <v>46</v>
      </c>
      <c r="R500" s="75">
        <v>45</v>
      </c>
      <c r="S500" s="75">
        <v>159</v>
      </c>
      <c r="T500" s="75">
        <v>1</v>
      </c>
      <c r="U500" s="75">
        <v>3</v>
      </c>
      <c r="V500" s="66">
        <v>0</v>
      </c>
      <c r="W500" s="66">
        <v>0</v>
      </c>
      <c r="X500" s="66">
        <v>0</v>
      </c>
      <c r="Y500" s="66">
        <v>0</v>
      </c>
      <c r="Z500" s="66">
        <v>0</v>
      </c>
      <c r="AA500" s="66">
        <v>0</v>
      </c>
      <c r="AB500" s="75" t="s">
        <v>299</v>
      </c>
      <c r="AC500" s="75" t="s">
        <v>300</v>
      </c>
      <c r="AD500" s="75"/>
    </row>
    <row r="501" s="7" customFormat="1" ht="24" spans="1:30">
      <c r="A501" s="75" t="s">
        <v>42</v>
      </c>
      <c r="B501" s="164" t="s">
        <v>304</v>
      </c>
      <c r="C501" s="165" t="s">
        <v>55</v>
      </c>
      <c r="D501" s="75" t="s">
        <v>248</v>
      </c>
      <c r="E501" s="75" t="s">
        <v>298</v>
      </c>
      <c r="F501" s="75">
        <v>10500</v>
      </c>
      <c r="G501" s="75">
        <v>1</v>
      </c>
      <c r="H501" s="75">
        <v>5</v>
      </c>
      <c r="I501" s="75">
        <v>19</v>
      </c>
      <c r="J501" s="163">
        <v>2018</v>
      </c>
      <c r="K501" s="163">
        <v>2018</v>
      </c>
      <c r="L501" s="166">
        <v>249</v>
      </c>
      <c r="M501" s="81">
        <v>0</v>
      </c>
      <c r="N501" s="166">
        <f t="shared" si="89"/>
        <v>249</v>
      </c>
      <c r="O501" s="81">
        <v>0</v>
      </c>
      <c r="P501" s="81">
        <v>0</v>
      </c>
      <c r="Q501" s="75" t="s">
        <v>46</v>
      </c>
      <c r="R501" s="75">
        <v>124</v>
      </c>
      <c r="S501" s="75">
        <f>379+196</f>
        <v>575</v>
      </c>
      <c r="T501" s="75">
        <v>5</v>
      </c>
      <c r="U501" s="75">
        <v>19</v>
      </c>
      <c r="V501" s="66">
        <v>0</v>
      </c>
      <c r="W501" s="66">
        <v>0</v>
      </c>
      <c r="X501" s="66">
        <v>0</v>
      </c>
      <c r="Y501" s="66">
        <v>0</v>
      </c>
      <c r="Z501" s="66">
        <v>0</v>
      </c>
      <c r="AA501" s="66">
        <v>0</v>
      </c>
      <c r="AB501" s="75" t="s">
        <v>299</v>
      </c>
      <c r="AC501" s="75" t="s">
        <v>300</v>
      </c>
      <c r="AD501" s="75"/>
    </row>
    <row r="502" s="7" customFormat="1" ht="24" spans="1:30">
      <c r="A502" s="75" t="s">
        <v>42</v>
      </c>
      <c r="B502" s="164" t="s">
        <v>305</v>
      </c>
      <c r="C502" s="165" t="s">
        <v>55</v>
      </c>
      <c r="D502" s="75" t="s">
        <v>248</v>
      </c>
      <c r="E502" s="75" t="s">
        <v>298</v>
      </c>
      <c r="F502" s="75">
        <v>2625</v>
      </c>
      <c r="G502" s="75">
        <v>1</v>
      </c>
      <c r="H502" s="75">
        <v>5</v>
      </c>
      <c r="I502" s="75">
        <v>19</v>
      </c>
      <c r="J502" s="163">
        <v>2018</v>
      </c>
      <c r="K502" s="163">
        <v>2018</v>
      </c>
      <c r="L502" s="166">
        <v>62.25</v>
      </c>
      <c r="M502" s="81">
        <v>0</v>
      </c>
      <c r="N502" s="166">
        <f t="shared" si="89"/>
        <v>62.25</v>
      </c>
      <c r="O502" s="81">
        <v>0</v>
      </c>
      <c r="P502" s="81">
        <v>0</v>
      </c>
      <c r="Q502" s="75" t="s">
        <v>46</v>
      </c>
      <c r="R502" s="75">
        <v>25</v>
      </c>
      <c r="S502" s="75">
        <v>107</v>
      </c>
      <c r="T502" s="75">
        <v>5</v>
      </c>
      <c r="U502" s="75">
        <v>19</v>
      </c>
      <c r="V502" s="66">
        <v>0</v>
      </c>
      <c r="W502" s="66">
        <v>0</v>
      </c>
      <c r="X502" s="66">
        <v>0</v>
      </c>
      <c r="Y502" s="66">
        <v>0</v>
      </c>
      <c r="Z502" s="66">
        <v>0</v>
      </c>
      <c r="AA502" s="66">
        <v>0</v>
      </c>
      <c r="AB502" s="75" t="s">
        <v>299</v>
      </c>
      <c r="AC502" s="75" t="s">
        <v>300</v>
      </c>
      <c r="AD502" s="75"/>
    </row>
    <row r="503" s="7" customFormat="1" ht="24" spans="1:30">
      <c r="A503" s="75" t="s">
        <v>42</v>
      </c>
      <c r="B503" s="164" t="s">
        <v>306</v>
      </c>
      <c r="C503" s="165" t="s">
        <v>55</v>
      </c>
      <c r="D503" s="75" t="s">
        <v>248</v>
      </c>
      <c r="E503" s="75" t="s">
        <v>298</v>
      </c>
      <c r="F503" s="75">
        <v>8400</v>
      </c>
      <c r="G503" s="75">
        <v>1</v>
      </c>
      <c r="H503" s="75">
        <v>18</v>
      </c>
      <c r="I503" s="75">
        <v>70</v>
      </c>
      <c r="J503" s="163">
        <v>2018</v>
      </c>
      <c r="K503" s="163">
        <v>2018</v>
      </c>
      <c r="L503" s="166">
        <v>208</v>
      </c>
      <c r="M503" s="81">
        <v>0</v>
      </c>
      <c r="N503" s="166">
        <f t="shared" si="89"/>
        <v>208</v>
      </c>
      <c r="O503" s="81">
        <v>0</v>
      </c>
      <c r="P503" s="81">
        <v>0</v>
      </c>
      <c r="Q503" s="75" t="s">
        <v>46</v>
      </c>
      <c r="R503" s="75">
        <v>64</v>
      </c>
      <c r="S503" s="75">
        <v>243</v>
      </c>
      <c r="T503" s="75">
        <v>18</v>
      </c>
      <c r="U503" s="75">
        <v>70</v>
      </c>
      <c r="V503" s="66">
        <v>0</v>
      </c>
      <c r="W503" s="66">
        <v>0</v>
      </c>
      <c r="X503" s="66">
        <v>0</v>
      </c>
      <c r="Y503" s="66">
        <v>0</v>
      </c>
      <c r="Z503" s="66">
        <v>0</v>
      </c>
      <c r="AA503" s="66">
        <v>0</v>
      </c>
      <c r="AB503" s="75" t="s">
        <v>299</v>
      </c>
      <c r="AC503" s="75" t="s">
        <v>300</v>
      </c>
      <c r="AD503" s="75"/>
    </row>
    <row r="504" s="7" customFormat="1" ht="24" spans="1:30">
      <c r="A504" s="75" t="s">
        <v>42</v>
      </c>
      <c r="B504" s="164" t="s">
        <v>307</v>
      </c>
      <c r="C504" s="165" t="s">
        <v>55</v>
      </c>
      <c r="D504" s="75" t="s">
        <v>248</v>
      </c>
      <c r="E504" s="75" t="s">
        <v>298</v>
      </c>
      <c r="F504" s="75">
        <v>10500</v>
      </c>
      <c r="G504" s="75">
        <v>1</v>
      </c>
      <c r="H504" s="75">
        <v>20</v>
      </c>
      <c r="I504" s="75">
        <v>86</v>
      </c>
      <c r="J504" s="163">
        <v>2018</v>
      </c>
      <c r="K504" s="163">
        <v>2018</v>
      </c>
      <c r="L504" s="166">
        <v>249</v>
      </c>
      <c r="M504" s="81">
        <v>0</v>
      </c>
      <c r="N504" s="166">
        <f t="shared" si="89"/>
        <v>249</v>
      </c>
      <c r="O504" s="81">
        <v>0</v>
      </c>
      <c r="P504" s="81">
        <v>0</v>
      </c>
      <c r="Q504" s="75" t="s">
        <v>46</v>
      </c>
      <c r="R504" s="75">
        <v>64</v>
      </c>
      <c r="S504" s="75">
        <v>241</v>
      </c>
      <c r="T504" s="75">
        <v>20</v>
      </c>
      <c r="U504" s="75">
        <v>86</v>
      </c>
      <c r="V504" s="66">
        <v>0</v>
      </c>
      <c r="W504" s="66">
        <v>0</v>
      </c>
      <c r="X504" s="66">
        <v>0</v>
      </c>
      <c r="Y504" s="66">
        <v>0</v>
      </c>
      <c r="Z504" s="66">
        <v>0</v>
      </c>
      <c r="AA504" s="66">
        <v>0</v>
      </c>
      <c r="AB504" s="75" t="s">
        <v>299</v>
      </c>
      <c r="AC504" s="75" t="s">
        <v>300</v>
      </c>
      <c r="AD504" s="75"/>
    </row>
    <row r="505" s="7" customFormat="1" ht="24" spans="1:30">
      <c r="A505" s="75" t="s">
        <v>42</v>
      </c>
      <c r="B505" s="66" t="s">
        <v>308</v>
      </c>
      <c r="C505" s="165" t="s">
        <v>55</v>
      </c>
      <c r="D505" s="75" t="s">
        <v>248</v>
      </c>
      <c r="E505" s="75" t="s">
        <v>298</v>
      </c>
      <c r="F505" s="75">
        <v>3395</v>
      </c>
      <c r="G505" s="75">
        <v>1</v>
      </c>
      <c r="H505" s="75">
        <v>13</v>
      </c>
      <c r="I505" s="75">
        <v>54</v>
      </c>
      <c r="J505" s="163">
        <v>2018</v>
      </c>
      <c r="K505" s="163">
        <v>2018</v>
      </c>
      <c r="L505" s="166">
        <v>80</v>
      </c>
      <c r="M505" s="81">
        <v>0</v>
      </c>
      <c r="N505" s="166">
        <f t="shared" si="89"/>
        <v>80</v>
      </c>
      <c r="O505" s="81">
        <v>0</v>
      </c>
      <c r="P505" s="81">
        <v>0</v>
      </c>
      <c r="Q505" s="75" t="s">
        <v>46</v>
      </c>
      <c r="R505" s="75">
        <v>21</v>
      </c>
      <c r="S505" s="75">
        <v>104</v>
      </c>
      <c r="T505" s="75">
        <v>13</v>
      </c>
      <c r="U505" s="75">
        <v>54</v>
      </c>
      <c r="V505" s="66">
        <v>0</v>
      </c>
      <c r="W505" s="66">
        <v>0</v>
      </c>
      <c r="X505" s="66">
        <v>0</v>
      </c>
      <c r="Y505" s="66">
        <v>0</v>
      </c>
      <c r="Z505" s="66">
        <v>0</v>
      </c>
      <c r="AA505" s="66">
        <v>0</v>
      </c>
      <c r="AB505" s="75" t="s">
        <v>299</v>
      </c>
      <c r="AC505" s="75" t="s">
        <v>300</v>
      </c>
      <c r="AD505" s="75"/>
    </row>
    <row r="506" s="7" customFormat="1" ht="24" spans="1:30">
      <c r="A506" s="75" t="s">
        <v>42</v>
      </c>
      <c r="B506" s="66" t="s">
        <v>310</v>
      </c>
      <c r="C506" s="165" t="s">
        <v>55</v>
      </c>
      <c r="D506" s="75" t="s">
        <v>248</v>
      </c>
      <c r="E506" s="75" t="s">
        <v>298</v>
      </c>
      <c r="F506" s="75">
        <v>8750</v>
      </c>
      <c r="G506" s="75">
        <v>1</v>
      </c>
      <c r="H506" s="75">
        <v>17</v>
      </c>
      <c r="I506" s="75">
        <v>79</v>
      </c>
      <c r="J506" s="163">
        <v>2018</v>
      </c>
      <c r="K506" s="163">
        <v>2018</v>
      </c>
      <c r="L506" s="166">
        <v>300</v>
      </c>
      <c r="M506" s="81">
        <v>0</v>
      </c>
      <c r="N506" s="166">
        <f t="shared" si="89"/>
        <v>300</v>
      </c>
      <c r="O506" s="81">
        <v>0</v>
      </c>
      <c r="P506" s="81">
        <v>0</v>
      </c>
      <c r="Q506" s="75" t="s">
        <v>46</v>
      </c>
      <c r="R506" s="75">
        <v>38</v>
      </c>
      <c r="S506" s="75">
        <v>169</v>
      </c>
      <c r="T506" s="75">
        <v>17</v>
      </c>
      <c r="U506" s="75">
        <v>79</v>
      </c>
      <c r="V506" s="66">
        <v>0</v>
      </c>
      <c r="W506" s="66">
        <v>0</v>
      </c>
      <c r="X506" s="66">
        <v>0</v>
      </c>
      <c r="Y506" s="66">
        <v>0</v>
      </c>
      <c r="Z506" s="66">
        <v>0</v>
      </c>
      <c r="AA506" s="66">
        <v>0</v>
      </c>
      <c r="AB506" s="75" t="s">
        <v>299</v>
      </c>
      <c r="AC506" s="75" t="s">
        <v>300</v>
      </c>
      <c r="AD506" s="75"/>
    </row>
    <row r="507" s="7" customFormat="1" ht="24" spans="1:30">
      <c r="A507" s="75" t="s">
        <v>42</v>
      </c>
      <c r="B507" s="66" t="s">
        <v>311</v>
      </c>
      <c r="C507" s="165" t="s">
        <v>55</v>
      </c>
      <c r="D507" s="75" t="s">
        <v>248</v>
      </c>
      <c r="E507" s="75" t="s">
        <v>298</v>
      </c>
      <c r="F507" s="75">
        <v>17500</v>
      </c>
      <c r="G507" s="75">
        <v>1</v>
      </c>
      <c r="H507" s="75">
        <v>20</v>
      </c>
      <c r="I507" s="75">
        <v>72</v>
      </c>
      <c r="J507" s="163">
        <v>2018</v>
      </c>
      <c r="K507" s="163">
        <v>2018</v>
      </c>
      <c r="L507" s="166">
        <v>450</v>
      </c>
      <c r="M507" s="81">
        <v>0</v>
      </c>
      <c r="N507" s="166">
        <f t="shared" si="89"/>
        <v>450</v>
      </c>
      <c r="O507" s="81">
        <v>0</v>
      </c>
      <c r="P507" s="81">
        <v>0</v>
      </c>
      <c r="Q507" s="75" t="s">
        <v>46</v>
      </c>
      <c r="R507" s="75">
        <v>354</v>
      </c>
      <c r="S507" s="75">
        <v>1362</v>
      </c>
      <c r="T507" s="75">
        <v>49</v>
      </c>
      <c r="U507" s="75">
        <v>170</v>
      </c>
      <c r="V507" s="66">
        <v>0</v>
      </c>
      <c r="W507" s="66">
        <v>0</v>
      </c>
      <c r="X507" s="66">
        <v>0</v>
      </c>
      <c r="Y507" s="66">
        <v>0</v>
      </c>
      <c r="Z507" s="66">
        <v>0</v>
      </c>
      <c r="AA507" s="66">
        <v>0</v>
      </c>
      <c r="AB507" s="75" t="s">
        <v>299</v>
      </c>
      <c r="AC507" s="75" t="s">
        <v>300</v>
      </c>
      <c r="AD507" s="75"/>
    </row>
    <row r="508" s="7" customFormat="1" ht="24" spans="1:30">
      <c r="A508" s="75" t="s">
        <v>42</v>
      </c>
      <c r="B508" s="66" t="s">
        <v>313</v>
      </c>
      <c r="C508" s="165" t="s">
        <v>55</v>
      </c>
      <c r="D508" s="75" t="s">
        <v>248</v>
      </c>
      <c r="E508" s="75" t="s">
        <v>298</v>
      </c>
      <c r="F508" s="75">
        <v>7000</v>
      </c>
      <c r="G508" s="75">
        <v>1</v>
      </c>
      <c r="H508" s="75">
        <v>53</v>
      </c>
      <c r="I508" s="75">
        <v>225</v>
      </c>
      <c r="J508" s="163">
        <v>2018</v>
      </c>
      <c r="K508" s="163">
        <v>2018</v>
      </c>
      <c r="L508" s="166">
        <v>166</v>
      </c>
      <c r="M508" s="81">
        <v>0</v>
      </c>
      <c r="N508" s="166">
        <f t="shared" si="89"/>
        <v>166</v>
      </c>
      <c r="O508" s="81">
        <v>0</v>
      </c>
      <c r="P508" s="81">
        <v>0</v>
      </c>
      <c r="Q508" s="75" t="s">
        <v>46</v>
      </c>
      <c r="R508" s="75">
        <v>96</v>
      </c>
      <c r="S508" s="75">
        <v>463</v>
      </c>
      <c r="T508" s="75">
        <v>53</v>
      </c>
      <c r="U508" s="75">
        <v>225</v>
      </c>
      <c r="V508" s="66">
        <v>0</v>
      </c>
      <c r="W508" s="66">
        <v>0</v>
      </c>
      <c r="X508" s="66">
        <v>0</v>
      </c>
      <c r="Y508" s="66">
        <v>0</v>
      </c>
      <c r="Z508" s="66">
        <v>0</v>
      </c>
      <c r="AA508" s="66">
        <v>0</v>
      </c>
      <c r="AB508" s="75" t="s">
        <v>299</v>
      </c>
      <c r="AC508" s="75" t="s">
        <v>300</v>
      </c>
      <c r="AD508" s="75"/>
    </row>
    <row r="509" s="7" customFormat="1" ht="24" spans="1:30">
      <c r="A509" s="75" t="s">
        <v>42</v>
      </c>
      <c r="B509" s="66" t="s">
        <v>315</v>
      </c>
      <c r="C509" s="165" t="s">
        <v>55</v>
      </c>
      <c r="D509" s="75" t="s">
        <v>248</v>
      </c>
      <c r="E509" s="75" t="s">
        <v>298</v>
      </c>
      <c r="F509" s="75">
        <v>1750</v>
      </c>
      <c r="G509" s="75">
        <v>1</v>
      </c>
      <c r="H509" s="75">
        <v>5</v>
      </c>
      <c r="I509" s="75">
        <v>22</v>
      </c>
      <c r="J509" s="163">
        <v>2018</v>
      </c>
      <c r="K509" s="163">
        <v>2018</v>
      </c>
      <c r="L509" s="166">
        <v>41.5</v>
      </c>
      <c r="M509" s="81">
        <v>0</v>
      </c>
      <c r="N509" s="166">
        <f t="shared" si="89"/>
        <v>41.5</v>
      </c>
      <c r="O509" s="81">
        <v>0</v>
      </c>
      <c r="P509" s="81">
        <v>0</v>
      </c>
      <c r="Q509" s="75" t="s">
        <v>46</v>
      </c>
      <c r="R509" s="75">
        <v>111</v>
      </c>
      <c r="S509" s="75">
        <v>515</v>
      </c>
      <c r="T509" s="75">
        <v>5</v>
      </c>
      <c r="U509" s="75">
        <v>22</v>
      </c>
      <c r="V509" s="66">
        <v>0</v>
      </c>
      <c r="W509" s="66">
        <v>0</v>
      </c>
      <c r="X509" s="66">
        <v>0</v>
      </c>
      <c r="Y509" s="66">
        <v>0</v>
      </c>
      <c r="Z509" s="66">
        <v>0</v>
      </c>
      <c r="AA509" s="66">
        <v>0</v>
      </c>
      <c r="AB509" s="75" t="s">
        <v>299</v>
      </c>
      <c r="AC509" s="75" t="s">
        <v>300</v>
      </c>
      <c r="AD509" s="75"/>
    </row>
    <row r="510" s="7" customFormat="1" ht="24" spans="1:30">
      <c r="A510" s="75" t="s">
        <v>42</v>
      </c>
      <c r="B510" s="66" t="s">
        <v>316</v>
      </c>
      <c r="C510" s="165" t="s">
        <v>55</v>
      </c>
      <c r="D510" s="75" t="s">
        <v>248</v>
      </c>
      <c r="E510" s="75" t="s">
        <v>298</v>
      </c>
      <c r="F510" s="75">
        <v>2800</v>
      </c>
      <c r="G510" s="75">
        <v>1</v>
      </c>
      <c r="H510" s="75">
        <v>9</v>
      </c>
      <c r="I510" s="75">
        <v>29</v>
      </c>
      <c r="J510" s="163">
        <v>2018</v>
      </c>
      <c r="K510" s="163">
        <v>2018</v>
      </c>
      <c r="L510" s="166">
        <v>66.4</v>
      </c>
      <c r="M510" s="81">
        <v>0</v>
      </c>
      <c r="N510" s="166">
        <f t="shared" si="89"/>
        <v>66.4</v>
      </c>
      <c r="O510" s="81">
        <v>0</v>
      </c>
      <c r="P510" s="81">
        <v>0</v>
      </c>
      <c r="Q510" s="75" t="s">
        <v>46</v>
      </c>
      <c r="R510" s="75">
        <v>21</v>
      </c>
      <c r="S510" s="75">
        <v>84</v>
      </c>
      <c r="T510" s="75">
        <v>9</v>
      </c>
      <c r="U510" s="75">
        <v>29</v>
      </c>
      <c r="V510" s="66">
        <v>0</v>
      </c>
      <c r="W510" s="66">
        <v>0</v>
      </c>
      <c r="X510" s="66">
        <v>0</v>
      </c>
      <c r="Y510" s="66">
        <v>0</v>
      </c>
      <c r="Z510" s="66">
        <v>0</v>
      </c>
      <c r="AA510" s="66">
        <v>0</v>
      </c>
      <c r="AB510" s="75" t="s">
        <v>299</v>
      </c>
      <c r="AC510" s="75" t="s">
        <v>300</v>
      </c>
      <c r="AD510" s="75"/>
    </row>
    <row r="511" s="7" customFormat="1" ht="24" spans="1:30">
      <c r="A511" s="75" t="s">
        <v>42</v>
      </c>
      <c r="B511" s="66" t="s">
        <v>317</v>
      </c>
      <c r="C511" s="165" t="s">
        <v>55</v>
      </c>
      <c r="D511" s="75" t="s">
        <v>248</v>
      </c>
      <c r="E511" s="75" t="s">
        <v>298</v>
      </c>
      <c r="F511" s="75">
        <v>5950</v>
      </c>
      <c r="G511" s="75">
        <v>1</v>
      </c>
      <c r="H511" s="75">
        <v>2</v>
      </c>
      <c r="I511" s="75">
        <v>7</v>
      </c>
      <c r="J511" s="163">
        <v>2018</v>
      </c>
      <c r="K511" s="163">
        <v>2018</v>
      </c>
      <c r="L511" s="166">
        <v>64.07</v>
      </c>
      <c r="M511" s="81">
        <v>0</v>
      </c>
      <c r="N511" s="166">
        <f t="shared" si="89"/>
        <v>64.07</v>
      </c>
      <c r="O511" s="81">
        <v>0</v>
      </c>
      <c r="P511" s="81">
        <v>0</v>
      </c>
      <c r="Q511" s="75" t="s">
        <v>46</v>
      </c>
      <c r="R511" s="75">
        <v>1043</v>
      </c>
      <c r="S511" s="75">
        <v>4634</v>
      </c>
      <c r="T511" s="75">
        <v>2</v>
      </c>
      <c r="U511" s="75">
        <v>7</v>
      </c>
      <c r="V511" s="66">
        <v>0</v>
      </c>
      <c r="W511" s="66">
        <v>0</v>
      </c>
      <c r="X511" s="66">
        <v>0</v>
      </c>
      <c r="Y511" s="66">
        <v>0</v>
      </c>
      <c r="Z511" s="66">
        <v>0</v>
      </c>
      <c r="AA511" s="66">
        <v>0</v>
      </c>
      <c r="AB511" s="75" t="s">
        <v>299</v>
      </c>
      <c r="AC511" s="75" t="s">
        <v>300</v>
      </c>
      <c r="AD511" s="75"/>
    </row>
    <row r="512" s="5" customFormat="1" spans="1:30">
      <c r="A512" s="43" t="s">
        <v>338</v>
      </c>
      <c r="B512" s="44" t="s">
        <v>339</v>
      </c>
      <c r="C512" s="43"/>
      <c r="D512" s="43"/>
      <c r="E512" s="43"/>
      <c r="F512" s="43"/>
      <c r="G512" s="77"/>
      <c r="H512" s="43"/>
      <c r="I512" s="43"/>
      <c r="J512" s="43"/>
      <c r="K512" s="43"/>
      <c r="L512" s="52"/>
      <c r="M512" s="52"/>
      <c r="N512" s="52"/>
      <c r="O512" s="52"/>
      <c r="P512" s="52"/>
      <c r="Q512" s="43"/>
      <c r="R512" s="43"/>
      <c r="S512" s="43"/>
      <c r="T512" s="43"/>
      <c r="U512" s="43"/>
      <c r="V512" s="160"/>
      <c r="W512" s="65"/>
      <c r="X512" s="65"/>
      <c r="Y512" s="65"/>
      <c r="Z512" s="65"/>
      <c r="AA512" s="65"/>
      <c r="AB512" s="77"/>
      <c r="AC512" s="77"/>
      <c r="AD512" s="65"/>
    </row>
    <row r="513" s="5" customFormat="1" ht="12" spans="1:30">
      <c r="A513" s="43" t="s">
        <v>340</v>
      </c>
      <c r="B513" s="44" t="s">
        <v>341</v>
      </c>
      <c r="C513" s="77" t="s">
        <v>56</v>
      </c>
      <c r="D513" s="77"/>
      <c r="E513" s="77"/>
      <c r="F513" s="43">
        <v>31.56</v>
      </c>
      <c r="G513" s="77">
        <v>1</v>
      </c>
      <c r="H513" s="43">
        <v>193</v>
      </c>
      <c r="I513" s="43">
        <v>785</v>
      </c>
      <c r="J513" s="43"/>
      <c r="K513" s="43"/>
      <c r="L513" s="52">
        <v>107.6</v>
      </c>
      <c r="M513" s="52">
        <v>107.6</v>
      </c>
      <c r="N513" s="52">
        <v>0</v>
      </c>
      <c r="O513" s="52">
        <v>0</v>
      </c>
      <c r="P513" s="52">
        <v>0</v>
      </c>
      <c r="Q513" s="77"/>
      <c r="R513" s="43">
        <v>193</v>
      </c>
      <c r="S513" s="43">
        <v>785</v>
      </c>
      <c r="T513" s="43">
        <v>193</v>
      </c>
      <c r="U513" s="43">
        <v>785</v>
      </c>
      <c r="V513" s="44">
        <v>0</v>
      </c>
      <c r="W513" s="44">
        <v>0</v>
      </c>
      <c r="X513" s="44">
        <v>0</v>
      </c>
      <c r="Y513" s="44">
        <v>0</v>
      </c>
      <c r="Z513" s="44">
        <v>0</v>
      </c>
      <c r="AA513" s="44">
        <v>0</v>
      </c>
      <c r="AB513" s="77"/>
      <c r="AC513" s="77"/>
      <c r="AD513" s="65"/>
    </row>
    <row r="514" s="8" customFormat="1" ht="24" spans="1:30">
      <c r="A514" s="75" t="s">
        <v>42</v>
      </c>
      <c r="B514" s="66" t="s">
        <v>342</v>
      </c>
      <c r="C514" s="75" t="s">
        <v>56</v>
      </c>
      <c r="D514" s="75" t="s">
        <v>45</v>
      </c>
      <c r="E514" s="75" t="s">
        <v>343</v>
      </c>
      <c r="F514" s="75">
        <v>31.56</v>
      </c>
      <c r="G514" s="75">
        <v>1</v>
      </c>
      <c r="H514" s="75">
        <v>193</v>
      </c>
      <c r="I514" s="75">
        <v>785</v>
      </c>
      <c r="J514" s="163">
        <v>2018</v>
      </c>
      <c r="K514" s="163">
        <v>2018</v>
      </c>
      <c r="L514" s="81">
        <v>107.6</v>
      </c>
      <c r="M514" s="81">
        <v>107.6</v>
      </c>
      <c r="N514" s="81">
        <v>0</v>
      </c>
      <c r="O514" s="81">
        <v>0</v>
      </c>
      <c r="P514" s="81">
        <v>0</v>
      </c>
      <c r="Q514" s="75" t="s">
        <v>46</v>
      </c>
      <c r="R514" s="75">
        <v>193</v>
      </c>
      <c r="S514" s="75">
        <v>785</v>
      </c>
      <c r="T514" s="75">
        <v>193</v>
      </c>
      <c r="U514" s="75">
        <v>785</v>
      </c>
      <c r="V514" s="66">
        <v>0</v>
      </c>
      <c r="W514" s="66">
        <v>0</v>
      </c>
      <c r="X514" s="66">
        <v>0</v>
      </c>
      <c r="Y514" s="66">
        <v>0</v>
      </c>
      <c r="Z514" s="66">
        <v>0</v>
      </c>
      <c r="AA514" s="66">
        <v>0</v>
      </c>
      <c r="AB514" s="75" t="s">
        <v>299</v>
      </c>
      <c r="AC514" s="75" t="s">
        <v>787</v>
      </c>
      <c r="AD514" s="75"/>
    </row>
    <row r="515" s="5" customFormat="1" ht="24" spans="1:30">
      <c r="A515" s="43">
        <v>8.3</v>
      </c>
      <c r="B515" s="44" t="s">
        <v>352</v>
      </c>
      <c r="C515" s="43"/>
      <c r="D515" s="43"/>
      <c r="E515" s="43"/>
      <c r="F515" s="43"/>
      <c r="G515" s="77"/>
      <c r="H515" s="43"/>
      <c r="I515" s="43"/>
      <c r="J515" s="43"/>
      <c r="K515" s="43"/>
      <c r="L515" s="52"/>
      <c r="M515" s="52"/>
      <c r="N515" s="52"/>
      <c r="O515" s="52"/>
      <c r="P515" s="52"/>
      <c r="Q515" s="43"/>
      <c r="R515" s="43"/>
      <c r="S515" s="43"/>
      <c r="T515" s="43"/>
      <c r="U515" s="43"/>
      <c r="V515" s="160"/>
      <c r="W515" s="65"/>
      <c r="X515" s="65"/>
      <c r="Y515" s="65"/>
      <c r="Z515" s="65"/>
      <c r="AA515" s="65"/>
      <c r="AB515" s="77"/>
      <c r="AC515" s="65"/>
      <c r="AD515" s="65"/>
    </row>
    <row r="516" s="5" customFormat="1" spans="1:30">
      <c r="A516" s="43">
        <v>8.4</v>
      </c>
      <c r="B516" s="44" t="s">
        <v>353</v>
      </c>
      <c r="C516" s="43"/>
      <c r="D516" s="43"/>
      <c r="E516" s="43"/>
      <c r="F516" s="43"/>
      <c r="G516" s="77"/>
      <c r="H516" s="43"/>
      <c r="I516" s="43"/>
      <c r="J516" s="43"/>
      <c r="K516" s="43"/>
      <c r="L516" s="52"/>
      <c r="M516" s="52"/>
      <c r="N516" s="52"/>
      <c r="O516" s="52"/>
      <c r="P516" s="52"/>
      <c r="Q516" s="43"/>
      <c r="R516" s="43"/>
      <c r="S516" s="43"/>
      <c r="T516" s="43"/>
      <c r="U516" s="43"/>
      <c r="V516" s="160"/>
      <c r="W516" s="65"/>
      <c r="X516" s="65"/>
      <c r="Y516" s="65"/>
      <c r="Z516" s="65"/>
      <c r="AA516" s="65"/>
      <c r="AB516" s="77"/>
      <c r="AC516" s="65"/>
      <c r="AD516" s="65"/>
    </row>
    <row r="517" s="5" customFormat="1" ht="12" spans="1:30">
      <c r="A517" s="43">
        <v>8.5</v>
      </c>
      <c r="B517" s="44" t="s">
        <v>354</v>
      </c>
      <c r="C517" s="43"/>
      <c r="D517" s="43"/>
      <c r="E517" s="43"/>
      <c r="F517" s="43">
        <v>1</v>
      </c>
      <c r="G517" s="77">
        <v>1</v>
      </c>
      <c r="H517" s="43">
        <v>38</v>
      </c>
      <c r="I517" s="43">
        <v>169</v>
      </c>
      <c r="J517" s="43"/>
      <c r="K517" s="43"/>
      <c r="L517" s="52">
        <v>30</v>
      </c>
      <c r="M517" s="52">
        <v>30</v>
      </c>
      <c r="N517" s="52">
        <v>0</v>
      </c>
      <c r="O517" s="52">
        <v>0</v>
      </c>
      <c r="P517" s="52">
        <v>0</v>
      </c>
      <c r="Q517" s="77"/>
      <c r="R517" s="43">
        <v>38</v>
      </c>
      <c r="S517" s="43">
        <v>169</v>
      </c>
      <c r="T517" s="43">
        <v>38</v>
      </c>
      <c r="U517" s="43">
        <v>169</v>
      </c>
      <c r="V517" s="44">
        <v>0</v>
      </c>
      <c r="W517" s="44">
        <v>0</v>
      </c>
      <c r="X517" s="44">
        <v>0</v>
      </c>
      <c r="Y517" s="44">
        <v>0</v>
      </c>
      <c r="Z517" s="44">
        <v>0</v>
      </c>
      <c r="AA517" s="44">
        <v>0</v>
      </c>
      <c r="AB517" s="77"/>
      <c r="AC517" s="77"/>
      <c r="AD517" s="65"/>
    </row>
    <row r="518" s="5" customFormat="1" ht="12" spans="1:30">
      <c r="A518" s="43" t="s">
        <v>355</v>
      </c>
      <c r="B518" s="44" t="s">
        <v>356</v>
      </c>
      <c r="C518" s="77" t="s">
        <v>52</v>
      </c>
      <c r="D518" s="43"/>
      <c r="E518" s="43"/>
      <c r="F518" s="43">
        <v>1</v>
      </c>
      <c r="G518" s="77">
        <v>1</v>
      </c>
      <c r="H518" s="43">
        <v>38</v>
      </c>
      <c r="I518" s="43">
        <v>169</v>
      </c>
      <c r="J518" s="133"/>
      <c r="K518" s="133"/>
      <c r="L518" s="52">
        <f>SUM(L519:L519)</f>
        <v>30</v>
      </c>
      <c r="M518" s="52">
        <f t="shared" ref="M518:AA518" si="90">SUM(M519:M519)</f>
        <v>30</v>
      </c>
      <c r="N518" s="52">
        <f t="shared" si="90"/>
        <v>0</v>
      </c>
      <c r="O518" s="52">
        <f t="shared" si="90"/>
        <v>0</v>
      </c>
      <c r="P518" s="52">
        <f t="shared" si="90"/>
        <v>0</v>
      </c>
      <c r="Q518" s="77"/>
      <c r="R518" s="43">
        <f t="shared" si="90"/>
        <v>38</v>
      </c>
      <c r="S518" s="43">
        <f t="shared" si="90"/>
        <v>169</v>
      </c>
      <c r="T518" s="43">
        <f t="shared" si="90"/>
        <v>38</v>
      </c>
      <c r="U518" s="43">
        <f t="shared" si="90"/>
        <v>169</v>
      </c>
      <c r="V518" s="44">
        <f t="shared" si="90"/>
        <v>0</v>
      </c>
      <c r="W518" s="44">
        <f t="shared" si="90"/>
        <v>0</v>
      </c>
      <c r="X518" s="44">
        <f t="shared" si="90"/>
        <v>0</v>
      </c>
      <c r="Y518" s="44">
        <f t="shared" si="90"/>
        <v>0</v>
      </c>
      <c r="Z518" s="44">
        <f t="shared" si="90"/>
        <v>0</v>
      </c>
      <c r="AA518" s="44">
        <f t="shared" si="90"/>
        <v>0</v>
      </c>
      <c r="AB518" s="77"/>
      <c r="AC518" s="77"/>
      <c r="AD518" s="65"/>
    </row>
    <row r="519" s="144" customFormat="1" ht="24" spans="1:30">
      <c r="A519" s="75" t="s">
        <v>42</v>
      </c>
      <c r="B519" s="66" t="s">
        <v>357</v>
      </c>
      <c r="C519" s="75" t="s">
        <v>52</v>
      </c>
      <c r="D519" s="75" t="s">
        <v>45</v>
      </c>
      <c r="E519" s="75" t="s">
        <v>358</v>
      </c>
      <c r="F519" s="75">
        <v>1</v>
      </c>
      <c r="G519" s="75">
        <v>1</v>
      </c>
      <c r="H519" s="75">
        <v>38</v>
      </c>
      <c r="I519" s="75">
        <v>169</v>
      </c>
      <c r="J519" s="163">
        <v>2018</v>
      </c>
      <c r="K519" s="163">
        <v>2018</v>
      </c>
      <c r="L519" s="81">
        <v>30</v>
      </c>
      <c r="M519" s="81">
        <v>30</v>
      </c>
      <c r="N519" s="81">
        <v>0</v>
      </c>
      <c r="O519" s="81">
        <v>0</v>
      </c>
      <c r="P519" s="81">
        <v>0</v>
      </c>
      <c r="Q519" s="75" t="s">
        <v>46</v>
      </c>
      <c r="R519" s="75">
        <v>38</v>
      </c>
      <c r="S519" s="75">
        <v>169</v>
      </c>
      <c r="T519" s="75">
        <v>38</v>
      </c>
      <c r="U519" s="75">
        <v>169</v>
      </c>
      <c r="V519" s="66">
        <v>0</v>
      </c>
      <c r="W519" s="66">
        <v>0</v>
      </c>
      <c r="X519" s="66">
        <v>0</v>
      </c>
      <c r="Y519" s="66">
        <v>0</v>
      </c>
      <c r="Z519" s="66">
        <v>0</v>
      </c>
      <c r="AA519" s="66">
        <v>0</v>
      </c>
      <c r="AB519" s="75" t="s">
        <v>222</v>
      </c>
      <c r="AC519" s="75" t="s">
        <v>360</v>
      </c>
      <c r="AD519" s="75"/>
    </row>
    <row r="520" s="5" customFormat="1" spans="1:30">
      <c r="A520" s="43" t="s">
        <v>361</v>
      </c>
      <c r="B520" s="44" t="s">
        <v>362</v>
      </c>
      <c r="C520" s="43"/>
      <c r="D520" s="43"/>
      <c r="E520" s="43"/>
      <c r="F520" s="43"/>
      <c r="G520" s="77"/>
      <c r="H520" s="43"/>
      <c r="I520" s="43"/>
      <c r="J520" s="43"/>
      <c r="K520" s="43"/>
      <c r="L520" s="52"/>
      <c r="M520" s="52"/>
      <c r="N520" s="52"/>
      <c r="O520" s="52"/>
      <c r="P520" s="52"/>
      <c r="Q520" s="43"/>
      <c r="R520" s="43"/>
      <c r="S520" s="43"/>
      <c r="T520" s="43"/>
      <c r="U520" s="43"/>
      <c r="V520" s="160"/>
      <c r="W520" s="65"/>
      <c r="X520" s="65"/>
      <c r="Y520" s="65"/>
      <c r="Z520" s="65"/>
      <c r="AA520" s="65"/>
      <c r="AB520" s="77"/>
      <c r="AC520" s="65"/>
      <c r="AD520" s="65"/>
    </row>
    <row r="521" s="5" customFormat="1" spans="1:30">
      <c r="A521" s="43" t="s">
        <v>363</v>
      </c>
      <c r="B521" s="44" t="s">
        <v>364</v>
      </c>
      <c r="C521" s="43"/>
      <c r="D521" s="43"/>
      <c r="E521" s="43"/>
      <c r="F521" s="43"/>
      <c r="G521" s="77"/>
      <c r="H521" s="43"/>
      <c r="I521" s="43"/>
      <c r="J521" s="43"/>
      <c r="K521" s="43"/>
      <c r="L521" s="52"/>
      <c r="M521" s="52"/>
      <c r="N521" s="52"/>
      <c r="O521" s="52"/>
      <c r="P521" s="52"/>
      <c r="Q521" s="43"/>
      <c r="R521" s="43"/>
      <c r="S521" s="43"/>
      <c r="T521" s="43"/>
      <c r="U521" s="43"/>
      <c r="V521" s="160"/>
      <c r="W521" s="65"/>
      <c r="X521" s="65"/>
      <c r="Y521" s="65"/>
      <c r="Z521" s="65"/>
      <c r="AA521" s="65"/>
      <c r="AB521" s="77"/>
      <c r="AC521" s="65"/>
      <c r="AD521" s="65"/>
    </row>
    <row r="522" s="143" customFormat="1" ht="12" spans="1:30">
      <c r="A522" s="43">
        <v>8.6</v>
      </c>
      <c r="B522" s="44" t="s">
        <v>365</v>
      </c>
      <c r="C522" s="43" t="s">
        <v>36</v>
      </c>
      <c r="D522" s="43"/>
      <c r="E522" s="43"/>
      <c r="F522" s="43">
        <f>SUM(F523,F535,F537,F541)</f>
        <v>452.58</v>
      </c>
      <c r="G522" s="43">
        <f>SUM(G523,G535,G537,G541)</f>
        <v>16</v>
      </c>
      <c r="H522" s="43">
        <f t="shared" ref="G522:AA522" si="91">SUM(H523,H535,H537,H541)</f>
        <v>5592</v>
      </c>
      <c r="I522" s="43">
        <f t="shared" si="91"/>
        <v>22258</v>
      </c>
      <c r="J522" s="43"/>
      <c r="K522" s="43"/>
      <c r="L522" s="52">
        <f t="shared" si="91"/>
        <v>6977.79749333333</v>
      </c>
      <c r="M522" s="52">
        <f t="shared" si="91"/>
        <v>3931.32705555555</v>
      </c>
      <c r="N522" s="52">
        <f t="shared" si="91"/>
        <v>987.529633333334</v>
      </c>
      <c r="O522" s="52">
        <f t="shared" si="91"/>
        <v>0</v>
      </c>
      <c r="P522" s="52">
        <f t="shared" si="91"/>
        <v>2058.94080444444</v>
      </c>
      <c r="Q522" s="77"/>
      <c r="R522" s="43">
        <f t="shared" si="91"/>
        <v>16526</v>
      </c>
      <c r="S522" s="43">
        <f t="shared" si="91"/>
        <v>70714</v>
      </c>
      <c r="T522" s="43">
        <f t="shared" si="91"/>
        <v>5592</v>
      </c>
      <c r="U522" s="43">
        <f t="shared" si="91"/>
        <v>22258</v>
      </c>
      <c r="V522" s="44">
        <f t="shared" si="91"/>
        <v>0</v>
      </c>
      <c r="W522" s="44">
        <f t="shared" si="91"/>
        <v>0</v>
      </c>
      <c r="X522" s="44">
        <f t="shared" si="91"/>
        <v>0</v>
      </c>
      <c r="Y522" s="44">
        <f t="shared" si="91"/>
        <v>0</v>
      </c>
      <c r="Z522" s="44">
        <f t="shared" si="91"/>
        <v>0</v>
      </c>
      <c r="AA522" s="44">
        <f t="shared" si="91"/>
        <v>0</v>
      </c>
      <c r="AB522" s="77"/>
      <c r="AC522" s="65"/>
      <c r="AD522" s="77"/>
    </row>
    <row r="523" s="143" customFormat="1" ht="12" spans="1:30">
      <c r="A523" s="43" t="s">
        <v>366</v>
      </c>
      <c r="B523" s="44" t="s">
        <v>367</v>
      </c>
      <c r="C523" s="43" t="s">
        <v>36</v>
      </c>
      <c r="D523" s="43"/>
      <c r="E523" s="43"/>
      <c r="F523" s="43">
        <f>SUM(F524:F534)</f>
        <v>391</v>
      </c>
      <c r="G523" s="43">
        <f t="shared" ref="G523:AA523" si="92">SUM(G524:G534)</f>
        <v>11</v>
      </c>
      <c r="H523" s="43">
        <f t="shared" si="92"/>
        <v>4827</v>
      </c>
      <c r="I523" s="43">
        <f t="shared" si="92"/>
        <v>19273</v>
      </c>
      <c r="J523" s="43"/>
      <c r="K523" s="43"/>
      <c r="L523" s="52">
        <f t="shared" si="92"/>
        <v>5805.78749333333</v>
      </c>
      <c r="M523" s="52">
        <f t="shared" si="92"/>
        <v>2989.31705555555</v>
      </c>
      <c r="N523" s="52">
        <f t="shared" si="92"/>
        <v>757.529633333334</v>
      </c>
      <c r="O523" s="52">
        <f t="shared" si="92"/>
        <v>0</v>
      </c>
      <c r="P523" s="52">
        <f t="shared" si="92"/>
        <v>2058.94080444444</v>
      </c>
      <c r="Q523" s="77"/>
      <c r="R523" s="43">
        <f t="shared" si="92"/>
        <v>14921</v>
      </c>
      <c r="S523" s="43">
        <f t="shared" si="92"/>
        <v>63607</v>
      </c>
      <c r="T523" s="43">
        <f t="shared" si="92"/>
        <v>4827</v>
      </c>
      <c r="U523" s="43">
        <f t="shared" si="92"/>
        <v>19273</v>
      </c>
      <c r="V523" s="44">
        <f t="shared" si="92"/>
        <v>0</v>
      </c>
      <c r="W523" s="44">
        <f t="shared" si="92"/>
        <v>0</v>
      </c>
      <c r="X523" s="44">
        <f t="shared" si="92"/>
        <v>0</v>
      </c>
      <c r="Y523" s="44">
        <f t="shared" si="92"/>
        <v>0</v>
      </c>
      <c r="Z523" s="44">
        <f t="shared" si="92"/>
        <v>0</v>
      </c>
      <c r="AA523" s="44">
        <f t="shared" si="92"/>
        <v>0</v>
      </c>
      <c r="AB523" s="77"/>
      <c r="AC523" s="65"/>
      <c r="AD523" s="77"/>
    </row>
    <row r="524" s="8" customFormat="1" ht="24" spans="1:223">
      <c r="A524" s="75" t="s">
        <v>42</v>
      </c>
      <c r="B524" s="66" t="s">
        <v>368</v>
      </c>
      <c r="C524" s="75" t="s">
        <v>44</v>
      </c>
      <c r="D524" s="75" t="s">
        <v>62</v>
      </c>
      <c r="E524" s="75" t="s">
        <v>267</v>
      </c>
      <c r="F524" s="75">
        <v>42</v>
      </c>
      <c r="G524" s="75">
        <v>1</v>
      </c>
      <c r="H524" s="75">
        <v>72</v>
      </c>
      <c r="I524" s="75">
        <v>240</v>
      </c>
      <c r="J524" s="163">
        <v>2018</v>
      </c>
      <c r="K524" s="163">
        <v>2018</v>
      </c>
      <c r="L524" s="81">
        <v>757.529633333334</v>
      </c>
      <c r="M524" s="81">
        <v>0</v>
      </c>
      <c r="N524" s="81">
        <v>757.529633333334</v>
      </c>
      <c r="O524" s="81">
        <v>0</v>
      </c>
      <c r="P524" s="81">
        <v>0</v>
      </c>
      <c r="Q524" s="75" t="s">
        <v>46</v>
      </c>
      <c r="R524" s="75">
        <v>72</v>
      </c>
      <c r="S524" s="75">
        <v>240</v>
      </c>
      <c r="T524" s="75">
        <v>72</v>
      </c>
      <c r="U524" s="75">
        <v>240</v>
      </c>
      <c r="V524" s="66">
        <v>0</v>
      </c>
      <c r="W524" s="66">
        <v>0</v>
      </c>
      <c r="X524" s="66">
        <v>0</v>
      </c>
      <c r="Y524" s="66">
        <v>0</v>
      </c>
      <c r="Z524" s="66">
        <v>0</v>
      </c>
      <c r="AA524" s="66">
        <v>0</v>
      </c>
      <c r="AB524" s="75" t="s">
        <v>369</v>
      </c>
      <c r="AC524" s="66" t="s">
        <v>370</v>
      </c>
      <c r="AD524" s="66"/>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7"/>
      <c r="CW524" s="7"/>
      <c r="CX524" s="7"/>
      <c r="CY524" s="7"/>
      <c r="CZ524" s="7"/>
      <c r="DA524" s="7"/>
      <c r="DB524" s="7"/>
      <c r="DC524" s="7"/>
      <c r="DD524" s="7"/>
      <c r="DE524" s="7"/>
      <c r="DF524" s="7"/>
      <c r="DG524" s="7"/>
      <c r="DH524" s="7"/>
      <c r="DI524" s="7"/>
      <c r="DJ524" s="7"/>
      <c r="DK524" s="7"/>
      <c r="DL524" s="7"/>
      <c r="DM524" s="7"/>
      <c r="DN524" s="7"/>
      <c r="DO524" s="7"/>
      <c r="DP524" s="7"/>
      <c r="DQ524" s="7"/>
      <c r="DR524" s="7"/>
      <c r="DS524" s="7"/>
      <c r="DT524" s="7"/>
      <c r="DU524" s="7"/>
      <c r="DV524" s="7"/>
      <c r="DW524" s="7"/>
      <c r="DX524" s="7"/>
      <c r="DY524" s="7"/>
      <c r="DZ524" s="7"/>
      <c r="EA524" s="7"/>
      <c r="EB524" s="7"/>
      <c r="EC524" s="7"/>
      <c r="ED524" s="7"/>
      <c r="EE524" s="7"/>
      <c r="EF524" s="7"/>
      <c r="EG524" s="7"/>
      <c r="EH524" s="7"/>
      <c r="EI524" s="7"/>
      <c r="EJ524" s="7"/>
      <c r="EK524" s="7"/>
      <c r="EL524" s="7"/>
      <c r="EM524" s="7"/>
      <c r="EN524" s="7"/>
      <c r="EO524" s="7"/>
      <c r="EP524" s="7"/>
      <c r="EQ524" s="7"/>
      <c r="ER524" s="7"/>
      <c r="ES524" s="7"/>
      <c r="ET524" s="7"/>
      <c r="EU524" s="7"/>
      <c r="EV524" s="7"/>
      <c r="EW524" s="7"/>
      <c r="EX524" s="7"/>
      <c r="EY524" s="7"/>
      <c r="EZ524" s="7"/>
      <c r="FA524" s="7"/>
      <c r="FB524" s="7"/>
      <c r="FC524" s="7"/>
      <c r="FD524" s="7"/>
      <c r="FE524" s="7"/>
      <c r="FF524" s="7"/>
      <c r="FG524" s="7"/>
      <c r="FH524" s="7"/>
      <c r="FI524" s="7"/>
      <c r="FJ524" s="7"/>
      <c r="FK524" s="7"/>
      <c r="FL524" s="7"/>
      <c r="FM524" s="7"/>
      <c r="FN524" s="7"/>
      <c r="FO524" s="7"/>
      <c r="FP524" s="7"/>
      <c r="FQ524" s="7"/>
      <c r="FR524" s="7"/>
      <c r="FS524" s="7"/>
      <c r="FT524" s="7"/>
      <c r="FU524" s="7"/>
      <c r="FV524" s="7"/>
      <c r="FW524" s="7"/>
      <c r="FX524" s="7"/>
      <c r="FY524" s="7"/>
      <c r="FZ524" s="7"/>
      <c r="GA524" s="7"/>
      <c r="GB524" s="7"/>
      <c r="GC524" s="7"/>
      <c r="GD524" s="7"/>
      <c r="GE524" s="7"/>
      <c r="GF524" s="7"/>
      <c r="GG524" s="7"/>
      <c r="GH524" s="7"/>
      <c r="GI524" s="7"/>
      <c r="GJ524" s="7"/>
      <c r="GK524" s="7"/>
      <c r="GL524" s="7"/>
      <c r="GM524" s="7"/>
      <c r="GN524" s="7"/>
      <c r="GO524" s="7"/>
      <c r="GP524" s="7"/>
      <c r="GQ524" s="7"/>
      <c r="GR524" s="7"/>
      <c r="GS524" s="7"/>
      <c r="GT524" s="7"/>
      <c r="GU524" s="7"/>
      <c r="GV524" s="7"/>
      <c r="GW524" s="7"/>
      <c r="GX524" s="7"/>
      <c r="GY524" s="7"/>
      <c r="GZ524" s="7"/>
      <c r="HA524" s="7"/>
      <c r="HB524" s="7"/>
      <c r="HC524" s="7"/>
      <c r="HD524" s="7"/>
      <c r="HE524" s="7"/>
      <c r="HF524" s="7"/>
      <c r="HG524" s="7"/>
      <c r="HH524" s="7"/>
      <c r="HI524" s="7"/>
      <c r="HJ524" s="7"/>
      <c r="HK524" s="7"/>
      <c r="HL524" s="7"/>
      <c r="HM524" s="7"/>
      <c r="HN524" s="7"/>
      <c r="HO524" s="7"/>
    </row>
    <row r="525" s="8" customFormat="1" ht="24" spans="1:223">
      <c r="A525" s="75" t="s">
        <v>42</v>
      </c>
      <c r="B525" s="66" t="s">
        <v>368</v>
      </c>
      <c r="C525" s="75" t="s">
        <v>49</v>
      </c>
      <c r="D525" s="75" t="s">
        <v>62</v>
      </c>
      <c r="E525" s="75" t="s">
        <v>267</v>
      </c>
      <c r="F525" s="75">
        <v>16</v>
      </c>
      <c r="G525" s="75">
        <v>1</v>
      </c>
      <c r="H525" s="75">
        <v>292</v>
      </c>
      <c r="I525" s="75">
        <v>1127</v>
      </c>
      <c r="J525" s="163">
        <v>2018</v>
      </c>
      <c r="K525" s="163">
        <v>2018</v>
      </c>
      <c r="L525" s="81">
        <v>143.5929</v>
      </c>
      <c r="M525" s="81">
        <v>143.5929</v>
      </c>
      <c r="N525" s="81">
        <v>0</v>
      </c>
      <c r="O525" s="81">
        <v>0</v>
      </c>
      <c r="P525" s="81">
        <v>0</v>
      </c>
      <c r="Q525" s="75" t="s">
        <v>46</v>
      </c>
      <c r="R525" s="75">
        <v>292</v>
      </c>
      <c r="S525" s="75">
        <v>1127</v>
      </c>
      <c r="T525" s="75">
        <v>292</v>
      </c>
      <c r="U525" s="75">
        <v>1127</v>
      </c>
      <c r="V525" s="66">
        <v>0</v>
      </c>
      <c r="W525" s="66">
        <v>0</v>
      </c>
      <c r="X525" s="66">
        <v>0</v>
      </c>
      <c r="Y525" s="66">
        <v>0</v>
      </c>
      <c r="Z525" s="66">
        <v>0</v>
      </c>
      <c r="AA525" s="66">
        <v>0</v>
      </c>
      <c r="AB525" s="75" t="s">
        <v>369</v>
      </c>
      <c r="AC525" s="66" t="s">
        <v>370</v>
      </c>
      <c r="AD525" s="66"/>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7"/>
      <c r="CW525" s="7"/>
      <c r="CX525" s="7"/>
      <c r="CY525" s="7"/>
      <c r="CZ525" s="7"/>
      <c r="DA525" s="7"/>
      <c r="DB525" s="7"/>
      <c r="DC525" s="7"/>
      <c r="DD525" s="7"/>
      <c r="DE525" s="7"/>
      <c r="DF525" s="7"/>
      <c r="DG525" s="7"/>
      <c r="DH525" s="7"/>
      <c r="DI525" s="7"/>
      <c r="DJ525" s="7"/>
      <c r="DK525" s="7"/>
      <c r="DL525" s="7"/>
      <c r="DM525" s="7"/>
      <c r="DN525" s="7"/>
      <c r="DO525" s="7"/>
      <c r="DP525" s="7"/>
      <c r="DQ525" s="7"/>
      <c r="DR525" s="7"/>
      <c r="DS525" s="7"/>
      <c r="DT525" s="7"/>
      <c r="DU525" s="7"/>
      <c r="DV525" s="7"/>
      <c r="DW525" s="7"/>
      <c r="DX525" s="7"/>
      <c r="DY525" s="7"/>
      <c r="DZ525" s="7"/>
      <c r="EA525" s="7"/>
      <c r="EB525" s="7"/>
      <c r="EC525" s="7"/>
      <c r="ED525" s="7"/>
      <c r="EE525" s="7"/>
      <c r="EF525" s="7"/>
      <c r="EG525" s="7"/>
      <c r="EH525" s="7"/>
      <c r="EI525" s="7"/>
      <c r="EJ525" s="7"/>
      <c r="EK525" s="7"/>
      <c r="EL525" s="7"/>
      <c r="EM525" s="7"/>
      <c r="EN525" s="7"/>
      <c r="EO525" s="7"/>
      <c r="EP525" s="7"/>
      <c r="EQ525" s="7"/>
      <c r="ER525" s="7"/>
      <c r="ES525" s="7"/>
      <c r="ET525" s="7"/>
      <c r="EU525" s="7"/>
      <c r="EV525" s="7"/>
      <c r="EW525" s="7"/>
      <c r="EX525" s="7"/>
      <c r="EY525" s="7"/>
      <c r="EZ525" s="7"/>
      <c r="FA525" s="7"/>
      <c r="FB525" s="7"/>
      <c r="FC525" s="7"/>
      <c r="FD525" s="7"/>
      <c r="FE525" s="7"/>
      <c r="FF525" s="7"/>
      <c r="FG525" s="7"/>
      <c r="FH525" s="7"/>
      <c r="FI525" s="7"/>
      <c r="FJ525" s="7"/>
      <c r="FK525" s="7"/>
      <c r="FL525" s="7"/>
      <c r="FM525" s="7"/>
      <c r="FN525" s="7"/>
      <c r="FO525" s="7"/>
      <c r="FP525" s="7"/>
      <c r="FQ525" s="7"/>
      <c r="FR525" s="7"/>
      <c r="FS525" s="7"/>
      <c r="FT525" s="7"/>
      <c r="FU525" s="7"/>
      <c r="FV525" s="7"/>
      <c r="FW525" s="7"/>
      <c r="FX525" s="7"/>
      <c r="FY525" s="7"/>
      <c r="FZ525" s="7"/>
      <c r="GA525" s="7"/>
      <c r="GB525" s="7"/>
      <c r="GC525" s="7"/>
      <c r="GD525" s="7"/>
      <c r="GE525" s="7"/>
      <c r="GF525" s="7"/>
      <c r="GG525" s="7"/>
      <c r="GH525" s="7"/>
      <c r="GI525" s="7"/>
      <c r="GJ525" s="7"/>
      <c r="GK525" s="7"/>
      <c r="GL525" s="7"/>
      <c r="GM525" s="7"/>
      <c r="GN525" s="7"/>
      <c r="GO525" s="7"/>
      <c r="GP525" s="7"/>
      <c r="GQ525" s="7"/>
      <c r="GR525" s="7"/>
      <c r="GS525" s="7"/>
      <c r="GT525" s="7"/>
      <c r="GU525" s="7"/>
      <c r="GV525" s="7"/>
      <c r="GW525" s="7"/>
      <c r="GX525" s="7"/>
      <c r="GY525" s="7"/>
      <c r="GZ525" s="7"/>
      <c r="HA525" s="7"/>
      <c r="HB525" s="7"/>
      <c r="HC525" s="7"/>
      <c r="HD525" s="7"/>
      <c r="HE525" s="7"/>
      <c r="HF525" s="7"/>
      <c r="HG525" s="7"/>
      <c r="HH525" s="7"/>
      <c r="HI525" s="7"/>
      <c r="HJ525" s="7"/>
      <c r="HK525" s="7"/>
      <c r="HL525" s="7"/>
      <c r="HM525" s="7"/>
      <c r="HN525" s="7"/>
      <c r="HO525" s="7"/>
    </row>
    <row r="526" s="8" customFormat="1" ht="24" spans="1:223">
      <c r="A526" s="75" t="s">
        <v>42</v>
      </c>
      <c r="B526" s="66" t="s">
        <v>368</v>
      </c>
      <c r="C526" s="75" t="s">
        <v>50</v>
      </c>
      <c r="D526" s="75" t="s">
        <v>62</v>
      </c>
      <c r="E526" s="75" t="s">
        <v>267</v>
      </c>
      <c r="F526" s="75">
        <v>28</v>
      </c>
      <c r="G526" s="75">
        <v>1</v>
      </c>
      <c r="H526" s="75">
        <v>296</v>
      </c>
      <c r="I526" s="75">
        <v>1110</v>
      </c>
      <c r="J526" s="163">
        <v>2018</v>
      </c>
      <c r="K526" s="163">
        <v>2018</v>
      </c>
      <c r="L526" s="81">
        <v>396.403911111111</v>
      </c>
      <c r="M526" s="81">
        <v>396.403911111111</v>
      </c>
      <c r="N526" s="81">
        <v>0</v>
      </c>
      <c r="O526" s="81">
        <v>0</v>
      </c>
      <c r="P526" s="81">
        <v>0</v>
      </c>
      <c r="Q526" s="75" t="s">
        <v>46</v>
      </c>
      <c r="R526" s="75">
        <v>1781</v>
      </c>
      <c r="S526" s="75">
        <v>7999</v>
      </c>
      <c r="T526" s="75">
        <v>296</v>
      </c>
      <c r="U526" s="75">
        <v>1110</v>
      </c>
      <c r="V526" s="66">
        <v>0</v>
      </c>
      <c r="W526" s="66">
        <v>0</v>
      </c>
      <c r="X526" s="66">
        <v>0</v>
      </c>
      <c r="Y526" s="66">
        <v>0</v>
      </c>
      <c r="Z526" s="66">
        <v>0</v>
      </c>
      <c r="AA526" s="66">
        <v>0</v>
      </c>
      <c r="AB526" s="75" t="s">
        <v>369</v>
      </c>
      <c r="AC526" s="66" t="s">
        <v>370</v>
      </c>
      <c r="AD526" s="66"/>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7"/>
      <c r="CW526" s="7"/>
      <c r="CX526" s="7"/>
      <c r="CY526" s="7"/>
      <c r="CZ526" s="7"/>
      <c r="DA526" s="7"/>
      <c r="DB526" s="7"/>
      <c r="DC526" s="7"/>
      <c r="DD526" s="7"/>
      <c r="DE526" s="7"/>
      <c r="DF526" s="7"/>
      <c r="DG526" s="7"/>
      <c r="DH526" s="7"/>
      <c r="DI526" s="7"/>
      <c r="DJ526" s="7"/>
      <c r="DK526" s="7"/>
      <c r="DL526" s="7"/>
      <c r="DM526" s="7"/>
      <c r="DN526" s="7"/>
      <c r="DO526" s="7"/>
      <c r="DP526" s="7"/>
      <c r="DQ526" s="7"/>
      <c r="DR526" s="7"/>
      <c r="DS526" s="7"/>
      <c r="DT526" s="7"/>
      <c r="DU526" s="7"/>
      <c r="DV526" s="7"/>
      <c r="DW526" s="7"/>
      <c r="DX526" s="7"/>
      <c r="DY526" s="7"/>
      <c r="DZ526" s="7"/>
      <c r="EA526" s="7"/>
      <c r="EB526" s="7"/>
      <c r="EC526" s="7"/>
      <c r="ED526" s="7"/>
      <c r="EE526" s="7"/>
      <c r="EF526" s="7"/>
      <c r="EG526" s="7"/>
      <c r="EH526" s="7"/>
      <c r="EI526" s="7"/>
      <c r="EJ526" s="7"/>
      <c r="EK526" s="7"/>
      <c r="EL526" s="7"/>
      <c r="EM526" s="7"/>
      <c r="EN526" s="7"/>
      <c r="EO526" s="7"/>
      <c r="EP526" s="7"/>
      <c r="EQ526" s="7"/>
      <c r="ER526" s="7"/>
      <c r="ES526" s="7"/>
      <c r="ET526" s="7"/>
      <c r="EU526" s="7"/>
      <c r="EV526" s="7"/>
      <c r="EW526" s="7"/>
      <c r="EX526" s="7"/>
      <c r="EY526" s="7"/>
      <c r="EZ526" s="7"/>
      <c r="FA526" s="7"/>
      <c r="FB526" s="7"/>
      <c r="FC526" s="7"/>
      <c r="FD526" s="7"/>
      <c r="FE526" s="7"/>
      <c r="FF526" s="7"/>
      <c r="FG526" s="7"/>
      <c r="FH526" s="7"/>
      <c r="FI526" s="7"/>
      <c r="FJ526" s="7"/>
      <c r="FK526" s="7"/>
      <c r="FL526" s="7"/>
      <c r="FM526" s="7"/>
      <c r="FN526" s="7"/>
      <c r="FO526" s="7"/>
      <c r="FP526" s="7"/>
      <c r="FQ526" s="7"/>
      <c r="FR526" s="7"/>
      <c r="FS526" s="7"/>
      <c r="FT526" s="7"/>
      <c r="FU526" s="7"/>
      <c r="FV526" s="7"/>
      <c r="FW526" s="7"/>
      <c r="FX526" s="7"/>
      <c r="FY526" s="7"/>
      <c r="FZ526" s="7"/>
      <c r="GA526" s="7"/>
      <c r="GB526" s="7"/>
      <c r="GC526" s="7"/>
      <c r="GD526" s="7"/>
      <c r="GE526" s="7"/>
      <c r="GF526" s="7"/>
      <c r="GG526" s="7"/>
      <c r="GH526" s="7"/>
      <c r="GI526" s="7"/>
      <c r="GJ526" s="7"/>
      <c r="GK526" s="7"/>
      <c r="GL526" s="7"/>
      <c r="GM526" s="7"/>
      <c r="GN526" s="7"/>
      <c r="GO526" s="7"/>
      <c r="GP526" s="7"/>
      <c r="GQ526" s="7"/>
      <c r="GR526" s="7"/>
      <c r="GS526" s="7"/>
      <c r="GT526" s="7"/>
      <c r="GU526" s="7"/>
      <c r="GV526" s="7"/>
      <c r="GW526" s="7"/>
      <c r="GX526" s="7"/>
      <c r="GY526" s="7"/>
      <c r="GZ526" s="7"/>
      <c r="HA526" s="7"/>
      <c r="HB526" s="7"/>
      <c r="HC526" s="7"/>
      <c r="HD526" s="7"/>
      <c r="HE526" s="7"/>
      <c r="HF526" s="7"/>
      <c r="HG526" s="7"/>
      <c r="HH526" s="7"/>
      <c r="HI526" s="7"/>
      <c r="HJ526" s="7"/>
      <c r="HK526" s="7"/>
      <c r="HL526" s="7"/>
      <c r="HM526" s="7"/>
      <c r="HN526" s="7"/>
      <c r="HO526" s="7"/>
    </row>
    <row r="527" s="8" customFormat="1" ht="24" spans="1:223">
      <c r="A527" s="75" t="s">
        <v>42</v>
      </c>
      <c r="B527" s="66" t="s">
        <v>368</v>
      </c>
      <c r="C527" s="75" t="s">
        <v>51</v>
      </c>
      <c r="D527" s="75" t="s">
        <v>62</v>
      </c>
      <c r="E527" s="75" t="s">
        <v>267</v>
      </c>
      <c r="F527" s="75">
        <v>12</v>
      </c>
      <c r="G527" s="75">
        <v>1</v>
      </c>
      <c r="H527" s="75">
        <v>180</v>
      </c>
      <c r="I527" s="75">
        <v>777</v>
      </c>
      <c r="J527" s="163">
        <v>2018</v>
      </c>
      <c r="K527" s="163">
        <v>2018</v>
      </c>
      <c r="L527" s="81">
        <v>256.66</v>
      </c>
      <c r="M527" s="81">
        <v>0</v>
      </c>
      <c r="N527" s="81">
        <v>0</v>
      </c>
      <c r="O527" s="81">
        <v>0</v>
      </c>
      <c r="P527" s="81">
        <v>256.66</v>
      </c>
      <c r="Q527" s="75" t="s">
        <v>46</v>
      </c>
      <c r="R527" s="75">
        <v>3125</v>
      </c>
      <c r="S527" s="75">
        <v>13926</v>
      </c>
      <c r="T527" s="75">
        <v>180</v>
      </c>
      <c r="U527" s="75">
        <v>777</v>
      </c>
      <c r="V527" s="66">
        <v>0</v>
      </c>
      <c r="W527" s="66">
        <v>0</v>
      </c>
      <c r="X527" s="66">
        <v>0</v>
      </c>
      <c r="Y527" s="66">
        <v>0</v>
      </c>
      <c r="Z527" s="66">
        <v>0</v>
      </c>
      <c r="AA527" s="66">
        <v>0</v>
      </c>
      <c r="AB527" s="75" t="s">
        <v>369</v>
      </c>
      <c r="AC527" s="66" t="s">
        <v>370</v>
      </c>
      <c r="AD527" s="66"/>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7"/>
      <c r="CW527" s="7"/>
      <c r="CX527" s="7"/>
      <c r="CY527" s="7"/>
      <c r="CZ527" s="7"/>
      <c r="DA527" s="7"/>
      <c r="DB527" s="7"/>
      <c r="DC527" s="7"/>
      <c r="DD527" s="7"/>
      <c r="DE527" s="7"/>
      <c r="DF527" s="7"/>
      <c r="DG527" s="7"/>
      <c r="DH527" s="7"/>
      <c r="DI527" s="7"/>
      <c r="DJ527" s="7"/>
      <c r="DK527" s="7"/>
      <c r="DL527" s="7"/>
      <c r="DM527" s="7"/>
      <c r="DN527" s="7"/>
      <c r="DO527" s="7"/>
      <c r="DP527" s="7"/>
      <c r="DQ527" s="7"/>
      <c r="DR527" s="7"/>
      <c r="DS527" s="7"/>
      <c r="DT527" s="7"/>
      <c r="DU527" s="7"/>
      <c r="DV527" s="7"/>
      <c r="DW527" s="7"/>
      <c r="DX527" s="7"/>
      <c r="DY527" s="7"/>
      <c r="DZ527" s="7"/>
      <c r="EA527" s="7"/>
      <c r="EB527" s="7"/>
      <c r="EC527" s="7"/>
      <c r="ED527" s="7"/>
      <c r="EE527" s="7"/>
      <c r="EF527" s="7"/>
      <c r="EG527" s="7"/>
      <c r="EH527" s="7"/>
      <c r="EI527" s="7"/>
      <c r="EJ527" s="7"/>
      <c r="EK527" s="7"/>
      <c r="EL527" s="7"/>
      <c r="EM527" s="7"/>
      <c r="EN527" s="7"/>
      <c r="EO527" s="7"/>
      <c r="EP527" s="7"/>
      <c r="EQ527" s="7"/>
      <c r="ER527" s="7"/>
      <c r="ES527" s="7"/>
      <c r="ET527" s="7"/>
      <c r="EU527" s="7"/>
      <c r="EV527" s="7"/>
      <c r="EW527" s="7"/>
      <c r="EX527" s="7"/>
      <c r="EY527" s="7"/>
      <c r="EZ527" s="7"/>
      <c r="FA527" s="7"/>
      <c r="FB527" s="7"/>
      <c r="FC527" s="7"/>
      <c r="FD527" s="7"/>
      <c r="FE527" s="7"/>
      <c r="FF527" s="7"/>
      <c r="FG527" s="7"/>
      <c r="FH527" s="7"/>
      <c r="FI527" s="7"/>
      <c r="FJ527" s="7"/>
      <c r="FK527" s="7"/>
      <c r="FL527" s="7"/>
      <c r="FM527" s="7"/>
      <c r="FN527" s="7"/>
      <c r="FO527" s="7"/>
      <c r="FP527" s="7"/>
      <c r="FQ527" s="7"/>
      <c r="FR527" s="7"/>
      <c r="FS527" s="7"/>
      <c r="FT527" s="7"/>
      <c r="FU527" s="7"/>
      <c r="FV527" s="7"/>
      <c r="FW527" s="7"/>
      <c r="FX527" s="7"/>
      <c r="FY527" s="7"/>
      <c r="FZ527" s="7"/>
      <c r="GA527" s="7"/>
      <c r="GB527" s="7"/>
      <c r="GC527" s="7"/>
      <c r="GD527" s="7"/>
      <c r="GE527" s="7"/>
      <c r="GF527" s="7"/>
      <c r="GG527" s="7"/>
      <c r="GH527" s="7"/>
      <c r="GI527" s="7"/>
      <c r="GJ527" s="7"/>
      <c r="GK527" s="7"/>
      <c r="GL527" s="7"/>
      <c r="GM527" s="7"/>
      <c r="GN527" s="7"/>
      <c r="GO527" s="7"/>
      <c r="GP527" s="7"/>
      <c r="GQ527" s="7"/>
      <c r="GR527" s="7"/>
      <c r="GS527" s="7"/>
      <c r="GT527" s="7"/>
      <c r="GU527" s="7"/>
      <c r="GV527" s="7"/>
      <c r="GW527" s="7"/>
      <c r="GX527" s="7"/>
      <c r="GY527" s="7"/>
      <c r="GZ527" s="7"/>
      <c r="HA527" s="7"/>
      <c r="HB527" s="7"/>
      <c r="HC527" s="7"/>
      <c r="HD527" s="7"/>
      <c r="HE527" s="7"/>
      <c r="HF527" s="7"/>
      <c r="HG527" s="7"/>
      <c r="HH527" s="7"/>
      <c r="HI527" s="7"/>
      <c r="HJ527" s="7"/>
      <c r="HK527" s="7"/>
      <c r="HL527" s="7"/>
      <c r="HM527" s="7"/>
      <c r="HN527" s="7"/>
      <c r="HO527" s="7"/>
    </row>
    <row r="528" s="8" customFormat="1" ht="24" spans="1:223">
      <c r="A528" s="75" t="s">
        <v>42</v>
      </c>
      <c r="B528" s="66" t="s">
        <v>368</v>
      </c>
      <c r="C528" s="75" t="s">
        <v>52</v>
      </c>
      <c r="D528" s="75" t="s">
        <v>62</v>
      </c>
      <c r="E528" s="75" t="s">
        <v>267</v>
      </c>
      <c r="F528" s="75">
        <v>27</v>
      </c>
      <c r="G528" s="75">
        <v>1</v>
      </c>
      <c r="H528" s="75">
        <v>0</v>
      </c>
      <c r="I528" s="75">
        <v>0</v>
      </c>
      <c r="J528" s="163">
        <v>2018</v>
      </c>
      <c r="K528" s="163">
        <v>2018</v>
      </c>
      <c r="L528" s="81">
        <v>281.56294</v>
      </c>
      <c r="M528" s="81">
        <v>0</v>
      </c>
      <c r="N528" s="81">
        <v>0</v>
      </c>
      <c r="O528" s="81">
        <v>0</v>
      </c>
      <c r="P528" s="81">
        <v>281.56294</v>
      </c>
      <c r="Q528" s="75" t="s">
        <v>46</v>
      </c>
      <c r="R528" s="75">
        <v>0</v>
      </c>
      <c r="S528" s="75">
        <v>0</v>
      </c>
      <c r="T528" s="75">
        <v>0</v>
      </c>
      <c r="U528" s="75">
        <v>0</v>
      </c>
      <c r="V528" s="66">
        <v>0</v>
      </c>
      <c r="W528" s="66">
        <v>0</v>
      </c>
      <c r="X528" s="66">
        <v>0</v>
      </c>
      <c r="Y528" s="66">
        <v>0</v>
      </c>
      <c r="Z528" s="66">
        <v>0</v>
      </c>
      <c r="AA528" s="66">
        <v>0</v>
      </c>
      <c r="AB528" s="75" t="s">
        <v>369</v>
      </c>
      <c r="AC528" s="66" t="s">
        <v>370</v>
      </c>
      <c r="AD528" s="66"/>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7"/>
      <c r="CW528" s="7"/>
      <c r="CX528" s="7"/>
      <c r="CY528" s="7"/>
      <c r="CZ528" s="7"/>
      <c r="DA528" s="7"/>
      <c r="DB528" s="7"/>
      <c r="DC528" s="7"/>
      <c r="DD528" s="7"/>
      <c r="DE528" s="7"/>
      <c r="DF528" s="7"/>
      <c r="DG528" s="7"/>
      <c r="DH528" s="7"/>
      <c r="DI528" s="7"/>
      <c r="DJ528" s="7"/>
      <c r="DK528" s="7"/>
      <c r="DL528" s="7"/>
      <c r="DM528" s="7"/>
      <c r="DN528" s="7"/>
      <c r="DO528" s="7"/>
      <c r="DP528" s="7"/>
      <c r="DQ528" s="7"/>
      <c r="DR528" s="7"/>
      <c r="DS528" s="7"/>
      <c r="DT528" s="7"/>
      <c r="DU528" s="7"/>
      <c r="DV528" s="7"/>
      <c r="DW528" s="7"/>
      <c r="DX528" s="7"/>
      <c r="DY528" s="7"/>
      <c r="DZ528" s="7"/>
      <c r="EA528" s="7"/>
      <c r="EB528" s="7"/>
      <c r="EC528" s="7"/>
      <c r="ED528" s="7"/>
      <c r="EE528" s="7"/>
      <c r="EF528" s="7"/>
      <c r="EG528" s="7"/>
      <c r="EH528" s="7"/>
      <c r="EI528" s="7"/>
      <c r="EJ528" s="7"/>
      <c r="EK528" s="7"/>
      <c r="EL528" s="7"/>
      <c r="EM528" s="7"/>
      <c r="EN528" s="7"/>
      <c r="EO528" s="7"/>
      <c r="EP528" s="7"/>
      <c r="EQ528" s="7"/>
      <c r="ER528" s="7"/>
      <c r="ES528" s="7"/>
      <c r="ET528" s="7"/>
      <c r="EU528" s="7"/>
      <c r="EV528" s="7"/>
      <c r="EW528" s="7"/>
      <c r="EX528" s="7"/>
      <c r="EY528" s="7"/>
      <c r="EZ528" s="7"/>
      <c r="FA528" s="7"/>
      <c r="FB528" s="7"/>
      <c r="FC528" s="7"/>
      <c r="FD528" s="7"/>
      <c r="FE528" s="7"/>
      <c r="FF528" s="7"/>
      <c r="FG528" s="7"/>
      <c r="FH528" s="7"/>
      <c r="FI528" s="7"/>
      <c r="FJ528" s="7"/>
      <c r="FK528" s="7"/>
      <c r="FL528" s="7"/>
      <c r="FM528" s="7"/>
      <c r="FN528" s="7"/>
      <c r="FO528" s="7"/>
      <c r="FP528" s="7"/>
      <c r="FQ528" s="7"/>
      <c r="FR528" s="7"/>
      <c r="FS528" s="7"/>
      <c r="FT528" s="7"/>
      <c r="FU528" s="7"/>
      <c r="FV528" s="7"/>
      <c r="FW528" s="7"/>
      <c r="FX528" s="7"/>
      <c r="FY528" s="7"/>
      <c r="FZ528" s="7"/>
      <c r="GA528" s="7"/>
      <c r="GB528" s="7"/>
      <c r="GC528" s="7"/>
      <c r="GD528" s="7"/>
      <c r="GE528" s="7"/>
      <c r="GF528" s="7"/>
      <c r="GG528" s="7"/>
      <c r="GH528" s="7"/>
      <c r="GI528" s="7"/>
      <c r="GJ528" s="7"/>
      <c r="GK528" s="7"/>
      <c r="GL528" s="7"/>
      <c r="GM528" s="7"/>
      <c r="GN528" s="7"/>
      <c r="GO528" s="7"/>
      <c r="GP528" s="7"/>
      <c r="GQ528" s="7"/>
      <c r="GR528" s="7"/>
      <c r="GS528" s="7"/>
      <c r="GT528" s="7"/>
      <c r="GU528" s="7"/>
      <c r="GV528" s="7"/>
      <c r="GW528" s="7"/>
      <c r="GX528" s="7"/>
      <c r="GY528" s="7"/>
      <c r="GZ528" s="7"/>
      <c r="HA528" s="7"/>
      <c r="HB528" s="7"/>
      <c r="HC528" s="7"/>
      <c r="HD528" s="7"/>
      <c r="HE528" s="7"/>
      <c r="HF528" s="7"/>
      <c r="HG528" s="7"/>
      <c r="HH528" s="7"/>
      <c r="HI528" s="7"/>
      <c r="HJ528" s="7"/>
      <c r="HK528" s="7"/>
      <c r="HL528" s="7"/>
      <c r="HM528" s="7"/>
      <c r="HN528" s="7"/>
      <c r="HO528" s="7"/>
    </row>
    <row r="529" s="8" customFormat="1" ht="24" spans="1:223">
      <c r="A529" s="75" t="s">
        <v>42</v>
      </c>
      <c r="B529" s="66" t="s">
        <v>368</v>
      </c>
      <c r="C529" s="75" t="s">
        <v>53</v>
      </c>
      <c r="D529" s="75" t="s">
        <v>62</v>
      </c>
      <c r="E529" s="75" t="s">
        <v>267</v>
      </c>
      <c r="F529" s="75">
        <v>48</v>
      </c>
      <c r="G529" s="75">
        <v>1</v>
      </c>
      <c r="H529" s="75">
        <v>1101</v>
      </c>
      <c r="I529" s="75">
        <v>4150</v>
      </c>
      <c r="J529" s="163">
        <v>2018</v>
      </c>
      <c r="K529" s="163">
        <v>2018</v>
      </c>
      <c r="L529" s="81">
        <v>516.7173</v>
      </c>
      <c r="M529" s="81">
        <v>516.7173</v>
      </c>
      <c r="N529" s="81">
        <v>0</v>
      </c>
      <c r="O529" s="81">
        <v>0</v>
      </c>
      <c r="P529" s="81">
        <v>0</v>
      </c>
      <c r="Q529" s="75" t="s">
        <v>46</v>
      </c>
      <c r="R529" s="75">
        <v>2665</v>
      </c>
      <c r="S529" s="75">
        <v>10607</v>
      </c>
      <c r="T529" s="75">
        <v>1101</v>
      </c>
      <c r="U529" s="75">
        <v>4150</v>
      </c>
      <c r="V529" s="66">
        <v>0</v>
      </c>
      <c r="W529" s="66">
        <v>0</v>
      </c>
      <c r="X529" s="66">
        <v>0</v>
      </c>
      <c r="Y529" s="66">
        <v>0</v>
      </c>
      <c r="Z529" s="66">
        <v>0</v>
      </c>
      <c r="AA529" s="66">
        <v>0</v>
      </c>
      <c r="AB529" s="75" t="s">
        <v>369</v>
      </c>
      <c r="AC529" s="66" t="s">
        <v>370</v>
      </c>
      <c r="AD529" s="66"/>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c r="DI529" s="7"/>
      <c r="DJ529" s="7"/>
      <c r="DK529" s="7"/>
      <c r="DL529" s="7"/>
      <c r="DM529" s="7"/>
      <c r="DN529" s="7"/>
      <c r="DO529" s="7"/>
      <c r="DP529" s="7"/>
      <c r="DQ529" s="7"/>
      <c r="DR529" s="7"/>
      <c r="DS529" s="7"/>
      <c r="DT529" s="7"/>
      <c r="DU529" s="7"/>
      <c r="DV529" s="7"/>
      <c r="DW529" s="7"/>
      <c r="DX529" s="7"/>
      <c r="DY529" s="7"/>
      <c r="DZ529" s="7"/>
      <c r="EA529" s="7"/>
      <c r="EB529" s="7"/>
      <c r="EC529" s="7"/>
      <c r="ED529" s="7"/>
      <c r="EE529" s="7"/>
      <c r="EF529" s="7"/>
      <c r="EG529" s="7"/>
      <c r="EH529" s="7"/>
      <c r="EI529" s="7"/>
      <c r="EJ529" s="7"/>
      <c r="EK529" s="7"/>
      <c r="EL529" s="7"/>
      <c r="EM529" s="7"/>
      <c r="EN529" s="7"/>
      <c r="EO529" s="7"/>
      <c r="EP529" s="7"/>
      <c r="EQ529" s="7"/>
      <c r="ER529" s="7"/>
      <c r="ES529" s="7"/>
      <c r="ET529" s="7"/>
      <c r="EU529" s="7"/>
      <c r="EV529" s="7"/>
      <c r="EW529" s="7"/>
      <c r="EX529" s="7"/>
      <c r="EY529" s="7"/>
      <c r="EZ529" s="7"/>
      <c r="FA529" s="7"/>
      <c r="FB529" s="7"/>
      <c r="FC529" s="7"/>
      <c r="FD529" s="7"/>
      <c r="FE529" s="7"/>
      <c r="FF529" s="7"/>
      <c r="FG529" s="7"/>
      <c r="FH529" s="7"/>
      <c r="FI529" s="7"/>
      <c r="FJ529" s="7"/>
      <c r="FK529" s="7"/>
      <c r="FL529" s="7"/>
      <c r="FM529" s="7"/>
      <c r="FN529" s="7"/>
      <c r="FO529" s="7"/>
      <c r="FP529" s="7"/>
      <c r="FQ529" s="7"/>
      <c r="FR529" s="7"/>
      <c r="FS529" s="7"/>
      <c r="FT529" s="7"/>
      <c r="FU529" s="7"/>
      <c r="FV529" s="7"/>
      <c r="FW529" s="7"/>
      <c r="FX529" s="7"/>
      <c r="FY529" s="7"/>
      <c r="FZ529" s="7"/>
      <c r="GA529" s="7"/>
      <c r="GB529" s="7"/>
      <c r="GC529" s="7"/>
      <c r="GD529" s="7"/>
      <c r="GE529" s="7"/>
      <c r="GF529" s="7"/>
      <c r="GG529" s="7"/>
      <c r="GH529" s="7"/>
      <c r="GI529" s="7"/>
      <c r="GJ529" s="7"/>
      <c r="GK529" s="7"/>
      <c r="GL529" s="7"/>
      <c r="GM529" s="7"/>
      <c r="GN529" s="7"/>
      <c r="GO529" s="7"/>
      <c r="GP529" s="7"/>
      <c r="GQ529" s="7"/>
      <c r="GR529" s="7"/>
      <c r="GS529" s="7"/>
      <c r="GT529" s="7"/>
      <c r="GU529" s="7"/>
      <c r="GV529" s="7"/>
      <c r="GW529" s="7"/>
      <c r="GX529" s="7"/>
      <c r="GY529" s="7"/>
      <c r="GZ529" s="7"/>
      <c r="HA529" s="7"/>
      <c r="HB529" s="7"/>
      <c r="HC529" s="7"/>
      <c r="HD529" s="7"/>
      <c r="HE529" s="7"/>
      <c r="HF529" s="7"/>
      <c r="HG529" s="7"/>
      <c r="HH529" s="7"/>
      <c r="HI529" s="7"/>
      <c r="HJ529" s="7"/>
      <c r="HK529" s="7"/>
      <c r="HL529" s="7"/>
      <c r="HM529" s="7"/>
      <c r="HN529" s="7"/>
      <c r="HO529" s="7"/>
    </row>
    <row r="530" s="8" customFormat="1" ht="24" spans="1:223">
      <c r="A530" s="75" t="s">
        <v>42</v>
      </c>
      <c r="B530" s="66" t="s">
        <v>368</v>
      </c>
      <c r="C530" s="75" t="s">
        <v>54</v>
      </c>
      <c r="D530" s="75" t="s">
        <v>62</v>
      </c>
      <c r="E530" s="75" t="s">
        <v>267</v>
      </c>
      <c r="F530" s="75">
        <v>75</v>
      </c>
      <c r="G530" s="75">
        <v>1</v>
      </c>
      <c r="H530" s="75">
        <v>62</v>
      </c>
      <c r="I530" s="75">
        <v>246</v>
      </c>
      <c r="J530" s="163">
        <v>2018</v>
      </c>
      <c r="K530" s="163">
        <v>2018</v>
      </c>
      <c r="L530" s="81">
        <v>918.191677777777</v>
      </c>
      <c r="M530" s="81">
        <v>918.191677777777</v>
      </c>
      <c r="N530" s="81">
        <v>0</v>
      </c>
      <c r="O530" s="81">
        <v>0</v>
      </c>
      <c r="P530" s="81">
        <v>0</v>
      </c>
      <c r="Q530" s="75" t="s">
        <v>46</v>
      </c>
      <c r="R530" s="75">
        <v>62</v>
      </c>
      <c r="S530" s="75">
        <v>246</v>
      </c>
      <c r="T530" s="75">
        <v>62</v>
      </c>
      <c r="U530" s="75">
        <v>246</v>
      </c>
      <c r="V530" s="66">
        <v>0</v>
      </c>
      <c r="W530" s="66">
        <v>0</v>
      </c>
      <c r="X530" s="66">
        <v>0</v>
      </c>
      <c r="Y530" s="66">
        <v>0</v>
      </c>
      <c r="Z530" s="66">
        <v>0</v>
      </c>
      <c r="AA530" s="66">
        <v>0</v>
      </c>
      <c r="AB530" s="75" t="s">
        <v>369</v>
      </c>
      <c r="AC530" s="66" t="s">
        <v>370</v>
      </c>
      <c r="AD530" s="66"/>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7"/>
      <c r="CW530" s="7"/>
      <c r="CX530" s="7"/>
      <c r="CY530" s="7"/>
      <c r="CZ530" s="7"/>
      <c r="DA530" s="7"/>
      <c r="DB530" s="7"/>
      <c r="DC530" s="7"/>
      <c r="DD530" s="7"/>
      <c r="DE530" s="7"/>
      <c r="DF530" s="7"/>
      <c r="DG530" s="7"/>
      <c r="DH530" s="7"/>
      <c r="DI530" s="7"/>
      <c r="DJ530" s="7"/>
      <c r="DK530" s="7"/>
      <c r="DL530" s="7"/>
      <c r="DM530" s="7"/>
      <c r="DN530" s="7"/>
      <c r="DO530" s="7"/>
      <c r="DP530" s="7"/>
      <c r="DQ530" s="7"/>
      <c r="DR530" s="7"/>
      <c r="DS530" s="7"/>
      <c r="DT530" s="7"/>
      <c r="DU530" s="7"/>
      <c r="DV530" s="7"/>
      <c r="DW530" s="7"/>
      <c r="DX530" s="7"/>
      <c r="DY530" s="7"/>
      <c r="DZ530" s="7"/>
      <c r="EA530" s="7"/>
      <c r="EB530" s="7"/>
      <c r="EC530" s="7"/>
      <c r="ED530" s="7"/>
      <c r="EE530" s="7"/>
      <c r="EF530" s="7"/>
      <c r="EG530" s="7"/>
      <c r="EH530" s="7"/>
      <c r="EI530" s="7"/>
      <c r="EJ530" s="7"/>
      <c r="EK530" s="7"/>
      <c r="EL530" s="7"/>
      <c r="EM530" s="7"/>
      <c r="EN530" s="7"/>
      <c r="EO530" s="7"/>
      <c r="EP530" s="7"/>
      <c r="EQ530" s="7"/>
      <c r="ER530" s="7"/>
      <c r="ES530" s="7"/>
      <c r="ET530" s="7"/>
      <c r="EU530" s="7"/>
      <c r="EV530" s="7"/>
      <c r="EW530" s="7"/>
      <c r="EX530" s="7"/>
      <c r="EY530" s="7"/>
      <c r="EZ530" s="7"/>
      <c r="FA530" s="7"/>
      <c r="FB530" s="7"/>
      <c r="FC530" s="7"/>
      <c r="FD530" s="7"/>
      <c r="FE530" s="7"/>
      <c r="FF530" s="7"/>
      <c r="FG530" s="7"/>
      <c r="FH530" s="7"/>
      <c r="FI530" s="7"/>
      <c r="FJ530" s="7"/>
      <c r="FK530" s="7"/>
      <c r="FL530" s="7"/>
      <c r="FM530" s="7"/>
      <c r="FN530" s="7"/>
      <c r="FO530" s="7"/>
      <c r="FP530" s="7"/>
      <c r="FQ530" s="7"/>
      <c r="FR530" s="7"/>
      <c r="FS530" s="7"/>
      <c r="FT530" s="7"/>
      <c r="FU530" s="7"/>
      <c r="FV530" s="7"/>
      <c r="FW530" s="7"/>
      <c r="FX530" s="7"/>
      <c r="FY530" s="7"/>
      <c r="FZ530" s="7"/>
      <c r="GA530" s="7"/>
      <c r="GB530" s="7"/>
      <c r="GC530" s="7"/>
      <c r="GD530" s="7"/>
      <c r="GE530" s="7"/>
      <c r="GF530" s="7"/>
      <c r="GG530" s="7"/>
      <c r="GH530" s="7"/>
      <c r="GI530" s="7"/>
      <c r="GJ530" s="7"/>
      <c r="GK530" s="7"/>
      <c r="GL530" s="7"/>
      <c r="GM530" s="7"/>
      <c r="GN530" s="7"/>
      <c r="GO530" s="7"/>
      <c r="GP530" s="7"/>
      <c r="GQ530" s="7"/>
      <c r="GR530" s="7"/>
      <c r="GS530" s="7"/>
      <c r="GT530" s="7"/>
      <c r="GU530" s="7"/>
      <c r="GV530" s="7"/>
      <c r="GW530" s="7"/>
      <c r="GX530" s="7"/>
      <c r="GY530" s="7"/>
      <c r="GZ530" s="7"/>
      <c r="HA530" s="7"/>
      <c r="HB530" s="7"/>
      <c r="HC530" s="7"/>
      <c r="HD530" s="7"/>
      <c r="HE530" s="7"/>
      <c r="HF530" s="7"/>
      <c r="HG530" s="7"/>
      <c r="HH530" s="7"/>
      <c r="HI530" s="7"/>
      <c r="HJ530" s="7"/>
      <c r="HK530" s="7"/>
      <c r="HL530" s="7"/>
      <c r="HM530" s="7"/>
      <c r="HN530" s="7"/>
      <c r="HO530" s="7"/>
    </row>
    <row r="531" s="8" customFormat="1" ht="24" spans="1:223">
      <c r="A531" s="75" t="s">
        <v>42</v>
      </c>
      <c r="B531" s="66" t="s">
        <v>368</v>
      </c>
      <c r="C531" s="75" t="s">
        <v>55</v>
      </c>
      <c r="D531" s="75" t="s">
        <v>62</v>
      </c>
      <c r="E531" s="75" t="s">
        <v>267</v>
      </c>
      <c r="F531" s="75">
        <v>60</v>
      </c>
      <c r="G531" s="75">
        <v>1</v>
      </c>
      <c r="H531" s="75">
        <v>1704</v>
      </c>
      <c r="I531" s="75">
        <v>6823</v>
      </c>
      <c r="J531" s="163">
        <v>2018</v>
      </c>
      <c r="K531" s="163">
        <v>2018</v>
      </c>
      <c r="L531" s="81">
        <v>870.087344444444</v>
      </c>
      <c r="M531" s="81">
        <v>0</v>
      </c>
      <c r="N531" s="81">
        <v>0</v>
      </c>
      <c r="O531" s="81">
        <v>0</v>
      </c>
      <c r="P531" s="81">
        <v>870.087344444444</v>
      </c>
      <c r="Q531" s="75" t="s">
        <v>46</v>
      </c>
      <c r="R531" s="75">
        <v>3610</v>
      </c>
      <c r="S531" s="75">
        <v>15470</v>
      </c>
      <c r="T531" s="75">
        <v>1704</v>
      </c>
      <c r="U531" s="75">
        <v>6823</v>
      </c>
      <c r="V531" s="66">
        <v>0</v>
      </c>
      <c r="W531" s="66">
        <v>0</v>
      </c>
      <c r="X531" s="66">
        <v>0</v>
      </c>
      <c r="Y531" s="66">
        <v>0</v>
      </c>
      <c r="Z531" s="66">
        <v>0</v>
      </c>
      <c r="AA531" s="66">
        <v>0</v>
      </c>
      <c r="AB531" s="75" t="s">
        <v>369</v>
      </c>
      <c r="AC531" s="66" t="s">
        <v>370</v>
      </c>
      <c r="AD531" s="66"/>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7"/>
      <c r="CW531" s="7"/>
      <c r="CX531" s="7"/>
      <c r="CY531" s="7"/>
      <c r="CZ531" s="7"/>
      <c r="DA531" s="7"/>
      <c r="DB531" s="7"/>
      <c r="DC531" s="7"/>
      <c r="DD531" s="7"/>
      <c r="DE531" s="7"/>
      <c r="DF531" s="7"/>
      <c r="DG531" s="7"/>
      <c r="DH531" s="7"/>
      <c r="DI531" s="7"/>
      <c r="DJ531" s="7"/>
      <c r="DK531" s="7"/>
      <c r="DL531" s="7"/>
      <c r="DM531" s="7"/>
      <c r="DN531" s="7"/>
      <c r="DO531" s="7"/>
      <c r="DP531" s="7"/>
      <c r="DQ531" s="7"/>
      <c r="DR531" s="7"/>
      <c r="DS531" s="7"/>
      <c r="DT531" s="7"/>
      <c r="DU531" s="7"/>
      <c r="DV531" s="7"/>
      <c r="DW531" s="7"/>
      <c r="DX531" s="7"/>
      <c r="DY531" s="7"/>
      <c r="DZ531" s="7"/>
      <c r="EA531" s="7"/>
      <c r="EB531" s="7"/>
      <c r="EC531" s="7"/>
      <c r="ED531" s="7"/>
      <c r="EE531" s="7"/>
      <c r="EF531" s="7"/>
      <c r="EG531" s="7"/>
      <c r="EH531" s="7"/>
      <c r="EI531" s="7"/>
      <c r="EJ531" s="7"/>
      <c r="EK531" s="7"/>
      <c r="EL531" s="7"/>
      <c r="EM531" s="7"/>
      <c r="EN531" s="7"/>
      <c r="EO531" s="7"/>
      <c r="EP531" s="7"/>
      <c r="EQ531" s="7"/>
      <c r="ER531" s="7"/>
      <c r="ES531" s="7"/>
      <c r="ET531" s="7"/>
      <c r="EU531" s="7"/>
      <c r="EV531" s="7"/>
      <c r="EW531" s="7"/>
      <c r="EX531" s="7"/>
      <c r="EY531" s="7"/>
      <c r="EZ531" s="7"/>
      <c r="FA531" s="7"/>
      <c r="FB531" s="7"/>
      <c r="FC531" s="7"/>
      <c r="FD531" s="7"/>
      <c r="FE531" s="7"/>
      <c r="FF531" s="7"/>
      <c r="FG531" s="7"/>
      <c r="FH531" s="7"/>
      <c r="FI531" s="7"/>
      <c r="FJ531" s="7"/>
      <c r="FK531" s="7"/>
      <c r="FL531" s="7"/>
      <c r="FM531" s="7"/>
      <c r="FN531" s="7"/>
      <c r="FO531" s="7"/>
      <c r="FP531" s="7"/>
      <c r="FQ531" s="7"/>
      <c r="FR531" s="7"/>
      <c r="FS531" s="7"/>
      <c r="FT531" s="7"/>
      <c r="FU531" s="7"/>
      <c r="FV531" s="7"/>
      <c r="FW531" s="7"/>
      <c r="FX531" s="7"/>
      <c r="FY531" s="7"/>
      <c r="FZ531" s="7"/>
      <c r="GA531" s="7"/>
      <c r="GB531" s="7"/>
      <c r="GC531" s="7"/>
      <c r="GD531" s="7"/>
      <c r="GE531" s="7"/>
      <c r="GF531" s="7"/>
      <c r="GG531" s="7"/>
      <c r="GH531" s="7"/>
      <c r="GI531" s="7"/>
      <c r="GJ531" s="7"/>
      <c r="GK531" s="7"/>
      <c r="GL531" s="7"/>
      <c r="GM531" s="7"/>
      <c r="GN531" s="7"/>
      <c r="GO531" s="7"/>
      <c r="GP531" s="7"/>
      <c r="GQ531" s="7"/>
      <c r="GR531" s="7"/>
      <c r="GS531" s="7"/>
      <c r="GT531" s="7"/>
      <c r="GU531" s="7"/>
      <c r="GV531" s="7"/>
      <c r="GW531" s="7"/>
      <c r="GX531" s="7"/>
      <c r="GY531" s="7"/>
      <c r="GZ531" s="7"/>
      <c r="HA531" s="7"/>
      <c r="HB531" s="7"/>
      <c r="HC531" s="7"/>
      <c r="HD531" s="7"/>
      <c r="HE531" s="7"/>
      <c r="HF531" s="7"/>
      <c r="HG531" s="7"/>
      <c r="HH531" s="7"/>
      <c r="HI531" s="7"/>
      <c r="HJ531" s="7"/>
      <c r="HK531" s="7"/>
      <c r="HL531" s="7"/>
      <c r="HM531" s="7"/>
      <c r="HN531" s="7"/>
      <c r="HO531" s="7"/>
    </row>
    <row r="532" s="8" customFormat="1" ht="24" spans="1:223">
      <c r="A532" s="75" t="s">
        <v>42</v>
      </c>
      <c r="B532" s="66" t="s">
        <v>368</v>
      </c>
      <c r="C532" s="75" t="s">
        <v>56</v>
      </c>
      <c r="D532" s="75" t="s">
        <v>62</v>
      </c>
      <c r="E532" s="75" t="s">
        <v>267</v>
      </c>
      <c r="F532" s="75">
        <v>32</v>
      </c>
      <c r="G532" s="75">
        <v>1</v>
      </c>
      <c r="H532" s="75">
        <v>0</v>
      </c>
      <c r="I532" s="75">
        <v>0</v>
      </c>
      <c r="J532" s="163">
        <v>2018</v>
      </c>
      <c r="K532" s="163">
        <v>2018</v>
      </c>
      <c r="L532" s="81">
        <v>650.63052</v>
      </c>
      <c r="M532" s="81">
        <v>0</v>
      </c>
      <c r="N532" s="81">
        <v>0</v>
      </c>
      <c r="O532" s="81">
        <v>0</v>
      </c>
      <c r="P532" s="81">
        <v>650.63052</v>
      </c>
      <c r="Q532" s="75" t="s">
        <v>46</v>
      </c>
      <c r="R532" s="75">
        <v>0</v>
      </c>
      <c r="S532" s="75">
        <v>0</v>
      </c>
      <c r="T532" s="75">
        <v>0</v>
      </c>
      <c r="U532" s="75">
        <v>0</v>
      </c>
      <c r="V532" s="66">
        <v>0</v>
      </c>
      <c r="W532" s="66">
        <v>0</v>
      </c>
      <c r="X532" s="66">
        <v>0</v>
      </c>
      <c r="Y532" s="66">
        <v>0</v>
      </c>
      <c r="Z532" s="66">
        <v>0</v>
      </c>
      <c r="AA532" s="66">
        <v>0</v>
      </c>
      <c r="AB532" s="75" t="s">
        <v>369</v>
      </c>
      <c r="AC532" s="66" t="s">
        <v>370</v>
      </c>
      <c r="AD532" s="66"/>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7"/>
      <c r="CW532" s="7"/>
      <c r="CX532" s="7"/>
      <c r="CY532" s="7"/>
      <c r="CZ532" s="7"/>
      <c r="DA532" s="7"/>
      <c r="DB532" s="7"/>
      <c r="DC532" s="7"/>
      <c r="DD532" s="7"/>
      <c r="DE532" s="7"/>
      <c r="DF532" s="7"/>
      <c r="DG532" s="7"/>
      <c r="DH532" s="7"/>
      <c r="DI532" s="7"/>
      <c r="DJ532" s="7"/>
      <c r="DK532" s="7"/>
      <c r="DL532" s="7"/>
      <c r="DM532" s="7"/>
      <c r="DN532" s="7"/>
      <c r="DO532" s="7"/>
      <c r="DP532" s="7"/>
      <c r="DQ532" s="7"/>
      <c r="DR532" s="7"/>
      <c r="DS532" s="7"/>
      <c r="DT532" s="7"/>
      <c r="DU532" s="7"/>
      <c r="DV532" s="7"/>
      <c r="DW532" s="7"/>
      <c r="DX532" s="7"/>
      <c r="DY532" s="7"/>
      <c r="DZ532" s="7"/>
      <c r="EA532" s="7"/>
      <c r="EB532" s="7"/>
      <c r="EC532" s="7"/>
      <c r="ED532" s="7"/>
      <c r="EE532" s="7"/>
      <c r="EF532" s="7"/>
      <c r="EG532" s="7"/>
      <c r="EH532" s="7"/>
      <c r="EI532" s="7"/>
      <c r="EJ532" s="7"/>
      <c r="EK532" s="7"/>
      <c r="EL532" s="7"/>
      <c r="EM532" s="7"/>
      <c r="EN532" s="7"/>
      <c r="EO532" s="7"/>
      <c r="EP532" s="7"/>
      <c r="EQ532" s="7"/>
      <c r="ER532" s="7"/>
      <c r="ES532" s="7"/>
      <c r="ET532" s="7"/>
      <c r="EU532" s="7"/>
      <c r="EV532" s="7"/>
      <c r="EW532" s="7"/>
      <c r="EX532" s="7"/>
      <c r="EY532" s="7"/>
      <c r="EZ532" s="7"/>
      <c r="FA532" s="7"/>
      <c r="FB532" s="7"/>
      <c r="FC532" s="7"/>
      <c r="FD532" s="7"/>
      <c r="FE532" s="7"/>
      <c r="FF532" s="7"/>
      <c r="FG532" s="7"/>
      <c r="FH532" s="7"/>
      <c r="FI532" s="7"/>
      <c r="FJ532" s="7"/>
      <c r="FK532" s="7"/>
      <c r="FL532" s="7"/>
      <c r="FM532" s="7"/>
      <c r="FN532" s="7"/>
      <c r="FO532" s="7"/>
      <c r="FP532" s="7"/>
      <c r="FQ532" s="7"/>
      <c r="FR532" s="7"/>
      <c r="FS532" s="7"/>
      <c r="FT532" s="7"/>
      <c r="FU532" s="7"/>
      <c r="FV532" s="7"/>
      <c r="FW532" s="7"/>
      <c r="FX532" s="7"/>
      <c r="FY532" s="7"/>
      <c r="FZ532" s="7"/>
      <c r="GA532" s="7"/>
      <c r="GB532" s="7"/>
      <c r="GC532" s="7"/>
      <c r="GD532" s="7"/>
      <c r="GE532" s="7"/>
      <c r="GF532" s="7"/>
      <c r="GG532" s="7"/>
      <c r="GH532" s="7"/>
      <c r="GI532" s="7"/>
      <c r="GJ532" s="7"/>
      <c r="GK532" s="7"/>
      <c r="GL532" s="7"/>
      <c r="GM532" s="7"/>
      <c r="GN532" s="7"/>
      <c r="GO532" s="7"/>
      <c r="GP532" s="7"/>
      <c r="GQ532" s="7"/>
      <c r="GR532" s="7"/>
      <c r="GS532" s="7"/>
      <c r="GT532" s="7"/>
      <c r="GU532" s="7"/>
      <c r="GV532" s="7"/>
      <c r="GW532" s="7"/>
      <c r="GX532" s="7"/>
      <c r="GY532" s="7"/>
      <c r="GZ532" s="7"/>
      <c r="HA532" s="7"/>
      <c r="HB532" s="7"/>
      <c r="HC532" s="7"/>
      <c r="HD532" s="7"/>
      <c r="HE532" s="7"/>
      <c r="HF532" s="7"/>
      <c r="HG532" s="7"/>
      <c r="HH532" s="7"/>
      <c r="HI532" s="7"/>
      <c r="HJ532" s="7"/>
      <c r="HK532" s="7"/>
      <c r="HL532" s="7"/>
      <c r="HM532" s="7"/>
      <c r="HN532" s="7"/>
      <c r="HO532" s="7"/>
    </row>
    <row r="533" s="8" customFormat="1" ht="24" spans="1:223">
      <c r="A533" s="75" t="s">
        <v>42</v>
      </c>
      <c r="B533" s="66" t="s">
        <v>368</v>
      </c>
      <c r="C533" s="75" t="s">
        <v>57</v>
      </c>
      <c r="D533" s="75" t="s">
        <v>62</v>
      </c>
      <c r="E533" s="75" t="s">
        <v>267</v>
      </c>
      <c r="F533" s="75">
        <v>15</v>
      </c>
      <c r="G533" s="75">
        <v>1</v>
      </c>
      <c r="H533" s="75">
        <v>192</v>
      </c>
      <c r="I533" s="75">
        <v>754</v>
      </c>
      <c r="J533" s="163">
        <v>2018</v>
      </c>
      <c r="K533" s="163">
        <v>2018</v>
      </c>
      <c r="L533" s="81">
        <v>328.698366666667</v>
      </c>
      <c r="M533" s="81">
        <v>328.698366666667</v>
      </c>
      <c r="N533" s="81">
        <v>0</v>
      </c>
      <c r="O533" s="81">
        <v>0</v>
      </c>
      <c r="P533" s="81">
        <v>0</v>
      </c>
      <c r="Q533" s="75" t="s">
        <v>46</v>
      </c>
      <c r="R533" s="75">
        <v>704</v>
      </c>
      <c r="S533" s="75">
        <v>2974</v>
      </c>
      <c r="T533" s="75">
        <v>192</v>
      </c>
      <c r="U533" s="75">
        <v>754</v>
      </c>
      <c r="V533" s="66">
        <v>0</v>
      </c>
      <c r="W533" s="66">
        <v>0</v>
      </c>
      <c r="X533" s="66">
        <v>0</v>
      </c>
      <c r="Y533" s="66">
        <v>0</v>
      </c>
      <c r="Z533" s="66">
        <v>0</v>
      </c>
      <c r="AA533" s="66">
        <v>0</v>
      </c>
      <c r="AB533" s="75" t="s">
        <v>369</v>
      </c>
      <c r="AC533" s="66" t="s">
        <v>370</v>
      </c>
      <c r="AD533" s="66"/>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c r="FL533" s="7"/>
      <c r="FM533" s="7"/>
      <c r="FN533" s="7"/>
      <c r="FO533" s="7"/>
      <c r="FP533" s="7"/>
      <c r="FQ533" s="7"/>
      <c r="FR533" s="7"/>
      <c r="FS533" s="7"/>
      <c r="FT533" s="7"/>
      <c r="FU533" s="7"/>
      <c r="FV533" s="7"/>
      <c r="FW533" s="7"/>
      <c r="FX533" s="7"/>
      <c r="FY533" s="7"/>
      <c r="FZ533" s="7"/>
      <c r="GA533" s="7"/>
      <c r="GB533" s="7"/>
      <c r="GC533" s="7"/>
      <c r="GD533" s="7"/>
      <c r="GE533" s="7"/>
      <c r="GF533" s="7"/>
      <c r="GG533" s="7"/>
      <c r="GH533" s="7"/>
      <c r="GI533" s="7"/>
      <c r="GJ533" s="7"/>
      <c r="GK533" s="7"/>
      <c r="GL533" s="7"/>
      <c r="GM533" s="7"/>
      <c r="GN533" s="7"/>
      <c r="GO533" s="7"/>
      <c r="GP533" s="7"/>
      <c r="GQ533" s="7"/>
      <c r="GR533" s="7"/>
      <c r="GS533" s="7"/>
      <c r="GT533" s="7"/>
      <c r="GU533" s="7"/>
      <c r="GV533" s="7"/>
      <c r="GW533" s="7"/>
      <c r="GX533" s="7"/>
      <c r="GY533" s="7"/>
      <c r="GZ533" s="7"/>
      <c r="HA533" s="7"/>
      <c r="HB533" s="7"/>
      <c r="HC533" s="7"/>
      <c r="HD533" s="7"/>
      <c r="HE533" s="7"/>
      <c r="HF533" s="7"/>
      <c r="HG533" s="7"/>
      <c r="HH533" s="7"/>
      <c r="HI533" s="7"/>
      <c r="HJ533" s="7"/>
      <c r="HK533" s="7"/>
      <c r="HL533" s="7"/>
      <c r="HM533" s="7"/>
      <c r="HN533" s="7"/>
      <c r="HO533" s="7"/>
    </row>
    <row r="534" s="8" customFormat="1" ht="24" spans="1:223">
      <c r="A534" s="75" t="s">
        <v>42</v>
      </c>
      <c r="B534" s="66" t="s">
        <v>368</v>
      </c>
      <c r="C534" s="75" t="s">
        <v>58</v>
      </c>
      <c r="D534" s="75" t="s">
        <v>62</v>
      </c>
      <c r="E534" s="75" t="s">
        <v>267</v>
      </c>
      <c r="F534" s="75">
        <v>36</v>
      </c>
      <c r="G534" s="75">
        <v>1</v>
      </c>
      <c r="H534" s="75">
        <v>928</v>
      </c>
      <c r="I534" s="75">
        <v>4046</v>
      </c>
      <c r="J534" s="163">
        <v>2018</v>
      </c>
      <c r="K534" s="163">
        <v>2018</v>
      </c>
      <c r="L534" s="81">
        <v>685.7129</v>
      </c>
      <c r="M534" s="81">
        <v>685.7129</v>
      </c>
      <c r="N534" s="81">
        <v>0</v>
      </c>
      <c r="O534" s="81">
        <v>0</v>
      </c>
      <c r="P534" s="81">
        <v>0</v>
      </c>
      <c r="Q534" s="75" t="s">
        <v>46</v>
      </c>
      <c r="R534" s="75">
        <v>2610</v>
      </c>
      <c r="S534" s="75">
        <v>11018</v>
      </c>
      <c r="T534" s="75">
        <v>928</v>
      </c>
      <c r="U534" s="75">
        <v>4046</v>
      </c>
      <c r="V534" s="66">
        <v>0</v>
      </c>
      <c r="W534" s="66">
        <v>0</v>
      </c>
      <c r="X534" s="66">
        <v>0</v>
      </c>
      <c r="Y534" s="66">
        <v>0</v>
      </c>
      <c r="Z534" s="66">
        <v>0</v>
      </c>
      <c r="AA534" s="66">
        <v>0</v>
      </c>
      <c r="AB534" s="75" t="s">
        <v>369</v>
      </c>
      <c r="AC534" s="66" t="s">
        <v>370</v>
      </c>
      <c r="AD534" s="66"/>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c r="FL534" s="7"/>
      <c r="FM534" s="7"/>
      <c r="FN534" s="7"/>
      <c r="FO534" s="7"/>
      <c r="FP534" s="7"/>
      <c r="FQ534" s="7"/>
      <c r="FR534" s="7"/>
      <c r="FS534" s="7"/>
      <c r="FT534" s="7"/>
      <c r="FU534" s="7"/>
      <c r="FV534" s="7"/>
      <c r="FW534" s="7"/>
      <c r="FX534" s="7"/>
      <c r="FY534" s="7"/>
      <c r="FZ534" s="7"/>
      <c r="GA534" s="7"/>
      <c r="GB534" s="7"/>
      <c r="GC534" s="7"/>
      <c r="GD534" s="7"/>
      <c r="GE534" s="7"/>
      <c r="GF534" s="7"/>
      <c r="GG534" s="7"/>
      <c r="GH534" s="7"/>
      <c r="GI534" s="7"/>
      <c r="GJ534" s="7"/>
      <c r="GK534" s="7"/>
      <c r="GL534" s="7"/>
      <c r="GM534" s="7"/>
      <c r="GN534" s="7"/>
      <c r="GO534" s="7"/>
      <c r="GP534" s="7"/>
      <c r="GQ534" s="7"/>
      <c r="GR534" s="7"/>
      <c r="GS534" s="7"/>
      <c r="GT534" s="7"/>
      <c r="GU534" s="7"/>
      <c r="GV534" s="7"/>
      <c r="GW534" s="7"/>
      <c r="GX534" s="7"/>
      <c r="GY534" s="7"/>
      <c r="GZ534" s="7"/>
      <c r="HA534" s="7"/>
      <c r="HB534" s="7"/>
      <c r="HC534" s="7"/>
      <c r="HD534" s="7"/>
      <c r="HE534" s="7"/>
      <c r="HF534" s="7"/>
      <c r="HG534" s="7"/>
      <c r="HH534" s="7"/>
      <c r="HI534" s="7"/>
      <c r="HJ534" s="7"/>
      <c r="HK534" s="7"/>
      <c r="HL534" s="7"/>
      <c r="HM534" s="7"/>
      <c r="HN534" s="7"/>
      <c r="HO534" s="7"/>
    </row>
    <row r="535" s="5" customFormat="1" spans="1:30">
      <c r="A535" s="43" t="s">
        <v>377</v>
      </c>
      <c r="B535" s="44" t="s">
        <v>378</v>
      </c>
      <c r="C535" s="43"/>
      <c r="D535" s="43"/>
      <c r="E535" s="43"/>
      <c r="F535" s="43">
        <v>0.58</v>
      </c>
      <c r="G535" s="43">
        <v>1</v>
      </c>
      <c r="H535" s="43">
        <v>44</v>
      </c>
      <c r="I535" s="43">
        <v>138</v>
      </c>
      <c r="J535" s="43"/>
      <c r="K535" s="43"/>
      <c r="L535" s="52">
        <v>926.41</v>
      </c>
      <c r="M535" s="52">
        <v>926.41</v>
      </c>
      <c r="N535" s="52">
        <v>0</v>
      </c>
      <c r="O535" s="52">
        <v>0</v>
      </c>
      <c r="P535" s="52">
        <v>0</v>
      </c>
      <c r="Q535" s="77"/>
      <c r="R535" s="43">
        <v>44</v>
      </c>
      <c r="S535" s="43">
        <v>138</v>
      </c>
      <c r="T535" s="43">
        <v>44</v>
      </c>
      <c r="U535" s="43">
        <v>138</v>
      </c>
      <c r="V535" s="160">
        <v>0</v>
      </c>
      <c r="W535" s="44">
        <v>0</v>
      </c>
      <c r="X535" s="44">
        <v>0</v>
      </c>
      <c r="Y535" s="65">
        <v>0</v>
      </c>
      <c r="Z535" s="65">
        <v>0</v>
      </c>
      <c r="AA535" s="65">
        <v>0</v>
      </c>
      <c r="AB535" s="77"/>
      <c r="AC535" s="77"/>
      <c r="AD535" s="65"/>
    </row>
    <row r="536" s="8" customFormat="1" ht="24" spans="1:30">
      <c r="A536" s="75" t="s">
        <v>42</v>
      </c>
      <c r="B536" s="66" t="s">
        <v>379</v>
      </c>
      <c r="C536" s="75" t="s">
        <v>53</v>
      </c>
      <c r="D536" s="75" t="s">
        <v>45</v>
      </c>
      <c r="E536" s="75" t="s">
        <v>380</v>
      </c>
      <c r="F536" s="75">
        <v>0.58</v>
      </c>
      <c r="G536" s="75">
        <v>1</v>
      </c>
      <c r="H536" s="75">
        <v>44</v>
      </c>
      <c r="I536" s="75">
        <v>138</v>
      </c>
      <c r="J536" s="75">
        <v>2018</v>
      </c>
      <c r="K536" s="75">
        <v>2018</v>
      </c>
      <c r="L536" s="81">
        <v>926.41</v>
      </c>
      <c r="M536" s="81">
        <v>926.41</v>
      </c>
      <c r="N536" s="81">
        <v>0</v>
      </c>
      <c r="O536" s="81">
        <v>0</v>
      </c>
      <c r="P536" s="81">
        <v>0</v>
      </c>
      <c r="Q536" s="75" t="s">
        <v>46</v>
      </c>
      <c r="R536" s="75">
        <v>44</v>
      </c>
      <c r="S536" s="75">
        <v>138</v>
      </c>
      <c r="T536" s="75">
        <v>44</v>
      </c>
      <c r="U536" s="75">
        <v>138</v>
      </c>
      <c r="V536" s="66">
        <v>0</v>
      </c>
      <c r="W536" s="66">
        <v>0</v>
      </c>
      <c r="X536" s="66">
        <v>0</v>
      </c>
      <c r="Y536" s="66">
        <v>0</v>
      </c>
      <c r="Z536" s="66">
        <v>0</v>
      </c>
      <c r="AA536" s="66">
        <v>0</v>
      </c>
      <c r="AB536" s="75" t="s">
        <v>369</v>
      </c>
      <c r="AC536" s="75" t="s">
        <v>370</v>
      </c>
      <c r="AD536" s="66"/>
    </row>
    <row r="537" s="143" customFormat="1" ht="12" spans="1:30">
      <c r="A537" s="43" t="s">
        <v>381</v>
      </c>
      <c r="B537" s="44" t="s">
        <v>382</v>
      </c>
      <c r="C537" s="77" t="s">
        <v>55</v>
      </c>
      <c r="D537" s="43"/>
      <c r="E537" s="77"/>
      <c r="F537" s="43">
        <f>SUM(F538:F540)</f>
        <v>60</v>
      </c>
      <c r="G537" s="43">
        <f t="shared" ref="G537:AA537" si="93">SUM(G538:G540)</f>
        <v>3</v>
      </c>
      <c r="H537" s="43">
        <f t="shared" si="93"/>
        <v>690</v>
      </c>
      <c r="I537" s="43">
        <f t="shared" si="93"/>
        <v>2724</v>
      </c>
      <c r="J537" s="43"/>
      <c r="K537" s="43"/>
      <c r="L537" s="52">
        <f t="shared" si="93"/>
        <v>230</v>
      </c>
      <c r="M537" s="52">
        <f t="shared" si="93"/>
        <v>0</v>
      </c>
      <c r="N537" s="52">
        <f t="shared" si="93"/>
        <v>230</v>
      </c>
      <c r="O537" s="52">
        <f t="shared" si="93"/>
        <v>0</v>
      </c>
      <c r="P537" s="52">
        <f t="shared" si="93"/>
        <v>0</v>
      </c>
      <c r="Q537" s="77"/>
      <c r="R537" s="43">
        <f t="shared" si="93"/>
        <v>1530</v>
      </c>
      <c r="S537" s="43">
        <f t="shared" si="93"/>
        <v>6846</v>
      </c>
      <c r="T537" s="43">
        <f t="shared" si="93"/>
        <v>690</v>
      </c>
      <c r="U537" s="43">
        <f t="shared" si="93"/>
        <v>2724</v>
      </c>
      <c r="V537" s="44">
        <f t="shared" si="93"/>
        <v>0</v>
      </c>
      <c r="W537" s="44">
        <f t="shared" si="93"/>
        <v>0</v>
      </c>
      <c r="X537" s="44">
        <f t="shared" si="93"/>
        <v>0</v>
      </c>
      <c r="Y537" s="44">
        <f t="shared" si="93"/>
        <v>0</v>
      </c>
      <c r="Z537" s="44">
        <f t="shared" si="93"/>
        <v>0</v>
      </c>
      <c r="AA537" s="44">
        <f t="shared" si="93"/>
        <v>0</v>
      </c>
      <c r="AB537" s="77"/>
      <c r="AC537" s="77"/>
      <c r="AD537" s="77"/>
    </row>
    <row r="538" s="8" customFormat="1" ht="24" spans="1:30">
      <c r="A538" s="75" t="s">
        <v>42</v>
      </c>
      <c r="B538" s="66" t="s">
        <v>383</v>
      </c>
      <c r="C538" s="75" t="s">
        <v>55</v>
      </c>
      <c r="D538" s="75" t="s">
        <v>45</v>
      </c>
      <c r="E538" s="75" t="s">
        <v>275</v>
      </c>
      <c r="F538" s="75">
        <v>30</v>
      </c>
      <c r="G538" s="75">
        <v>1</v>
      </c>
      <c r="H538" s="75">
        <v>345</v>
      </c>
      <c r="I538" s="75">
        <v>1362</v>
      </c>
      <c r="J538" s="75">
        <v>2018</v>
      </c>
      <c r="K538" s="75">
        <v>2018</v>
      </c>
      <c r="L538" s="81">
        <v>115</v>
      </c>
      <c r="M538" s="81">
        <v>0</v>
      </c>
      <c r="N538" s="81">
        <v>115</v>
      </c>
      <c r="O538" s="81">
        <v>0</v>
      </c>
      <c r="P538" s="81">
        <v>0</v>
      </c>
      <c r="Q538" s="75" t="s">
        <v>46</v>
      </c>
      <c r="R538" s="75">
        <v>765</v>
      </c>
      <c r="S538" s="75">
        <v>3423</v>
      </c>
      <c r="T538" s="75">
        <v>345</v>
      </c>
      <c r="U538" s="75">
        <v>1362</v>
      </c>
      <c r="V538" s="66">
        <v>0</v>
      </c>
      <c r="W538" s="66">
        <v>0</v>
      </c>
      <c r="X538" s="66">
        <v>0</v>
      </c>
      <c r="Y538" s="66">
        <v>0</v>
      </c>
      <c r="Z538" s="66">
        <v>0</v>
      </c>
      <c r="AA538" s="66">
        <v>0</v>
      </c>
      <c r="AB538" s="75" t="s">
        <v>299</v>
      </c>
      <c r="AC538" s="75" t="s">
        <v>370</v>
      </c>
      <c r="AD538" s="66"/>
    </row>
    <row r="539" s="7" customFormat="1" ht="28" customHeight="1" spans="1:30">
      <c r="A539" s="75" t="s">
        <v>42</v>
      </c>
      <c r="B539" s="66" t="s">
        <v>384</v>
      </c>
      <c r="C539" s="75" t="s">
        <v>55</v>
      </c>
      <c r="D539" s="75" t="s">
        <v>248</v>
      </c>
      <c r="E539" s="75" t="s">
        <v>275</v>
      </c>
      <c r="F539" s="75">
        <v>10</v>
      </c>
      <c r="G539" s="75">
        <v>1</v>
      </c>
      <c r="H539" s="75">
        <v>4</v>
      </c>
      <c r="I539" s="75">
        <v>13</v>
      </c>
      <c r="J539" s="75">
        <v>2018</v>
      </c>
      <c r="K539" s="75">
        <v>2018</v>
      </c>
      <c r="L539" s="81">
        <v>15</v>
      </c>
      <c r="M539" s="81">
        <v>0</v>
      </c>
      <c r="N539" s="81">
        <f>L539</f>
        <v>15</v>
      </c>
      <c r="O539" s="81">
        <v>0</v>
      </c>
      <c r="P539" s="81">
        <v>0</v>
      </c>
      <c r="Q539" s="75" t="s">
        <v>46</v>
      </c>
      <c r="R539" s="75">
        <v>22</v>
      </c>
      <c r="S539" s="75">
        <v>103</v>
      </c>
      <c r="T539" s="75">
        <v>4</v>
      </c>
      <c r="U539" s="75">
        <v>13</v>
      </c>
      <c r="V539" s="66">
        <v>0</v>
      </c>
      <c r="W539" s="66">
        <v>0</v>
      </c>
      <c r="X539" s="66">
        <v>0</v>
      </c>
      <c r="Y539" s="66">
        <v>0</v>
      </c>
      <c r="Z539" s="66">
        <v>0</v>
      </c>
      <c r="AA539" s="66">
        <v>0</v>
      </c>
      <c r="AB539" s="75" t="s">
        <v>299</v>
      </c>
      <c r="AC539" s="75" t="s">
        <v>370</v>
      </c>
      <c r="AD539" s="75"/>
    </row>
    <row r="540" s="7" customFormat="1" ht="28" customHeight="1" spans="1:30">
      <c r="A540" s="75" t="s">
        <v>42</v>
      </c>
      <c r="B540" s="66" t="s">
        <v>385</v>
      </c>
      <c r="C540" s="75" t="s">
        <v>55</v>
      </c>
      <c r="D540" s="75" t="s">
        <v>248</v>
      </c>
      <c r="E540" s="75" t="s">
        <v>275</v>
      </c>
      <c r="F540" s="75">
        <v>20</v>
      </c>
      <c r="G540" s="75">
        <v>1</v>
      </c>
      <c r="H540" s="75">
        <v>341</v>
      </c>
      <c r="I540" s="75">
        <v>1349</v>
      </c>
      <c r="J540" s="75">
        <v>2018</v>
      </c>
      <c r="K540" s="75">
        <v>2018</v>
      </c>
      <c r="L540" s="81">
        <v>100</v>
      </c>
      <c r="M540" s="81">
        <v>0</v>
      </c>
      <c r="N540" s="81">
        <f>L540</f>
        <v>100</v>
      </c>
      <c r="O540" s="81">
        <v>0</v>
      </c>
      <c r="P540" s="81">
        <v>0</v>
      </c>
      <c r="Q540" s="75" t="s">
        <v>46</v>
      </c>
      <c r="R540" s="75">
        <v>743</v>
      </c>
      <c r="S540" s="75">
        <v>3320</v>
      </c>
      <c r="T540" s="75">
        <v>341</v>
      </c>
      <c r="U540" s="75">
        <v>1349</v>
      </c>
      <c r="V540" s="66">
        <v>0</v>
      </c>
      <c r="W540" s="66">
        <v>0</v>
      </c>
      <c r="X540" s="66">
        <v>0</v>
      </c>
      <c r="Y540" s="66">
        <v>0</v>
      </c>
      <c r="Z540" s="66">
        <v>0</v>
      </c>
      <c r="AA540" s="66">
        <v>0</v>
      </c>
      <c r="AB540" s="75" t="s">
        <v>299</v>
      </c>
      <c r="AC540" s="75" t="s">
        <v>370</v>
      </c>
      <c r="AD540" s="75"/>
    </row>
    <row r="541" s="5" customFormat="1" ht="12" spans="1:30">
      <c r="A541" s="43" t="s">
        <v>390</v>
      </c>
      <c r="B541" s="44" t="s">
        <v>391</v>
      </c>
      <c r="C541" s="77" t="s">
        <v>54</v>
      </c>
      <c r="D541" s="43"/>
      <c r="E541" s="43"/>
      <c r="F541" s="43">
        <v>1</v>
      </c>
      <c r="G541" s="77">
        <v>1</v>
      </c>
      <c r="H541" s="43">
        <v>31</v>
      </c>
      <c r="I541" s="43">
        <v>123</v>
      </c>
      <c r="J541" s="43"/>
      <c r="K541" s="43"/>
      <c r="L541" s="52">
        <f>SUM(M541:P541)</f>
        <v>15.6</v>
      </c>
      <c r="M541" s="52">
        <v>15.6</v>
      </c>
      <c r="N541" s="52"/>
      <c r="O541" s="52"/>
      <c r="P541" s="52"/>
      <c r="Q541" s="77"/>
      <c r="R541" s="43">
        <v>31</v>
      </c>
      <c r="S541" s="43">
        <v>123</v>
      </c>
      <c r="T541" s="43">
        <v>31</v>
      </c>
      <c r="U541" s="43">
        <v>123</v>
      </c>
      <c r="V541" s="65">
        <v>0</v>
      </c>
      <c r="W541" s="65">
        <v>0</v>
      </c>
      <c r="X541" s="65">
        <v>0</v>
      </c>
      <c r="Y541" s="65">
        <v>0</v>
      </c>
      <c r="Z541" s="65">
        <v>0</v>
      </c>
      <c r="AA541" s="65">
        <v>0</v>
      </c>
      <c r="AB541" s="77"/>
      <c r="AC541" s="65"/>
      <c r="AD541" s="65"/>
    </row>
    <row r="542" s="8" customFormat="1" ht="24" spans="1:30">
      <c r="A542" s="75" t="s">
        <v>42</v>
      </c>
      <c r="B542" s="66" t="s">
        <v>788</v>
      </c>
      <c r="C542" s="75" t="s">
        <v>54</v>
      </c>
      <c r="D542" s="75" t="s">
        <v>62</v>
      </c>
      <c r="E542" s="75" t="s">
        <v>358</v>
      </c>
      <c r="F542" s="75">
        <v>1</v>
      </c>
      <c r="G542" s="75">
        <v>1</v>
      </c>
      <c r="H542" s="75">
        <v>31</v>
      </c>
      <c r="I542" s="75">
        <v>123</v>
      </c>
      <c r="J542" s="163">
        <v>2018</v>
      </c>
      <c r="K542" s="163">
        <v>2018</v>
      </c>
      <c r="L542" s="81">
        <f>SUM(M542:P542)</f>
        <v>15.6</v>
      </c>
      <c r="M542" s="81">
        <v>15.6</v>
      </c>
      <c r="N542" s="81">
        <v>0</v>
      </c>
      <c r="O542" s="81">
        <v>0</v>
      </c>
      <c r="P542" s="81">
        <v>0</v>
      </c>
      <c r="Q542" s="75" t="s">
        <v>46</v>
      </c>
      <c r="R542" s="75">
        <v>31</v>
      </c>
      <c r="S542" s="75">
        <v>123</v>
      </c>
      <c r="T542" s="75">
        <v>31</v>
      </c>
      <c r="U542" s="75">
        <v>123</v>
      </c>
      <c r="V542" s="66">
        <v>0</v>
      </c>
      <c r="W542" s="66">
        <v>0</v>
      </c>
      <c r="X542" s="66">
        <v>0</v>
      </c>
      <c r="Y542" s="66">
        <v>0</v>
      </c>
      <c r="Z542" s="66">
        <v>0</v>
      </c>
      <c r="AA542" s="66">
        <v>0</v>
      </c>
      <c r="AB542" s="75" t="s">
        <v>299</v>
      </c>
      <c r="AC542" s="66" t="s">
        <v>372</v>
      </c>
      <c r="AD542" s="66"/>
    </row>
    <row r="543" s="143" customFormat="1" ht="12" spans="1:30">
      <c r="A543" s="43">
        <v>8.7</v>
      </c>
      <c r="B543" s="44" t="s">
        <v>414</v>
      </c>
      <c r="C543" s="43" t="s">
        <v>124</v>
      </c>
      <c r="D543" s="43"/>
      <c r="E543" s="43"/>
      <c r="F543" s="43">
        <f>SUM(F544:F551)</f>
        <v>28</v>
      </c>
      <c r="G543" s="43">
        <f t="shared" ref="G543:AA543" si="94">SUM(G544:G551)</f>
        <v>8</v>
      </c>
      <c r="H543" s="43">
        <f t="shared" si="94"/>
        <v>2806</v>
      </c>
      <c r="I543" s="43">
        <f t="shared" si="94"/>
        <v>11097</v>
      </c>
      <c r="J543" s="43"/>
      <c r="K543" s="43"/>
      <c r="L543" s="52">
        <f t="shared" si="94"/>
        <v>282.1</v>
      </c>
      <c r="M543" s="52">
        <f t="shared" si="94"/>
        <v>90.1</v>
      </c>
      <c r="N543" s="52">
        <f t="shared" si="94"/>
        <v>138</v>
      </c>
      <c r="O543" s="52">
        <f t="shared" si="94"/>
        <v>0</v>
      </c>
      <c r="P543" s="52">
        <f t="shared" si="94"/>
        <v>54</v>
      </c>
      <c r="Q543" s="77"/>
      <c r="R543" s="43">
        <f t="shared" si="94"/>
        <v>7077</v>
      </c>
      <c r="S543" s="43">
        <f t="shared" si="94"/>
        <v>29651</v>
      </c>
      <c r="T543" s="43">
        <f t="shared" si="94"/>
        <v>2806</v>
      </c>
      <c r="U543" s="43">
        <f t="shared" si="94"/>
        <v>11097</v>
      </c>
      <c r="V543" s="44">
        <f t="shared" si="94"/>
        <v>0</v>
      </c>
      <c r="W543" s="44">
        <f t="shared" si="94"/>
        <v>0</v>
      </c>
      <c r="X543" s="44">
        <f t="shared" si="94"/>
        <v>0</v>
      </c>
      <c r="Y543" s="44">
        <f t="shared" si="94"/>
        <v>0</v>
      </c>
      <c r="Z543" s="44">
        <f t="shared" si="94"/>
        <v>0</v>
      </c>
      <c r="AA543" s="44">
        <f t="shared" si="94"/>
        <v>0</v>
      </c>
      <c r="AB543" s="77"/>
      <c r="AC543" s="65"/>
      <c r="AD543" s="77"/>
    </row>
    <row r="544" s="8" customFormat="1" ht="24" spans="1:223">
      <c r="A544" s="75" t="s">
        <v>42</v>
      </c>
      <c r="B544" s="66" t="s">
        <v>415</v>
      </c>
      <c r="C544" s="75" t="s">
        <v>49</v>
      </c>
      <c r="D544" s="75" t="s">
        <v>45</v>
      </c>
      <c r="E544" s="75" t="s">
        <v>267</v>
      </c>
      <c r="F544" s="75">
        <v>1</v>
      </c>
      <c r="G544" s="75">
        <v>1</v>
      </c>
      <c r="H544" s="75">
        <v>187</v>
      </c>
      <c r="I544" s="75">
        <v>746</v>
      </c>
      <c r="J544" s="75">
        <v>2018</v>
      </c>
      <c r="K544" s="75">
        <v>2018</v>
      </c>
      <c r="L544" s="81">
        <v>15.5</v>
      </c>
      <c r="M544" s="81">
        <v>15.5</v>
      </c>
      <c r="N544" s="81">
        <v>0</v>
      </c>
      <c r="O544" s="81">
        <v>0</v>
      </c>
      <c r="P544" s="81">
        <v>0</v>
      </c>
      <c r="Q544" s="75" t="s">
        <v>46</v>
      </c>
      <c r="R544" s="75">
        <v>385</v>
      </c>
      <c r="S544" s="75">
        <v>1472</v>
      </c>
      <c r="T544" s="75">
        <v>187</v>
      </c>
      <c r="U544" s="75">
        <v>746</v>
      </c>
      <c r="V544" s="66">
        <v>0</v>
      </c>
      <c r="W544" s="66">
        <v>0</v>
      </c>
      <c r="X544" s="66">
        <v>0</v>
      </c>
      <c r="Y544" s="66">
        <v>0</v>
      </c>
      <c r="Z544" s="66">
        <v>0</v>
      </c>
      <c r="AA544" s="66">
        <v>0</v>
      </c>
      <c r="AB544" s="75" t="s">
        <v>100</v>
      </c>
      <c r="AC544" s="66" t="s">
        <v>108</v>
      </c>
      <c r="AD544" s="6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7"/>
      <c r="CW544" s="7"/>
      <c r="CX544" s="7"/>
      <c r="CY544" s="7"/>
      <c r="CZ544" s="7"/>
      <c r="DA544" s="7"/>
      <c r="DB544" s="7"/>
      <c r="DC544" s="7"/>
      <c r="DD544" s="7"/>
      <c r="DE544" s="7"/>
      <c r="DF544" s="7"/>
      <c r="DG544" s="7"/>
      <c r="DH544" s="7"/>
      <c r="DI544" s="7"/>
      <c r="DJ544" s="7"/>
      <c r="DK544" s="7"/>
      <c r="DL544" s="7"/>
      <c r="DM544" s="7"/>
      <c r="DN544" s="7"/>
      <c r="DO544" s="7"/>
      <c r="DP544" s="7"/>
      <c r="DQ544" s="7"/>
      <c r="DR544" s="7"/>
      <c r="DS544" s="7"/>
      <c r="DT544" s="7"/>
      <c r="DU544" s="7"/>
      <c r="DV544" s="7"/>
      <c r="DW544" s="7"/>
      <c r="DX544" s="7"/>
      <c r="DY544" s="7"/>
      <c r="DZ544" s="7"/>
      <c r="EA544" s="7"/>
      <c r="EB544" s="7"/>
      <c r="EC544" s="7"/>
      <c r="ED544" s="7"/>
      <c r="EE544" s="7"/>
      <c r="EF544" s="7"/>
      <c r="EG544" s="7"/>
      <c r="EH544" s="7"/>
      <c r="EI544" s="7"/>
      <c r="EJ544" s="7"/>
      <c r="EK544" s="7"/>
      <c r="EL544" s="7"/>
      <c r="EM544" s="7"/>
      <c r="EN544" s="7"/>
      <c r="EO544" s="7"/>
      <c r="EP544" s="7"/>
      <c r="EQ544" s="7"/>
      <c r="ER544" s="7"/>
      <c r="ES544" s="7"/>
      <c r="ET544" s="7"/>
      <c r="EU544" s="7"/>
      <c r="EV544" s="7"/>
      <c r="EW544" s="7"/>
      <c r="EX544" s="7"/>
      <c r="EY544" s="7"/>
      <c r="EZ544" s="7"/>
      <c r="FA544" s="7"/>
      <c r="FB544" s="7"/>
      <c r="FC544" s="7"/>
      <c r="FD544" s="7"/>
      <c r="FE544" s="7"/>
      <c r="FF544" s="7"/>
      <c r="FG544" s="7"/>
      <c r="FH544" s="7"/>
      <c r="FI544" s="7"/>
      <c r="FJ544" s="7"/>
      <c r="FK544" s="7"/>
      <c r="FL544" s="7"/>
      <c r="FM544" s="7"/>
      <c r="FN544" s="7"/>
      <c r="FO544" s="7"/>
      <c r="FP544" s="7"/>
      <c r="FQ544" s="7"/>
      <c r="FR544" s="7"/>
      <c r="FS544" s="7"/>
      <c r="FT544" s="7"/>
      <c r="FU544" s="7"/>
      <c r="FV544" s="7"/>
      <c r="FW544" s="7"/>
      <c r="FX544" s="7"/>
      <c r="FY544" s="7"/>
      <c r="FZ544" s="7"/>
      <c r="GA544" s="7"/>
      <c r="GB544" s="7"/>
      <c r="GC544" s="7"/>
      <c r="GD544" s="7"/>
      <c r="GE544" s="7"/>
      <c r="GF544" s="7"/>
      <c r="GG544" s="7"/>
      <c r="GH544" s="7"/>
      <c r="GI544" s="7"/>
      <c r="GJ544" s="7"/>
      <c r="GK544" s="7"/>
      <c r="GL544" s="7"/>
      <c r="GM544" s="7"/>
      <c r="GN544" s="7"/>
      <c r="GO544" s="7"/>
      <c r="GP544" s="7"/>
      <c r="GQ544" s="7"/>
      <c r="GR544" s="7"/>
      <c r="GS544" s="7"/>
      <c r="GT544" s="7"/>
      <c r="GU544" s="7"/>
      <c r="GV544" s="7"/>
      <c r="GW544" s="7"/>
      <c r="GX544" s="7"/>
      <c r="GY544" s="7"/>
      <c r="GZ544" s="7"/>
      <c r="HA544" s="7"/>
      <c r="HB544" s="7"/>
      <c r="HC544" s="7"/>
      <c r="HD544" s="7"/>
      <c r="HE544" s="7"/>
      <c r="HF544" s="7"/>
      <c r="HG544" s="7"/>
      <c r="HH544" s="7"/>
      <c r="HI544" s="7"/>
      <c r="HJ544" s="7"/>
      <c r="HK544" s="7"/>
      <c r="HL544" s="7"/>
      <c r="HM544" s="7"/>
      <c r="HN544" s="7"/>
      <c r="HO544" s="7"/>
    </row>
    <row r="545" s="8" customFormat="1" ht="24" spans="1:223">
      <c r="A545" s="75" t="s">
        <v>42</v>
      </c>
      <c r="B545" s="66" t="s">
        <v>415</v>
      </c>
      <c r="C545" s="75" t="s">
        <v>51</v>
      </c>
      <c r="D545" s="75" t="s">
        <v>45</v>
      </c>
      <c r="E545" s="75" t="s">
        <v>267</v>
      </c>
      <c r="F545" s="75">
        <v>1</v>
      </c>
      <c r="G545" s="75">
        <v>1</v>
      </c>
      <c r="H545" s="75">
        <v>32</v>
      </c>
      <c r="I545" s="75">
        <v>133</v>
      </c>
      <c r="J545" s="75">
        <v>2018</v>
      </c>
      <c r="K545" s="75">
        <v>2018</v>
      </c>
      <c r="L545" s="81">
        <v>7.5</v>
      </c>
      <c r="M545" s="81">
        <v>0</v>
      </c>
      <c r="N545" s="81">
        <v>0</v>
      </c>
      <c r="O545" s="81">
        <v>0</v>
      </c>
      <c r="P545" s="81">
        <v>7.5</v>
      </c>
      <c r="Q545" s="75" t="s">
        <v>46</v>
      </c>
      <c r="R545" s="75">
        <v>45</v>
      </c>
      <c r="S545" s="75">
        <v>218</v>
      </c>
      <c r="T545" s="75">
        <v>32</v>
      </c>
      <c r="U545" s="75">
        <v>133</v>
      </c>
      <c r="V545" s="66">
        <v>0</v>
      </c>
      <c r="W545" s="66">
        <v>0</v>
      </c>
      <c r="X545" s="66">
        <v>0</v>
      </c>
      <c r="Y545" s="66">
        <v>0</v>
      </c>
      <c r="Z545" s="66">
        <v>0</v>
      </c>
      <c r="AA545" s="66">
        <v>0</v>
      </c>
      <c r="AB545" s="75" t="s">
        <v>100</v>
      </c>
      <c r="AC545" s="66" t="s">
        <v>108</v>
      </c>
      <c r="AD545" s="6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7"/>
      <c r="CW545" s="7"/>
      <c r="CX545" s="7"/>
      <c r="CY545" s="7"/>
      <c r="CZ545" s="7"/>
      <c r="DA545" s="7"/>
      <c r="DB545" s="7"/>
      <c r="DC545" s="7"/>
      <c r="DD545" s="7"/>
      <c r="DE545" s="7"/>
      <c r="DF545" s="7"/>
      <c r="DG545" s="7"/>
      <c r="DH545" s="7"/>
      <c r="DI545" s="7"/>
      <c r="DJ545" s="7"/>
      <c r="DK545" s="7"/>
      <c r="DL545" s="7"/>
      <c r="DM545" s="7"/>
      <c r="DN545" s="7"/>
      <c r="DO545" s="7"/>
      <c r="DP545" s="7"/>
      <c r="DQ545" s="7"/>
      <c r="DR545" s="7"/>
      <c r="DS545" s="7"/>
      <c r="DT545" s="7"/>
      <c r="DU545" s="7"/>
      <c r="DV545" s="7"/>
      <c r="DW545" s="7"/>
      <c r="DX545" s="7"/>
      <c r="DY545" s="7"/>
      <c r="DZ545" s="7"/>
      <c r="EA545" s="7"/>
      <c r="EB545" s="7"/>
      <c r="EC545" s="7"/>
      <c r="ED545" s="7"/>
      <c r="EE545" s="7"/>
      <c r="EF545" s="7"/>
      <c r="EG545" s="7"/>
      <c r="EH545" s="7"/>
      <c r="EI545" s="7"/>
      <c r="EJ545" s="7"/>
      <c r="EK545" s="7"/>
      <c r="EL545" s="7"/>
      <c r="EM545" s="7"/>
      <c r="EN545" s="7"/>
      <c r="EO545" s="7"/>
      <c r="EP545" s="7"/>
      <c r="EQ545" s="7"/>
      <c r="ER545" s="7"/>
      <c r="ES545" s="7"/>
      <c r="ET545" s="7"/>
      <c r="EU545" s="7"/>
      <c r="EV545" s="7"/>
      <c r="EW545" s="7"/>
      <c r="EX545" s="7"/>
      <c r="EY545" s="7"/>
      <c r="EZ545" s="7"/>
      <c r="FA545" s="7"/>
      <c r="FB545" s="7"/>
      <c r="FC545" s="7"/>
      <c r="FD545" s="7"/>
      <c r="FE545" s="7"/>
      <c r="FF545" s="7"/>
      <c r="FG545" s="7"/>
      <c r="FH545" s="7"/>
      <c r="FI545" s="7"/>
      <c r="FJ545" s="7"/>
      <c r="FK545" s="7"/>
      <c r="FL545" s="7"/>
      <c r="FM545" s="7"/>
      <c r="FN545" s="7"/>
      <c r="FO545" s="7"/>
      <c r="FP545" s="7"/>
      <c r="FQ545" s="7"/>
      <c r="FR545" s="7"/>
      <c r="FS545" s="7"/>
      <c r="FT545" s="7"/>
      <c r="FU545" s="7"/>
      <c r="FV545" s="7"/>
      <c r="FW545" s="7"/>
      <c r="FX545" s="7"/>
      <c r="FY545" s="7"/>
      <c r="FZ545" s="7"/>
      <c r="GA545" s="7"/>
      <c r="GB545" s="7"/>
      <c r="GC545" s="7"/>
      <c r="GD545" s="7"/>
      <c r="GE545" s="7"/>
      <c r="GF545" s="7"/>
      <c r="GG545" s="7"/>
      <c r="GH545" s="7"/>
      <c r="GI545" s="7"/>
      <c r="GJ545" s="7"/>
      <c r="GK545" s="7"/>
      <c r="GL545" s="7"/>
      <c r="GM545" s="7"/>
      <c r="GN545" s="7"/>
      <c r="GO545" s="7"/>
      <c r="GP545" s="7"/>
      <c r="GQ545" s="7"/>
      <c r="GR545" s="7"/>
      <c r="GS545" s="7"/>
      <c r="GT545" s="7"/>
      <c r="GU545" s="7"/>
      <c r="GV545" s="7"/>
      <c r="GW545" s="7"/>
      <c r="GX545" s="7"/>
      <c r="GY545" s="7"/>
      <c r="GZ545" s="7"/>
      <c r="HA545" s="7"/>
      <c r="HB545" s="7"/>
      <c r="HC545" s="7"/>
      <c r="HD545" s="7"/>
      <c r="HE545" s="7"/>
      <c r="HF545" s="7"/>
      <c r="HG545" s="7"/>
      <c r="HH545" s="7"/>
      <c r="HI545" s="7"/>
      <c r="HJ545" s="7"/>
      <c r="HK545" s="7"/>
      <c r="HL545" s="7"/>
      <c r="HM545" s="7"/>
      <c r="HN545" s="7"/>
      <c r="HO545" s="7"/>
    </row>
    <row r="546" s="8" customFormat="1" ht="24" spans="1:223">
      <c r="A546" s="75" t="s">
        <v>42</v>
      </c>
      <c r="B546" s="66" t="s">
        <v>415</v>
      </c>
      <c r="C546" s="75" t="s">
        <v>52</v>
      </c>
      <c r="D546" s="75" t="s">
        <v>45</v>
      </c>
      <c r="E546" s="75" t="s">
        <v>267</v>
      </c>
      <c r="F546" s="75">
        <v>3</v>
      </c>
      <c r="G546" s="75">
        <v>1</v>
      </c>
      <c r="H546" s="75">
        <v>408</v>
      </c>
      <c r="I546" s="75">
        <v>1543</v>
      </c>
      <c r="J546" s="75">
        <v>2018</v>
      </c>
      <c r="K546" s="75">
        <v>2018</v>
      </c>
      <c r="L546" s="81">
        <v>46.5</v>
      </c>
      <c r="M546" s="81">
        <v>46.5</v>
      </c>
      <c r="N546" s="81">
        <v>0</v>
      </c>
      <c r="O546" s="81">
        <v>0</v>
      </c>
      <c r="P546" s="81">
        <v>0</v>
      </c>
      <c r="Q546" s="75" t="s">
        <v>46</v>
      </c>
      <c r="R546" s="75">
        <v>1207</v>
      </c>
      <c r="S546" s="75">
        <v>4908</v>
      </c>
      <c r="T546" s="75">
        <v>408</v>
      </c>
      <c r="U546" s="75">
        <v>1543</v>
      </c>
      <c r="V546" s="66">
        <v>0</v>
      </c>
      <c r="W546" s="66">
        <v>0</v>
      </c>
      <c r="X546" s="66">
        <v>0</v>
      </c>
      <c r="Y546" s="66">
        <v>0</v>
      </c>
      <c r="Z546" s="66">
        <v>0</v>
      </c>
      <c r="AA546" s="66">
        <v>0</v>
      </c>
      <c r="AB546" s="75" t="s">
        <v>100</v>
      </c>
      <c r="AC546" s="66" t="s">
        <v>108</v>
      </c>
      <c r="AD546" s="6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7"/>
      <c r="CW546" s="7"/>
      <c r="CX546" s="7"/>
      <c r="CY546" s="7"/>
      <c r="CZ546" s="7"/>
      <c r="DA546" s="7"/>
      <c r="DB546" s="7"/>
      <c r="DC546" s="7"/>
      <c r="DD546" s="7"/>
      <c r="DE546" s="7"/>
      <c r="DF546" s="7"/>
      <c r="DG546" s="7"/>
      <c r="DH546" s="7"/>
      <c r="DI546" s="7"/>
      <c r="DJ546" s="7"/>
      <c r="DK546" s="7"/>
      <c r="DL546" s="7"/>
      <c r="DM546" s="7"/>
      <c r="DN546" s="7"/>
      <c r="DO546" s="7"/>
      <c r="DP546" s="7"/>
      <c r="DQ546" s="7"/>
      <c r="DR546" s="7"/>
      <c r="DS546" s="7"/>
      <c r="DT546" s="7"/>
      <c r="DU546" s="7"/>
      <c r="DV546" s="7"/>
      <c r="DW546" s="7"/>
      <c r="DX546" s="7"/>
      <c r="DY546" s="7"/>
      <c r="DZ546" s="7"/>
      <c r="EA546" s="7"/>
      <c r="EB546" s="7"/>
      <c r="EC546" s="7"/>
      <c r="ED546" s="7"/>
      <c r="EE546" s="7"/>
      <c r="EF546" s="7"/>
      <c r="EG546" s="7"/>
      <c r="EH546" s="7"/>
      <c r="EI546" s="7"/>
      <c r="EJ546" s="7"/>
      <c r="EK546" s="7"/>
      <c r="EL546" s="7"/>
      <c r="EM546" s="7"/>
      <c r="EN546" s="7"/>
      <c r="EO546" s="7"/>
      <c r="EP546" s="7"/>
      <c r="EQ546" s="7"/>
      <c r="ER546" s="7"/>
      <c r="ES546" s="7"/>
      <c r="ET546" s="7"/>
      <c r="EU546" s="7"/>
      <c r="EV546" s="7"/>
      <c r="EW546" s="7"/>
      <c r="EX546" s="7"/>
      <c r="EY546" s="7"/>
      <c r="EZ546" s="7"/>
      <c r="FA546" s="7"/>
      <c r="FB546" s="7"/>
      <c r="FC546" s="7"/>
      <c r="FD546" s="7"/>
      <c r="FE546" s="7"/>
      <c r="FF546" s="7"/>
      <c r="FG546" s="7"/>
      <c r="FH546" s="7"/>
      <c r="FI546" s="7"/>
      <c r="FJ546" s="7"/>
      <c r="FK546" s="7"/>
      <c r="FL546" s="7"/>
      <c r="FM546" s="7"/>
      <c r="FN546" s="7"/>
      <c r="FO546" s="7"/>
      <c r="FP546" s="7"/>
      <c r="FQ546" s="7"/>
      <c r="FR546" s="7"/>
      <c r="FS546" s="7"/>
      <c r="FT546" s="7"/>
      <c r="FU546" s="7"/>
      <c r="FV546" s="7"/>
      <c r="FW546" s="7"/>
      <c r="FX546" s="7"/>
      <c r="FY546" s="7"/>
      <c r="FZ546" s="7"/>
      <c r="GA546" s="7"/>
      <c r="GB546" s="7"/>
      <c r="GC546" s="7"/>
      <c r="GD546" s="7"/>
      <c r="GE546" s="7"/>
      <c r="GF546" s="7"/>
      <c r="GG546" s="7"/>
      <c r="GH546" s="7"/>
      <c r="GI546" s="7"/>
      <c r="GJ546" s="7"/>
      <c r="GK546" s="7"/>
      <c r="GL546" s="7"/>
      <c r="GM546" s="7"/>
      <c r="GN546" s="7"/>
      <c r="GO546" s="7"/>
      <c r="GP546" s="7"/>
      <c r="GQ546" s="7"/>
      <c r="GR546" s="7"/>
      <c r="GS546" s="7"/>
      <c r="GT546" s="7"/>
      <c r="GU546" s="7"/>
      <c r="GV546" s="7"/>
      <c r="GW546" s="7"/>
      <c r="GX546" s="7"/>
      <c r="GY546" s="7"/>
      <c r="GZ546" s="7"/>
      <c r="HA546" s="7"/>
      <c r="HB546" s="7"/>
      <c r="HC546" s="7"/>
      <c r="HD546" s="7"/>
      <c r="HE546" s="7"/>
      <c r="HF546" s="7"/>
      <c r="HG546" s="7"/>
      <c r="HH546" s="7"/>
      <c r="HI546" s="7"/>
      <c r="HJ546" s="7"/>
      <c r="HK546" s="7"/>
      <c r="HL546" s="7"/>
      <c r="HM546" s="7"/>
      <c r="HN546" s="7"/>
      <c r="HO546" s="7"/>
    </row>
    <row r="547" s="8" customFormat="1" ht="24" spans="1:223">
      <c r="A547" s="75" t="s">
        <v>42</v>
      </c>
      <c r="B547" s="66" t="s">
        <v>415</v>
      </c>
      <c r="C547" s="75" t="s">
        <v>53</v>
      </c>
      <c r="D547" s="75" t="s">
        <v>417</v>
      </c>
      <c r="E547" s="75" t="s">
        <v>267</v>
      </c>
      <c r="F547" s="75">
        <v>5</v>
      </c>
      <c r="G547" s="75">
        <v>1</v>
      </c>
      <c r="H547" s="75">
        <v>118</v>
      </c>
      <c r="I547" s="75">
        <v>421</v>
      </c>
      <c r="J547" s="75">
        <v>2018</v>
      </c>
      <c r="K547" s="75">
        <v>2018</v>
      </c>
      <c r="L547" s="81">
        <v>7.1</v>
      </c>
      <c r="M547" s="81">
        <v>7.1</v>
      </c>
      <c r="N547" s="81">
        <v>0</v>
      </c>
      <c r="O547" s="81">
        <v>0</v>
      </c>
      <c r="P547" s="81">
        <v>0</v>
      </c>
      <c r="Q547" s="75" t="s">
        <v>46</v>
      </c>
      <c r="R547" s="75">
        <v>223</v>
      </c>
      <c r="S547" s="75">
        <v>845</v>
      </c>
      <c r="T547" s="75">
        <v>118</v>
      </c>
      <c r="U547" s="75">
        <v>421</v>
      </c>
      <c r="V547" s="66">
        <v>0</v>
      </c>
      <c r="W547" s="66">
        <v>0</v>
      </c>
      <c r="X547" s="66">
        <v>0</v>
      </c>
      <c r="Y547" s="66">
        <v>0</v>
      </c>
      <c r="Z547" s="66">
        <v>0</v>
      </c>
      <c r="AA547" s="66">
        <v>0</v>
      </c>
      <c r="AB547" s="75" t="s">
        <v>222</v>
      </c>
      <c r="AC547" s="66" t="s">
        <v>108</v>
      </c>
      <c r="AD547" s="6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7"/>
      <c r="CW547" s="7"/>
      <c r="CX547" s="7"/>
      <c r="CY547" s="7"/>
      <c r="CZ547" s="7"/>
      <c r="DA547" s="7"/>
      <c r="DB547" s="7"/>
      <c r="DC547" s="7"/>
      <c r="DD547" s="7"/>
      <c r="DE547" s="7"/>
      <c r="DF547" s="7"/>
      <c r="DG547" s="7"/>
      <c r="DH547" s="7"/>
      <c r="DI547" s="7"/>
      <c r="DJ547" s="7"/>
      <c r="DK547" s="7"/>
      <c r="DL547" s="7"/>
      <c r="DM547" s="7"/>
      <c r="DN547" s="7"/>
      <c r="DO547" s="7"/>
      <c r="DP547" s="7"/>
      <c r="DQ547" s="7"/>
      <c r="DR547" s="7"/>
      <c r="DS547" s="7"/>
      <c r="DT547" s="7"/>
      <c r="DU547" s="7"/>
      <c r="DV547" s="7"/>
      <c r="DW547" s="7"/>
      <c r="DX547" s="7"/>
      <c r="DY547" s="7"/>
      <c r="DZ547" s="7"/>
      <c r="EA547" s="7"/>
      <c r="EB547" s="7"/>
      <c r="EC547" s="7"/>
      <c r="ED547" s="7"/>
      <c r="EE547" s="7"/>
      <c r="EF547" s="7"/>
      <c r="EG547" s="7"/>
      <c r="EH547" s="7"/>
      <c r="EI547" s="7"/>
      <c r="EJ547" s="7"/>
      <c r="EK547" s="7"/>
      <c r="EL547" s="7"/>
      <c r="EM547" s="7"/>
      <c r="EN547" s="7"/>
      <c r="EO547" s="7"/>
      <c r="EP547" s="7"/>
      <c r="EQ547" s="7"/>
      <c r="ER547" s="7"/>
      <c r="ES547" s="7"/>
      <c r="ET547" s="7"/>
      <c r="EU547" s="7"/>
      <c r="EV547" s="7"/>
      <c r="EW547" s="7"/>
      <c r="EX547" s="7"/>
      <c r="EY547" s="7"/>
      <c r="EZ547" s="7"/>
      <c r="FA547" s="7"/>
      <c r="FB547" s="7"/>
      <c r="FC547" s="7"/>
      <c r="FD547" s="7"/>
      <c r="FE547" s="7"/>
      <c r="FF547" s="7"/>
      <c r="FG547" s="7"/>
      <c r="FH547" s="7"/>
      <c r="FI547" s="7"/>
      <c r="FJ547" s="7"/>
      <c r="FK547" s="7"/>
      <c r="FL547" s="7"/>
      <c r="FM547" s="7"/>
      <c r="FN547" s="7"/>
      <c r="FO547" s="7"/>
      <c r="FP547" s="7"/>
      <c r="FQ547" s="7"/>
      <c r="FR547" s="7"/>
      <c r="FS547" s="7"/>
      <c r="FT547" s="7"/>
      <c r="FU547" s="7"/>
      <c r="FV547" s="7"/>
      <c r="FW547" s="7"/>
      <c r="FX547" s="7"/>
      <c r="FY547" s="7"/>
      <c r="FZ547" s="7"/>
      <c r="GA547" s="7"/>
      <c r="GB547" s="7"/>
      <c r="GC547" s="7"/>
      <c r="GD547" s="7"/>
      <c r="GE547" s="7"/>
      <c r="GF547" s="7"/>
      <c r="GG547" s="7"/>
      <c r="GH547" s="7"/>
      <c r="GI547" s="7"/>
      <c r="GJ547" s="7"/>
      <c r="GK547" s="7"/>
      <c r="GL547" s="7"/>
      <c r="GM547" s="7"/>
      <c r="GN547" s="7"/>
      <c r="GO547" s="7"/>
      <c r="GP547" s="7"/>
      <c r="GQ547" s="7"/>
      <c r="GR547" s="7"/>
      <c r="GS547" s="7"/>
      <c r="GT547" s="7"/>
      <c r="GU547" s="7"/>
      <c r="GV547" s="7"/>
      <c r="GW547" s="7"/>
      <c r="GX547" s="7"/>
      <c r="GY547" s="7"/>
      <c r="GZ547" s="7"/>
      <c r="HA547" s="7"/>
      <c r="HB547" s="7"/>
      <c r="HC547" s="7"/>
      <c r="HD547" s="7"/>
      <c r="HE547" s="7"/>
      <c r="HF547" s="7"/>
      <c r="HG547" s="7"/>
      <c r="HH547" s="7"/>
      <c r="HI547" s="7"/>
      <c r="HJ547" s="7"/>
      <c r="HK547" s="7"/>
      <c r="HL547" s="7"/>
      <c r="HM547" s="7"/>
      <c r="HN547" s="7"/>
      <c r="HO547" s="7"/>
    </row>
    <row r="548" s="8" customFormat="1" ht="24" spans="1:223">
      <c r="A548" s="75" t="s">
        <v>42</v>
      </c>
      <c r="B548" s="66" t="s">
        <v>415</v>
      </c>
      <c r="C548" s="75" t="s">
        <v>54</v>
      </c>
      <c r="D548" s="75" t="s">
        <v>45</v>
      </c>
      <c r="E548" s="75" t="s">
        <v>267</v>
      </c>
      <c r="F548" s="75">
        <v>1</v>
      </c>
      <c r="G548" s="75">
        <v>1</v>
      </c>
      <c r="H548" s="75">
        <v>323</v>
      </c>
      <c r="I548" s="75">
        <v>1242</v>
      </c>
      <c r="J548" s="75">
        <v>2018</v>
      </c>
      <c r="K548" s="75">
        <v>2018</v>
      </c>
      <c r="L548" s="81">
        <f>SUM(M548:P548)</f>
        <v>15</v>
      </c>
      <c r="M548" s="81">
        <v>15</v>
      </c>
      <c r="N548" s="81">
        <v>0</v>
      </c>
      <c r="O548" s="81">
        <v>0</v>
      </c>
      <c r="P548" s="81">
        <v>0</v>
      </c>
      <c r="Q548" s="75" t="s">
        <v>46</v>
      </c>
      <c r="R548" s="75">
        <v>323</v>
      </c>
      <c r="S548" s="75">
        <v>1242</v>
      </c>
      <c r="T548" s="75">
        <v>323</v>
      </c>
      <c r="U548" s="75">
        <v>1242</v>
      </c>
      <c r="V548" s="66">
        <v>0</v>
      </c>
      <c r="W548" s="66">
        <v>0</v>
      </c>
      <c r="X548" s="66">
        <v>0</v>
      </c>
      <c r="Y548" s="66">
        <v>0</v>
      </c>
      <c r="Z548" s="66">
        <v>0</v>
      </c>
      <c r="AA548" s="66">
        <v>0</v>
      </c>
      <c r="AB548" s="75" t="s">
        <v>100</v>
      </c>
      <c r="AC548" s="66" t="s">
        <v>108</v>
      </c>
      <c r="AD548" s="66"/>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7"/>
      <c r="CW548" s="7"/>
      <c r="CX548" s="7"/>
      <c r="CY548" s="7"/>
      <c r="CZ548" s="7"/>
      <c r="DA548" s="7"/>
      <c r="DB548" s="7"/>
      <c r="DC548" s="7"/>
      <c r="DD548" s="7"/>
      <c r="DE548" s="7"/>
      <c r="DF548" s="7"/>
      <c r="DG548" s="7"/>
      <c r="DH548" s="7"/>
      <c r="DI548" s="7"/>
      <c r="DJ548" s="7"/>
      <c r="DK548" s="7"/>
      <c r="DL548" s="7"/>
      <c r="DM548" s="7"/>
      <c r="DN548" s="7"/>
      <c r="DO548" s="7"/>
      <c r="DP548" s="7"/>
      <c r="DQ548" s="7"/>
      <c r="DR548" s="7"/>
      <c r="DS548" s="7"/>
      <c r="DT548" s="7"/>
      <c r="DU548" s="7"/>
      <c r="DV548" s="7"/>
      <c r="DW548" s="7"/>
      <c r="DX548" s="7"/>
      <c r="DY548" s="7"/>
      <c r="DZ548" s="7"/>
      <c r="EA548" s="7"/>
      <c r="EB548" s="7"/>
      <c r="EC548" s="7"/>
      <c r="ED548" s="7"/>
      <c r="EE548" s="7"/>
      <c r="EF548" s="7"/>
      <c r="EG548" s="7"/>
      <c r="EH548" s="7"/>
      <c r="EI548" s="7"/>
      <c r="EJ548" s="7"/>
      <c r="EK548" s="7"/>
      <c r="EL548" s="7"/>
      <c r="EM548" s="7"/>
      <c r="EN548" s="7"/>
      <c r="EO548" s="7"/>
      <c r="EP548" s="7"/>
      <c r="EQ548" s="7"/>
      <c r="ER548" s="7"/>
      <c r="ES548" s="7"/>
      <c r="ET548" s="7"/>
      <c r="EU548" s="7"/>
      <c r="EV548" s="7"/>
      <c r="EW548" s="7"/>
      <c r="EX548" s="7"/>
      <c r="EY548" s="7"/>
      <c r="EZ548" s="7"/>
      <c r="FA548" s="7"/>
      <c r="FB548" s="7"/>
      <c r="FC548" s="7"/>
      <c r="FD548" s="7"/>
      <c r="FE548" s="7"/>
      <c r="FF548" s="7"/>
      <c r="FG548" s="7"/>
      <c r="FH548" s="7"/>
      <c r="FI548" s="7"/>
      <c r="FJ548" s="7"/>
      <c r="FK548" s="7"/>
      <c r="FL548" s="7"/>
      <c r="FM548" s="7"/>
      <c r="FN548" s="7"/>
      <c r="FO548" s="7"/>
      <c r="FP548" s="7"/>
      <c r="FQ548" s="7"/>
      <c r="FR548" s="7"/>
      <c r="FS548" s="7"/>
      <c r="FT548" s="7"/>
      <c r="FU548" s="7"/>
      <c r="FV548" s="7"/>
      <c r="FW548" s="7"/>
      <c r="FX548" s="7"/>
      <c r="FY548" s="7"/>
      <c r="FZ548" s="7"/>
      <c r="GA548" s="7"/>
      <c r="GB548" s="7"/>
      <c r="GC548" s="7"/>
      <c r="GD548" s="7"/>
      <c r="GE548" s="7"/>
      <c r="GF548" s="7"/>
      <c r="GG548" s="7"/>
      <c r="GH548" s="7"/>
      <c r="GI548" s="7"/>
      <c r="GJ548" s="7"/>
      <c r="GK548" s="7"/>
      <c r="GL548" s="7"/>
      <c r="GM548" s="7"/>
      <c r="GN548" s="7"/>
      <c r="GO548" s="7"/>
      <c r="GP548" s="7"/>
      <c r="GQ548" s="7"/>
      <c r="GR548" s="7"/>
      <c r="GS548" s="7"/>
      <c r="GT548" s="7"/>
      <c r="GU548" s="7"/>
      <c r="GV548" s="7"/>
      <c r="GW548" s="7"/>
      <c r="GX548" s="7"/>
      <c r="GY548" s="7"/>
      <c r="GZ548" s="7"/>
      <c r="HA548" s="7"/>
      <c r="HB548" s="7"/>
      <c r="HC548" s="7"/>
      <c r="HD548" s="7"/>
      <c r="HE548" s="7"/>
      <c r="HF548" s="7"/>
      <c r="HG548" s="7"/>
      <c r="HH548" s="7"/>
      <c r="HI548" s="7"/>
      <c r="HJ548" s="7"/>
      <c r="HK548" s="7"/>
      <c r="HL548" s="7"/>
      <c r="HM548" s="7"/>
      <c r="HN548" s="7"/>
      <c r="HO548" s="7"/>
    </row>
    <row r="549" s="8" customFormat="1" ht="24" spans="1:223">
      <c r="A549" s="75" t="s">
        <v>42</v>
      </c>
      <c r="B549" s="66" t="s">
        <v>415</v>
      </c>
      <c r="C549" s="75" t="s">
        <v>55</v>
      </c>
      <c r="D549" s="75" t="s">
        <v>45</v>
      </c>
      <c r="E549" s="75" t="s">
        <v>267</v>
      </c>
      <c r="F549" s="75">
        <v>12</v>
      </c>
      <c r="G549" s="75">
        <v>1</v>
      </c>
      <c r="H549" s="75">
        <v>990</v>
      </c>
      <c r="I549" s="75">
        <v>3865</v>
      </c>
      <c r="J549" s="75">
        <v>2018</v>
      </c>
      <c r="K549" s="75">
        <v>2018</v>
      </c>
      <c r="L549" s="81">
        <v>138</v>
      </c>
      <c r="M549" s="81">
        <v>0</v>
      </c>
      <c r="N549" s="81">
        <v>138</v>
      </c>
      <c r="O549" s="81">
        <v>0</v>
      </c>
      <c r="P549" s="81">
        <v>0</v>
      </c>
      <c r="Q549" s="75" t="s">
        <v>46</v>
      </c>
      <c r="R549" s="75">
        <v>4146</v>
      </c>
      <c r="S549" s="75">
        <v>17819</v>
      </c>
      <c r="T549" s="75">
        <v>990</v>
      </c>
      <c r="U549" s="75">
        <v>3865</v>
      </c>
      <c r="V549" s="66">
        <v>0</v>
      </c>
      <c r="W549" s="66">
        <v>0</v>
      </c>
      <c r="X549" s="66">
        <v>0</v>
      </c>
      <c r="Y549" s="66">
        <v>0</v>
      </c>
      <c r="Z549" s="66">
        <v>0</v>
      </c>
      <c r="AA549" s="66">
        <v>0</v>
      </c>
      <c r="AB549" s="75" t="s">
        <v>100</v>
      </c>
      <c r="AC549" s="66" t="s">
        <v>108</v>
      </c>
      <c r="AD549" s="6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7"/>
      <c r="CW549" s="7"/>
      <c r="CX549" s="7"/>
      <c r="CY549" s="7"/>
      <c r="CZ549" s="7"/>
      <c r="DA549" s="7"/>
      <c r="DB549" s="7"/>
      <c r="DC549" s="7"/>
      <c r="DD549" s="7"/>
      <c r="DE549" s="7"/>
      <c r="DF549" s="7"/>
      <c r="DG549" s="7"/>
      <c r="DH549" s="7"/>
      <c r="DI549" s="7"/>
      <c r="DJ549" s="7"/>
      <c r="DK549" s="7"/>
      <c r="DL549" s="7"/>
      <c r="DM549" s="7"/>
      <c r="DN549" s="7"/>
      <c r="DO549" s="7"/>
      <c r="DP549" s="7"/>
      <c r="DQ549" s="7"/>
      <c r="DR549" s="7"/>
      <c r="DS549" s="7"/>
      <c r="DT549" s="7"/>
      <c r="DU549" s="7"/>
      <c r="DV549" s="7"/>
      <c r="DW549" s="7"/>
      <c r="DX549" s="7"/>
      <c r="DY549" s="7"/>
      <c r="DZ549" s="7"/>
      <c r="EA549" s="7"/>
      <c r="EB549" s="7"/>
      <c r="EC549" s="7"/>
      <c r="ED549" s="7"/>
      <c r="EE549" s="7"/>
      <c r="EF549" s="7"/>
      <c r="EG549" s="7"/>
      <c r="EH549" s="7"/>
      <c r="EI549" s="7"/>
      <c r="EJ549" s="7"/>
      <c r="EK549" s="7"/>
      <c r="EL549" s="7"/>
      <c r="EM549" s="7"/>
      <c r="EN549" s="7"/>
      <c r="EO549" s="7"/>
      <c r="EP549" s="7"/>
      <c r="EQ549" s="7"/>
      <c r="ER549" s="7"/>
      <c r="ES549" s="7"/>
      <c r="ET549" s="7"/>
      <c r="EU549" s="7"/>
      <c r="EV549" s="7"/>
      <c r="EW549" s="7"/>
      <c r="EX549" s="7"/>
      <c r="EY549" s="7"/>
      <c r="EZ549" s="7"/>
      <c r="FA549" s="7"/>
      <c r="FB549" s="7"/>
      <c r="FC549" s="7"/>
      <c r="FD549" s="7"/>
      <c r="FE549" s="7"/>
      <c r="FF549" s="7"/>
      <c r="FG549" s="7"/>
      <c r="FH549" s="7"/>
      <c r="FI549" s="7"/>
      <c r="FJ549" s="7"/>
      <c r="FK549" s="7"/>
      <c r="FL549" s="7"/>
      <c r="FM549" s="7"/>
      <c r="FN549" s="7"/>
      <c r="FO549" s="7"/>
      <c r="FP549" s="7"/>
      <c r="FQ549" s="7"/>
      <c r="FR549" s="7"/>
      <c r="FS549" s="7"/>
      <c r="FT549" s="7"/>
      <c r="FU549" s="7"/>
      <c r="FV549" s="7"/>
      <c r="FW549" s="7"/>
      <c r="FX549" s="7"/>
      <c r="FY549" s="7"/>
      <c r="FZ549" s="7"/>
      <c r="GA549" s="7"/>
      <c r="GB549" s="7"/>
      <c r="GC549" s="7"/>
      <c r="GD549" s="7"/>
      <c r="GE549" s="7"/>
      <c r="GF549" s="7"/>
      <c r="GG549" s="7"/>
      <c r="GH549" s="7"/>
      <c r="GI549" s="7"/>
      <c r="GJ549" s="7"/>
      <c r="GK549" s="7"/>
      <c r="GL549" s="7"/>
      <c r="GM549" s="7"/>
      <c r="GN549" s="7"/>
      <c r="GO549" s="7"/>
      <c r="GP549" s="7"/>
      <c r="GQ549" s="7"/>
      <c r="GR549" s="7"/>
      <c r="GS549" s="7"/>
      <c r="GT549" s="7"/>
      <c r="GU549" s="7"/>
      <c r="GV549" s="7"/>
      <c r="GW549" s="7"/>
      <c r="GX549" s="7"/>
      <c r="GY549" s="7"/>
      <c r="GZ549" s="7"/>
      <c r="HA549" s="7"/>
      <c r="HB549" s="7"/>
      <c r="HC549" s="7"/>
      <c r="HD549" s="7"/>
      <c r="HE549" s="7"/>
      <c r="HF549" s="7"/>
      <c r="HG549" s="7"/>
      <c r="HH549" s="7"/>
      <c r="HI549" s="7"/>
      <c r="HJ549" s="7"/>
      <c r="HK549" s="7"/>
      <c r="HL549" s="7"/>
      <c r="HM549" s="7"/>
      <c r="HN549" s="7"/>
      <c r="HO549" s="7"/>
    </row>
    <row r="550" s="8" customFormat="1" ht="24" spans="1:223">
      <c r="A550" s="75" t="s">
        <v>42</v>
      </c>
      <c r="B550" s="66" t="s">
        <v>415</v>
      </c>
      <c r="C550" s="75" t="s">
        <v>57</v>
      </c>
      <c r="D550" s="75" t="s">
        <v>45</v>
      </c>
      <c r="E550" s="75" t="s">
        <v>267</v>
      </c>
      <c r="F550" s="75">
        <v>2</v>
      </c>
      <c r="G550" s="75">
        <v>1</v>
      </c>
      <c r="H550" s="75">
        <v>138</v>
      </c>
      <c r="I550" s="75">
        <v>536</v>
      </c>
      <c r="J550" s="75">
        <v>2018</v>
      </c>
      <c r="K550" s="75">
        <v>2018</v>
      </c>
      <c r="L550" s="81">
        <v>6</v>
      </c>
      <c r="M550" s="81">
        <v>6</v>
      </c>
      <c r="N550" s="81">
        <v>0</v>
      </c>
      <c r="O550" s="81">
        <v>0</v>
      </c>
      <c r="P550" s="81">
        <v>0</v>
      </c>
      <c r="Q550" s="75" t="s">
        <v>46</v>
      </c>
      <c r="R550" s="75">
        <v>138</v>
      </c>
      <c r="S550" s="75">
        <v>536</v>
      </c>
      <c r="T550" s="75">
        <v>138</v>
      </c>
      <c r="U550" s="75">
        <v>536</v>
      </c>
      <c r="V550" s="66">
        <v>0</v>
      </c>
      <c r="W550" s="66">
        <v>0</v>
      </c>
      <c r="X550" s="66">
        <v>0</v>
      </c>
      <c r="Y550" s="66">
        <v>0</v>
      </c>
      <c r="Z550" s="66">
        <v>0</v>
      </c>
      <c r="AA550" s="66">
        <v>0</v>
      </c>
      <c r="AB550" s="75" t="s">
        <v>100</v>
      </c>
      <c r="AC550" s="66" t="s">
        <v>108</v>
      </c>
      <c r="AD550" s="6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7"/>
      <c r="CW550" s="7"/>
      <c r="CX550" s="7"/>
      <c r="CY550" s="7"/>
      <c r="CZ550" s="7"/>
      <c r="DA550" s="7"/>
      <c r="DB550" s="7"/>
      <c r="DC550" s="7"/>
      <c r="DD550" s="7"/>
      <c r="DE550" s="7"/>
      <c r="DF550" s="7"/>
      <c r="DG550" s="7"/>
      <c r="DH550" s="7"/>
      <c r="DI550" s="7"/>
      <c r="DJ550" s="7"/>
      <c r="DK550" s="7"/>
      <c r="DL550" s="7"/>
      <c r="DM550" s="7"/>
      <c r="DN550" s="7"/>
      <c r="DO550" s="7"/>
      <c r="DP550" s="7"/>
      <c r="DQ550" s="7"/>
      <c r="DR550" s="7"/>
      <c r="DS550" s="7"/>
      <c r="DT550" s="7"/>
      <c r="DU550" s="7"/>
      <c r="DV550" s="7"/>
      <c r="DW550" s="7"/>
      <c r="DX550" s="7"/>
      <c r="DY550" s="7"/>
      <c r="DZ550" s="7"/>
      <c r="EA550" s="7"/>
      <c r="EB550" s="7"/>
      <c r="EC550" s="7"/>
      <c r="ED550" s="7"/>
      <c r="EE550" s="7"/>
      <c r="EF550" s="7"/>
      <c r="EG550" s="7"/>
      <c r="EH550" s="7"/>
      <c r="EI550" s="7"/>
      <c r="EJ550" s="7"/>
      <c r="EK550" s="7"/>
      <c r="EL550" s="7"/>
      <c r="EM550" s="7"/>
      <c r="EN550" s="7"/>
      <c r="EO550" s="7"/>
      <c r="EP550" s="7"/>
      <c r="EQ550" s="7"/>
      <c r="ER550" s="7"/>
      <c r="ES550" s="7"/>
      <c r="ET550" s="7"/>
      <c r="EU550" s="7"/>
      <c r="EV550" s="7"/>
      <c r="EW550" s="7"/>
      <c r="EX550" s="7"/>
      <c r="EY550" s="7"/>
      <c r="EZ550" s="7"/>
      <c r="FA550" s="7"/>
      <c r="FB550" s="7"/>
      <c r="FC550" s="7"/>
      <c r="FD550" s="7"/>
      <c r="FE550" s="7"/>
      <c r="FF550" s="7"/>
      <c r="FG550" s="7"/>
      <c r="FH550" s="7"/>
      <c r="FI550" s="7"/>
      <c r="FJ550" s="7"/>
      <c r="FK550" s="7"/>
      <c r="FL550" s="7"/>
      <c r="FM550" s="7"/>
      <c r="FN550" s="7"/>
      <c r="FO550" s="7"/>
      <c r="FP550" s="7"/>
      <c r="FQ550" s="7"/>
      <c r="FR550" s="7"/>
      <c r="FS550" s="7"/>
      <c r="FT550" s="7"/>
      <c r="FU550" s="7"/>
      <c r="FV550" s="7"/>
      <c r="FW550" s="7"/>
      <c r="FX550" s="7"/>
      <c r="FY550" s="7"/>
      <c r="FZ550" s="7"/>
      <c r="GA550" s="7"/>
      <c r="GB550" s="7"/>
      <c r="GC550" s="7"/>
      <c r="GD550" s="7"/>
      <c r="GE550" s="7"/>
      <c r="GF550" s="7"/>
      <c r="GG550" s="7"/>
      <c r="GH550" s="7"/>
      <c r="GI550" s="7"/>
      <c r="GJ550" s="7"/>
      <c r="GK550" s="7"/>
      <c r="GL550" s="7"/>
      <c r="GM550" s="7"/>
      <c r="GN550" s="7"/>
      <c r="GO550" s="7"/>
      <c r="GP550" s="7"/>
      <c r="GQ550" s="7"/>
      <c r="GR550" s="7"/>
      <c r="GS550" s="7"/>
      <c r="GT550" s="7"/>
      <c r="GU550" s="7"/>
      <c r="GV550" s="7"/>
      <c r="GW550" s="7"/>
      <c r="GX550" s="7"/>
      <c r="GY550" s="7"/>
      <c r="GZ550" s="7"/>
      <c r="HA550" s="7"/>
      <c r="HB550" s="7"/>
      <c r="HC550" s="7"/>
      <c r="HD550" s="7"/>
      <c r="HE550" s="7"/>
      <c r="HF550" s="7"/>
      <c r="HG550" s="7"/>
      <c r="HH550" s="7"/>
      <c r="HI550" s="7"/>
      <c r="HJ550" s="7"/>
      <c r="HK550" s="7"/>
      <c r="HL550" s="7"/>
      <c r="HM550" s="7"/>
      <c r="HN550" s="7"/>
      <c r="HO550" s="7"/>
    </row>
    <row r="551" s="8" customFormat="1" ht="24" spans="1:223">
      <c r="A551" s="75" t="s">
        <v>42</v>
      </c>
      <c r="B551" s="66" t="s">
        <v>415</v>
      </c>
      <c r="C551" s="75" t="s">
        <v>58</v>
      </c>
      <c r="D551" s="75" t="s">
        <v>45</v>
      </c>
      <c r="E551" s="75" t="s">
        <v>267</v>
      </c>
      <c r="F551" s="75">
        <v>3</v>
      </c>
      <c r="G551" s="75">
        <v>1</v>
      </c>
      <c r="H551" s="75">
        <v>610</v>
      </c>
      <c r="I551" s="75">
        <v>2611</v>
      </c>
      <c r="J551" s="75">
        <v>2018</v>
      </c>
      <c r="K551" s="75">
        <v>2018</v>
      </c>
      <c r="L551" s="81">
        <v>46.5</v>
      </c>
      <c r="M551" s="81">
        <v>0</v>
      </c>
      <c r="N551" s="81">
        <v>0</v>
      </c>
      <c r="O551" s="81">
        <v>0</v>
      </c>
      <c r="P551" s="81">
        <v>46.5</v>
      </c>
      <c r="Q551" s="75" t="s">
        <v>46</v>
      </c>
      <c r="R551" s="75">
        <v>610</v>
      </c>
      <c r="S551" s="75">
        <v>2611</v>
      </c>
      <c r="T551" s="75">
        <v>610</v>
      </c>
      <c r="U551" s="75">
        <v>2611</v>
      </c>
      <c r="V551" s="66">
        <v>0</v>
      </c>
      <c r="W551" s="66">
        <v>0</v>
      </c>
      <c r="X551" s="66">
        <v>0</v>
      </c>
      <c r="Y551" s="66">
        <v>0</v>
      </c>
      <c r="Z551" s="66">
        <v>0</v>
      </c>
      <c r="AA551" s="66">
        <v>0</v>
      </c>
      <c r="AB551" s="75" t="s">
        <v>100</v>
      </c>
      <c r="AC551" s="66" t="s">
        <v>108</v>
      </c>
      <c r="AD551" s="6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7"/>
      <c r="CW551" s="7"/>
      <c r="CX551" s="7"/>
      <c r="CY551" s="7"/>
      <c r="CZ551" s="7"/>
      <c r="DA551" s="7"/>
      <c r="DB551" s="7"/>
      <c r="DC551" s="7"/>
      <c r="DD551" s="7"/>
      <c r="DE551" s="7"/>
      <c r="DF551" s="7"/>
      <c r="DG551" s="7"/>
      <c r="DH551" s="7"/>
      <c r="DI551" s="7"/>
      <c r="DJ551" s="7"/>
      <c r="DK551" s="7"/>
      <c r="DL551" s="7"/>
      <c r="DM551" s="7"/>
      <c r="DN551" s="7"/>
      <c r="DO551" s="7"/>
      <c r="DP551" s="7"/>
      <c r="DQ551" s="7"/>
      <c r="DR551" s="7"/>
      <c r="DS551" s="7"/>
      <c r="DT551" s="7"/>
      <c r="DU551" s="7"/>
      <c r="DV551" s="7"/>
      <c r="DW551" s="7"/>
      <c r="DX551" s="7"/>
      <c r="DY551" s="7"/>
      <c r="DZ551" s="7"/>
      <c r="EA551" s="7"/>
      <c r="EB551" s="7"/>
      <c r="EC551" s="7"/>
      <c r="ED551" s="7"/>
      <c r="EE551" s="7"/>
      <c r="EF551" s="7"/>
      <c r="EG551" s="7"/>
      <c r="EH551" s="7"/>
      <c r="EI551" s="7"/>
      <c r="EJ551" s="7"/>
      <c r="EK551" s="7"/>
      <c r="EL551" s="7"/>
      <c r="EM551" s="7"/>
      <c r="EN551" s="7"/>
      <c r="EO551" s="7"/>
      <c r="EP551" s="7"/>
      <c r="EQ551" s="7"/>
      <c r="ER551" s="7"/>
      <c r="ES551" s="7"/>
      <c r="ET551" s="7"/>
      <c r="EU551" s="7"/>
      <c r="EV551" s="7"/>
      <c r="EW551" s="7"/>
      <c r="EX551" s="7"/>
      <c r="EY551" s="7"/>
      <c r="EZ551" s="7"/>
      <c r="FA551" s="7"/>
      <c r="FB551" s="7"/>
      <c r="FC551" s="7"/>
      <c r="FD551" s="7"/>
      <c r="FE551" s="7"/>
      <c r="FF551" s="7"/>
      <c r="FG551" s="7"/>
      <c r="FH551" s="7"/>
      <c r="FI551" s="7"/>
      <c r="FJ551" s="7"/>
      <c r="FK551" s="7"/>
      <c r="FL551" s="7"/>
      <c r="FM551" s="7"/>
      <c r="FN551" s="7"/>
      <c r="FO551" s="7"/>
      <c r="FP551" s="7"/>
      <c r="FQ551" s="7"/>
      <c r="FR551" s="7"/>
      <c r="FS551" s="7"/>
      <c r="FT551" s="7"/>
      <c r="FU551" s="7"/>
      <c r="FV551" s="7"/>
      <c r="FW551" s="7"/>
      <c r="FX551" s="7"/>
      <c r="FY551" s="7"/>
      <c r="FZ551" s="7"/>
      <c r="GA551" s="7"/>
      <c r="GB551" s="7"/>
      <c r="GC551" s="7"/>
      <c r="GD551" s="7"/>
      <c r="GE551" s="7"/>
      <c r="GF551" s="7"/>
      <c r="GG551" s="7"/>
      <c r="GH551" s="7"/>
      <c r="GI551" s="7"/>
      <c r="GJ551" s="7"/>
      <c r="GK551" s="7"/>
      <c r="GL551" s="7"/>
      <c r="GM551" s="7"/>
      <c r="GN551" s="7"/>
      <c r="GO551" s="7"/>
      <c r="GP551" s="7"/>
      <c r="GQ551" s="7"/>
      <c r="GR551" s="7"/>
      <c r="GS551" s="7"/>
      <c r="GT551" s="7"/>
      <c r="GU551" s="7"/>
      <c r="GV551" s="7"/>
      <c r="GW551" s="7"/>
      <c r="GX551" s="7"/>
      <c r="GY551" s="7"/>
      <c r="GZ551" s="7"/>
      <c r="HA551" s="7"/>
      <c r="HB551" s="7"/>
      <c r="HC551" s="7"/>
      <c r="HD551" s="7"/>
      <c r="HE551" s="7"/>
      <c r="HF551" s="7"/>
      <c r="HG551" s="7"/>
      <c r="HH551" s="7"/>
      <c r="HI551" s="7"/>
      <c r="HJ551" s="7"/>
      <c r="HK551" s="7"/>
      <c r="HL551" s="7"/>
      <c r="HM551" s="7"/>
      <c r="HN551" s="7"/>
      <c r="HO551" s="7"/>
    </row>
    <row r="552" s="143" customFormat="1" ht="12" spans="1:30">
      <c r="A552" s="43">
        <v>8.8</v>
      </c>
      <c r="B552" s="44" t="s">
        <v>441</v>
      </c>
      <c r="C552" s="43" t="s">
        <v>789</v>
      </c>
      <c r="D552" s="43"/>
      <c r="E552" s="43"/>
      <c r="F552" s="43">
        <f>SUM(F553:F556)</f>
        <v>1355</v>
      </c>
      <c r="G552" s="43">
        <f t="shared" ref="G552:AA552" si="95">SUM(G553:G556)</f>
        <v>4</v>
      </c>
      <c r="H552" s="43">
        <f t="shared" si="95"/>
        <v>603</v>
      </c>
      <c r="I552" s="43">
        <f t="shared" si="95"/>
        <v>2329</v>
      </c>
      <c r="J552" s="43"/>
      <c r="K552" s="43"/>
      <c r="L552" s="52">
        <f t="shared" si="95"/>
        <v>274.1</v>
      </c>
      <c r="M552" s="52">
        <f t="shared" si="95"/>
        <v>161.1</v>
      </c>
      <c r="N552" s="52">
        <f t="shared" si="95"/>
        <v>113</v>
      </c>
      <c r="O552" s="52">
        <f t="shared" si="95"/>
        <v>0</v>
      </c>
      <c r="P552" s="52">
        <f t="shared" si="95"/>
        <v>0</v>
      </c>
      <c r="Q552" s="77"/>
      <c r="R552" s="43">
        <f t="shared" si="95"/>
        <v>1473</v>
      </c>
      <c r="S552" s="43">
        <f t="shared" si="95"/>
        <v>5915</v>
      </c>
      <c r="T552" s="43">
        <f t="shared" si="95"/>
        <v>845</v>
      </c>
      <c r="U552" s="43">
        <f t="shared" si="95"/>
        <v>3286</v>
      </c>
      <c r="V552" s="44">
        <f t="shared" si="95"/>
        <v>0</v>
      </c>
      <c r="W552" s="44">
        <f t="shared" si="95"/>
        <v>0</v>
      </c>
      <c r="X552" s="44">
        <f t="shared" si="95"/>
        <v>0</v>
      </c>
      <c r="Y552" s="44">
        <f t="shared" si="95"/>
        <v>0</v>
      </c>
      <c r="Z552" s="44">
        <f t="shared" si="95"/>
        <v>0</v>
      </c>
      <c r="AA552" s="44">
        <f t="shared" si="95"/>
        <v>0</v>
      </c>
      <c r="AB552" s="77"/>
      <c r="AC552" s="65"/>
      <c r="AD552" s="77"/>
    </row>
    <row r="553" s="8" customFormat="1" ht="24" spans="1:225">
      <c r="A553" s="75" t="s">
        <v>42</v>
      </c>
      <c r="B553" s="66" t="s">
        <v>442</v>
      </c>
      <c r="C553" s="75" t="s">
        <v>50</v>
      </c>
      <c r="D553" s="75" t="s">
        <v>45</v>
      </c>
      <c r="E553" s="75" t="s">
        <v>419</v>
      </c>
      <c r="F553" s="75">
        <v>135</v>
      </c>
      <c r="G553" s="75">
        <v>1</v>
      </c>
      <c r="H553" s="75">
        <v>108</v>
      </c>
      <c r="I553" s="75">
        <v>403</v>
      </c>
      <c r="J553" s="75">
        <v>2018</v>
      </c>
      <c r="K553" s="75">
        <v>2018</v>
      </c>
      <c r="L553" s="81">
        <v>90</v>
      </c>
      <c r="M553" s="81">
        <v>90</v>
      </c>
      <c r="N553" s="81">
        <v>0</v>
      </c>
      <c r="O553" s="81">
        <v>0</v>
      </c>
      <c r="P553" s="81">
        <v>0</v>
      </c>
      <c r="Q553" s="75" t="s">
        <v>46</v>
      </c>
      <c r="R553" s="75">
        <v>108</v>
      </c>
      <c r="S553" s="75">
        <v>403</v>
      </c>
      <c r="T553" s="75">
        <v>108</v>
      </c>
      <c r="U553" s="75">
        <v>403</v>
      </c>
      <c r="V553" s="66">
        <v>0</v>
      </c>
      <c r="W553" s="66">
        <v>0</v>
      </c>
      <c r="X553" s="66">
        <v>0</v>
      </c>
      <c r="Y553" s="66">
        <v>0</v>
      </c>
      <c r="Z553" s="66">
        <v>0</v>
      </c>
      <c r="AA553" s="66">
        <v>0</v>
      </c>
      <c r="AB553" s="75" t="s">
        <v>222</v>
      </c>
      <c r="AC553" s="66" t="s">
        <v>443</v>
      </c>
      <c r="AD553" s="66"/>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7"/>
      <c r="CW553" s="7"/>
      <c r="CX553" s="7"/>
      <c r="CY553" s="7"/>
      <c r="CZ553" s="7"/>
      <c r="DA553" s="7"/>
      <c r="DB553" s="7"/>
      <c r="DC553" s="7"/>
      <c r="DD553" s="7"/>
      <c r="DE553" s="7"/>
      <c r="DF553" s="7"/>
      <c r="DG553" s="7"/>
      <c r="DH553" s="7"/>
      <c r="DI553" s="7"/>
      <c r="DJ553" s="7"/>
      <c r="DK553" s="7"/>
      <c r="DL553" s="7"/>
      <c r="DM553" s="7"/>
      <c r="DN553" s="7"/>
      <c r="DO553" s="7"/>
      <c r="DP553" s="7"/>
      <c r="DQ553" s="7"/>
      <c r="DR553" s="7"/>
      <c r="DS553" s="7"/>
      <c r="DT553" s="7"/>
      <c r="DU553" s="7"/>
      <c r="DV553" s="7"/>
      <c r="DW553" s="7"/>
      <c r="DX553" s="7"/>
      <c r="DY553" s="7"/>
      <c r="DZ553" s="7"/>
      <c r="EA553" s="7"/>
      <c r="EB553" s="7"/>
      <c r="EC553" s="7"/>
      <c r="ED553" s="7"/>
      <c r="EE553" s="7"/>
      <c r="EF553" s="7"/>
      <c r="EG553" s="7"/>
      <c r="EH553" s="7"/>
      <c r="EI553" s="7"/>
      <c r="EJ553" s="7"/>
      <c r="EK553" s="7"/>
      <c r="EL553" s="7"/>
      <c r="EM553" s="7"/>
      <c r="EN553" s="7"/>
      <c r="EO553" s="7"/>
      <c r="EP553" s="7"/>
      <c r="EQ553" s="7"/>
      <c r="ER553" s="7"/>
      <c r="ES553" s="7"/>
      <c r="ET553" s="7"/>
      <c r="EU553" s="7"/>
      <c r="EV553" s="7"/>
      <c r="EW553" s="7"/>
      <c r="EX553" s="7"/>
      <c r="EY553" s="7"/>
      <c r="EZ553" s="7"/>
      <c r="FA553" s="7"/>
      <c r="FB553" s="7"/>
      <c r="FC553" s="7"/>
      <c r="FD553" s="7"/>
      <c r="FE553" s="7"/>
      <c r="FF553" s="7"/>
      <c r="FG553" s="7"/>
      <c r="FH553" s="7"/>
      <c r="FI553" s="7"/>
      <c r="FJ553" s="7"/>
      <c r="FK553" s="7"/>
      <c r="FL553" s="7"/>
      <c r="FM553" s="7"/>
      <c r="FN553" s="7"/>
      <c r="FO553" s="7"/>
      <c r="FP553" s="7"/>
      <c r="FQ553" s="7"/>
      <c r="FR553" s="7"/>
      <c r="FS553" s="7"/>
      <c r="FT553" s="7"/>
      <c r="FU553" s="7"/>
      <c r="FV553" s="7"/>
      <c r="FW553" s="7"/>
      <c r="FX553" s="7"/>
      <c r="FY553" s="7"/>
      <c r="FZ553" s="7"/>
      <c r="GA553" s="7"/>
      <c r="GB553" s="7"/>
      <c r="GC553" s="7"/>
      <c r="GD553" s="7"/>
      <c r="GE553" s="7"/>
      <c r="GF553" s="7"/>
      <c r="GG553" s="7"/>
      <c r="GH553" s="7"/>
      <c r="GI553" s="7"/>
      <c r="GJ553" s="7"/>
      <c r="GK553" s="7"/>
      <c r="GL553" s="7"/>
      <c r="GM553" s="7"/>
      <c r="GN553" s="7"/>
      <c r="GO553" s="7"/>
      <c r="GP553" s="7"/>
      <c r="GQ553" s="7"/>
      <c r="GR553" s="7"/>
      <c r="GS553" s="7"/>
      <c r="GT553" s="7"/>
      <c r="GU553" s="7"/>
      <c r="GV553" s="7"/>
      <c r="GW553" s="7"/>
      <c r="GX553" s="7"/>
      <c r="GY553" s="7"/>
      <c r="GZ553" s="7"/>
      <c r="HA553" s="7"/>
      <c r="HB553" s="7"/>
      <c r="HC553" s="7"/>
      <c r="HD553" s="7"/>
      <c r="HE553" s="7"/>
      <c r="HF553" s="7"/>
      <c r="HG553" s="7"/>
      <c r="HH553" s="7"/>
      <c r="HI553" s="7"/>
      <c r="HJ553" s="7"/>
      <c r="HK553" s="7"/>
      <c r="HL553" s="7"/>
      <c r="HM553" s="7"/>
      <c r="HN553" s="7"/>
      <c r="HO553" s="7"/>
      <c r="HP553" s="7"/>
      <c r="HQ553" s="7"/>
    </row>
    <row r="554" s="8" customFormat="1" ht="24" spans="1:225">
      <c r="A554" s="75" t="s">
        <v>42</v>
      </c>
      <c r="B554" s="66" t="s">
        <v>442</v>
      </c>
      <c r="C554" s="75" t="s">
        <v>52</v>
      </c>
      <c r="D554" s="75" t="s">
        <v>62</v>
      </c>
      <c r="E554" s="75" t="s">
        <v>419</v>
      </c>
      <c r="F554" s="75">
        <v>340</v>
      </c>
      <c r="G554" s="75">
        <v>1</v>
      </c>
      <c r="H554" s="75">
        <v>82</v>
      </c>
      <c r="I554" s="75">
        <v>322</v>
      </c>
      <c r="J554" s="75">
        <v>2018</v>
      </c>
      <c r="K554" s="75">
        <v>2018</v>
      </c>
      <c r="L554" s="81">
        <v>64</v>
      </c>
      <c r="M554" s="81">
        <v>64</v>
      </c>
      <c r="N554" s="81">
        <v>0</v>
      </c>
      <c r="O554" s="81">
        <v>0</v>
      </c>
      <c r="P554" s="81">
        <v>0</v>
      </c>
      <c r="Q554" s="75" t="s">
        <v>46</v>
      </c>
      <c r="R554" s="75">
        <v>82</v>
      </c>
      <c r="S554" s="75">
        <v>322</v>
      </c>
      <c r="T554" s="75">
        <v>82</v>
      </c>
      <c r="U554" s="75">
        <v>322</v>
      </c>
      <c r="V554" s="66">
        <v>0</v>
      </c>
      <c r="W554" s="66">
        <v>0</v>
      </c>
      <c r="X554" s="66">
        <v>0</v>
      </c>
      <c r="Y554" s="66">
        <v>0</v>
      </c>
      <c r="Z554" s="66">
        <v>0</v>
      </c>
      <c r="AA554" s="66">
        <v>0</v>
      </c>
      <c r="AB554" s="75" t="s">
        <v>222</v>
      </c>
      <c r="AC554" s="66" t="s">
        <v>443</v>
      </c>
      <c r="AD554" s="66"/>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7"/>
      <c r="CW554" s="7"/>
      <c r="CX554" s="7"/>
      <c r="CY554" s="7"/>
      <c r="CZ554" s="7"/>
      <c r="DA554" s="7"/>
      <c r="DB554" s="7"/>
      <c r="DC554" s="7"/>
      <c r="DD554" s="7"/>
      <c r="DE554" s="7"/>
      <c r="DF554" s="7"/>
      <c r="DG554" s="7"/>
      <c r="DH554" s="7"/>
      <c r="DI554" s="7"/>
      <c r="DJ554" s="7"/>
      <c r="DK554" s="7"/>
      <c r="DL554" s="7"/>
      <c r="DM554" s="7"/>
      <c r="DN554" s="7"/>
      <c r="DO554" s="7"/>
      <c r="DP554" s="7"/>
      <c r="DQ554" s="7"/>
      <c r="DR554" s="7"/>
      <c r="DS554" s="7"/>
      <c r="DT554" s="7"/>
      <c r="DU554" s="7"/>
      <c r="DV554" s="7"/>
      <c r="DW554" s="7"/>
      <c r="DX554" s="7"/>
      <c r="DY554" s="7"/>
      <c r="DZ554" s="7"/>
      <c r="EA554" s="7"/>
      <c r="EB554" s="7"/>
      <c r="EC554" s="7"/>
      <c r="ED554" s="7"/>
      <c r="EE554" s="7"/>
      <c r="EF554" s="7"/>
      <c r="EG554" s="7"/>
      <c r="EH554" s="7"/>
      <c r="EI554" s="7"/>
      <c r="EJ554" s="7"/>
      <c r="EK554" s="7"/>
      <c r="EL554" s="7"/>
      <c r="EM554" s="7"/>
      <c r="EN554" s="7"/>
      <c r="EO554" s="7"/>
      <c r="EP554" s="7"/>
      <c r="EQ554" s="7"/>
      <c r="ER554" s="7"/>
      <c r="ES554" s="7"/>
      <c r="ET554" s="7"/>
      <c r="EU554" s="7"/>
      <c r="EV554" s="7"/>
      <c r="EW554" s="7"/>
      <c r="EX554" s="7"/>
      <c r="EY554" s="7"/>
      <c r="EZ554" s="7"/>
      <c r="FA554" s="7"/>
      <c r="FB554" s="7"/>
      <c r="FC554" s="7"/>
      <c r="FD554" s="7"/>
      <c r="FE554" s="7"/>
      <c r="FF554" s="7"/>
      <c r="FG554" s="7"/>
      <c r="FH554" s="7"/>
      <c r="FI554" s="7"/>
      <c r="FJ554" s="7"/>
      <c r="FK554" s="7"/>
      <c r="FL554" s="7"/>
      <c r="FM554" s="7"/>
      <c r="FN554" s="7"/>
      <c r="FO554" s="7"/>
      <c r="FP554" s="7"/>
      <c r="FQ554" s="7"/>
      <c r="FR554" s="7"/>
      <c r="FS554" s="7"/>
      <c r="FT554" s="7"/>
      <c r="FU554" s="7"/>
      <c r="FV554" s="7"/>
      <c r="FW554" s="7"/>
      <c r="FX554" s="7"/>
      <c r="FY554" s="7"/>
      <c r="FZ554" s="7"/>
      <c r="GA554" s="7"/>
      <c r="GB554" s="7"/>
      <c r="GC554" s="7"/>
      <c r="GD554" s="7"/>
      <c r="GE554" s="7"/>
      <c r="GF554" s="7"/>
      <c r="GG554" s="7"/>
      <c r="GH554" s="7"/>
      <c r="GI554" s="7"/>
      <c r="GJ554" s="7"/>
      <c r="GK554" s="7"/>
      <c r="GL554" s="7"/>
      <c r="GM554" s="7"/>
      <c r="GN554" s="7"/>
      <c r="GO554" s="7"/>
      <c r="GP554" s="7"/>
      <c r="GQ554" s="7"/>
      <c r="GR554" s="7"/>
      <c r="GS554" s="7"/>
      <c r="GT554" s="7"/>
      <c r="GU554" s="7"/>
      <c r="GV554" s="7"/>
      <c r="GW554" s="7"/>
      <c r="GX554" s="7"/>
      <c r="GY554" s="7"/>
      <c r="GZ554" s="7"/>
      <c r="HA554" s="7"/>
      <c r="HB554" s="7"/>
      <c r="HC554" s="7"/>
      <c r="HD554" s="7"/>
      <c r="HE554" s="7"/>
      <c r="HF554" s="7"/>
      <c r="HG554" s="7"/>
      <c r="HH554" s="7"/>
      <c r="HI554" s="7"/>
      <c r="HJ554" s="7"/>
      <c r="HK554" s="7"/>
      <c r="HL554" s="7"/>
      <c r="HM554" s="7"/>
      <c r="HN554" s="7"/>
      <c r="HO554" s="7"/>
      <c r="HP554" s="7"/>
      <c r="HQ554" s="7"/>
    </row>
    <row r="555" s="8" customFormat="1" ht="24" spans="1:225">
      <c r="A555" s="75" t="s">
        <v>42</v>
      </c>
      <c r="B555" s="66" t="s">
        <v>442</v>
      </c>
      <c r="C555" s="75" t="s">
        <v>53</v>
      </c>
      <c r="D555" s="75" t="s">
        <v>62</v>
      </c>
      <c r="E555" s="75" t="s">
        <v>419</v>
      </c>
      <c r="F555" s="75">
        <v>80</v>
      </c>
      <c r="G555" s="75">
        <v>1</v>
      </c>
      <c r="H555" s="75">
        <v>118</v>
      </c>
      <c r="I555" s="75">
        <v>421</v>
      </c>
      <c r="J555" s="75">
        <v>2018</v>
      </c>
      <c r="K555" s="75">
        <v>2018</v>
      </c>
      <c r="L555" s="81">
        <v>7.1</v>
      </c>
      <c r="M555" s="81">
        <v>7.1</v>
      </c>
      <c r="N555" s="81">
        <v>0</v>
      </c>
      <c r="O555" s="81">
        <v>0</v>
      </c>
      <c r="P555" s="81">
        <v>0</v>
      </c>
      <c r="Q555" s="75" t="s">
        <v>46</v>
      </c>
      <c r="R555" s="75">
        <v>223</v>
      </c>
      <c r="S555" s="75">
        <v>845</v>
      </c>
      <c r="T555" s="75">
        <v>118</v>
      </c>
      <c r="U555" s="75">
        <v>421</v>
      </c>
      <c r="V555" s="66">
        <v>0</v>
      </c>
      <c r="W555" s="66">
        <v>0</v>
      </c>
      <c r="X555" s="66">
        <v>0</v>
      </c>
      <c r="Y555" s="66">
        <v>0</v>
      </c>
      <c r="Z555" s="66">
        <v>0</v>
      </c>
      <c r="AA555" s="66">
        <v>0</v>
      </c>
      <c r="AB555" s="75" t="s">
        <v>222</v>
      </c>
      <c r="AC555" s="66" t="s">
        <v>443</v>
      </c>
      <c r="AD555" s="66"/>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7"/>
      <c r="CW555" s="7"/>
      <c r="CX555" s="7"/>
      <c r="CY555" s="7"/>
      <c r="CZ555" s="7"/>
      <c r="DA555" s="7"/>
      <c r="DB555" s="7"/>
      <c r="DC555" s="7"/>
      <c r="DD555" s="7"/>
      <c r="DE555" s="7"/>
      <c r="DF555" s="7"/>
      <c r="DG555" s="7"/>
      <c r="DH555" s="7"/>
      <c r="DI555" s="7"/>
      <c r="DJ555" s="7"/>
      <c r="DK555" s="7"/>
      <c r="DL555" s="7"/>
      <c r="DM555" s="7"/>
      <c r="DN555" s="7"/>
      <c r="DO555" s="7"/>
      <c r="DP555" s="7"/>
      <c r="DQ555" s="7"/>
      <c r="DR555" s="7"/>
      <c r="DS555" s="7"/>
      <c r="DT555" s="7"/>
      <c r="DU555" s="7"/>
      <c r="DV555" s="7"/>
      <c r="DW555" s="7"/>
      <c r="DX555" s="7"/>
      <c r="DY555" s="7"/>
      <c r="DZ555" s="7"/>
      <c r="EA555" s="7"/>
      <c r="EB555" s="7"/>
      <c r="EC555" s="7"/>
      <c r="ED555" s="7"/>
      <c r="EE555" s="7"/>
      <c r="EF555" s="7"/>
      <c r="EG555" s="7"/>
      <c r="EH555" s="7"/>
      <c r="EI555" s="7"/>
      <c r="EJ555" s="7"/>
      <c r="EK555" s="7"/>
      <c r="EL555" s="7"/>
      <c r="EM555" s="7"/>
      <c r="EN555" s="7"/>
      <c r="EO555" s="7"/>
      <c r="EP555" s="7"/>
      <c r="EQ555" s="7"/>
      <c r="ER555" s="7"/>
      <c r="ES555" s="7"/>
      <c r="ET555" s="7"/>
      <c r="EU555" s="7"/>
      <c r="EV555" s="7"/>
      <c r="EW555" s="7"/>
      <c r="EX555" s="7"/>
      <c r="EY555" s="7"/>
      <c r="EZ555" s="7"/>
      <c r="FA555" s="7"/>
      <c r="FB555" s="7"/>
      <c r="FC555" s="7"/>
      <c r="FD555" s="7"/>
      <c r="FE555" s="7"/>
      <c r="FF555" s="7"/>
      <c r="FG555" s="7"/>
      <c r="FH555" s="7"/>
      <c r="FI555" s="7"/>
      <c r="FJ555" s="7"/>
      <c r="FK555" s="7"/>
      <c r="FL555" s="7"/>
      <c r="FM555" s="7"/>
      <c r="FN555" s="7"/>
      <c r="FO555" s="7"/>
      <c r="FP555" s="7"/>
      <c r="FQ555" s="7"/>
      <c r="FR555" s="7"/>
      <c r="FS555" s="7"/>
      <c r="FT555" s="7"/>
      <c r="FU555" s="7"/>
      <c r="FV555" s="7"/>
      <c r="FW555" s="7"/>
      <c r="FX555" s="7"/>
      <c r="FY555" s="7"/>
      <c r="FZ555" s="7"/>
      <c r="GA555" s="7"/>
      <c r="GB555" s="7"/>
      <c r="GC555" s="7"/>
      <c r="GD555" s="7"/>
      <c r="GE555" s="7"/>
      <c r="GF555" s="7"/>
      <c r="GG555" s="7"/>
      <c r="GH555" s="7"/>
      <c r="GI555" s="7"/>
      <c r="GJ555" s="7"/>
      <c r="GK555" s="7"/>
      <c r="GL555" s="7"/>
      <c r="GM555" s="7"/>
      <c r="GN555" s="7"/>
      <c r="GO555" s="7"/>
      <c r="GP555" s="7"/>
      <c r="GQ555" s="7"/>
      <c r="GR555" s="7"/>
      <c r="GS555" s="7"/>
      <c r="GT555" s="7"/>
      <c r="GU555" s="7"/>
      <c r="GV555" s="7"/>
      <c r="GW555" s="7"/>
      <c r="GX555" s="7"/>
      <c r="GY555" s="7"/>
      <c r="GZ555" s="7"/>
      <c r="HA555" s="7"/>
      <c r="HB555" s="7"/>
      <c r="HC555" s="7"/>
      <c r="HD555" s="7"/>
      <c r="HE555" s="7"/>
      <c r="HF555" s="7"/>
      <c r="HG555" s="7"/>
      <c r="HH555" s="7"/>
      <c r="HI555" s="7"/>
      <c r="HJ555" s="7"/>
      <c r="HK555" s="7"/>
      <c r="HL555" s="7"/>
      <c r="HM555" s="7"/>
      <c r="HN555" s="7"/>
      <c r="HO555" s="7"/>
      <c r="HP555" s="7"/>
      <c r="HQ555" s="7"/>
    </row>
    <row r="556" s="8" customFormat="1" ht="24" spans="1:225">
      <c r="A556" s="75" t="s">
        <v>42</v>
      </c>
      <c r="B556" s="66" t="s">
        <v>442</v>
      </c>
      <c r="C556" s="75" t="s">
        <v>55</v>
      </c>
      <c r="D556" s="75" t="s">
        <v>62</v>
      </c>
      <c r="E556" s="75" t="s">
        <v>419</v>
      </c>
      <c r="F556" s="75">
        <v>800</v>
      </c>
      <c r="G556" s="75">
        <v>1</v>
      </c>
      <c r="H556" s="75">
        <v>295</v>
      </c>
      <c r="I556" s="75">
        <v>1183</v>
      </c>
      <c r="J556" s="75">
        <v>2018</v>
      </c>
      <c r="K556" s="75">
        <v>2018</v>
      </c>
      <c r="L556" s="81">
        <v>113</v>
      </c>
      <c r="M556" s="81">
        <v>0</v>
      </c>
      <c r="N556" s="81">
        <v>113</v>
      </c>
      <c r="O556" s="81">
        <v>0</v>
      </c>
      <c r="P556" s="81">
        <v>0</v>
      </c>
      <c r="Q556" s="75" t="s">
        <v>46</v>
      </c>
      <c r="R556" s="75">
        <v>1060</v>
      </c>
      <c r="S556" s="75">
        <v>4345</v>
      </c>
      <c r="T556" s="75">
        <v>537</v>
      </c>
      <c r="U556" s="75">
        <v>2140</v>
      </c>
      <c r="V556" s="66">
        <v>0</v>
      </c>
      <c r="W556" s="66">
        <v>0</v>
      </c>
      <c r="X556" s="66">
        <v>0</v>
      </c>
      <c r="Y556" s="66">
        <v>0</v>
      </c>
      <c r="Z556" s="66">
        <v>0</v>
      </c>
      <c r="AA556" s="66">
        <v>0</v>
      </c>
      <c r="AB556" s="75" t="s">
        <v>222</v>
      </c>
      <c r="AC556" s="66" t="s">
        <v>443</v>
      </c>
      <c r="AD556" s="66"/>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7"/>
      <c r="CW556" s="7"/>
      <c r="CX556" s="7"/>
      <c r="CY556" s="7"/>
      <c r="CZ556" s="7"/>
      <c r="DA556" s="7"/>
      <c r="DB556" s="7"/>
      <c r="DC556" s="7"/>
      <c r="DD556" s="7"/>
      <c r="DE556" s="7"/>
      <c r="DF556" s="7"/>
      <c r="DG556" s="7"/>
      <c r="DH556" s="7"/>
      <c r="DI556" s="7"/>
      <c r="DJ556" s="7"/>
      <c r="DK556" s="7"/>
      <c r="DL556" s="7"/>
      <c r="DM556" s="7"/>
      <c r="DN556" s="7"/>
      <c r="DO556" s="7"/>
      <c r="DP556" s="7"/>
      <c r="DQ556" s="7"/>
      <c r="DR556" s="7"/>
      <c r="DS556" s="7"/>
      <c r="DT556" s="7"/>
      <c r="DU556" s="7"/>
      <c r="DV556" s="7"/>
      <c r="DW556" s="7"/>
      <c r="DX556" s="7"/>
      <c r="DY556" s="7"/>
      <c r="DZ556" s="7"/>
      <c r="EA556" s="7"/>
      <c r="EB556" s="7"/>
      <c r="EC556" s="7"/>
      <c r="ED556" s="7"/>
      <c r="EE556" s="7"/>
      <c r="EF556" s="7"/>
      <c r="EG556" s="7"/>
      <c r="EH556" s="7"/>
      <c r="EI556" s="7"/>
      <c r="EJ556" s="7"/>
      <c r="EK556" s="7"/>
      <c r="EL556" s="7"/>
      <c r="EM556" s="7"/>
      <c r="EN556" s="7"/>
      <c r="EO556" s="7"/>
      <c r="EP556" s="7"/>
      <c r="EQ556" s="7"/>
      <c r="ER556" s="7"/>
      <c r="ES556" s="7"/>
      <c r="ET556" s="7"/>
      <c r="EU556" s="7"/>
      <c r="EV556" s="7"/>
      <c r="EW556" s="7"/>
      <c r="EX556" s="7"/>
      <c r="EY556" s="7"/>
      <c r="EZ556" s="7"/>
      <c r="FA556" s="7"/>
      <c r="FB556" s="7"/>
      <c r="FC556" s="7"/>
      <c r="FD556" s="7"/>
      <c r="FE556" s="7"/>
      <c r="FF556" s="7"/>
      <c r="FG556" s="7"/>
      <c r="FH556" s="7"/>
      <c r="FI556" s="7"/>
      <c r="FJ556" s="7"/>
      <c r="FK556" s="7"/>
      <c r="FL556" s="7"/>
      <c r="FM556" s="7"/>
      <c r="FN556" s="7"/>
      <c r="FO556" s="7"/>
      <c r="FP556" s="7"/>
      <c r="FQ556" s="7"/>
      <c r="FR556" s="7"/>
      <c r="FS556" s="7"/>
      <c r="FT556" s="7"/>
      <c r="FU556" s="7"/>
      <c r="FV556" s="7"/>
      <c r="FW556" s="7"/>
      <c r="FX556" s="7"/>
      <c r="FY556" s="7"/>
      <c r="FZ556" s="7"/>
      <c r="GA556" s="7"/>
      <c r="GB556" s="7"/>
      <c r="GC556" s="7"/>
      <c r="GD556" s="7"/>
      <c r="GE556" s="7"/>
      <c r="GF556" s="7"/>
      <c r="GG556" s="7"/>
      <c r="GH556" s="7"/>
      <c r="GI556" s="7"/>
      <c r="GJ556" s="7"/>
      <c r="GK556" s="7"/>
      <c r="GL556" s="7"/>
      <c r="GM556" s="7"/>
      <c r="GN556" s="7"/>
      <c r="GO556" s="7"/>
      <c r="GP556" s="7"/>
      <c r="GQ556" s="7"/>
      <c r="GR556" s="7"/>
      <c r="GS556" s="7"/>
      <c r="GT556" s="7"/>
      <c r="GU556" s="7"/>
      <c r="GV556" s="7"/>
      <c r="GW556" s="7"/>
      <c r="GX556" s="7"/>
      <c r="GY556" s="7"/>
      <c r="GZ556" s="7"/>
      <c r="HA556" s="7"/>
      <c r="HB556" s="7"/>
      <c r="HC556" s="7"/>
      <c r="HD556" s="7"/>
      <c r="HE556" s="7"/>
      <c r="HF556" s="7"/>
      <c r="HG556" s="7"/>
      <c r="HH556" s="7"/>
      <c r="HI556" s="7"/>
      <c r="HJ556" s="7"/>
      <c r="HK556" s="7"/>
      <c r="HL556" s="7"/>
      <c r="HM556" s="7"/>
      <c r="HN556" s="7"/>
      <c r="HO556" s="7"/>
      <c r="HP556" s="7"/>
      <c r="HQ556" s="7"/>
    </row>
    <row r="557" s="5" customFormat="1" spans="1:30">
      <c r="A557" s="43">
        <v>8.9</v>
      </c>
      <c r="B557" s="44" t="s">
        <v>447</v>
      </c>
      <c r="C557" s="43"/>
      <c r="D557" s="43"/>
      <c r="E557" s="43"/>
      <c r="F557" s="43"/>
      <c r="G557" s="77"/>
      <c r="H557" s="43"/>
      <c r="I557" s="43"/>
      <c r="J557" s="43"/>
      <c r="K557" s="43"/>
      <c r="L557" s="52"/>
      <c r="M557" s="52"/>
      <c r="N557" s="52"/>
      <c r="O557" s="52"/>
      <c r="P557" s="52"/>
      <c r="Q557" s="43"/>
      <c r="R557" s="43"/>
      <c r="S557" s="43"/>
      <c r="T557" s="43"/>
      <c r="U557" s="43"/>
      <c r="V557" s="160"/>
      <c r="W557" s="65"/>
      <c r="X557" s="65"/>
      <c r="Y557" s="65"/>
      <c r="Z557" s="65"/>
      <c r="AA557" s="65"/>
      <c r="AB557" s="77"/>
      <c r="AC557" s="65"/>
      <c r="AD557" s="65"/>
    </row>
    <row r="558" s="143" customFormat="1" ht="12" spans="1:30">
      <c r="A558" s="43" t="s">
        <v>448</v>
      </c>
      <c r="B558" s="44" t="s">
        <v>449</v>
      </c>
      <c r="C558" s="43" t="s">
        <v>36</v>
      </c>
      <c r="D558" s="43"/>
      <c r="E558" s="43"/>
      <c r="F558" s="43">
        <f>SUM(F559,F567)</f>
        <v>4306</v>
      </c>
      <c r="G558" s="43">
        <f t="shared" ref="G558:W558" si="96">SUM(G559,G567)</f>
        <v>7</v>
      </c>
      <c r="H558" s="43">
        <f t="shared" si="96"/>
        <v>1403</v>
      </c>
      <c r="I558" s="43">
        <f t="shared" si="96"/>
        <v>5586</v>
      </c>
      <c r="J558" s="43"/>
      <c r="K558" s="43"/>
      <c r="L558" s="52">
        <f t="shared" si="96"/>
        <v>1123</v>
      </c>
      <c r="M558" s="52">
        <f t="shared" si="96"/>
        <v>1123</v>
      </c>
      <c r="N558" s="52">
        <f t="shared" si="96"/>
        <v>0</v>
      </c>
      <c r="O558" s="52">
        <f t="shared" si="96"/>
        <v>0</v>
      </c>
      <c r="P558" s="52">
        <f t="shared" si="96"/>
        <v>0</v>
      </c>
      <c r="Q558" s="77"/>
      <c r="R558" s="43">
        <f t="shared" si="96"/>
        <v>2977</v>
      </c>
      <c r="S558" s="43">
        <f t="shared" si="96"/>
        <v>12279</v>
      </c>
      <c r="T558" s="43">
        <f t="shared" si="96"/>
        <v>1403</v>
      </c>
      <c r="U558" s="43">
        <f t="shared" si="96"/>
        <v>5586</v>
      </c>
      <c r="V558" s="44">
        <f t="shared" si="96"/>
        <v>1162</v>
      </c>
      <c r="W558" s="44">
        <f t="shared" si="96"/>
        <v>4602</v>
      </c>
      <c r="X558" s="65">
        <v>0</v>
      </c>
      <c r="Y558" s="65">
        <v>0</v>
      </c>
      <c r="Z558" s="65">
        <v>0</v>
      </c>
      <c r="AA558" s="65">
        <v>0</v>
      </c>
      <c r="AB558" s="77"/>
      <c r="AC558" s="65"/>
      <c r="AD558" s="77"/>
    </row>
    <row r="559" s="143" customFormat="1" ht="12" spans="1:30">
      <c r="A559" s="43" t="s">
        <v>450</v>
      </c>
      <c r="B559" s="44" t="s">
        <v>451</v>
      </c>
      <c r="C559" s="43" t="s">
        <v>144</v>
      </c>
      <c r="D559" s="43"/>
      <c r="E559" s="43"/>
      <c r="F559" s="43">
        <f>SUM(F560:F565)</f>
        <v>4305</v>
      </c>
      <c r="G559" s="43">
        <f t="shared" ref="G559:AA559" si="97">SUM(G560:G565)</f>
        <v>6</v>
      </c>
      <c r="H559" s="43">
        <f t="shared" si="97"/>
        <v>1310</v>
      </c>
      <c r="I559" s="43">
        <f t="shared" si="97"/>
        <v>5219</v>
      </c>
      <c r="J559" s="43"/>
      <c r="K559" s="43"/>
      <c r="L559" s="52">
        <f t="shared" si="97"/>
        <v>1073</v>
      </c>
      <c r="M559" s="52">
        <f t="shared" si="97"/>
        <v>1073</v>
      </c>
      <c r="N559" s="52">
        <f t="shared" si="97"/>
        <v>0</v>
      </c>
      <c r="O559" s="52">
        <f t="shared" si="97"/>
        <v>0</v>
      </c>
      <c r="P559" s="52">
        <f t="shared" si="97"/>
        <v>0</v>
      </c>
      <c r="Q559" s="77"/>
      <c r="R559" s="43">
        <f t="shared" si="97"/>
        <v>1934</v>
      </c>
      <c r="S559" s="43">
        <f t="shared" si="97"/>
        <v>7645</v>
      </c>
      <c r="T559" s="43">
        <f t="shared" si="97"/>
        <v>1310</v>
      </c>
      <c r="U559" s="43">
        <f t="shared" si="97"/>
        <v>5219</v>
      </c>
      <c r="V559" s="44">
        <f t="shared" si="97"/>
        <v>1069</v>
      </c>
      <c r="W559" s="44">
        <f t="shared" si="97"/>
        <v>4235</v>
      </c>
      <c r="X559" s="44">
        <f t="shared" si="97"/>
        <v>0</v>
      </c>
      <c r="Y559" s="44">
        <f t="shared" si="97"/>
        <v>0</v>
      </c>
      <c r="Z559" s="44">
        <f t="shared" si="97"/>
        <v>0</v>
      </c>
      <c r="AA559" s="44">
        <f t="shared" si="97"/>
        <v>0</v>
      </c>
      <c r="AB559" s="77"/>
      <c r="AC559" s="65"/>
      <c r="AD559" s="77"/>
    </row>
    <row r="560" s="7" customFormat="1" ht="12" spans="1:30">
      <c r="A560" s="75" t="s">
        <v>42</v>
      </c>
      <c r="B560" s="66" t="s">
        <v>452</v>
      </c>
      <c r="C560" s="75" t="s">
        <v>51</v>
      </c>
      <c r="D560" s="75" t="s">
        <v>45</v>
      </c>
      <c r="E560" s="75" t="s">
        <v>453</v>
      </c>
      <c r="F560" s="75">
        <v>315</v>
      </c>
      <c r="G560" s="75">
        <v>1</v>
      </c>
      <c r="H560" s="75">
        <v>46</v>
      </c>
      <c r="I560" s="75">
        <v>201</v>
      </c>
      <c r="J560" s="75">
        <v>2018</v>
      </c>
      <c r="K560" s="75">
        <v>2018</v>
      </c>
      <c r="L560" s="81">
        <v>78.53</v>
      </c>
      <c r="M560" s="81">
        <v>78.53</v>
      </c>
      <c r="N560" s="81">
        <v>0</v>
      </c>
      <c r="O560" s="81">
        <v>0</v>
      </c>
      <c r="P560" s="81">
        <v>0</v>
      </c>
      <c r="Q560" s="75" t="s">
        <v>46</v>
      </c>
      <c r="R560" s="75">
        <v>216</v>
      </c>
      <c r="S560" s="75">
        <v>921</v>
      </c>
      <c r="T560" s="75">
        <v>46</v>
      </c>
      <c r="U560" s="75">
        <v>201</v>
      </c>
      <c r="V560" s="66">
        <v>46</v>
      </c>
      <c r="W560" s="66">
        <v>201</v>
      </c>
      <c r="X560" s="66">
        <v>0</v>
      </c>
      <c r="Y560" s="66">
        <v>0</v>
      </c>
      <c r="Z560" s="66">
        <v>0</v>
      </c>
      <c r="AA560" s="66">
        <v>0</v>
      </c>
      <c r="AB560" s="75" t="s">
        <v>117</v>
      </c>
      <c r="AC560" s="66" t="s">
        <v>454</v>
      </c>
      <c r="AD560" s="66"/>
    </row>
    <row r="561" s="7" customFormat="1" ht="12" spans="1:30">
      <c r="A561" s="75" t="s">
        <v>42</v>
      </c>
      <c r="B561" s="66" t="s">
        <v>452</v>
      </c>
      <c r="C561" s="75" t="s">
        <v>53</v>
      </c>
      <c r="D561" s="75" t="s">
        <v>45</v>
      </c>
      <c r="E561" s="75" t="s">
        <v>453</v>
      </c>
      <c r="F561" s="75">
        <v>490</v>
      </c>
      <c r="G561" s="75">
        <v>1</v>
      </c>
      <c r="H561" s="75">
        <v>89</v>
      </c>
      <c r="I561" s="75">
        <v>306</v>
      </c>
      <c r="J561" s="75">
        <v>2018</v>
      </c>
      <c r="K561" s="75">
        <v>2018</v>
      </c>
      <c r="L561" s="81">
        <v>122.13</v>
      </c>
      <c r="M561" s="81">
        <v>122.13</v>
      </c>
      <c r="N561" s="81">
        <v>0</v>
      </c>
      <c r="O561" s="81">
        <v>0</v>
      </c>
      <c r="P561" s="81">
        <v>0</v>
      </c>
      <c r="Q561" s="75" t="s">
        <v>46</v>
      </c>
      <c r="R561" s="75">
        <v>389</v>
      </c>
      <c r="S561" s="75">
        <v>1430</v>
      </c>
      <c r="T561" s="75">
        <v>89</v>
      </c>
      <c r="U561" s="75">
        <v>306</v>
      </c>
      <c r="V561" s="66">
        <v>89</v>
      </c>
      <c r="W561" s="66">
        <v>306</v>
      </c>
      <c r="X561" s="66">
        <v>0</v>
      </c>
      <c r="Y561" s="66">
        <v>0</v>
      </c>
      <c r="Z561" s="66">
        <v>0</v>
      </c>
      <c r="AA561" s="66">
        <v>0</v>
      </c>
      <c r="AB561" s="75" t="s">
        <v>117</v>
      </c>
      <c r="AC561" s="66" t="s">
        <v>454</v>
      </c>
      <c r="AD561" s="66"/>
    </row>
    <row r="562" s="7" customFormat="1" ht="12" spans="1:30">
      <c r="A562" s="75" t="s">
        <v>42</v>
      </c>
      <c r="B562" s="66" t="s">
        <v>452</v>
      </c>
      <c r="C562" s="75" t="s">
        <v>54</v>
      </c>
      <c r="D562" s="75" t="s">
        <v>45</v>
      </c>
      <c r="E562" s="75" t="s">
        <v>453</v>
      </c>
      <c r="F562" s="75">
        <v>2000</v>
      </c>
      <c r="G562" s="75">
        <v>1</v>
      </c>
      <c r="H562" s="75">
        <v>747</v>
      </c>
      <c r="I562" s="75">
        <v>2933</v>
      </c>
      <c r="J562" s="75">
        <v>2018</v>
      </c>
      <c r="K562" s="75">
        <v>2018</v>
      </c>
      <c r="L562" s="81">
        <v>498.48</v>
      </c>
      <c r="M562" s="81">
        <v>498.48</v>
      </c>
      <c r="N562" s="81">
        <v>0</v>
      </c>
      <c r="O562" s="81">
        <v>0</v>
      </c>
      <c r="P562" s="81">
        <v>0</v>
      </c>
      <c r="Q562" s="75" t="s">
        <v>46</v>
      </c>
      <c r="R562" s="75">
        <v>747</v>
      </c>
      <c r="S562" s="75">
        <v>2933</v>
      </c>
      <c r="T562" s="75">
        <v>747</v>
      </c>
      <c r="U562" s="75">
        <v>2933</v>
      </c>
      <c r="V562" s="66">
        <v>747</v>
      </c>
      <c r="W562" s="66">
        <v>2933</v>
      </c>
      <c r="X562" s="66">
        <v>0</v>
      </c>
      <c r="Y562" s="66">
        <v>0</v>
      </c>
      <c r="Z562" s="66">
        <v>0</v>
      </c>
      <c r="AA562" s="66">
        <v>0</v>
      </c>
      <c r="AB562" s="75" t="s">
        <v>117</v>
      </c>
      <c r="AC562" s="66" t="s">
        <v>454</v>
      </c>
      <c r="AD562" s="66"/>
    </row>
    <row r="563" s="7" customFormat="1" ht="12" spans="1:30">
      <c r="A563" s="75" t="s">
        <v>42</v>
      </c>
      <c r="B563" s="66" t="s">
        <v>452</v>
      </c>
      <c r="C563" s="75" t="s">
        <v>55</v>
      </c>
      <c r="D563" s="75" t="s">
        <v>45</v>
      </c>
      <c r="E563" s="75" t="s">
        <v>453</v>
      </c>
      <c r="F563" s="75">
        <v>500</v>
      </c>
      <c r="G563" s="75">
        <v>1</v>
      </c>
      <c r="H563" s="75">
        <v>165</v>
      </c>
      <c r="I563" s="75">
        <v>684</v>
      </c>
      <c r="J563" s="75">
        <v>2018</v>
      </c>
      <c r="K563" s="75">
        <v>2018</v>
      </c>
      <c r="L563" s="81">
        <v>124.62</v>
      </c>
      <c r="M563" s="81">
        <v>124.62</v>
      </c>
      <c r="N563" s="81">
        <v>0</v>
      </c>
      <c r="O563" s="81">
        <v>0</v>
      </c>
      <c r="P563" s="81">
        <v>0</v>
      </c>
      <c r="Q563" s="75" t="s">
        <v>46</v>
      </c>
      <c r="R563" s="75">
        <v>319</v>
      </c>
      <c r="S563" s="75">
        <v>1266</v>
      </c>
      <c r="T563" s="75">
        <v>165</v>
      </c>
      <c r="U563" s="75">
        <v>684</v>
      </c>
      <c r="V563" s="66">
        <v>0</v>
      </c>
      <c r="W563" s="66">
        <v>0</v>
      </c>
      <c r="X563" s="66">
        <v>0</v>
      </c>
      <c r="Y563" s="66">
        <v>0</v>
      </c>
      <c r="Z563" s="66">
        <v>0</v>
      </c>
      <c r="AA563" s="66">
        <v>0</v>
      </c>
      <c r="AB563" s="75" t="s">
        <v>117</v>
      </c>
      <c r="AC563" s="66" t="s">
        <v>454</v>
      </c>
      <c r="AD563" s="66"/>
    </row>
    <row r="564" s="7" customFormat="1" ht="12" spans="1:30">
      <c r="A564" s="75" t="s">
        <v>42</v>
      </c>
      <c r="B564" s="66" t="s">
        <v>452</v>
      </c>
      <c r="C564" s="75" t="s">
        <v>56</v>
      </c>
      <c r="D564" s="75" t="s">
        <v>45</v>
      </c>
      <c r="E564" s="75" t="s">
        <v>453</v>
      </c>
      <c r="F564" s="75">
        <v>500</v>
      </c>
      <c r="G564" s="75">
        <v>1</v>
      </c>
      <c r="H564" s="75">
        <v>76</v>
      </c>
      <c r="I564" s="75">
        <v>300</v>
      </c>
      <c r="J564" s="75">
        <v>2018</v>
      </c>
      <c r="K564" s="75">
        <v>2018</v>
      </c>
      <c r="L564" s="81">
        <v>124.62</v>
      </c>
      <c r="M564" s="81">
        <v>124.62</v>
      </c>
      <c r="N564" s="81">
        <v>0</v>
      </c>
      <c r="O564" s="81">
        <v>0</v>
      </c>
      <c r="P564" s="81">
        <v>0</v>
      </c>
      <c r="Q564" s="75" t="s">
        <v>46</v>
      </c>
      <c r="R564" s="75">
        <v>76</v>
      </c>
      <c r="S564" s="75">
        <v>300</v>
      </c>
      <c r="T564" s="75">
        <v>76</v>
      </c>
      <c r="U564" s="75">
        <v>300</v>
      </c>
      <c r="V564" s="66">
        <v>0</v>
      </c>
      <c r="W564" s="66">
        <v>0</v>
      </c>
      <c r="X564" s="66">
        <v>0</v>
      </c>
      <c r="Y564" s="66">
        <v>0</v>
      </c>
      <c r="Z564" s="66">
        <v>0</v>
      </c>
      <c r="AA564" s="66">
        <v>0</v>
      </c>
      <c r="AB564" s="75" t="s">
        <v>117</v>
      </c>
      <c r="AC564" s="66" t="s">
        <v>454</v>
      </c>
      <c r="AD564" s="66"/>
    </row>
    <row r="565" s="7" customFormat="1" ht="12" spans="1:30">
      <c r="A565" s="75" t="s">
        <v>42</v>
      </c>
      <c r="B565" s="66" t="s">
        <v>452</v>
      </c>
      <c r="C565" s="75" t="s">
        <v>58</v>
      </c>
      <c r="D565" s="75" t="s">
        <v>45</v>
      </c>
      <c r="E565" s="75" t="s">
        <v>453</v>
      </c>
      <c r="F565" s="75">
        <v>500</v>
      </c>
      <c r="G565" s="75">
        <v>1</v>
      </c>
      <c r="H565" s="75">
        <v>187</v>
      </c>
      <c r="I565" s="75">
        <v>795</v>
      </c>
      <c r="J565" s="75">
        <v>2018</v>
      </c>
      <c r="K565" s="75">
        <v>2018</v>
      </c>
      <c r="L565" s="81">
        <v>124.62</v>
      </c>
      <c r="M565" s="81">
        <v>124.62</v>
      </c>
      <c r="N565" s="81">
        <v>0</v>
      </c>
      <c r="O565" s="81">
        <v>0</v>
      </c>
      <c r="P565" s="81">
        <v>0</v>
      </c>
      <c r="Q565" s="75" t="s">
        <v>46</v>
      </c>
      <c r="R565" s="75">
        <v>187</v>
      </c>
      <c r="S565" s="75">
        <v>795</v>
      </c>
      <c r="T565" s="75">
        <v>187</v>
      </c>
      <c r="U565" s="75">
        <v>795</v>
      </c>
      <c r="V565" s="66">
        <v>187</v>
      </c>
      <c r="W565" s="66">
        <v>795</v>
      </c>
      <c r="X565" s="66">
        <v>0</v>
      </c>
      <c r="Y565" s="66">
        <v>0</v>
      </c>
      <c r="Z565" s="66">
        <v>0</v>
      </c>
      <c r="AA565" s="66">
        <v>0</v>
      </c>
      <c r="AB565" s="75" t="s">
        <v>117</v>
      </c>
      <c r="AC565" s="66" t="s">
        <v>454</v>
      </c>
      <c r="AD565" s="66"/>
    </row>
    <row r="566" s="5" customFormat="1" spans="1:30">
      <c r="A566" s="43" t="s">
        <v>457</v>
      </c>
      <c r="B566" s="44" t="s">
        <v>458</v>
      </c>
      <c r="C566" s="43"/>
      <c r="D566" s="43"/>
      <c r="E566" s="43"/>
      <c r="F566" s="43"/>
      <c r="G566" s="77"/>
      <c r="H566" s="43"/>
      <c r="I566" s="43"/>
      <c r="J566" s="43"/>
      <c r="K566" s="43"/>
      <c r="L566" s="52"/>
      <c r="M566" s="52"/>
      <c r="N566" s="52"/>
      <c r="O566" s="52"/>
      <c r="P566" s="52"/>
      <c r="Q566" s="43"/>
      <c r="R566" s="43"/>
      <c r="S566" s="43"/>
      <c r="T566" s="43"/>
      <c r="U566" s="43"/>
      <c r="V566" s="160"/>
      <c r="W566" s="65"/>
      <c r="X566" s="65"/>
      <c r="Y566" s="65"/>
      <c r="Z566" s="65"/>
      <c r="AA566" s="65"/>
      <c r="AB566" s="77"/>
      <c r="AC566" s="65"/>
      <c r="AD566" s="65"/>
    </row>
    <row r="567" s="5" customFormat="1" ht="14.25" spans="1:30">
      <c r="A567" s="43" t="s">
        <v>459</v>
      </c>
      <c r="B567" s="44" t="s">
        <v>460</v>
      </c>
      <c r="C567" s="77" t="s">
        <v>55</v>
      </c>
      <c r="D567" s="43"/>
      <c r="E567" s="43"/>
      <c r="F567" s="43">
        <v>1</v>
      </c>
      <c r="G567" s="77">
        <v>1</v>
      </c>
      <c r="H567" s="135">
        <v>93</v>
      </c>
      <c r="I567" s="135">
        <v>367</v>
      </c>
      <c r="J567" s="135"/>
      <c r="K567" s="135"/>
      <c r="L567" s="168">
        <v>50</v>
      </c>
      <c r="M567" s="168">
        <v>50</v>
      </c>
      <c r="N567" s="52">
        <v>0</v>
      </c>
      <c r="O567" s="52">
        <v>0</v>
      </c>
      <c r="P567" s="52">
        <v>0</v>
      </c>
      <c r="Q567" s="135"/>
      <c r="R567" s="135">
        <v>1043</v>
      </c>
      <c r="S567" s="135">
        <v>4634</v>
      </c>
      <c r="T567" s="135">
        <v>93</v>
      </c>
      <c r="U567" s="135">
        <v>367</v>
      </c>
      <c r="V567" s="169">
        <v>93</v>
      </c>
      <c r="W567" s="169">
        <v>367</v>
      </c>
      <c r="X567" s="65">
        <v>0</v>
      </c>
      <c r="Y567" s="65">
        <v>0</v>
      </c>
      <c r="Z567" s="65">
        <v>0</v>
      </c>
      <c r="AA567" s="65">
        <v>0</v>
      </c>
      <c r="AB567" s="77"/>
      <c r="AC567" s="77"/>
      <c r="AD567" s="65"/>
    </row>
    <row r="568" s="7" customFormat="1" ht="24" spans="1:30">
      <c r="A568" s="75" t="s">
        <v>42</v>
      </c>
      <c r="B568" s="66" t="s">
        <v>461</v>
      </c>
      <c r="C568" s="75" t="s">
        <v>55</v>
      </c>
      <c r="D568" s="75" t="s">
        <v>45</v>
      </c>
      <c r="E568" s="75" t="s">
        <v>267</v>
      </c>
      <c r="F568" s="75">
        <v>1</v>
      </c>
      <c r="G568" s="75">
        <v>1</v>
      </c>
      <c r="H568" s="75">
        <v>93</v>
      </c>
      <c r="I568" s="75">
        <v>367</v>
      </c>
      <c r="J568" s="75">
        <v>2018</v>
      </c>
      <c r="K568" s="75">
        <v>2018</v>
      </c>
      <c r="L568" s="81">
        <v>50</v>
      </c>
      <c r="M568" s="81">
        <v>50</v>
      </c>
      <c r="N568" s="81">
        <v>0</v>
      </c>
      <c r="O568" s="81">
        <v>0</v>
      </c>
      <c r="P568" s="81">
        <v>0</v>
      </c>
      <c r="Q568" s="75" t="s">
        <v>46</v>
      </c>
      <c r="R568" s="75">
        <v>1043</v>
      </c>
      <c r="S568" s="75">
        <v>4634</v>
      </c>
      <c r="T568" s="75">
        <v>93</v>
      </c>
      <c r="U568" s="75">
        <v>367</v>
      </c>
      <c r="V568" s="66">
        <v>93</v>
      </c>
      <c r="W568" s="66">
        <v>367</v>
      </c>
      <c r="X568" s="66">
        <v>0</v>
      </c>
      <c r="Y568" s="66">
        <v>0</v>
      </c>
      <c r="Z568" s="66">
        <v>0</v>
      </c>
      <c r="AA568" s="66">
        <v>0</v>
      </c>
      <c r="AB568" s="75" t="s">
        <v>222</v>
      </c>
      <c r="AC568" s="75" t="s">
        <v>443</v>
      </c>
      <c r="AD568" s="75"/>
    </row>
    <row r="569" s="143" customFormat="1" ht="12" spans="1:30">
      <c r="A569" s="43">
        <v>8.11</v>
      </c>
      <c r="B569" s="44" t="s">
        <v>481</v>
      </c>
      <c r="C569" s="43"/>
      <c r="D569" s="43"/>
      <c r="E569" s="43"/>
      <c r="F569" s="43">
        <f t="shared" ref="F569:AA569" si="98">SUM(F570,F617,F625,F627,F638,F642)</f>
        <v>12623</v>
      </c>
      <c r="G569" s="43">
        <f t="shared" si="98"/>
        <v>63</v>
      </c>
      <c r="H569" s="43">
        <f t="shared" si="98"/>
        <v>10337</v>
      </c>
      <c r="I569" s="43">
        <f t="shared" si="98"/>
        <v>24298</v>
      </c>
      <c r="J569" s="43"/>
      <c r="K569" s="43"/>
      <c r="L569" s="52">
        <f t="shared" si="98"/>
        <v>4465.497</v>
      </c>
      <c r="M569" s="52">
        <f t="shared" si="98"/>
        <v>922.497</v>
      </c>
      <c r="N569" s="52">
        <f t="shared" si="98"/>
        <v>60</v>
      </c>
      <c r="O569" s="52">
        <f t="shared" si="98"/>
        <v>3483</v>
      </c>
      <c r="P569" s="52">
        <f t="shared" si="98"/>
        <v>0</v>
      </c>
      <c r="Q569" s="77"/>
      <c r="R569" s="43">
        <f t="shared" si="98"/>
        <v>26376</v>
      </c>
      <c r="S569" s="43">
        <f t="shared" si="98"/>
        <v>90326</v>
      </c>
      <c r="T569" s="43">
        <f t="shared" si="98"/>
        <v>10337</v>
      </c>
      <c r="U569" s="43">
        <f t="shared" si="98"/>
        <v>24298</v>
      </c>
      <c r="V569" s="44">
        <f t="shared" si="98"/>
        <v>158</v>
      </c>
      <c r="W569" s="44">
        <f t="shared" si="98"/>
        <v>622</v>
      </c>
      <c r="X569" s="44">
        <f t="shared" si="98"/>
        <v>1724</v>
      </c>
      <c r="Y569" s="44">
        <f t="shared" si="98"/>
        <v>1928</v>
      </c>
      <c r="Z569" s="44">
        <f t="shared" si="98"/>
        <v>0</v>
      </c>
      <c r="AA569" s="44">
        <f t="shared" si="98"/>
        <v>0</v>
      </c>
      <c r="AB569" s="86"/>
      <c r="AC569" s="77"/>
      <c r="AD569" s="77"/>
    </row>
    <row r="570" s="143" customFormat="1" ht="12" spans="1:30">
      <c r="A570" s="43" t="s">
        <v>482</v>
      </c>
      <c r="B570" s="44" t="s">
        <v>483</v>
      </c>
      <c r="C570" s="43"/>
      <c r="D570" s="43"/>
      <c r="E570" s="43"/>
      <c r="F570" s="43">
        <f>SUM(F571,F583,F602,F609)</f>
        <v>43</v>
      </c>
      <c r="G570" s="43">
        <f t="shared" ref="G570:AA570" si="99">SUM(G571,G583,G602,G609)</f>
        <v>42</v>
      </c>
      <c r="H570" s="43">
        <f t="shared" si="99"/>
        <v>3104</v>
      </c>
      <c r="I570" s="43">
        <f t="shared" si="99"/>
        <v>12607</v>
      </c>
      <c r="J570" s="43"/>
      <c r="K570" s="43"/>
      <c r="L570" s="52">
        <f t="shared" si="99"/>
        <v>3465</v>
      </c>
      <c r="M570" s="52">
        <f t="shared" si="99"/>
        <v>0</v>
      </c>
      <c r="N570" s="52">
        <f t="shared" si="99"/>
        <v>0</v>
      </c>
      <c r="O570" s="52">
        <f t="shared" si="99"/>
        <v>3465</v>
      </c>
      <c r="P570" s="52">
        <f t="shared" si="99"/>
        <v>0</v>
      </c>
      <c r="Q570" s="77"/>
      <c r="R570" s="43">
        <f t="shared" si="99"/>
        <v>7205</v>
      </c>
      <c r="S570" s="43">
        <f t="shared" si="99"/>
        <v>29477</v>
      </c>
      <c r="T570" s="43">
        <f t="shared" si="99"/>
        <v>3104</v>
      </c>
      <c r="U570" s="43">
        <f t="shared" si="99"/>
        <v>12607</v>
      </c>
      <c r="V570" s="44">
        <f t="shared" si="99"/>
        <v>121</v>
      </c>
      <c r="W570" s="44">
        <f t="shared" si="99"/>
        <v>504</v>
      </c>
      <c r="X570" s="44">
        <f t="shared" si="99"/>
        <v>72</v>
      </c>
      <c r="Y570" s="44">
        <f t="shared" si="99"/>
        <v>276</v>
      </c>
      <c r="Z570" s="44">
        <f t="shared" si="99"/>
        <v>0</v>
      </c>
      <c r="AA570" s="44">
        <f t="shared" si="99"/>
        <v>0</v>
      </c>
      <c r="AB570" s="86"/>
      <c r="AC570" s="77"/>
      <c r="AD570" s="77"/>
    </row>
    <row r="571" s="143" customFormat="1" ht="12" spans="1:30">
      <c r="A571" s="43" t="s">
        <v>484</v>
      </c>
      <c r="B571" s="44" t="s">
        <v>485</v>
      </c>
      <c r="C571" s="43" t="s">
        <v>36</v>
      </c>
      <c r="D571" s="43"/>
      <c r="E571" s="43"/>
      <c r="F571" s="43">
        <f>SUM(F572:F582)</f>
        <v>11</v>
      </c>
      <c r="G571" s="43">
        <f>SUM(G572:G582)</f>
        <v>11</v>
      </c>
      <c r="H571" s="43">
        <f>SUM(H572:H582)</f>
        <v>537</v>
      </c>
      <c r="I571" s="43">
        <f>SUM(I572:I582)</f>
        <v>1981</v>
      </c>
      <c r="J571" s="43"/>
      <c r="K571" s="43"/>
      <c r="L571" s="52">
        <f t="shared" ref="L571:AC571" si="100">SUM(L572:L582)</f>
        <v>550</v>
      </c>
      <c r="M571" s="52">
        <f t="shared" si="100"/>
        <v>0</v>
      </c>
      <c r="N571" s="52">
        <f t="shared" si="100"/>
        <v>0</v>
      </c>
      <c r="O571" s="52">
        <f t="shared" si="100"/>
        <v>550</v>
      </c>
      <c r="P571" s="52">
        <f t="shared" si="100"/>
        <v>0</v>
      </c>
      <c r="Q571" s="77"/>
      <c r="R571" s="43">
        <f t="shared" si="100"/>
        <v>639</v>
      </c>
      <c r="S571" s="43">
        <f t="shared" si="100"/>
        <v>2493</v>
      </c>
      <c r="T571" s="43">
        <f t="shared" si="100"/>
        <v>537</v>
      </c>
      <c r="U571" s="43">
        <f t="shared" si="100"/>
        <v>1981</v>
      </c>
      <c r="V571" s="44">
        <f t="shared" si="100"/>
        <v>121</v>
      </c>
      <c r="W571" s="44">
        <f t="shared" si="100"/>
        <v>504</v>
      </c>
      <c r="X571" s="44">
        <f t="shared" si="100"/>
        <v>72</v>
      </c>
      <c r="Y571" s="44">
        <f t="shared" si="100"/>
        <v>276</v>
      </c>
      <c r="Z571" s="44">
        <f t="shared" si="100"/>
        <v>0</v>
      </c>
      <c r="AA571" s="44">
        <f t="shared" si="100"/>
        <v>0</v>
      </c>
      <c r="AB571" s="86"/>
      <c r="AC571" s="77"/>
      <c r="AD571" s="77"/>
    </row>
    <row r="572" s="8" customFormat="1" ht="36" spans="1:30">
      <c r="A572" s="75" t="s">
        <v>42</v>
      </c>
      <c r="B572" s="66" t="s">
        <v>486</v>
      </c>
      <c r="C572" s="75" t="s">
        <v>44</v>
      </c>
      <c r="D572" s="75" t="s">
        <v>45</v>
      </c>
      <c r="E572" s="75" t="s">
        <v>267</v>
      </c>
      <c r="F572" s="75">
        <v>1</v>
      </c>
      <c r="G572" s="75">
        <v>1</v>
      </c>
      <c r="H572" s="75">
        <v>20</v>
      </c>
      <c r="I572" s="75">
        <v>80</v>
      </c>
      <c r="J572" s="75">
        <v>2018</v>
      </c>
      <c r="K572" s="75">
        <v>2018</v>
      </c>
      <c r="L572" s="81">
        <v>50</v>
      </c>
      <c r="M572" s="81">
        <v>0</v>
      </c>
      <c r="N572" s="81">
        <v>0</v>
      </c>
      <c r="O572" s="81">
        <v>50</v>
      </c>
      <c r="P572" s="81">
        <v>0</v>
      </c>
      <c r="Q572" s="75" t="s">
        <v>46</v>
      </c>
      <c r="R572" s="75">
        <v>20</v>
      </c>
      <c r="S572" s="75">
        <v>80</v>
      </c>
      <c r="T572" s="75">
        <v>20</v>
      </c>
      <c r="U572" s="75">
        <v>80</v>
      </c>
      <c r="V572" s="66">
        <v>0</v>
      </c>
      <c r="W572" s="66">
        <v>0</v>
      </c>
      <c r="X572" s="66">
        <v>0</v>
      </c>
      <c r="Y572" s="66">
        <v>0</v>
      </c>
      <c r="Z572" s="66">
        <v>0</v>
      </c>
      <c r="AA572" s="66">
        <v>0</v>
      </c>
      <c r="AB572" s="67" t="s">
        <v>325</v>
      </c>
      <c r="AC572" s="66" t="s">
        <v>44</v>
      </c>
      <c r="AD572" s="66"/>
    </row>
    <row r="573" s="8" customFormat="1" ht="36" spans="1:225">
      <c r="A573" s="75" t="s">
        <v>42</v>
      </c>
      <c r="B573" s="66" t="s">
        <v>486</v>
      </c>
      <c r="C573" s="75" t="s">
        <v>49</v>
      </c>
      <c r="D573" s="75" t="s">
        <v>45</v>
      </c>
      <c r="E573" s="75" t="s">
        <v>267</v>
      </c>
      <c r="F573" s="75">
        <v>1</v>
      </c>
      <c r="G573" s="75">
        <v>1</v>
      </c>
      <c r="H573" s="75">
        <v>69</v>
      </c>
      <c r="I573" s="75">
        <v>262</v>
      </c>
      <c r="J573" s="75">
        <v>2018</v>
      </c>
      <c r="K573" s="75">
        <v>2018</v>
      </c>
      <c r="L573" s="81">
        <v>50</v>
      </c>
      <c r="M573" s="81">
        <v>0</v>
      </c>
      <c r="N573" s="81">
        <v>0</v>
      </c>
      <c r="O573" s="81">
        <v>50</v>
      </c>
      <c r="P573" s="81">
        <v>0</v>
      </c>
      <c r="Q573" s="75" t="s">
        <v>46</v>
      </c>
      <c r="R573" s="75">
        <v>1</v>
      </c>
      <c r="S573" s="75">
        <v>69</v>
      </c>
      <c r="T573" s="75">
        <v>69</v>
      </c>
      <c r="U573" s="75">
        <v>262</v>
      </c>
      <c r="V573" s="66">
        <v>0</v>
      </c>
      <c r="W573" s="66">
        <v>0</v>
      </c>
      <c r="X573" s="66">
        <v>0</v>
      </c>
      <c r="Y573" s="66">
        <v>0</v>
      </c>
      <c r="Z573" s="66">
        <v>0</v>
      </c>
      <c r="AA573" s="66">
        <v>0</v>
      </c>
      <c r="AB573" s="67" t="s">
        <v>325</v>
      </c>
      <c r="AC573" s="66" t="s">
        <v>49</v>
      </c>
      <c r="AD573" s="6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c r="FL573" s="7"/>
      <c r="FM573" s="7"/>
      <c r="FN573" s="7"/>
      <c r="FO573" s="7"/>
      <c r="FP573" s="7"/>
      <c r="FQ573" s="7"/>
      <c r="FR573" s="7"/>
      <c r="FS573" s="7"/>
      <c r="FT573" s="7"/>
      <c r="FU573" s="7"/>
      <c r="FV573" s="7"/>
      <c r="FW573" s="7"/>
      <c r="FX573" s="7"/>
      <c r="FY573" s="7"/>
      <c r="FZ573" s="7"/>
      <c r="GA573" s="7"/>
      <c r="GB573" s="7"/>
      <c r="GC573" s="7"/>
      <c r="GD573" s="7"/>
      <c r="GE573" s="7"/>
      <c r="GF573" s="7"/>
      <c r="GG573" s="7"/>
      <c r="GH573" s="7"/>
      <c r="GI573" s="7"/>
      <c r="GJ573" s="7"/>
      <c r="GK573" s="7"/>
      <c r="GL573" s="7"/>
      <c r="GM573" s="7"/>
      <c r="GN573" s="7"/>
      <c r="GO573" s="7"/>
      <c r="GP573" s="7"/>
      <c r="GQ573" s="7"/>
      <c r="GR573" s="7"/>
      <c r="GS573" s="7"/>
      <c r="GT573" s="7"/>
      <c r="GU573" s="7"/>
      <c r="GV573" s="7"/>
      <c r="GW573" s="7"/>
      <c r="GX573" s="7"/>
      <c r="GY573" s="7"/>
      <c r="GZ573" s="7"/>
      <c r="HA573" s="7"/>
      <c r="HB573" s="7"/>
      <c r="HC573" s="7"/>
      <c r="HD573" s="7"/>
      <c r="HE573" s="7"/>
      <c r="HF573" s="7"/>
      <c r="HG573" s="7"/>
      <c r="HH573" s="7"/>
      <c r="HI573" s="7"/>
      <c r="HJ573" s="7"/>
      <c r="HK573" s="7"/>
      <c r="HL573" s="7"/>
      <c r="HM573" s="7"/>
      <c r="HN573" s="7"/>
      <c r="HO573" s="7"/>
      <c r="HP573" s="7"/>
      <c r="HQ573" s="7"/>
    </row>
    <row r="574" s="8" customFormat="1" ht="36" spans="1:225">
      <c r="A574" s="75" t="s">
        <v>42</v>
      </c>
      <c r="B574" s="66" t="s">
        <v>486</v>
      </c>
      <c r="C574" s="75" t="s">
        <v>50</v>
      </c>
      <c r="D574" s="75" t="s">
        <v>45</v>
      </c>
      <c r="E574" s="75" t="s">
        <v>267</v>
      </c>
      <c r="F574" s="75">
        <v>1</v>
      </c>
      <c r="G574" s="75">
        <v>1</v>
      </c>
      <c r="H574" s="75">
        <v>84</v>
      </c>
      <c r="I574" s="75">
        <v>271</v>
      </c>
      <c r="J574" s="75">
        <v>2018</v>
      </c>
      <c r="K574" s="75">
        <v>2018</v>
      </c>
      <c r="L574" s="81">
        <v>50</v>
      </c>
      <c r="M574" s="81">
        <v>0</v>
      </c>
      <c r="N574" s="81">
        <v>0</v>
      </c>
      <c r="O574" s="81">
        <v>50</v>
      </c>
      <c r="P574" s="81">
        <v>0</v>
      </c>
      <c r="Q574" s="75" t="s">
        <v>46</v>
      </c>
      <c r="R574" s="75">
        <v>84</v>
      </c>
      <c r="S574" s="75">
        <v>271</v>
      </c>
      <c r="T574" s="75">
        <v>84</v>
      </c>
      <c r="U574" s="75">
        <v>271</v>
      </c>
      <c r="V574" s="66">
        <v>0</v>
      </c>
      <c r="W574" s="66">
        <v>0</v>
      </c>
      <c r="X574" s="66">
        <v>0</v>
      </c>
      <c r="Y574" s="66">
        <v>0</v>
      </c>
      <c r="Z574" s="66">
        <v>0</v>
      </c>
      <c r="AA574" s="66">
        <v>0</v>
      </c>
      <c r="AB574" s="67" t="s">
        <v>325</v>
      </c>
      <c r="AC574" s="66" t="s">
        <v>50</v>
      </c>
      <c r="AD574" s="6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c r="FL574" s="7"/>
      <c r="FM574" s="7"/>
      <c r="FN574" s="7"/>
      <c r="FO574" s="7"/>
      <c r="FP574" s="7"/>
      <c r="FQ574" s="7"/>
      <c r="FR574" s="7"/>
      <c r="FS574" s="7"/>
      <c r="FT574" s="7"/>
      <c r="FU574" s="7"/>
      <c r="FV574" s="7"/>
      <c r="FW574" s="7"/>
      <c r="FX574" s="7"/>
      <c r="FY574" s="7"/>
      <c r="FZ574" s="7"/>
      <c r="GA574" s="7"/>
      <c r="GB574" s="7"/>
      <c r="GC574" s="7"/>
      <c r="GD574" s="7"/>
      <c r="GE574" s="7"/>
      <c r="GF574" s="7"/>
      <c r="GG574" s="7"/>
      <c r="GH574" s="7"/>
      <c r="GI574" s="7"/>
      <c r="GJ574" s="7"/>
      <c r="GK574" s="7"/>
      <c r="GL574" s="7"/>
      <c r="GM574" s="7"/>
      <c r="GN574" s="7"/>
      <c r="GO574" s="7"/>
      <c r="GP574" s="7"/>
      <c r="GQ574" s="7"/>
      <c r="GR574" s="7"/>
      <c r="GS574" s="7"/>
      <c r="GT574" s="7"/>
      <c r="GU574" s="7"/>
      <c r="GV574" s="7"/>
      <c r="GW574" s="7"/>
      <c r="GX574" s="7"/>
      <c r="GY574" s="7"/>
      <c r="GZ574" s="7"/>
      <c r="HA574" s="7"/>
      <c r="HB574" s="7"/>
      <c r="HC574" s="7"/>
      <c r="HD574" s="7"/>
      <c r="HE574" s="7"/>
      <c r="HF574" s="7"/>
      <c r="HG574" s="7"/>
      <c r="HH574" s="7"/>
      <c r="HI574" s="7"/>
      <c r="HJ574" s="7"/>
      <c r="HK574" s="7"/>
      <c r="HL574" s="7"/>
      <c r="HM574" s="7"/>
      <c r="HN574" s="7"/>
      <c r="HO574" s="7"/>
      <c r="HP574" s="7"/>
      <c r="HQ574" s="7"/>
    </row>
    <row r="575" s="7" customFormat="1" ht="36" spans="1:30">
      <c r="A575" s="75" t="s">
        <v>42</v>
      </c>
      <c r="B575" s="66" t="s">
        <v>486</v>
      </c>
      <c r="C575" s="75" t="s">
        <v>51</v>
      </c>
      <c r="D575" s="75" t="s">
        <v>45</v>
      </c>
      <c r="E575" s="75" t="s">
        <v>267</v>
      </c>
      <c r="F575" s="75">
        <v>1</v>
      </c>
      <c r="G575" s="75">
        <v>1</v>
      </c>
      <c r="H575" s="75">
        <v>62</v>
      </c>
      <c r="I575" s="75">
        <v>286</v>
      </c>
      <c r="J575" s="75">
        <v>2018</v>
      </c>
      <c r="K575" s="75">
        <v>2018</v>
      </c>
      <c r="L575" s="81">
        <v>50</v>
      </c>
      <c r="M575" s="81">
        <v>0</v>
      </c>
      <c r="N575" s="81">
        <v>0</v>
      </c>
      <c r="O575" s="81">
        <v>50</v>
      </c>
      <c r="P575" s="81">
        <v>0</v>
      </c>
      <c r="Q575" s="75" t="s">
        <v>46</v>
      </c>
      <c r="R575" s="75">
        <v>122</v>
      </c>
      <c r="S575" s="75">
        <v>525</v>
      </c>
      <c r="T575" s="75">
        <v>62</v>
      </c>
      <c r="U575" s="75">
        <v>286</v>
      </c>
      <c r="V575" s="66">
        <v>0</v>
      </c>
      <c r="W575" s="66">
        <v>0</v>
      </c>
      <c r="X575" s="66">
        <v>0</v>
      </c>
      <c r="Y575" s="66">
        <v>0</v>
      </c>
      <c r="Z575" s="66">
        <v>0</v>
      </c>
      <c r="AA575" s="66">
        <v>0</v>
      </c>
      <c r="AB575" s="67" t="s">
        <v>325</v>
      </c>
      <c r="AC575" s="66" t="s">
        <v>51</v>
      </c>
      <c r="AD575" s="67"/>
    </row>
    <row r="576" s="7" customFormat="1" ht="36" spans="1:30">
      <c r="A576" s="75" t="s">
        <v>42</v>
      </c>
      <c r="B576" s="66" t="s">
        <v>486</v>
      </c>
      <c r="C576" s="75" t="s">
        <v>52</v>
      </c>
      <c r="D576" s="75" t="s">
        <v>45</v>
      </c>
      <c r="E576" s="75" t="s">
        <v>267</v>
      </c>
      <c r="F576" s="75">
        <v>1</v>
      </c>
      <c r="G576" s="75">
        <v>1</v>
      </c>
      <c r="H576" s="75">
        <v>51</v>
      </c>
      <c r="I576" s="75">
        <v>97</v>
      </c>
      <c r="J576" s="75">
        <v>2018</v>
      </c>
      <c r="K576" s="75">
        <v>2018</v>
      </c>
      <c r="L576" s="81">
        <v>50</v>
      </c>
      <c r="M576" s="81">
        <v>0</v>
      </c>
      <c r="N576" s="81">
        <v>0</v>
      </c>
      <c r="O576" s="81">
        <v>50</v>
      </c>
      <c r="P576" s="81">
        <v>0</v>
      </c>
      <c r="Q576" s="75" t="s">
        <v>46</v>
      </c>
      <c r="R576" s="75">
        <v>51</v>
      </c>
      <c r="S576" s="75">
        <v>97</v>
      </c>
      <c r="T576" s="75">
        <v>51</v>
      </c>
      <c r="U576" s="75">
        <v>97</v>
      </c>
      <c r="V576" s="66">
        <v>0</v>
      </c>
      <c r="W576" s="66">
        <v>0</v>
      </c>
      <c r="X576" s="66">
        <v>0</v>
      </c>
      <c r="Y576" s="66">
        <v>0</v>
      </c>
      <c r="Z576" s="66">
        <v>0</v>
      </c>
      <c r="AA576" s="66">
        <v>0</v>
      </c>
      <c r="AB576" s="67" t="s">
        <v>325</v>
      </c>
      <c r="AC576" s="66" t="s">
        <v>52</v>
      </c>
      <c r="AD576" s="67"/>
    </row>
    <row r="577" s="7" customFormat="1" ht="36" spans="1:30">
      <c r="A577" s="75" t="s">
        <v>42</v>
      </c>
      <c r="B577" s="66" t="s">
        <v>486</v>
      </c>
      <c r="C577" s="75" t="s">
        <v>53</v>
      </c>
      <c r="D577" s="75" t="s">
        <v>45</v>
      </c>
      <c r="E577" s="75" t="s">
        <v>267</v>
      </c>
      <c r="F577" s="75">
        <v>1</v>
      </c>
      <c r="G577" s="75">
        <v>1</v>
      </c>
      <c r="H577" s="75">
        <v>9</v>
      </c>
      <c r="I577" s="75">
        <v>31</v>
      </c>
      <c r="J577" s="75">
        <v>2018</v>
      </c>
      <c r="K577" s="75">
        <v>2018</v>
      </c>
      <c r="L577" s="81">
        <v>50</v>
      </c>
      <c r="M577" s="81">
        <v>0</v>
      </c>
      <c r="N577" s="81">
        <v>0</v>
      </c>
      <c r="O577" s="81">
        <v>50</v>
      </c>
      <c r="P577" s="81">
        <v>0</v>
      </c>
      <c r="Q577" s="75" t="s">
        <v>46</v>
      </c>
      <c r="R577" s="75">
        <v>32</v>
      </c>
      <c r="S577" s="75">
        <v>116</v>
      </c>
      <c r="T577" s="75">
        <v>9</v>
      </c>
      <c r="U577" s="75">
        <v>31</v>
      </c>
      <c r="V577" s="66">
        <v>0</v>
      </c>
      <c r="W577" s="66">
        <v>0</v>
      </c>
      <c r="X577" s="66">
        <v>0</v>
      </c>
      <c r="Y577" s="66">
        <v>0</v>
      </c>
      <c r="Z577" s="66">
        <v>0</v>
      </c>
      <c r="AA577" s="66">
        <v>0</v>
      </c>
      <c r="AB577" s="67" t="s">
        <v>325</v>
      </c>
      <c r="AC577" s="66" t="s">
        <v>53</v>
      </c>
      <c r="AD577" s="67"/>
    </row>
    <row r="578" s="7" customFormat="1" ht="36" spans="1:30">
      <c r="A578" s="75" t="s">
        <v>42</v>
      </c>
      <c r="B578" s="66" t="s">
        <v>486</v>
      </c>
      <c r="C578" s="75" t="s">
        <v>54</v>
      </c>
      <c r="D578" s="75" t="s">
        <v>45</v>
      </c>
      <c r="E578" s="75" t="s">
        <v>267</v>
      </c>
      <c r="F578" s="75">
        <v>1</v>
      </c>
      <c r="G578" s="75">
        <v>1</v>
      </c>
      <c r="H578" s="75">
        <v>43</v>
      </c>
      <c r="I578" s="75">
        <v>155</v>
      </c>
      <c r="J578" s="75">
        <v>2018</v>
      </c>
      <c r="K578" s="75">
        <v>2018</v>
      </c>
      <c r="L578" s="81">
        <v>50</v>
      </c>
      <c r="M578" s="81">
        <v>0</v>
      </c>
      <c r="N578" s="81">
        <v>0</v>
      </c>
      <c r="O578" s="81">
        <v>50</v>
      </c>
      <c r="P578" s="81">
        <v>0</v>
      </c>
      <c r="Q578" s="75" t="s">
        <v>46</v>
      </c>
      <c r="R578" s="75">
        <v>43</v>
      </c>
      <c r="S578" s="75">
        <v>155</v>
      </c>
      <c r="T578" s="75">
        <v>43</v>
      </c>
      <c r="U578" s="75">
        <v>155</v>
      </c>
      <c r="V578" s="66">
        <v>0</v>
      </c>
      <c r="W578" s="66">
        <v>0</v>
      </c>
      <c r="X578" s="66">
        <v>0</v>
      </c>
      <c r="Y578" s="66">
        <v>0</v>
      </c>
      <c r="Z578" s="66">
        <v>0</v>
      </c>
      <c r="AA578" s="66">
        <v>0</v>
      </c>
      <c r="AB578" s="67" t="s">
        <v>325</v>
      </c>
      <c r="AC578" s="66" t="s">
        <v>54</v>
      </c>
      <c r="AD578" s="67"/>
    </row>
    <row r="579" s="7" customFormat="1" ht="36" spans="1:30">
      <c r="A579" s="75" t="s">
        <v>42</v>
      </c>
      <c r="B579" s="66" t="s">
        <v>486</v>
      </c>
      <c r="C579" s="75" t="s">
        <v>55</v>
      </c>
      <c r="D579" s="75" t="s">
        <v>45</v>
      </c>
      <c r="E579" s="75" t="s">
        <v>267</v>
      </c>
      <c r="F579" s="75">
        <v>1</v>
      </c>
      <c r="G579" s="75">
        <v>1</v>
      </c>
      <c r="H579" s="75">
        <v>42</v>
      </c>
      <c r="I579" s="75">
        <v>158</v>
      </c>
      <c r="J579" s="75">
        <v>2018</v>
      </c>
      <c r="K579" s="75">
        <v>2018</v>
      </c>
      <c r="L579" s="81">
        <v>50</v>
      </c>
      <c r="M579" s="81">
        <v>0</v>
      </c>
      <c r="N579" s="81">
        <v>0</v>
      </c>
      <c r="O579" s="81">
        <v>50</v>
      </c>
      <c r="P579" s="81">
        <v>0</v>
      </c>
      <c r="Q579" s="75" t="s">
        <v>46</v>
      </c>
      <c r="R579" s="75">
        <v>83</v>
      </c>
      <c r="S579" s="75">
        <v>350</v>
      </c>
      <c r="T579" s="75">
        <v>42</v>
      </c>
      <c r="U579" s="75">
        <v>158</v>
      </c>
      <c r="V579" s="66">
        <v>42</v>
      </c>
      <c r="W579" s="66">
        <v>158</v>
      </c>
      <c r="X579" s="66">
        <v>0</v>
      </c>
      <c r="Y579" s="66">
        <v>0</v>
      </c>
      <c r="Z579" s="66">
        <v>0</v>
      </c>
      <c r="AA579" s="66">
        <v>0</v>
      </c>
      <c r="AB579" s="67" t="s">
        <v>325</v>
      </c>
      <c r="AC579" s="66" t="s">
        <v>55</v>
      </c>
      <c r="AD579" s="67"/>
    </row>
    <row r="580" s="7" customFormat="1" ht="36" spans="1:30">
      <c r="A580" s="75" t="s">
        <v>42</v>
      </c>
      <c r="B580" s="66" t="s">
        <v>486</v>
      </c>
      <c r="C580" s="75" t="s">
        <v>56</v>
      </c>
      <c r="D580" s="75" t="s">
        <v>45</v>
      </c>
      <c r="E580" s="75" t="s">
        <v>267</v>
      </c>
      <c r="F580" s="75">
        <v>1</v>
      </c>
      <c r="G580" s="75">
        <v>1</v>
      </c>
      <c r="H580" s="75">
        <v>6</v>
      </c>
      <c r="I580" s="75">
        <v>19</v>
      </c>
      <c r="J580" s="75">
        <v>2018</v>
      </c>
      <c r="K580" s="75">
        <v>2018</v>
      </c>
      <c r="L580" s="81">
        <v>50</v>
      </c>
      <c r="M580" s="81">
        <v>0</v>
      </c>
      <c r="N580" s="81">
        <v>0</v>
      </c>
      <c r="O580" s="81">
        <v>50</v>
      </c>
      <c r="P580" s="81">
        <v>0</v>
      </c>
      <c r="Q580" s="75" t="s">
        <v>46</v>
      </c>
      <c r="R580" s="75">
        <v>6</v>
      </c>
      <c r="S580" s="75">
        <v>19</v>
      </c>
      <c r="T580" s="75">
        <v>6</v>
      </c>
      <c r="U580" s="75">
        <v>19</v>
      </c>
      <c r="V580" s="66">
        <v>0</v>
      </c>
      <c r="W580" s="66">
        <v>0</v>
      </c>
      <c r="X580" s="66">
        <v>0</v>
      </c>
      <c r="Y580" s="66">
        <v>0</v>
      </c>
      <c r="Z580" s="66">
        <v>0</v>
      </c>
      <c r="AA580" s="66">
        <v>0</v>
      </c>
      <c r="AB580" s="67" t="s">
        <v>325</v>
      </c>
      <c r="AC580" s="66" t="s">
        <v>56</v>
      </c>
      <c r="AD580" s="67"/>
    </row>
    <row r="581" s="7" customFormat="1" ht="36" spans="1:30">
      <c r="A581" s="75" t="s">
        <v>42</v>
      </c>
      <c r="B581" s="66" t="s">
        <v>486</v>
      </c>
      <c r="C581" s="75" t="s">
        <v>58</v>
      </c>
      <c r="D581" s="75" t="s">
        <v>45</v>
      </c>
      <c r="E581" s="75" t="s">
        <v>267</v>
      </c>
      <c r="F581" s="75">
        <v>1</v>
      </c>
      <c r="G581" s="75">
        <v>1</v>
      </c>
      <c r="H581" s="75">
        <v>79</v>
      </c>
      <c r="I581" s="75">
        <v>346</v>
      </c>
      <c r="J581" s="75">
        <v>2018</v>
      </c>
      <c r="K581" s="75">
        <v>2018</v>
      </c>
      <c r="L581" s="81">
        <v>50</v>
      </c>
      <c r="M581" s="81">
        <v>0</v>
      </c>
      <c r="N581" s="81">
        <v>0</v>
      </c>
      <c r="O581" s="81">
        <v>50</v>
      </c>
      <c r="P581" s="81">
        <v>0</v>
      </c>
      <c r="Q581" s="75" t="s">
        <v>46</v>
      </c>
      <c r="R581" s="75">
        <v>125</v>
      </c>
      <c r="S581" s="75">
        <v>535</v>
      </c>
      <c r="T581" s="75">
        <v>79</v>
      </c>
      <c r="U581" s="75">
        <v>346</v>
      </c>
      <c r="V581" s="66">
        <v>79</v>
      </c>
      <c r="W581" s="66">
        <v>346</v>
      </c>
      <c r="X581" s="66">
        <v>0</v>
      </c>
      <c r="Y581" s="66">
        <v>0</v>
      </c>
      <c r="Z581" s="66">
        <v>0</v>
      </c>
      <c r="AA581" s="66">
        <v>0</v>
      </c>
      <c r="AB581" s="67" t="s">
        <v>325</v>
      </c>
      <c r="AC581" s="66" t="s">
        <v>58</v>
      </c>
      <c r="AD581" s="67"/>
    </row>
    <row r="582" s="7" customFormat="1" ht="36" spans="1:30">
      <c r="A582" s="75" t="s">
        <v>42</v>
      </c>
      <c r="B582" s="66" t="s">
        <v>486</v>
      </c>
      <c r="C582" s="75" t="s">
        <v>57</v>
      </c>
      <c r="D582" s="75" t="s">
        <v>45</v>
      </c>
      <c r="E582" s="75" t="s">
        <v>267</v>
      </c>
      <c r="F582" s="75">
        <v>1</v>
      </c>
      <c r="G582" s="75">
        <v>1</v>
      </c>
      <c r="H582" s="75">
        <v>72</v>
      </c>
      <c r="I582" s="75">
        <v>276</v>
      </c>
      <c r="J582" s="75">
        <v>2018</v>
      </c>
      <c r="K582" s="75">
        <v>2018</v>
      </c>
      <c r="L582" s="81">
        <v>50</v>
      </c>
      <c r="M582" s="81">
        <v>0</v>
      </c>
      <c r="N582" s="81">
        <v>0</v>
      </c>
      <c r="O582" s="81">
        <v>50</v>
      </c>
      <c r="P582" s="81">
        <v>0</v>
      </c>
      <c r="Q582" s="75" t="s">
        <v>46</v>
      </c>
      <c r="R582" s="75">
        <v>72</v>
      </c>
      <c r="S582" s="75">
        <v>276</v>
      </c>
      <c r="T582" s="75">
        <v>72</v>
      </c>
      <c r="U582" s="75">
        <v>276</v>
      </c>
      <c r="V582" s="66">
        <v>0</v>
      </c>
      <c r="W582" s="66">
        <v>0</v>
      </c>
      <c r="X582" s="66">
        <v>72</v>
      </c>
      <c r="Y582" s="66">
        <v>276</v>
      </c>
      <c r="Z582" s="66">
        <v>0</v>
      </c>
      <c r="AA582" s="66">
        <v>0</v>
      </c>
      <c r="AB582" s="67" t="s">
        <v>325</v>
      </c>
      <c r="AC582" s="66" t="s">
        <v>57</v>
      </c>
      <c r="AD582" s="67"/>
    </row>
    <row r="583" s="143" customFormat="1" ht="12" spans="1:30">
      <c r="A583" s="43" t="s">
        <v>517</v>
      </c>
      <c r="B583" s="44" t="s">
        <v>518</v>
      </c>
      <c r="C583" s="43" t="s">
        <v>36</v>
      </c>
      <c r="D583" s="43"/>
      <c r="E583" s="43"/>
      <c r="F583" s="43">
        <v>18</v>
      </c>
      <c r="G583" s="43">
        <f>SUM(G584:G601)</f>
        <v>18</v>
      </c>
      <c r="H583" s="43">
        <f t="shared" ref="H583:AC583" si="101">SUM(H584:H601)</f>
        <v>1407</v>
      </c>
      <c r="I583" s="43">
        <f t="shared" si="101"/>
        <v>5371</v>
      </c>
      <c r="J583" s="43"/>
      <c r="K583" s="43"/>
      <c r="L583" s="52">
        <f t="shared" si="101"/>
        <v>243</v>
      </c>
      <c r="M583" s="52">
        <f t="shared" si="101"/>
        <v>0</v>
      </c>
      <c r="N583" s="52">
        <f t="shared" si="101"/>
        <v>0</v>
      </c>
      <c r="O583" s="52">
        <f t="shared" si="101"/>
        <v>243</v>
      </c>
      <c r="P583" s="52">
        <f t="shared" si="101"/>
        <v>0</v>
      </c>
      <c r="Q583" s="77"/>
      <c r="R583" s="43">
        <f t="shared" si="101"/>
        <v>4883</v>
      </c>
      <c r="S583" s="43">
        <f t="shared" si="101"/>
        <v>19887</v>
      </c>
      <c r="T583" s="43">
        <f t="shared" si="101"/>
        <v>1407</v>
      </c>
      <c r="U583" s="43">
        <f t="shared" si="101"/>
        <v>5371</v>
      </c>
      <c r="V583" s="44">
        <f t="shared" si="101"/>
        <v>0</v>
      </c>
      <c r="W583" s="44">
        <f t="shared" si="101"/>
        <v>0</v>
      </c>
      <c r="X583" s="44">
        <f t="shared" si="101"/>
        <v>0</v>
      </c>
      <c r="Y583" s="44">
        <f t="shared" si="101"/>
        <v>0</v>
      </c>
      <c r="Z583" s="44">
        <f t="shared" si="101"/>
        <v>0</v>
      </c>
      <c r="AA583" s="44">
        <f t="shared" si="101"/>
        <v>0</v>
      </c>
      <c r="AB583" s="86"/>
      <c r="AC583" s="77"/>
      <c r="AD583" s="77"/>
    </row>
    <row r="584" s="8" customFormat="1" ht="36" spans="1:225">
      <c r="A584" s="75" t="s">
        <v>42</v>
      </c>
      <c r="B584" s="66" t="s">
        <v>519</v>
      </c>
      <c r="C584" s="75" t="s">
        <v>44</v>
      </c>
      <c r="D584" s="75" t="s">
        <v>45</v>
      </c>
      <c r="E584" s="75" t="s">
        <v>267</v>
      </c>
      <c r="F584" s="75">
        <v>1</v>
      </c>
      <c r="G584" s="75">
        <v>1</v>
      </c>
      <c r="H584" s="75">
        <v>18</v>
      </c>
      <c r="I584" s="75">
        <v>71</v>
      </c>
      <c r="J584" s="75">
        <v>2018</v>
      </c>
      <c r="K584" s="75">
        <v>2018</v>
      </c>
      <c r="L584" s="81">
        <v>10</v>
      </c>
      <c r="M584" s="81">
        <v>0</v>
      </c>
      <c r="N584" s="81">
        <v>0</v>
      </c>
      <c r="O584" s="81">
        <v>10</v>
      </c>
      <c r="P584" s="81">
        <v>0</v>
      </c>
      <c r="Q584" s="75" t="s">
        <v>46</v>
      </c>
      <c r="R584" s="75">
        <v>18</v>
      </c>
      <c r="S584" s="75">
        <v>71</v>
      </c>
      <c r="T584" s="75">
        <v>18</v>
      </c>
      <c r="U584" s="75">
        <v>71</v>
      </c>
      <c r="V584" s="66">
        <v>0</v>
      </c>
      <c r="W584" s="66">
        <v>0</v>
      </c>
      <c r="X584" s="66">
        <v>0</v>
      </c>
      <c r="Y584" s="66">
        <v>0</v>
      </c>
      <c r="Z584" s="66">
        <v>0</v>
      </c>
      <c r="AA584" s="66">
        <v>0</v>
      </c>
      <c r="AB584" s="67" t="s">
        <v>325</v>
      </c>
      <c r="AC584" s="67" t="s">
        <v>44</v>
      </c>
      <c r="AD584" s="6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7"/>
      <c r="CW584" s="7"/>
      <c r="CX584" s="7"/>
      <c r="CY584" s="7"/>
      <c r="CZ584" s="7"/>
      <c r="DA584" s="7"/>
      <c r="DB584" s="7"/>
      <c r="DC584" s="7"/>
      <c r="DD584" s="7"/>
      <c r="DE584" s="7"/>
      <c r="DF584" s="7"/>
      <c r="DG584" s="7"/>
      <c r="DH584" s="7"/>
      <c r="DI584" s="7"/>
      <c r="DJ584" s="7"/>
      <c r="DK584" s="7"/>
      <c r="DL584" s="7"/>
      <c r="DM584" s="7"/>
      <c r="DN584" s="7"/>
      <c r="DO584" s="7"/>
      <c r="DP584" s="7"/>
      <c r="DQ584" s="7"/>
      <c r="DR584" s="7"/>
      <c r="DS584" s="7"/>
      <c r="DT584" s="7"/>
      <c r="DU584" s="7"/>
      <c r="DV584" s="7"/>
      <c r="DW584" s="7"/>
      <c r="DX584" s="7"/>
      <c r="DY584" s="7"/>
      <c r="DZ584" s="7"/>
      <c r="EA584" s="7"/>
      <c r="EB584" s="7"/>
      <c r="EC584" s="7"/>
      <c r="ED584" s="7"/>
      <c r="EE584" s="7"/>
      <c r="EF584" s="7"/>
      <c r="EG584" s="7"/>
      <c r="EH584" s="7"/>
      <c r="EI584" s="7"/>
      <c r="EJ584" s="7"/>
      <c r="EK584" s="7"/>
      <c r="EL584" s="7"/>
      <c r="EM584" s="7"/>
      <c r="EN584" s="7"/>
      <c r="EO584" s="7"/>
      <c r="EP584" s="7"/>
      <c r="EQ584" s="7"/>
      <c r="ER584" s="7"/>
      <c r="ES584" s="7"/>
      <c r="ET584" s="7"/>
      <c r="EU584" s="7"/>
      <c r="EV584" s="7"/>
      <c r="EW584" s="7"/>
      <c r="EX584" s="7"/>
      <c r="EY584" s="7"/>
      <c r="EZ584" s="7"/>
      <c r="FA584" s="7"/>
      <c r="FB584" s="7"/>
      <c r="FC584" s="7"/>
      <c r="FD584" s="7"/>
      <c r="FE584" s="7"/>
      <c r="FF584" s="7"/>
      <c r="FG584" s="7"/>
      <c r="FH584" s="7"/>
      <c r="FI584" s="7"/>
      <c r="FJ584" s="7"/>
      <c r="FK584" s="7"/>
      <c r="FL584" s="7"/>
      <c r="FM584" s="7"/>
      <c r="FN584" s="7"/>
      <c r="FO584" s="7"/>
      <c r="FP584" s="7"/>
      <c r="FQ584" s="7"/>
      <c r="FR584" s="7"/>
      <c r="FS584" s="7"/>
      <c r="FT584" s="7"/>
      <c r="FU584" s="7"/>
      <c r="FV584" s="7"/>
      <c r="FW584" s="7"/>
      <c r="FX584" s="7"/>
      <c r="FY584" s="7"/>
      <c r="FZ584" s="7"/>
      <c r="GA584" s="7"/>
      <c r="GB584" s="7"/>
      <c r="GC584" s="7"/>
      <c r="GD584" s="7"/>
      <c r="GE584" s="7"/>
      <c r="GF584" s="7"/>
      <c r="GG584" s="7"/>
      <c r="GH584" s="7"/>
      <c r="GI584" s="7"/>
      <c r="GJ584" s="7"/>
      <c r="GK584" s="7"/>
      <c r="GL584" s="7"/>
      <c r="GM584" s="7"/>
      <c r="GN584" s="7"/>
      <c r="GO584" s="7"/>
      <c r="GP584" s="7"/>
      <c r="GQ584" s="7"/>
      <c r="GR584" s="7"/>
      <c r="GS584" s="7"/>
      <c r="GT584" s="7"/>
      <c r="GU584" s="7"/>
      <c r="GV584" s="7"/>
      <c r="GW584" s="7"/>
      <c r="GX584" s="7"/>
      <c r="GY584" s="7"/>
      <c r="GZ584" s="7"/>
      <c r="HA584" s="7"/>
      <c r="HB584" s="7"/>
      <c r="HC584" s="7"/>
      <c r="HD584" s="7"/>
      <c r="HE584" s="7"/>
      <c r="HF584" s="7"/>
      <c r="HG584" s="7"/>
      <c r="HH584" s="7"/>
      <c r="HI584" s="7"/>
      <c r="HJ584" s="7"/>
      <c r="HK584" s="7"/>
      <c r="HL584" s="7"/>
      <c r="HM584" s="7"/>
      <c r="HN584" s="7"/>
      <c r="HO584" s="7"/>
      <c r="HP584" s="7"/>
      <c r="HQ584" s="7"/>
    </row>
    <row r="585" s="8" customFormat="1" ht="36" spans="1:225">
      <c r="A585" s="75" t="s">
        <v>42</v>
      </c>
      <c r="B585" s="66" t="s">
        <v>519</v>
      </c>
      <c r="C585" s="75" t="s">
        <v>49</v>
      </c>
      <c r="D585" s="75" t="s">
        <v>45</v>
      </c>
      <c r="E585" s="75" t="s">
        <v>267</v>
      </c>
      <c r="F585" s="75">
        <v>1</v>
      </c>
      <c r="G585" s="75">
        <v>1</v>
      </c>
      <c r="H585" s="75">
        <v>6</v>
      </c>
      <c r="I585" s="75">
        <v>14</v>
      </c>
      <c r="J585" s="75">
        <v>2018</v>
      </c>
      <c r="K585" s="75">
        <v>2018</v>
      </c>
      <c r="L585" s="81">
        <v>33</v>
      </c>
      <c r="M585" s="81">
        <v>0</v>
      </c>
      <c r="N585" s="81">
        <v>0</v>
      </c>
      <c r="O585" s="81">
        <v>33</v>
      </c>
      <c r="P585" s="81">
        <v>0</v>
      </c>
      <c r="Q585" s="75" t="s">
        <v>46</v>
      </c>
      <c r="R585" s="75">
        <v>1</v>
      </c>
      <c r="S585" s="75">
        <v>14</v>
      </c>
      <c r="T585" s="75">
        <v>6</v>
      </c>
      <c r="U585" s="75">
        <v>14</v>
      </c>
      <c r="V585" s="66">
        <v>0</v>
      </c>
      <c r="W585" s="66">
        <v>0</v>
      </c>
      <c r="X585" s="66">
        <v>0</v>
      </c>
      <c r="Y585" s="66">
        <v>0</v>
      </c>
      <c r="Z585" s="66">
        <v>0</v>
      </c>
      <c r="AA585" s="66">
        <v>0</v>
      </c>
      <c r="AB585" s="67" t="s">
        <v>325</v>
      </c>
      <c r="AC585" s="67" t="s">
        <v>49</v>
      </c>
      <c r="AD585" s="6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7"/>
      <c r="CW585" s="7"/>
      <c r="CX585" s="7"/>
      <c r="CY585" s="7"/>
      <c r="CZ585" s="7"/>
      <c r="DA585" s="7"/>
      <c r="DB585" s="7"/>
      <c r="DC585" s="7"/>
      <c r="DD585" s="7"/>
      <c r="DE585" s="7"/>
      <c r="DF585" s="7"/>
      <c r="DG585" s="7"/>
      <c r="DH585" s="7"/>
      <c r="DI585" s="7"/>
      <c r="DJ585" s="7"/>
      <c r="DK585" s="7"/>
      <c r="DL585" s="7"/>
      <c r="DM585" s="7"/>
      <c r="DN585" s="7"/>
      <c r="DO585" s="7"/>
      <c r="DP585" s="7"/>
      <c r="DQ585" s="7"/>
      <c r="DR585" s="7"/>
      <c r="DS585" s="7"/>
      <c r="DT585" s="7"/>
      <c r="DU585" s="7"/>
      <c r="DV585" s="7"/>
      <c r="DW585" s="7"/>
      <c r="DX585" s="7"/>
      <c r="DY585" s="7"/>
      <c r="DZ585" s="7"/>
      <c r="EA585" s="7"/>
      <c r="EB585" s="7"/>
      <c r="EC585" s="7"/>
      <c r="ED585" s="7"/>
      <c r="EE585" s="7"/>
      <c r="EF585" s="7"/>
      <c r="EG585" s="7"/>
      <c r="EH585" s="7"/>
      <c r="EI585" s="7"/>
      <c r="EJ585" s="7"/>
      <c r="EK585" s="7"/>
      <c r="EL585" s="7"/>
      <c r="EM585" s="7"/>
      <c r="EN585" s="7"/>
      <c r="EO585" s="7"/>
      <c r="EP585" s="7"/>
      <c r="EQ585" s="7"/>
      <c r="ER585" s="7"/>
      <c r="ES585" s="7"/>
      <c r="ET585" s="7"/>
      <c r="EU585" s="7"/>
      <c r="EV585" s="7"/>
      <c r="EW585" s="7"/>
      <c r="EX585" s="7"/>
      <c r="EY585" s="7"/>
      <c r="EZ585" s="7"/>
      <c r="FA585" s="7"/>
      <c r="FB585" s="7"/>
      <c r="FC585" s="7"/>
      <c r="FD585" s="7"/>
      <c r="FE585" s="7"/>
      <c r="FF585" s="7"/>
      <c r="FG585" s="7"/>
      <c r="FH585" s="7"/>
      <c r="FI585" s="7"/>
      <c r="FJ585" s="7"/>
      <c r="FK585" s="7"/>
      <c r="FL585" s="7"/>
      <c r="FM585" s="7"/>
      <c r="FN585" s="7"/>
      <c r="FO585" s="7"/>
      <c r="FP585" s="7"/>
      <c r="FQ585" s="7"/>
      <c r="FR585" s="7"/>
      <c r="FS585" s="7"/>
      <c r="FT585" s="7"/>
      <c r="FU585" s="7"/>
      <c r="FV585" s="7"/>
      <c r="FW585" s="7"/>
      <c r="FX585" s="7"/>
      <c r="FY585" s="7"/>
      <c r="FZ585" s="7"/>
      <c r="GA585" s="7"/>
      <c r="GB585" s="7"/>
      <c r="GC585" s="7"/>
      <c r="GD585" s="7"/>
      <c r="GE585" s="7"/>
      <c r="GF585" s="7"/>
      <c r="GG585" s="7"/>
      <c r="GH585" s="7"/>
      <c r="GI585" s="7"/>
      <c r="GJ585" s="7"/>
      <c r="GK585" s="7"/>
      <c r="GL585" s="7"/>
      <c r="GM585" s="7"/>
      <c r="GN585" s="7"/>
      <c r="GO585" s="7"/>
      <c r="GP585" s="7"/>
      <c r="GQ585" s="7"/>
      <c r="GR585" s="7"/>
      <c r="GS585" s="7"/>
      <c r="GT585" s="7"/>
      <c r="GU585" s="7"/>
      <c r="GV585" s="7"/>
      <c r="GW585" s="7"/>
      <c r="GX585" s="7"/>
      <c r="GY585" s="7"/>
      <c r="GZ585" s="7"/>
      <c r="HA585" s="7"/>
      <c r="HB585" s="7"/>
      <c r="HC585" s="7"/>
      <c r="HD585" s="7"/>
      <c r="HE585" s="7"/>
      <c r="HF585" s="7"/>
      <c r="HG585" s="7"/>
      <c r="HH585" s="7"/>
      <c r="HI585" s="7"/>
      <c r="HJ585" s="7"/>
      <c r="HK585" s="7"/>
      <c r="HL585" s="7"/>
      <c r="HM585" s="7"/>
      <c r="HN585" s="7"/>
      <c r="HO585" s="7"/>
      <c r="HP585" s="7"/>
      <c r="HQ585" s="7"/>
    </row>
    <row r="586" s="8" customFormat="1" ht="36" spans="1:225">
      <c r="A586" s="75" t="s">
        <v>42</v>
      </c>
      <c r="B586" s="66" t="s">
        <v>519</v>
      </c>
      <c r="C586" s="75" t="s">
        <v>49</v>
      </c>
      <c r="D586" s="75" t="s">
        <v>45</v>
      </c>
      <c r="E586" s="75" t="s">
        <v>267</v>
      </c>
      <c r="F586" s="75">
        <v>1</v>
      </c>
      <c r="G586" s="75">
        <v>1</v>
      </c>
      <c r="H586" s="75">
        <v>14</v>
      </c>
      <c r="I586" s="75">
        <v>46</v>
      </c>
      <c r="J586" s="75">
        <v>2018</v>
      </c>
      <c r="K586" s="75">
        <v>2018</v>
      </c>
      <c r="L586" s="81">
        <v>40</v>
      </c>
      <c r="M586" s="81">
        <v>0</v>
      </c>
      <c r="N586" s="81">
        <v>0</v>
      </c>
      <c r="O586" s="81">
        <v>40</v>
      </c>
      <c r="P586" s="81">
        <v>0</v>
      </c>
      <c r="Q586" s="75" t="s">
        <v>46</v>
      </c>
      <c r="R586" s="75">
        <v>72</v>
      </c>
      <c r="S586" s="75">
        <v>297</v>
      </c>
      <c r="T586" s="75">
        <v>14</v>
      </c>
      <c r="U586" s="75">
        <v>46</v>
      </c>
      <c r="V586" s="66">
        <v>0</v>
      </c>
      <c r="W586" s="66">
        <v>0</v>
      </c>
      <c r="X586" s="66">
        <v>0</v>
      </c>
      <c r="Y586" s="66">
        <v>0</v>
      </c>
      <c r="Z586" s="66">
        <v>0</v>
      </c>
      <c r="AA586" s="66">
        <v>0</v>
      </c>
      <c r="AB586" s="67" t="s">
        <v>325</v>
      </c>
      <c r="AC586" s="67" t="s">
        <v>49</v>
      </c>
      <c r="AD586" s="6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7"/>
      <c r="CW586" s="7"/>
      <c r="CX586" s="7"/>
      <c r="CY586" s="7"/>
      <c r="CZ586" s="7"/>
      <c r="DA586" s="7"/>
      <c r="DB586" s="7"/>
      <c r="DC586" s="7"/>
      <c r="DD586" s="7"/>
      <c r="DE586" s="7"/>
      <c r="DF586" s="7"/>
      <c r="DG586" s="7"/>
      <c r="DH586" s="7"/>
      <c r="DI586" s="7"/>
      <c r="DJ586" s="7"/>
      <c r="DK586" s="7"/>
      <c r="DL586" s="7"/>
      <c r="DM586" s="7"/>
      <c r="DN586" s="7"/>
      <c r="DO586" s="7"/>
      <c r="DP586" s="7"/>
      <c r="DQ586" s="7"/>
      <c r="DR586" s="7"/>
      <c r="DS586" s="7"/>
      <c r="DT586" s="7"/>
      <c r="DU586" s="7"/>
      <c r="DV586" s="7"/>
      <c r="DW586" s="7"/>
      <c r="DX586" s="7"/>
      <c r="DY586" s="7"/>
      <c r="DZ586" s="7"/>
      <c r="EA586" s="7"/>
      <c r="EB586" s="7"/>
      <c r="EC586" s="7"/>
      <c r="ED586" s="7"/>
      <c r="EE586" s="7"/>
      <c r="EF586" s="7"/>
      <c r="EG586" s="7"/>
      <c r="EH586" s="7"/>
      <c r="EI586" s="7"/>
      <c r="EJ586" s="7"/>
      <c r="EK586" s="7"/>
      <c r="EL586" s="7"/>
      <c r="EM586" s="7"/>
      <c r="EN586" s="7"/>
      <c r="EO586" s="7"/>
      <c r="EP586" s="7"/>
      <c r="EQ586" s="7"/>
      <c r="ER586" s="7"/>
      <c r="ES586" s="7"/>
      <c r="ET586" s="7"/>
      <c r="EU586" s="7"/>
      <c r="EV586" s="7"/>
      <c r="EW586" s="7"/>
      <c r="EX586" s="7"/>
      <c r="EY586" s="7"/>
      <c r="EZ586" s="7"/>
      <c r="FA586" s="7"/>
      <c r="FB586" s="7"/>
      <c r="FC586" s="7"/>
      <c r="FD586" s="7"/>
      <c r="FE586" s="7"/>
      <c r="FF586" s="7"/>
      <c r="FG586" s="7"/>
      <c r="FH586" s="7"/>
      <c r="FI586" s="7"/>
      <c r="FJ586" s="7"/>
      <c r="FK586" s="7"/>
      <c r="FL586" s="7"/>
      <c r="FM586" s="7"/>
      <c r="FN586" s="7"/>
      <c r="FO586" s="7"/>
      <c r="FP586" s="7"/>
      <c r="FQ586" s="7"/>
      <c r="FR586" s="7"/>
      <c r="FS586" s="7"/>
      <c r="FT586" s="7"/>
      <c r="FU586" s="7"/>
      <c r="FV586" s="7"/>
      <c r="FW586" s="7"/>
      <c r="FX586" s="7"/>
      <c r="FY586" s="7"/>
      <c r="FZ586" s="7"/>
      <c r="GA586" s="7"/>
      <c r="GB586" s="7"/>
      <c r="GC586" s="7"/>
      <c r="GD586" s="7"/>
      <c r="GE586" s="7"/>
      <c r="GF586" s="7"/>
      <c r="GG586" s="7"/>
      <c r="GH586" s="7"/>
      <c r="GI586" s="7"/>
      <c r="GJ586" s="7"/>
      <c r="GK586" s="7"/>
      <c r="GL586" s="7"/>
      <c r="GM586" s="7"/>
      <c r="GN586" s="7"/>
      <c r="GO586" s="7"/>
      <c r="GP586" s="7"/>
      <c r="GQ586" s="7"/>
      <c r="GR586" s="7"/>
      <c r="GS586" s="7"/>
      <c r="GT586" s="7"/>
      <c r="GU586" s="7"/>
      <c r="GV586" s="7"/>
      <c r="GW586" s="7"/>
      <c r="GX586" s="7"/>
      <c r="GY586" s="7"/>
      <c r="GZ586" s="7"/>
      <c r="HA586" s="7"/>
      <c r="HB586" s="7"/>
      <c r="HC586" s="7"/>
      <c r="HD586" s="7"/>
      <c r="HE586" s="7"/>
      <c r="HF586" s="7"/>
      <c r="HG586" s="7"/>
      <c r="HH586" s="7"/>
      <c r="HI586" s="7"/>
      <c r="HJ586" s="7"/>
      <c r="HK586" s="7"/>
      <c r="HL586" s="7"/>
      <c r="HM586" s="7"/>
      <c r="HN586" s="7"/>
      <c r="HO586" s="7"/>
      <c r="HP586" s="7"/>
      <c r="HQ586" s="7"/>
    </row>
    <row r="587" s="8" customFormat="1" ht="36" spans="1:225">
      <c r="A587" s="75" t="s">
        <v>42</v>
      </c>
      <c r="B587" s="66" t="s">
        <v>519</v>
      </c>
      <c r="C587" s="75" t="s">
        <v>50</v>
      </c>
      <c r="D587" s="75" t="s">
        <v>45</v>
      </c>
      <c r="E587" s="75" t="s">
        <v>267</v>
      </c>
      <c r="F587" s="75">
        <v>1</v>
      </c>
      <c r="G587" s="75">
        <v>1</v>
      </c>
      <c r="H587" s="75">
        <v>72</v>
      </c>
      <c r="I587" s="75">
        <v>279</v>
      </c>
      <c r="J587" s="75">
        <v>2018</v>
      </c>
      <c r="K587" s="75">
        <v>2018</v>
      </c>
      <c r="L587" s="81">
        <v>10</v>
      </c>
      <c r="M587" s="81">
        <v>0</v>
      </c>
      <c r="N587" s="81">
        <v>0</v>
      </c>
      <c r="O587" s="81">
        <v>10</v>
      </c>
      <c r="P587" s="81">
        <v>0</v>
      </c>
      <c r="Q587" s="75" t="s">
        <v>46</v>
      </c>
      <c r="R587" s="75">
        <v>276</v>
      </c>
      <c r="S587" s="75">
        <v>1197</v>
      </c>
      <c r="T587" s="75">
        <v>72</v>
      </c>
      <c r="U587" s="75">
        <v>279</v>
      </c>
      <c r="V587" s="66">
        <v>0</v>
      </c>
      <c r="W587" s="66">
        <v>0</v>
      </c>
      <c r="X587" s="66">
        <v>0</v>
      </c>
      <c r="Y587" s="66">
        <v>0</v>
      </c>
      <c r="Z587" s="66">
        <v>0</v>
      </c>
      <c r="AA587" s="66">
        <v>0</v>
      </c>
      <c r="AB587" s="67" t="s">
        <v>325</v>
      </c>
      <c r="AC587" s="67" t="s">
        <v>50</v>
      </c>
      <c r="AD587" s="6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7"/>
      <c r="CW587" s="7"/>
      <c r="CX587" s="7"/>
      <c r="CY587" s="7"/>
      <c r="CZ587" s="7"/>
      <c r="DA587" s="7"/>
      <c r="DB587" s="7"/>
      <c r="DC587" s="7"/>
      <c r="DD587" s="7"/>
      <c r="DE587" s="7"/>
      <c r="DF587" s="7"/>
      <c r="DG587" s="7"/>
      <c r="DH587" s="7"/>
      <c r="DI587" s="7"/>
      <c r="DJ587" s="7"/>
      <c r="DK587" s="7"/>
      <c r="DL587" s="7"/>
      <c r="DM587" s="7"/>
      <c r="DN587" s="7"/>
      <c r="DO587" s="7"/>
      <c r="DP587" s="7"/>
      <c r="DQ587" s="7"/>
      <c r="DR587" s="7"/>
      <c r="DS587" s="7"/>
      <c r="DT587" s="7"/>
      <c r="DU587" s="7"/>
      <c r="DV587" s="7"/>
      <c r="DW587" s="7"/>
      <c r="DX587" s="7"/>
      <c r="DY587" s="7"/>
      <c r="DZ587" s="7"/>
      <c r="EA587" s="7"/>
      <c r="EB587" s="7"/>
      <c r="EC587" s="7"/>
      <c r="ED587" s="7"/>
      <c r="EE587" s="7"/>
      <c r="EF587" s="7"/>
      <c r="EG587" s="7"/>
      <c r="EH587" s="7"/>
      <c r="EI587" s="7"/>
      <c r="EJ587" s="7"/>
      <c r="EK587" s="7"/>
      <c r="EL587" s="7"/>
      <c r="EM587" s="7"/>
      <c r="EN587" s="7"/>
      <c r="EO587" s="7"/>
      <c r="EP587" s="7"/>
      <c r="EQ587" s="7"/>
      <c r="ER587" s="7"/>
      <c r="ES587" s="7"/>
      <c r="ET587" s="7"/>
      <c r="EU587" s="7"/>
      <c r="EV587" s="7"/>
      <c r="EW587" s="7"/>
      <c r="EX587" s="7"/>
      <c r="EY587" s="7"/>
      <c r="EZ587" s="7"/>
      <c r="FA587" s="7"/>
      <c r="FB587" s="7"/>
      <c r="FC587" s="7"/>
      <c r="FD587" s="7"/>
      <c r="FE587" s="7"/>
      <c r="FF587" s="7"/>
      <c r="FG587" s="7"/>
      <c r="FH587" s="7"/>
      <c r="FI587" s="7"/>
      <c r="FJ587" s="7"/>
      <c r="FK587" s="7"/>
      <c r="FL587" s="7"/>
      <c r="FM587" s="7"/>
      <c r="FN587" s="7"/>
      <c r="FO587" s="7"/>
      <c r="FP587" s="7"/>
      <c r="FQ587" s="7"/>
      <c r="FR587" s="7"/>
      <c r="FS587" s="7"/>
      <c r="FT587" s="7"/>
      <c r="FU587" s="7"/>
      <c r="FV587" s="7"/>
      <c r="FW587" s="7"/>
      <c r="FX587" s="7"/>
      <c r="FY587" s="7"/>
      <c r="FZ587" s="7"/>
      <c r="GA587" s="7"/>
      <c r="GB587" s="7"/>
      <c r="GC587" s="7"/>
      <c r="GD587" s="7"/>
      <c r="GE587" s="7"/>
      <c r="GF587" s="7"/>
      <c r="GG587" s="7"/>
      <c r="GH587" s="7"/>
      <c r="GI587" s="7"/>
      <c r="GJ587" s="7"/>
      <c r="GK587" s="7"/>
      <c r="GL587" s="7"/>
      <c r="GM587" s="7"/>
      <c r="GN587" s="7"/>
      <c r="GO587" s="7"/>
      <c r="GP587" s="7"/>
      <c r="GQ587" s="7"/>
      <c r="GR587" s="7"/>
      <c r="GS587" s="7"/>
      <c r="GT587" s="7"/>
      <c r="GU587" s="7"/>
      <c r="GV587" s="7"/>
      <c r="GW587" s="7"/>
      <c r="GX587" s="7"/>
      <c r="GY587" s="7"/>
      <c r="GZ587" s="7"/>
      <c r="HA587" s="7"/>
      <c r="HB587" s="7"/>
      <c r="HC587" s="7"/>
      <c r="HD587" s="7"/>
      <c r="HE587" s="7"/>
      <c r="HF587" s="7"/>
      <c r="HG587" s="7"/>
      <c r="HH587" s="7"/>
      <c r="HI587" s="7"/>
      <c r="HJ587" s="7"/>
      <c r="HK587" s="7"/>
      <c r="HL587" s="7"/>
      <c r="HM587" s="7"/>
      <c r="HN587" s="7"/>
      <c r="HO587" s="7"/>
      <c r="HP587" s="7"/>
      <c r="HQ587" s="7"/>
    </row>
    <row r="588" s="8" customFormat="1" ht="36" spans="1:225">
      <c r="A588" s="75" t="s">
        <v>42</v>
      </c>
      <c r="B588" s="66" t="s">
        <v>519</v>
      </c>
      <c r="C588" s="75" t="s">
        <v>51</v>
      </c>
      <c r="D588" s="75" t="s">
        <v>45</v>
      </c>
      <c r="E588" s="75" t="s">
        <v>267</v>
      </c>
      <c r="F588" s="75">
        <v>1</v>
      </c>
      <c r="G588" s="75">
        <v>1</v>
      </c>
      <c r="H588" s="75">
        <v>33</v>
      </c>
      <c r="I588" s="75">
        <v>130</v>
      </c>
      <c r="J588" s="75">
        <v>2018</v>
      </c>
      <c r="K588" s="75">
        <v>2018</v>
      </c>
      <c r="L588" s="81">
        <v>10</v>
      </c>
      <c r="M588" s="81">
        <v>0</v>
      </c>
      <c r="N588" s="81">
        <v>0</v>
      </c>
      <c r="O588" s="81">
        <v>10</v>
      </c>
      <c r="P588" s="81">
        <v>0</v>
      </c>
      <c r="Q588" s="75" t="s">
        <v>46</v>
      </c>
      <c r="R588" s="75">
        <v>33</v>
      </c>
      <c r="S588" s="75">
        <v>130</v>
      </c>
      <c r="T588" s="75">
        <v>33</v>
      </c>
      <c r="U588" s="75">
        <v>130</v>
      </c>
      <c r="V588" s="66">
        <v>0</v>
      </c>
      <c r="W588" s="66">
        <v>0</v>
      </c>
      <c r="X588" s="66">
        <v>0</v>
      </c>
      <c r="Y588" s="66">
        <v>0</v>
      </c>
      <c r="Z588" s="66">
        <v>0</v>
      </c>
      <c r="AA588" s="66">
        <v>0</v>
      </c>
      <c r="AB588" s="67" t="s">
        <v>325</v>
      </c>
      <c r="AC588" s="67" t="s">
        <v>51</v>
      </c>
      <c r="AD588" s="6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7"/>
      <c r="CW588" s="7"/>
      <c r="CX588" s="7"/>
      <c r="CY588" s="7"/>
      <c r="CZ588" s="7"/>
      <c r="DA588" s="7"/>
      <c r="DB588" s="7"/>
      <c r="DC588" s="7"/>
      <c r="DD588" s="7"/>
      <c r="DE588" s="7"/>
      <c r="DF588" s="7"/>
      <c r="DG588" s="7"/>
      <c r="DH588" s="7"/>
      <c r="DI588" s="7"/>
      <c r="DJ588" s="7"/>
      <c r="DK588" s="7"/>
      <c r="DL588" s="7"/>
      <c r="DM588" s="7"/>
      <c r="DN588" s="7"/>
      <c r="DO588" s="7"/>
      <c r="DP588" s="7"/>
      <c r="DQ588" s="7"/>
      <c r="DR588" s="7"/>
      <c r="DS588" s="7"/>
      <c r="DT588" s="7"/>
      <c r="DU588" s="7"/>
      <c r="DV588" s="7"/>
      <c r="DW588" s="7"/>
      <c r="DX588" s="7"/>
      <c r="DY588" s="7"/>
      <c r="DZ588" s="7"/>
      <c r="EA588" s="7"/>
      <c r="EB588" s="7"/>
      <c r="EC588" s="7"/>
      <c r="ED588" s="7"/>
      <c r="EE588" s="7"/>
      <c r="EF588" s="7"/>
      <c r="EG588" s="7"/>
      <c r="EH588" s="7"/>
      <c r="EI588" s="7"/>
      <c r="EJ588" s="7"/>
      <c r="EK588" s="7"/>
      <c r="EL588" s="7"/>
      <c r="EM588" s="7"/>
      <c r="EN588" s="7"/>
      <c r="EO588" s="7"/>
      <c r="EP588" s="7"/>
      <c r="EQ588" s="7"/>
      <c r="ER588" s="7"/>
      <c r="ES588" s="7"/>
      <c r="ET588" s="7"/>
      <c r="EU588" s="7"/>
      <c r="EV588" s="7"/>
      <c r="EW588" s="7"/>
      <c r="EX588" s="7"/>
      <c r="EY588" s="7"/>
      <c r="EZ588" s="7"/>
      <c r="FA588" s="7"/>
      <c r="FB588" s="7"/>
      <c r="FC588" s="7"/>
      <c r="FD588" s="7"/>
      <c r="FE588" s="7"/>
      <c r="FF588" s="7"/>
      <c r="FG588" s="7"/>
      <c r="FH588" s="7"/>
      <c r="FI588" s="7"/>
      <c r="FJ588" s="7"/>
      <c r="FK588" s="7"/>
      <c r="FL588" s="7"/>
      <c r="FM588" s="7"/>
      <c r="FN588" s="7"/>
      <c r="FO588" s="7"/>
      <c r="FP588" s="7"/>
      <c r="FQ588" s="7"/>
      <c r="FR588" s="7"/>
      <c r="FS588" s="7"/>
      <c r="FT588" s="7"/>
      <c r="FU588" s="7"/>
      <c r="FV588" s="7"/>
      <c r="FW588" s="7"/>
      <c r="FX588" s="7"/>
      <c r="FY588" s="7"/>
      <c r="FZ588" s="7"/>
      <c r="GA588" s="7"/>
      <c r="GB588" s="7"/>
      <c r="GC588" s="7"/>
      <c r="GD588" s="7"/>
      <c r="GE588" s="7"/>
      <c r="GF588" s="7"/>
      <c r="GG588" s="7"/>
      <c r="GH588" s="7"/>
      <c r="GI588" s="7"/>
      <c r="GJ588" s="7"/>
      <c r="GK588" s="7"/>
      <c r="GL588" s="7"/>
      <c r="GM588" s="7"/>
      <c r="GN588" s="7"/>
      <c r="GO588" s="7"/>
      <c r="GP588" s="7"/>
      <c r="GQ588" s="7"/>
      <c r="GR588" s="7"/>
      <c r="GS588" s="7"/>
      <c r="GT588" s="7"/>
      <c r="GU588" s="7"/>
      <c r="GV588" s="7"/>
      <c r="GW588" s="7"/>
      <c r="GX588" s="7"/>
      <c r="GY588" s="7"/>
      <c r="GZ588" s="7"/>
      <c r="HA588" s="7"/>
      <c r="HB588" s="7"/>
      <c r="HC588" s="7"/>
      <c r="HD588" s="7"/>
      <c r="HE588" s="7"/>
      <c r="HF588" s="7"/>
      <c r="HG588" s="7"/>
      <c r="HH588" s="7"/>
      <c r="HI588" s="7"/>
      <c r="HJ588" s="7"/>
      <c r="HK588" s="7"/>
      <c r="HL588" s="7"/>
      <c r="HM588" s="7"/>
      <c r="HN588" s="7"/>
      <c r="HO588" s="7"/>
      <c r="HP588" s="7"/>
      <c r="HQ588" s="7"/>
    </row>
    <row r="589" s="8" customFormat="1" ht="36" spans="1:225">
      <c r="A589" s="75" t="s">
        <v>42</v>
      </c>
      <c r="B589" s="66" t="s">
        <v>519</v>
      </c>
      <c r="C589" s="75" t="s">
        <v>51</v>
      </c>
      <c r="D589" s="75" t="s">
        <v>45</v>
      </c>
      <c r="E589" s="75" t="s">
        <v>267</v>
      </c>
      <c r="F589" s="75">
        <v>1</v>
      </c>
      <c r="G589" s="75">
        <v>1</v>
      </c>
      <c r="H589" s="75">
        <v>46</v>
      </c>
      <c r="I589" s="75">
        <v>201</v>
      </c>
      <c r="J589" s="75">
        <v>2018</v>
      </c>
      <c r="K589" s="75">
        <v>2018</v>
      </c>
      <c r="L589" s="81">
        <v>10</v>
      </c>
      <c r="M589" s="81">
        <v>0</v>
      </c>
      <c r="N589" s="81">
        <v>0</v>
      </c>
      <c r="O589" s="81">
        <v>10</v>
      </c>
      <c r="P589" s="81">
        <v>0</v>
      </c>
      <c r="Q589" s="75" t="s">
        <v>46</v>
      </c>
      <c r="R589" s="75">
        <v>806</v>
      </c>
      <c r="S589" s="75">
        <v>3106</v>
      </c>
      <c r="T589" s="75">
        <v>46</v>
      </c>
      <c r="U589" s="75">
        <v>201</v>
      </c>
      <c r="V589" s="66">
        <v>0</v>
      </c>
      <c r="W589" s="66">
        <v>0</v>
      </c>
      <c r="X589" s="66">
        <v>0</v>
      </c>
      <c r="Y589" s="66">
        <v>0</v>
      </c>
      <c r="Z589" s="66">
        <v>0</v>
      </c>
      <c r="AA589" s="66">
        <v>0</v>
      </c>
      <c r="AB589" s="67" t="s">
        <v>325</v>
      </c>
      <c r="AC589" s="67" t="s">
        <v>51</v>
      </c>
      <c r="AD589" s="6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7"/>
      <c r="CW589" s="7"/>
      <c r="CX589" s="7"/>
      <c r="CY589" s="7"/>
      <c r="CZ589" s="7"/>
      <c r="DA589" s="7"/>
      <c r="DB589" s="7"/>
      <c r="DC589" s="7"/>
      <c r="DD589" s="7"/>
      <c r="DE589" s="7"/>
      <c r="DF589" s="7"/>
      <c r="DG589" s="7"/>
      <c r="DH589" s="7"/>
      <c r="DI589" s="7"/>
      <c r="DJ589" s="7"/>
      <c r="DK589" s="7"/>
      <c r="DL589" s="7"/>
      <c r="DM589" s="7"/>
      <c r="DN589" s="7"/>
      <c r="DO589" s="7"/>
      <c r="DP589" s="7"/>
      <c r="DQ589" s="7"/>
      <c r="DR589" s="7"/>
      <c r="DS589" s="7"/>
      <c r="DT589" s="7"/>
      <c r="DU589" s="7"/>
      <c r="DV589" s="7"/>
      <c r="DW589" s="7"/>
      <c r="DX589" s="7"/>
      <c r="DY589" s="7"/>
      <c r="DZ589" s="7"/>
      <c r="EA589" s="7"/>
      <c r="EB589" s="7"/>
      <c r="EC589" s="7"/>
      <c r="ED589" s="7"/>
      <c r="EE589" s="7"/>
      <c r="EF589" s="7"/>
      <c r="EG589" s="7"/>
      <c r="EH589" s="7"/>
      <c r="EI589" s="7"/>
      <c r="EJ589" s="7"/>
      <c r="EK589" s="7"/>
      <c r="EL589" s="7"/>
      <c r="EM589" s="7"/>
      <c r="EN589" s="7"/>
      <c r="EO589" s="7"/>
      <c r="EP589" s="7"/>
      <c r="EQ589" s="7"/>
      <c r="ER589" s="7"/>
      <c r="ES589" s="7"/>
      <c r="ET589" s="7"/>
      <c r="EU589" s="7"/>
      <c r="EV589" s="7"/>
      <c r="EW589" s="7"/>
      <c r="EX589" s="7"/>
      <c r="EY589" s="7"/>
      <c r="EZ589" s="7"/>
      <c r="FA589" s="7"/>
      <c r="FB589" s="7"/>
      <c r="FC589" s="7"/>
      <c r="FD589" s="7"/>
      <c r="FE589" s="7"/>
      <c r="FF589" s="7"/>
      <c r="FG589" s="7"/>
      <c r="FH589" s="7"/>
      <c r="FI589" s="7"/>
      <c r="FJ589" s="7"/>
      <c r="FK589" s="7"/>
      <c r="FL589" s="7"/>
      <c r="FM589" s="7"/>
      <c r="FN589" s="7"/>
      <c r="FO589" s="7"/>
      <c r="FP589" s="7"/>
      <c r="FQ589" s="7"/>
      <c r="FR589" s="7"/>
      <c r="FS589" s="7"/>
      <c r="FT589" s="7"/>
      <c r="FU589" s="7"/>
      <c r="FV589" s="7"/>
      <c r="FW589" s="7"/>
      <c r="FX589" s="7"/>
      <c r="FY589" s="7"/>
      <c r="FZ589" s="7"/>
      <c r="GA589" s="7"/>
      <c r="GB589" s="7"/>
      <c r="GC589" s="7"/>
      <c r="GD589" s="7"/>
      <c r="GE589" s="7"/>
      <c r="GF589" s="7"/>
      <c r="GG589" s="7"/>
      <c r="GH589" s="7"/>
      <c r="GI589" s="7"/>
      <c r="GJ589" s="7"/>
      <c r="GK589" s="7"/>
      <c r="GL589" s="7"/>
      <c r="GM589" s="7"/>
      <c r="GN589" s="7"/>
      <c r="GO589" s="7"/>
      <c r="GP589" s="7"/>
      <c r="GQ589" s="7"/>
      <c r="GR589" s="7"/>
      <c r="GS589" s="7"/>
      <c r="GT589" s="7"/>
      <c r="GU589" s="7"/>
      <c r="GV589" s="7"/>
      <c r="GW589" s="7"/>
      <c r="GX589" s="7"/>
      <c r="GY589" s="7"/>
      <c r="GZ589" s="7"/>
      <c r="HA589" s="7"/>
      <c r="HB589" s="7"/>
      <c r="HC589" s="7"/>
      <c r="HD589" s="7"/>
      <c r="HE589" s="7"/>
      <c r="HF589" s="7"/>
      <c r="HG589" s="7"/>
      <c r="HH589" s="7"/>
      <c r="HI589" s="7"/>
      <c r="HJ589" s="7"/>
      <c r="HK589" s="7"/>
      <c r="HL589" s="7"/>
      <c r="HM589" s="7"/>
      <c r="HN589" s="7"/>
      <c r="HO589" s="7"/>
      <c r="HP589" s="7"/>
      <c r="HQ589" s="7"/>
    </row>
    <row r="590" s="8" customFormat="1" ht="36" spans="1:225">
      <c r="A590" s="75" t="s">
        <v>42</v>
      </c>
      <c r="B590" s="66" t="s">
        <v>519</v>
      </c>
      <c r="C590" s="75" t="s">
        <v>52</v>
      </c>
      <c r="D590" s="75" t="s">
        <v>45</v>
      </c>
      <c r="E590" s="75" t="s">
        <v>267</v>
      </c>
      <c r="F590" s="75">
        <v>2</v>
      </c>
      <c r="G590" s="75">
        <v>1</v>
      </c>
      <c r="H590" s="75">
        <v>38</v>
      </c>
      <c r="I590" s="75">
        <v>137</v>
      </c>
      <c r="J590" s="75">
        <v>2018</v>
      </c>
      <c r="K590" s="75">
        <v>2018</v>
      </c>
      <c r="L590" s="81">
        <v>20</v>
      </c>
      <c r="M590" s="81">
        <v>0</v>
      </c>
      <c r="N590" s="81">
        <v>0</v>
      </c>
      <c r="O590" s="81">
        <v>20</v>
      </c>
      <c r="P590" s="81">
        <v>0</v>
      </c>
      <c r="Q590" s="75" t="s">
        <v>46</v>
      </c>
      <c r="R590" s="75">
        <v>38</v>
      </c>
      <c r="S590" s="75">
        <v>137</v>
      </c>
      <c r="T590" s="75">
        <v>38</v>
      </c>
      <c r="U590" s="75">
        <v>137</v>
      </c>
      <c r="V590" s="66">
        <v>0</v>
      </c>
      <c r="W590" s="66">
        <v>0</v>
      </c>
      <c r="X590" s="66">
        <v>0</v>
      </c>
      <c r="Y590" s="66">
        <v>0</v>
      </c>
      <c r="Z590" s="66">
        <v>0</v>
      </c>
      <c r="AA590" s="66">
        <v>0</v>
      </c>
      <c r="AB590" s="67" t="s">
        <v>325</v>
      </c>
      <c r="AC590" s="67" t="s">
        <v>52</v>
      </c>
      <c r="AD590" s="6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7"/>
      <c r="CW590" s="7"/>
      <c r="CX590" s="7"/>
      <c r="CY590" s="7"/>
      <c r="CZ590" s="7"/>
      <c r="DA590" s="7"/>
      <c r="DB590" s="7"/>
      <c r="DC590" s="7"/>
      <c r="DD590" s="7"/>
      <c r="DE590" s="7"/>
      <c r="DF590" s="7"/>
      <c r="DG590" s="7"/>
      <c r="DH590" s="7"/>
      <c r="DI590" s="7"/>
      <c r="DJ590" s="7"/>
      <c r="DK590" s="7"/>
      <c r="DL590" s="7"/>
      <c r="DM590" s="7"/>
      <c r="DN590" s="7"/>
      <c r="DO590" s="7"/>
      <c r="DP590" s="7"/>
      <c r="DQ590" s="7"/>
      <c r="DR590" s="7"/>
      <c r="DS590" s="7"/>
      <c r="DT590" s="7"/>
      <c r="DU590" s="7"/>
      <c r="DV590" s="7"/>
      <c r="DW590" s="7"/>
      <c r="DX590" s="7"/>
      <c r="DY590" s="7"/>
      <c r="DZ590" s="7"/>
      <c r="EA590" s="7"/>
      <c r="EB590" s="7"/>
      <c r="EC590" s="7"/>
      <c r="ED590" s="7"/>
      <c r="EE590" s="7"/>
      <c r="EF590" s="7"/>
      <c r="EG590" s="7"/>
      <c r="EH590" s="7"/>
      <c r="EI590" s="7"/>
      <c r="EJ590" s="7"/>
      <c r="EK590" s="7"/>
      <c r="EL590" s="7"/>
      <c r="EM590" s="7"/>
      <c r="EN590" s="7"/>
      <c r="EO590" s="7"/>
      <c r="EP590" s="7"/>
      <c r="EQ590" s="7"/>
      <c r="ER590" s="7"/>
      <c r="ES590" s="7"/>
      <c r="ET590" s="7"/>
      <c r="EU590" s="7"/>
      <c r="EV590" s="7"/>
      <c r="EW590" s="7"/>
      <c r="EX590" s="7"/>
      <c r="EY590" s="7"/>
      <c r="EZ590" s="7"/>
      <c r="FA590" s="7"/>
      <c r="FB590" s="7"/>
      <c r="FC590" s="7"/>
      <c r="FD590" s="7"/>
      <c r="FE590" s="7"/>
      <c r="FF590" s="7"/>
      <c r="FG590" s="7"/>
      <c r="FH590" s="7"/>
      <c r="FI590" s="7"/>
      <c r="FJ590" s="7"/>
      <c r="FK590" s="7"/>
      <c r="FL590" s="7"/>
      <c r="FM590" s="7"/>
      <c r="FN590" s="7"/>
      <c r="FO590" s="7"/>
      <c r="FP590" s="7"/>
      <c r="FQ590" s="7"/>
      <c r="FR590" s="7"/>
      <c r="FS590" s="7"/>
      <c r="FT590" s="7"/>
      <c r="FU590" s="7"/>
      <c r="FV590" s="7"/>
      <c r="FW590" s="7"/>
      <c r="FX590" s="7"/>
      <c r="FY590" s="7"/>
      <c r="FZ590" s="7"/>
      <c r="GA590" s="7"/>
      <c r="GB590" s="7"/>
      <c r="GC590" s="7"/>
      <c r="GD590" s="7"/>
      <c r="GE590" s="7"/>
      <c r="GF590" s="7"/>
      <c r="GG590" s="7"/>
      <c r="GH590" s="7"/>
      <c r="GI590" s="7"/>
      <c r="GJ590" s="7"/>
      <c r="GK590" s="7"/>
      <c r="GL590" s="7"/>
      <c r="GM590" s="7"/>
      <c r="GN590" s="7"/>
      <c r="GO590" s="7"/>
      <c r="GP590" s="7"/>
      <c r="GQ590" s="7"/>
      <c r="GR590" s="7"/>
      <c r="GS590" s="7"/>
      <c r="GT590" s="7"/>
      <c r="GU590" s="7"/>
      <c r="GV590" s="7"/>
      <c r="GW590" s="7"/>
      <c r="GX590" s="7"/>
      <c r="GY590" s="7"/>
      <c r="GZ590" s="7"/>
      <c r="HA590" s="7"/>
      <c r="HB590" s="7"/>
      <c r="HC590" s="7"/>
      <c r="HD590" s="7"/>
      <c r="HE590" s="7"/>
      <c r="HF590" s="7"/>
      <c r="HG590" s="7"/>
      <c r="HH590" s="7"/>
      <c r="HI590" s="7"/>
      <c r="HJ590" s="7"/>
      <c r="HK590" s="7"/>
      <c r="HL590" s="7"/>
      <c r="HM590" s="7"/>
      <c r="HN590" s="7"/>
      <c r="HO590" s="7"/>
      <c r="HP590" s="7"/>
      <c r="HQ590" s="7"/>
    </row>
    <row r="591" s="8" customFormat="1" ht="36" spans="1:225">
      <c r="A591" s="75" t="s">
        <v>42</v>
      </c>
      <c r="B591" s="66" t="s">
        <v>519</v>
      </c>
      <c r="C591" s="75" t="s">
        <v>53</v>
      </c>
      <c r="D591" s="75" t="s">
        <v>45</v>
      </c>
      <c r="E591" s="75" t="s">
        <v>267</v>
      </c>
      <c r="F591" s="75">
        <v>1</v>
      </c>
      <c r="G591" s="75">
        <v>1</v>
      </c>
      <c r="H591" s="75">
        <v>62</v>
      </c>
      <c r="I591" s="75">
        <v>210</v>
      </c>
      <c r="J591" s="75">
        <v>2018</v>
      </c>
      <c r="K591" s="75">
        <v>2018</v>
      </c>
      <c r="L591" s="81">
        <v>10</v>
      </c>
      <c r="M591" s="81">
        <v>0</v>
      </c>
      <c r="N591" s="81">
        <v>0</v>
      </c>
      <c r="O591" s="81">
        <v>10</v>
      </c>
      <c r="P591" s="81">
        <v>0</v>
      </c>
      <c r="Q591" s="75" t="s">
        <v>46</v>
      </c>
      <c r="R591" s="75">
        <v>1158</v>
      </c>
      <c r="S591" s="75">
        <v>4593</v>
      </c>
      <c r="T591" s="75">
        <v>62</v>
      </c>
      <c r="U591" s="75">
        <v>210</v>
      </c>
      <c r="V591" s="66">
        <v>0</v>
      </c>
      <c r="W591" s="66">
        <v>0</v>
      </c>
      <c r="X591" s="66">
        <v>0</v>
      </c>
      <c r="Y591" s="66">
        <v>0</v>
      </c>
      <c r="Z591" s="66">
        <v>0</v>
      </c>
      <c r="AA591" s="66">
        <v>0</v>
      </c>
      <c r="AB591" s="67" t="s">
        <v>325</v>
      </c>
      <c r="AC591" s="67" t="s">
        <v>53</v>
      </c>
      <c r="AD591" s="6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7"/>
      <c r="CW591" s="7"/>
      <c r="CX591" s="7"/>
      <c r="CY591" s="7"/>
      <c r="CZ591" s="7"/>
      <c r="DA591" s="7"/>
      <c r="DB591" s="7"/>
      <c r="DC591" s="7"/>
      <c r="DD591" s="7"/>
      <c r="DE591" s="7"/>
      <c r="DF591" s="7"/>
      <c r="DG591" s="7"/>
      <c r="DH591" s="7"/>
      <c r="DI591" s="7"/>
      <c r="DJ591" s="7"/>
      <c r="DK591" s="7"/>
      <c r="DL591" s="7"/>
      <c r="DM591" s="7"/>
      <c r="DN591" s="7"/>
      <c r="DO591" s="7"/>
      <c r="DP591" s="7"/>
      <c r="DQ591" s="7"/>
      <c r="DR591" s="7"/>
      <c r="DS591" s="7"/>
      <c r="DT591" s="7"/>
      <c r="DU591" s="7"/>
      <c r="DV591" s="7"/>
      <c r="DW591" s="7"/>
      <c r="DX591" s="7"/>
      <c r="DY591" s="7"/>
      <c r="DZ591" s="7"/>
      <c r="EA591" s="7"/>
      <c r="EB591" s="7"/>
      <c r="EC591" s="7"/>
      <c r="ED591" s="7"/>
      <c r="EE591" s="7"/>
      <c r="EF591" s="7"/>
      <c r="EG591" s="7"/>
      <c r="EH591" s="7"/>
      <c r="EI591" s="7"/>
      <c r="EJ591" s="7"/>
      <c r="EK591" s="7"/>
      <c r="EL591" s="7"/>
      <c r="EM591" s="7"/>
      <c r="EN591" s="7"/>
      <c r="EO591" s="7"/>
      <c r="EP591" s="7"/>
      <c r="EQ591" s="7"/>
      <c r="ER591" s="7"/>
      <c r="ES591" s="7"/>
      <c r="ET591" s="7"/>
      <c r="EU591" s="7"/>
      <c r="EV591" s="7"/>
      <c r="EW591" s="7"/>
      <c r="EX591" s="7"/>
      <c r="EY591" s="7"/>
      <c r="EZ591" s="7"/>
      <c r="FA591" s="7"/>
      <c r="FB591" s="7"/>
      <c r="FC591" s="7"/>
      <c r="FD591" s="7"/>
      <c r="FE591" s="7"/>
      <c r="FF591" s="7"/>
      <c r="FG591" s="7"/>
      <c r="FH591" s="7"/>
      <c r="FI591" s="7"/>
      <c r="FJ591" s="7"/>
      <c r="FK591" s="7"/>
      <c r="FL591" s="7"/>
      <c r="FM591" s="7"/>
      <c r="FN591" s="7"/>
      <c r="FO591" s="7"/>
      <c r="FP591" s="7"/>
      <c r="FQ591" s="7"/>
      <c r="FR591" s="7"/>
      <c r="FS591" s="7"/>
      <c r="FT591" s="7"/>
      <c r="FU591" s="7"/>
      <c r="FV591" s="7"/>
      <c r="FW591" s="7"/>
      <c r="FX591" s="7"/>
      <c r="FY591" s="7"/>
      <c r="FZ591" s="7"/>
      <c r="GA591" s="7"/>
      <c r="GB591" s="7"/>
      <c r="GC591" s="7"/>
      <c r="GD591" s="7"/>
      <c r="GE591" s="7"/>
      <c r="GF591" s="7"/>
      <c r="GG591" s="7"/>
      <c r="GH591" s="7"/>
      <c r="GI591" s="7"/>
      <c r="GJ591" s="7"/>
      <c r="GK591" s="7"/>
      <c r="GL591" s="7"/>
      <c r="GM591" s="7"/>
      <c r="GN591" s="7"/>
      <c r="GO591" s="7"/>
      <c r="GP591" s="7"/>
      <c r="GQ591" s="7"/>
      <c r="GR591" s="7"/>
      <c r="GS591" s="7"/>
      <c r="GT591" s="7"/>
      <c r="GU591" s="7"/>
      <c r="GV591" s="7"/>
      <c r="GW591" s="7"/>
      <c r="GX591" s="7"/>
      <c r="GY591" s="7"/>
      <c r="GZ591" s="7"/>
      <c r="HA591" s="7"/>
      <c r="HB591" s="7"/>
      <c r="HC591" s="7"/>
      <c r="HD591" s="7"/>
      <c r="HE591" s="7"/>
      <c r="HF591" s="7"/>
      <c r="HG591" s="7"/>
      <c r="HH591" s="7"/>
      <c r="HI591" s="7"/>
      <c r="HJ591" s="7"/>
      <c r="HK591" s="7"/>
      <c r="HL591" s="7"/>
      <c r="HM591" s="7"/>
      <c r="HN591" s="7"/>
      <c r="HO591" s="7"/>
      <c r="HP591" s="7"/>
      <c r="HQ591" s="7"/>
    </row>
    <row r="592" s="8" customFormat="1" ht="36" spans="1:225">
      <c r="A592" s="75" t="s">
        <v>42</v>
      </c>
      <c r="B592" s="66" t="s">
        <v>519</v>
      </c>
      <c r="C592" s="75" t="s">
        <v>53</v>
      </c>
      <c r="D592" s="75" t="s">
        <v>45</v>
      </c>
      <c r="E592" s="75" t="s">
        <v>267</v>
      </c>
      <c r="F592" s="75">
        <v>1</v>
      </c>
      <c r="G592" s="75">
        <v>1</v>
      </c>
      <c r="H592" s="75">
        <v>89</v>
      </c>
      <c r="I592" s="75">
        <v>306</v>
      </c>
      <c r="J592" s="75">
        <v>2018</v>
      </c>
      <c r="K592" s="75">
        <v>2018</v>
      </c>
      <c r="L592" s="81">
        <v>10</v>
      </c>
      <c r="M592" s="81">
        <v>0</v>
      </c>
      <c r="N592" s="81">
        <v>0</v>
      </c>
      <c r="O592" s="81">
        <v>10</v>
      </c>
      <c r="P592" s="81">
        <v>0</v>
      </c>
      <c r="Q592" s="75" t="s">
        <v>46</v>
      </c>
      <c r="R592" s="75">
        <v>33</v>
      </c>
      <c r="S592" s="75">
        <v>103</v>
      </c>
      <c r="T592" s="75">
        <v>89</v>
      </c>
      <c r="U592" s="75">
        <v>306</v>
      </c>
      <c r="V592" s="66">
        <v>0</v>
      </c>
      <c r="W592" s="66">
        <v>0</v>
      </c>
      <c r="X592" s="66">
        <v>0</v>
      </c>
      <c r="Y592" s="66">
        <v>0</v>
      </c>
      <c r="Z592" s="66">
        <v>0</v>
      </c>
      <c r="AA592" s="66">
        <v>0</v>
      </c>
      <c r="AB592" s="67" t="s">
        <v>325</v>
      </c>
      <c r="AC592" s="67" t="s">
        <v>53</v>
      </c>
      <c r="AD592" s="6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7"/>
      <c r="CW592" s="7"/>
      <c r="CX592" s="7"/>
      <c r="CY592" s="7"/>
      <c r="CZ592" s="7"/>
      <c r="DA592" s="7"/>
      <c r="DB592" s="7"/>
      <c r="DC592" s="7"/>
      <c r="DD592" s="7"/>
      <c r="DE592" s="7"/>
      <c r="DF592" s="7"/>
      <c r="DG592" s="7"/>
      <c r="DH592" s="7"/>
      <c r="DI592" s="7"/>
      <c r="DJ592" s="7"/>
      <c r="DK592" s="7"/>
      <c r="DL592" s="7"/>
      <c r="DM592" s="7"/>
      <c r="DN592" s="7"/>
      <c r="DO592" s="7"/>
      <c r="DP592" s="7"/>
      <c r="DQ592" s="7"/>
      <c r="DR592" s="7"/>
      <c r="DS592" s="7"/>
      <c r="DT592" s="7"/>
      <c r="DU592" s="7"/>
      <c r="DV592" s="7"/>
      <c r="DW592" s="7"/>
      <c r="DX592" s="7"/>
      <c r="DY592" s="7"/>
      <c r="DZ592" s="7"/>
      <c r="EA592" s="7"/>
      <c r="EB592" s="7"/>
      <c r="EC592" s="7"/>
      <c r="ED592" s="7"/>
      <c r="EE592" s="7"/>
      <c r="EF592" s="7"/>
      <c r="EG592" s="7"/>
      <c r="EH592" s="7"/>
      <c r="EI592" s="7"/>
      <c r="EJ592" s="7"/>
      <c r="EK592" s="7"/>
      <c r="EL592" s="7"/>
      <c r="EM592" s="7"/>
      <c r="EN592" s="7"/>
      <c r="EO592" s="7"/>
      <c r="EP592" s="7"/>
      <c r="EQ592" s="7"/>
      <c r="ER592" s="7"/>
      <c r="ES592" s="7"/>
      <c r="ET592" s="7"/>
      <c r="EU592" s="7"/>
      <c r="EV592" s="7"/>
      <c r="EW592" s="7"/>
      <c r="EX592" s="7"/>
      <c r="EY592" s="7"/>
      <c r="EZ592" s="7"/>
      <c r="FA592" s="7"/>
      <c r="FB592" s="7"/>
      <c r="FC592" s="7"/>
      <c r="FD592" s="7"/>
      <c r="FE592" s="7"/>
      <c r="FF592" s="7"/>
      <c r="FG592" s="7"/>
      <c r="FH592" s="7"/>
      <c r="FI592" s="7"/>
      <c r="FJ592" s="7"/>
      <c r="FK592" s="7"/>
      <c r="FL592" s="7"/>
      <c r="FM592" s="7"/>
      <c r="FN592" s="7"/>
      <c r="FO592" s="7"/>
      <c r="FP592" s="7"/>
      <c r="FQ592" s="7"/>
      <c r="FR592" s="7"/>
      <c r="FS592" s="7"/>
      <c r="FT592" s="7"/>
      <c r="FU592" s="7"/>
      <c r="FV592" s="7"/>
      <c r="FW592" s="7"/>
      <c r="FX592" s="7"/>
      <c r="FY592" s="7"/>
      <c r="FZ592" s="7"/>
      <c r="GA592" s="7"/>
      <c r="GB592" s="7"/>
      <c r="GC592" s="7"/>
      <c r="GD592" s="7"/>
      <c r="GE592" s="7"/>
      <c r="GF592" s="7"/>
      <c r="GG592" s="7"/>
      <c r="GH592" s="7"/>
      <c r="GI592" s="7"/>
      <c r="GJ592" s="7"/>
      <c r="GK592" s="7"/>
      <c r="GL592" s="7"/>
      <c r="GM592" s="7"/>
      <c r="GN592" s="7"/>
      <c r="GO592" s="7"/>
      <c r="GP592" s="7"/>
      <c r="GQ592" s="7"/>
      <c r="GR592" s="7"/>
      <c r="GS592" s="7"/>
      <c r="GT592" s="7"/>
      <c r="GU592" s="7"/>
      <c r="GV592" s="7"/>
      <c r="GW592" s="7"/>
      <c r="GX592" s="7"/>
      <c r="GY592" s="7"/>
      <c r="GZ592" s="7"/>
      <c r="HA592" s="7"/>
      <c r="HB592" s="7"/>
      <c r="HC592" s="7"/>
      <c r="HD592" s="7"/>
      <c r="HE592" s="7"/>
      <c r="HF592" s="7"/>
      <c r="HG592" s="7"/>
      <c r="HH592" s="7"/>
      <c r="HI592" s="7"/>
      <c r="HJ592" s="7"/>
      <c r="HK592" s="7"/>
      <c r="HL592" s="7"/>
      <c r="HM592" s="7"/>
      <c r="HN592" s="7"/>
      <c r="HO592" s="7"/>
      <c r="HP592" s="7"/>
      <c r="HQ592" s="7"/>
    </row>
    <row r="593" s="8" customFormat="1" ht="36" spans="1:225">
      <c r="A593" s="75" t="s">
        <v>42</v>
      </c>
      <c r="B593" s="66" t="s">
        <v>519</v>
      </c>
      <c r="C593" s="75" t="s">
        <v>54</v>
      </c>
      <c r="D593" s="75" t="s">
        <v>45</v>
      </c>
      <c r="E593" s="75" t="s">
        <v>267</v>
      </c>
      <c r="F593" s="75">
        <v>1</v>
      </c>
      <c r="G593" s="75">
        <v>1</v>
      </c>
      <c r="H593" s="75">
        <v>52</v>
      </c>
      <c r="I593" s="75">
        <v>162</v>
      </c>
      <c r="J593" s="75">
        <v>2018</v>
      </c>
      <c r="K593" s="75">
        <v>2018</v>
      </c>
      <c r="L593" s="81">
        <v>10</v>
      </c>
      <c r="M593" s="81">
        <v>0</v>
      </c>
      <c r="N593" s="81">
        <v>0</v>
      </c>
      <c r="O593" s="81">
        <v>10</v>
      </c>
      <c r="P593" s="81">
        <v>0</v>
      </c>
      <c r="Q593" s="75" t="s">
        <v>46</v>
      </c>
      <c r="R593" s="75">
        <v>1471</v>
      </c>
      <c r="S593" s="75">
        <v>6424</v>
      </c>
      <c r="T593" s="75">
        <v>52</v>
      </c>
      <c r="U593" s="75">
        <v>162</v>
      </c>
      <c r="V593" s="66">
        <v>0</v>
      </c>
      <c r="W593" s="66">
        <v>0</v>
      </c>
      <c r="X593" s="66">
        <v>0</v>
      </c>
      <c r="Y593" s="66">
        <v>0</v>
      </c>
      <c r="Z593" s="66">
        <v>0</v>
      </c>
      <c r="AA593" s="66">
        <v>0</v>
      </c>
      <c r="AB593" s="67" t="s">
        <v>325</v>
      </c>
      <c r="AC593" s="67" t="s">
        <v>54</v>
      </c>
      <c r="AD593" s="6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7"/>
      <c r="CW593" s="7"/>
      <c r="CX593" s="7"/>
      <c r="CY593" s="7"/>
      <c r="CZ593" s="7"/>
      <c r="DA593" s="7"/>
      <c r="DB593" s="7"/>
      <c r="DC593" s="7"/>
      <c r="DD593" s="7"/>
      <c r="DE593" s="7"/>
      <c r="DF593" s="7"/>
      <c r="DG593" s="7"/>
      <c r="DH593" s="7"/>
      <c r="DI593" s="7"/>
      <c r="DJ593" s="7"/>
      <c r="DK593" s="7"/>
      <c r="DL593" s="7"/>
      <c r="DM593" s="7"/>
      <c r="DN593" s="7"/>
      <c r="DO593" s="7"/>
      <c r="DP593" s="7"/>
      <c r="DQ593" s="7"/>
      <c r="DR593" s="7"/>
      <c r="DS593" s="7"/>
      <c r="DT593" s="7"/>
      <c r="DU593" s="7"/>
      <c r="DV593" s="7"/>
      <c r="DW593" s="7"/>
      <c r="DX593" s="7"/>
      <c r="DY593" s="7"/>
      <c r="DZ593" s="7"/>
      <c r="EA593" s="7"/>
      <c r="EB593" s="7"/>
      <c r="EC593" s="7"/>
      <c r="ED593" s="7"/>
      <c r="EE593" s="7"/>
      <c r="EF593" s="7"/>
      <c r="EG593" s="7"/>
      <c r="EH593" s="7"/>
      <c r="EI593" s="7"/>
      <c r="EJ593" s="7"/>
      <c r="EK593" s="7"/>
      <c r="EL593" s="7"/>
      <c r="EM593" s="7"/>
      <c r="EN593" s="7"/>
      <c r="EO593" s="7"/>
      <c r="EP593" s="7"/>
      <c r="EQ593" s="7"/>
      <c r="ER593" s="7"/>
      <c r="ES593" s="7"/>
      <c r="ET593" s="7"/>
      <c r="EU593" s="7"/>
      <c r="EV593" s="7"/>
      <c r="EW593" s="7"/>
      <c r="EX593" s="7"/>
      <c r="EY593" s="7"/>
      <c r="EZ593" s="7"/>
      <c r="FA593" s="7"/>
      <c r="FB593" s="7"/>
      <c r="FC593" s="7"/>
      <c r="FD593" s="7"/>
      <c r="FE593" s="7"/>
      <c r="FF593" s="7"/>
      <c r="FG593" s="7"/>
      <c r="FH593" s="7"/>
      <c r="FI593" s="7"/>
      <c r="FJ593" s="7"/>
      <c r="FK593" s="7"/>
      <c r="FL593" s="7"/>
      <c r="FM593" s="7"/>
      <c r="FN593" s="7"/>
      <c r="FO593" s="7"/>
      <c r="FP593" s="7"/>
      <c r="FQ593" s="7"/>
      <c r="FR593" s="7"/>
      <c r="FS593" s="7"/>
      <c r="FT593" s="7"/>
      <c r="FU593" s="7"/>
      <c r="FV593" s="7"/>
      <c r="FW593" s="7"/>
      <c r="FX593" s="7"/>
      <c r="FY593" s="7"/>
      <c r="FZ593" s="7"/>
      <c r="GA593" s="7"/>
      <c r="GB593" s="7"/>
      <c r="GC593" s="7"/>
      <c r="GD593" s="7"/>
      <c r="GE593" s="7"/>
      <c r="GF593" s="7"/>
      <c r="GG593" s="7"/>
      <c r="GH593" s="7"/>
      <c r="GI593" s="7"/>
      <c r="GJ593" s="7"/>
      <c r="GK593" s="7"/>
      <c r="GL593" s="7"/>
      <c r="GM593" s="7"/>
      <c r="GN593" s="7"/>
      <c r="GO593" s="7"/>
      <c r="GP593" s="7"/>
      <c r="GQ593" s="7"/>
      <c r="GR593" s="7"/>
      <c r="GS593" s="7"/>
      <c r="GT593" s="7"/>
      <c r="GU593" s="7"/>
      <c r="GV593" s="7"/>
      <c r="GW593" s="7"/>
      <c r="GX593" s="7"/>
      <c r="GY593" s="7"/>
      <c r="GZ593" s="7"/>
      <c r="HA593" s="7"/>
      <c r="HB593" s="7"/>
      <c r="HC593" s="7"/>
      <c r="HD593" s="7"/>
      <c r="HE593" s="7"/>
      <c r="HF593" s="7"/>
      <c r="HG593" s="7"/>
      <c r="HH593" s="7"/>
      <c r="HI593" s="7"/>
      <c r="HJ593" s="7"/>
      <c r="HK593" s="7"/>
      <c r="HL593" s="7"/>
      <c r="HM593" s="7"/>
      <c r="HN593" s="7"/>
      <c r="HO593" s="7"/>
      <c r="HP593" s="7"/>
      <c r="HQ593" s="7"/>
    </row>
    <row r="594" s="8" customFormat="1" ht="36" spans="1:225">
      <c r="A594" s="75" t="s">
        <v>42</v>
      </c>
      <c r="B594" s="66" t="s">
        <v>519</v>
      </c>
      <c r="C594" s="75" t="s">
        <v>54</v>
      </c>
      <c r="D594" s="75" t="s">
        <v>45</v>
      </c>
      <c r="E594" s="75" t="s">
        <v>267</v>
      </c>
      <c r="F594" s="75">
        <v>1</v>
      </c>
      <c r="G594" s="75">
        <v>1</v>
      </c>
      <c r="H594" s="75">
        <v>189</v>
      </c>
      <c r="I594" s="75">
        <v>764</v>
      </c>
      <c r="J594" s="75">
        <v>2018</v>
      </c>
      <c r="K594" s="75">
        <v>2018</v>
      </c>
      <c r="L594" s="81">
        <v>10</v>
      </c>
      <c r="M594" s="81">
        <v>0</v>
      </c>
      <c r="N594" s="81">
        <v>0</v>
      </c>
      <c r="O594" s="81">
        <v>10</v>
      </c>
      <c r="P594" s="81">
        <v>0</v>
      </c>
      <c r="Q594" s="75" t="s">
        <v>46</v>
      </c>
      <c r="R594" s="75">
        <v>189</v>
      </c>
      <c r="S594" s="75">
        <v>764</v>
      </c>
      <c r="T594" s="75">
        <v>189</v>
      </c>
      <c r="U594" s="75">
        <v>764</v>
      </c>
      <c r="V594" s="66">
        <v>0</v>
      </c>
      <c r="W594" s="66">
        <v>0</v>
      </c>
      <c r="X594" s="66">
        <v>0</v>
      </c>
      <c r="Y594" s="66">
        <v>0</v>
      </c>
      <c r="Z594" s="66">
        <v>0</v>
      </c>
      <c r="AA594" s="66">
        <v>0</v>
      </c>
      <c r="AB594" s="67" t="s">
        <v>325</v>
      </c>
      <c r="AC594" s="67" t="s">
        <v>54</v>
      </c>
      <c r="AD594" s="6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7"/>
      <c r="CW594" s="7"/>
      <c r="CX594" s="7"/>
      <c r="CY594" s="7"/>
      <c r="CZ594" s="7"/>
      <c r="DA594" s="7"/>
      <c r="DB594" s="7"/>
      <c r="DC594" s="7"/>
      <c r="DD594" s="7"/>
      <c r="DE594" s="7"/>
      <c r="DF594" s="7"/>
      <c r="DG594" s="7"/>
      <c r="DH594" s="7"/>
      <c r="DI594" s="7"/>
      <c r="DJ594" s="7"/>
      <c r="DK594" s="7"/>
      <c r="DL594" s="7"/>
      <c r="DM594" s="7"/>
      <c r="DN594" s="7"/>
      <c r="DO594" s="7"/>
      <c r="DP594" s="7"/>
      <c r="DQ594" s="7"/>
      <c r="DR594" s="7"/>
      <c r="DS594" s="7"/>
      <c r="DT594" s="7"/>
      <c r="DU594" s="7"/>
      <c r="DV594" s="7"/>
      <c r="DW594" s="7"/>
      <c r="DX594" s="7"/>
      <c r="DY594" s="7"/>
      <c r="DZ594" s="7"/>
      <c r="EA594" s="7"/>
      <c r="EB594" s="7"/>
      <c r="EC594" s="7"/>
      <c r="ED594" s="7"/>
      <c r="EE594" s="7"/>
      <c r="EF594" s="7"/>
      <c r="EG594" s="7"/>
      <c r="EH594" s="7"/>
      <c r="EI594" s="7"/>
      <c r="EJ594" s="7"/>
      <c r="EK594" s="7"/>
      <c r="EL594" s="7"/>
      <c r="EM594" s="7"/>
      <c r="EN594" s="7"/>
      <c r="EO594" s="7"/>
      <c r="EP594" s="7"/>
      <c r="EQ594" s="7"/>
      <c r="ER594" s="7"/>
      <c r="ES594" s="7"/>
      <c r="ET594" s="7"/>
      <c r="EU594" s="7"/>
      <c r="EV594" s="7"/>
      <c r="EW594" s="7"/>
      <c r="EX594" s="7"/>
      <c r="EY594" s="7"/>
      <c r="EZ594" s="7"/>
      <c r="FA594" s="7"/>
      <c r="FB594" s="7"/>
      <c r="FC594" s="7"/>
      <c r="FD594" s="7"/>
      <c r="FE594" s="7"/>
      <c r="FF594" s="7"/>
      <c r="FG594" s="7"/>
      <c r="FH594" s="7"/>
      <c r="FI594" s="7"/>
      <c r="FJ594" s="7"/>
      <c r="FK594" s="7"/>
      <c r="FL594" s="7"/>
      <c r="FM594" s="7"/>
      <c r="FN594" s="7"/>
      <c r="FO594" s="7"/>
      <c r="FP594" s="7"/>
      <c r="FQ594" s="7"/>
      <c r="FR594" s="7"/>
      <c r="FS594" s="7"/>
      <c r="FT594" s="7"/>
      <c r="FU594" s="7"/>
      <c r="FV594" s="7"/>
      <c r="FW594" s="7"/>
      <c r="FX594" s="7"/>
      <c r="FY594" s="7"/>
      <c r="FZ594" s="7"/>
      <c r="GA594" s="7"/>
      <c r="GB594" s="7"/>
      <c r="GC594" s="7"/>
      <c r="GD594" s="7"/>
      <c r="GE594" s="7"/>
      <c r="GF594" s="7"/>
      <c r="GG594" s="7"/>
      <c r="GH594" s="7"/>
      <c r="GI594" s="7"/>
      <c r="GJ594" s="7"/>
      <c r="GK594" s="7"/>
      <c r="GL594" s="7"/>
      <c r="GM594" s="7"/>
      <c r="GN594" s="7"/>
      <c r="GO594" s="7"/>
      <c r="GP594" s="7"/>
      <c r="GQ594" s="7"/>
      <c r="GR594" s="7"/>
      <c r="GS594" s="7"/>
      <c r="GT594" s="7"/>
      <c r="GU594" s="7"/>
      <c r="GV594" s="7"/>
      <c r="GW594" s="7"/>
      <c r="GX594" s="7"/>
      <c r="GY594" s="7"/>
      <c r="GZ594" s="7"/>
      <c r="HA594" s="7"/>
      <c r="HB594" s="7"/>
      <c r="HC594" s="7"/>
      <c r="HD594" s="7"/>
      <c r="HE594" s="7"/>
      <c r="HF594" s="7"/>
      <c r="HG594" s="7"/>
      <c r="HH594" s="7"/>
      <c r="HI594" s="7"/>
      <c r="HJ594" s="7"/>
      <c r="HK594" s="7"/>
      <c r="HL594" s="7"/>
      <c r="HM594" s="7"/>
      <c r="HN594" s="7"/>
      <c r="HO594" s="7"/>
      <c r="HP594" s="7"/>
      <c r="HQ594" s="7"/>
    </row>
    <row r="595" s="8" customFormat="1" ht="36" spans="1:225">
      <c r="A595" s="75" t="s">
        <v>42</v>
      </c>
      <c r="B595" s="66" t="s">
        <v>519</v>
      </c>
      <c r="C595" s="75" t="s">
        <v>54</v>
      </c>
      <c r="D595" s="75" t="s">
        <v>45</v>
      </c>
      <c r="E595" s="75" t="s">
        <v>267</v>
      </c>
      <c r="F595" s="75">
        <v>1</v>
      </c>
      <c r="G595" s="75">
        <v>1</v>
      </c>
      <c r="H595" s="75">
        <v>146</v>
      </c>
      <c r="I595" s="75">
        <v>560</v>
      </c>
      <c r="J595" s="75">
        <v>2018</v>
      </c>
      <c r="K595" s="75">
        <v>2018</v>
      </c>
      <c r="L595" s="81">
        <v>10</v>
      </c>
      <c r="M595" s="81">
        <v>0</v>
      </c>
      <c r="N595" s="81">
        <v>0</v>
      </c>
      <c r="O595" s="81">
        <v>10</v>
      </c>
      <c r="P595" s="81">
        <v>0</v>
      </c>
      <c r="Q595" s="75" t="s">
        <v>46</v>
      </c>
      <c r="R595" s="75">
        <v>146</v>
      </c>
      <c r="S595" s="75">
        <v>560</v>
      </c>
      <c r="T595" s="75">
        <v>146</v>
      </c>
      <c r="U595" s="75">
        <v>560</v>
      </c>
      <c r="V595" s="66">
        <v>0</v>
      </c>
      <c r="W595" s="66">
        <v>0</v>
      </c>
      <c r="X595" s="66">
        <v>0</v>
      </c>
      <c r="Y595" s="66">
        <v>0</v>
      </c>
      <c r="Z595" s="66">
        <v>0</v>
      </c>
      <c r="AA595" s="66">
        <v>0</v>
      </c>
      <c r="AB595" s="67" t="s">
        <v>325</v>
      </c>
      <c r="AC595" s="67" t="s">
        <v>54</v>
      </c>
      <c r="AD595" s="6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7"/>
      <c r="CW595" s="7"/>
      <c r="CX595" s="7"/>
      <c r="CY595" s="7"/>
      <c r="CZ595" s="7"/>
      <c r="DA595" s="7"/>
      <c r="DB595" s="7"/>
      <c r="DC595" s="7"/>
      <c r="DD595" s="7"/>
      <c r="DE595" s="7"/>
      <c r="DF595" s="7"/>
      <c r="DG595" s="7"/>
      <c r="DH595" s="7"/>
      <c r="DI595" s="7"/>
      <c r="DJ595" s="7"/>
      <c r="DK595" s="7"/>
      <c r="DL595" s="7"/>
      <c r="DM595" s="7"/>
      <c r="DN595" s="7"/>
      <c r="DO595" s="7"/>
      <c r="DP595" s="7"/>
      <c r="DQ595" s="7"/>
      <c r="DR595" s="7"/>
      <c r="DS595" s="7"/>
      <c r="DT595" s="7"/>
      <c r="DU595" s="7"/>
      <c r="DV595" s="7"/>
      <c r="DW595" s="7"/>
      <c r="DX595" s="7"/>
      <c r="DY595" s="7"/>
      <c r="DZ595" s="7"/>
      <c r="EA595" s="7"/>
      <c r="EB595" s="7"/>
      <c r="EC595" s="7"/>
      <c r="ED595" s="7"/>
      <c r="EE595" s="7"/>
      <c r="EF595" s="7"/>
      <c r="EG595" s="7"/>
      <c r="EH595" s="7"/>
      <c r="EI595" s="7"/>
      <c r="EJ595" s="7"/>
      <c r="EK595" s="7"/>
      <c r="EL595" s="7"/>
      <c r="EM595" s="7"/>
      <c r="EN595" s="7"/>
      <c r="EO595" s="7"/>
      <c r="EP595" s="7"/>
      <c r="EQ595" s="7"/>
      <c r="ER595" s="7"/>
      <c r="ES595" s="7"/>
      <c r="ET595" s="7"/>
      <c r="EU595" s="7"/>
      <c r="EV595" s="7"/>
      <c r="EW595" s="7"/>
      <c r="EX595" s="7"/>
      <c r="EY595" s="7"/>
      <c r="EZ595" s="7"/>
      <c r="FA595" s="7"/>
      <c r="FB595" s="7"/>
      <c r="FC595" s="7"/>
      <c r="FD595" s="7"/>
      <c r="FE595" s="7"/>
      <c r="FF595" s="7"/>
      <c r="FG595" s="7"/>
      <c r="FH595" s="7"/>
      <c r="FI595" s="7"/>
      <c r="FJ595" s="7"/>
      <c r="FK595" s="7"/>
      <c r="FL595" s="7"/>
      <c r="FM595" s="7"/>
      <c r="FN595" s="7"/>
      <c r="FO595" s="7"/>
      <c r="FP595" s="7"/>
      <c r="FQ595" s="7"/>
      <c r="FR595" s="7"/>
      <c r="FS595" s="7"/>
      <c r="FT595" s="7"/>
      <c r="FU595" s="7"/>
      <c r="FV595" s="7"/>
      <c r="FW595" s="7"/>
      <c r="FX595" s="7"/>
      <c r="FY595" s="7"/>
      <c r="FZ595" s="7"/>
      <c r="GA595" s="7"/>
      <c r="GB595" s="7"/>
      <c r="GC595" s="7"/>
      <c r="GD595" s="7"/>
      <c r="GE595" s="7"/>
      <c r="GF595" s="7"/>
      <c r="GG595" s="7"/>
      <c r="GH595" s="7"/>
      <c r="GI595" s="7"/>
      <c r="GJ595" s="7"/>
      <c r="GK595" s="7"/>
      <c r="GL595" s="7"/>
      <c r="GM595" s="7"/>
      <c r="GN595" s="7"/>
      <c r="GO595" s="7"/>
      <c r="GP595" s="7"/>
      <c r="GQ595" s="7"/>
      <c r="GR595" s="7"/>
      <c r="GS595" s="7"/>
      <c r="GT595" s="7"/>
      <c r="GU595" s="7"/>
      <c r="GV595" s="7"/>
      <c r="GW595" s="7"/>
      <c r="GX595" s="7"/>
      <c r="GY595" s="7"/>
      <c r="GZ595" s="7"/>
      <c r="HA595" s="7"/>
      <c r="HB595" s="7"/>
      <c r="HC595" s="7"/>
      <c r="HD595" s="7"/>
      <c r="HE595" s="7"/>
      <c r="HF595" s="7"/>
      <c r="HG595" s="7"/>
      <c r="HH595" s="7"/>
      <c r="HI595" s="7"/>
      <c r="HJ595" s="7"/>
      <c r="HK595" s="7"/>
      <c r="HL595" s="7"/>
      <c r="HM595" s="7"/>
      <c r="HN595" s="7"/>
      <c r="HO595" s="7"/>
      <c r="HP595" s="7"/>
      <c r="HQ595" s="7"/>
    </row>
    <row r="596" s="8" customFormat="1" ht="36" spans="1:225">
      <c r="A596" s="75" t="s">
        <v>42</v>
      </c>
      <c r="B596" s="66" t="s">
        <v>519</v>
      </c>
      <c r="C596" s="75" t="s">
        <v>54</v>
      </c>
      <c r="D596" s="75" t="s">
        <v>45</v>
      </c>
      <c r="E596" s="75" t="s">
        <v>267</v>
      </c>
      <c r="F596" s="75">
        <v>1</v>
      </c>
      <c r="G596" s="75">
        <v>1</v>
      </c>
      <c r="H596" s="75">
        <v>300</v>
      </c>
      <c r="I596" s="75">
        <v>1106</v>
      </c>
      <c r="J596" s="75">
        <v>2018</v>
      </c>
      <c r="K596" s="75">
        <v>2018</v>
      </c>
      <c r="L596" s="81">
        <v>10</v>
      </c>
      <c r="M596" s="81">
        <v>0</v>
      </c>
      <c r="N596" s="81">
        <v>0</v>
      </c>
      <c r="O596" s="81">
        <v>10</v>
      </c>
      <c r="P596" s="81">
        <v>0</v>
      </c>
      <c r="Q596" s="75" t="s">
        <v>46</v>
      </c>
      <c r="R596" s="75">
        <v>300</v>
      </c>
      <c r="S596" s="75">
        <v>1106</v>
      </c>
      <c r="T596" s="75">
        <v>300</v>
      </c>
      <c r="U596" s="75">
        <v>1106</v>
      </c>
      <c r="V596" s="66">
        <v>0</v>
      </c>
      <c r="W596" s="66">
        <v>0</v>
      </c>
      <c r="X596" s="66">
        <v>0</v>
      </c>
      <c r="Y596" s="66">
        <v>0</v>
      </c>
      <c r="Z596" s="66">
        <v>0</v>
      </c>
      <c r="AA596" s="66">
        <v>0</v>
      </c>
      <c r="AB596" s="67" t="s">
        <v>325</v>
      </c>
      <c r="AC596" s="67" t="s">
        <v>54</v>
      </c>
      <c r="AD596" s="6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7"/>
      <c r="CW596" s="7"/>
      <c r="CX596" s="7"/>
      <c r="CY596" s="7"/>
      <c r="CZ596" s="7"/>
      <c r="DA596" s="7"/>
      <c r="DB596" s="7"/>
      <c r="DC596" s="7"/>
      <c r="DD596" s="7"/>
      <c r="DE596" s="7"/>
      <c r="DF596" s="7"/>
      <c r="DG596" s="7"/>
      <c r="DH596" s="7"/>
      <c r="DI596" s="7"/>
      <c r="DJ596" s="7"/>
      <c r="DK596" s="7"/>
      <c r="DL596" s="7"/>
      <c r="DM596" s="7"/>
      <c r="DN596" s="7"/>
      <c r="DO596" s="7"/>
      <c r="DP596" s="7"/>
      <c r="DQ596" s="7"/>
      <c r="DR596" s="7"/>
      <c r="DS596" s="7"/>
      <c r="DT596" s="7"/>
      <c r="DU596" s="7"/>
      <c r="DV596" s="7"/>
      <c r="DW596" s="7"/>
      <c r="DX596" s="7"/>
      <c r="DY596" s="7"/>
      <c r="DZ596" s="7"/>
      <c r="EA596" s="7"/>
      <c r="EB596" s="7"/>
      <c r="EC596" s="7"/>
      <c r="ED596" s="7"/>
      <c r="EE596" s="7"/>
      <c r="EF596" s="7"/>
      <c r="EG596" s="7"/>
      <c r="EH596" s="7"/>
      <c r="EI596" s="7"/>
      <c r="EJ596" s="7"/>
      <c r="EK596" s="7"/>
      <c r="EL596" s="7"/>
      <c r="EM596" s="7"/>
      <c r="EN596" s="7"/>
      <c r="EO596" s="7"/>
      <c r="EP596" s="7"/>
      <c r="EQ596" s="7"/>
      <c r="ER596" s="7"/>
      <c r="ES596" s="7"/>
      <c r="ET596" s="7"/>
      <c r="EU596" s="7"/>
      <c r="EV596" s="7"/>
      <c r="EW596" s="7"/>
      <c r="EX596" s="7"/>
      <c r="EY596" s="7"/>
      <c r="EZ596" s="7"/>
      <c r="FA596" s="7"/>
      <c r="FB596" s="7"/>
      <c r="FC596" s="7"/>
      <c r="FD596" s="7"/>
      <c r="FE596" s="7"/>
      <c r="FF596" s="7"/>
      <c r="FG596" s="7"/>
      <c r="FH596" s="7"/>
      <c r="FI596" s="7"/>
      <c r="FJ596" s="7"/>
      <c r="FK596" s="7"/>
      <c r="FL596" s="7"/>
      <c r="FM596" s="7"/>
      <c r="FN596" s="7"/>
      <c r="FO596" s="7"/>
      <c r="FP596" s="7"/>
      <c r="FQ596" s="7"/>
      <c r="FR596" s="7"/>
      <c r="FS596" s="7"/>
      <c r="FT596" s="7"/>
      <c r="FU596" s="7"/>
      <c r="FV596" s="7"/>
      <c r="FW596" s="7"/>
      <c r="FX596" s="7"/>
      <c r="FY596" s="7"/>
      <c r="FZ596" s="7"/>
      <c r="GA596" s="7"/>
      <c r="GB596" s="7"/>
      <c r="GC596" s="7"/>
      <c r="GD596" s="7"/>
      <c r="GE596" s="7"/>
      <c r="GF596" s="7"/>
      <c r="GG596" s="7"/>
      <c r="GH596" s="7"/>
      <c r="GI596" s="7"/>
      <c r="GJ596" s="7"/>
      <c r="GK596" s="7"/>
      <c r="GL596" s="7"/>
      <c r="GM596" s="7"/>
      <c r="GN596" s="7"/>
      <c r="GO596" s="7"/>
      <c r="GP596" s="7"/>
      <c r="GQ596" s="7"/>
      <c r="GR596" s="7"/>
      <c r="GS596" s="7"/>
      <c r="GT596" s="7"/>
      <c r="GU596" s="7"/>
      <c r="GV596" s="7"/>
      <c r="GW596" s="7"/>
      <c r="GX596" s="7"/>
      <c r="GY596" s="7"/>
      <c r="GZ596" s="7"/>
      <c r="HA596" s="7"/>
      <c r="HB596" s="7"/>
      <c r="HC596" s="7"/>
      <c r="HD596" s="7"/>
      <c r="HE596" s="7"/>
      <c r="HF596" s="7"/>
      <c r="HG596" s="7"/>
      <c r="HH596" s="7"/>
      <c r="HI596" s="7"/>
      <c r="HJ596" s="7"/>
      <c r="HK596" s="7"/>
      <c r="HL596" s="7"/>
      <c r="HM596" s="7"/>
      <c r="HN596" s="7"/>
      <c r="HO596" s="7"/>
      <c r="HP596" s="7"/>
      <c r="HQ596" s="7"/>
    </row>
    <row r="597" s="8" customFormat="1" ht="36" spans="1:225">
      <c r="A597" s="75" t="s">
        <v>42</v>
      </c>
      <c r="B597" s="66" t="s">
        <v>519</v>
      </c>
      <c r="C597" s="75" t="s">
        <v>56</v>
      </c>
      <c r="D597" s="75" t="s">
        <v>45</v>
      </c>
      <c r="E597" s="75" t="s">
        <v>267</v>
      </c>
      <c r="F597" s="75">
        <v>1</v>
      </c>
      <c r="G597" s="75">
        <v>1</v>
      </c>
      <c r="H597" s="75">
        <v>6</v>
      </c>
      <c r="I597" s="75">
        <v>20</v>
      </c>
      <c r="J597" s="75">
        <v>2018</v>
      </c>
      <c r="K597" s="75">
        <v>2018</v>
      </c>
      <c r="L597" s="81">
        <v>10</v>
      </c>
      <c r="M597" s="81">
        <v>0</v>
      </c>
      <c r="N597" s="81">
        <v>0</v>
      </c>
      <c r="O597" s="81">
        <v>10</v>
      </c>
      <c r="P597" s="81">
        <v>0</v>
      </c>
      <c r="Q597" s="75" t="s">
        <v>46</v>
      </c>
      <c r="R597" s="75">
        <v>6</v>
      </c>
      <c r="S597" s="75">
        <v>20</v>
      </c>
      <c r="T597" s="75">
        <v>6</v>
      </c>
      <c r="U597" s="75">
        <v>20</v>
      </c>
      <c r="V597" s="66">
        <v>0</v>
      </c>
      <c r="W597" s="66">
        <v>0</v>
      </c>
      <c r="X597" s="66">
        <v>0</v>
      </c>
      <c r="Y597" s="66">
        <v>0</v>
      </c>
      <c r="Z597" s="66">
        <v>0</v>
      </c>
      <c r="AA597" s="66">
        <v>0</v>
      </c>
      <c r="AB597" s="67" t="s">
        <v>325</v>
      </c>
      <c r="AC597" s="67" t="s">
        <v>56</v>
      </c>
      <c r="AD597" s="6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7"/>
      <c r="CW597" s="7"/>
      <c r="CX597" s="7"/>
      <c r="CY597" s="7"/>
      <c r="CZ597" s="7"/>
      <c r="DA597" s="7"/>
      <c r="DB597" s="7"/>
      <c r="DC597" s="7"/>
      <c r="DD597" s="7"/>
      <c r="DE597" s="7"/>
      <c r="DF597" s="7"/>
      <c r="DG597" s="7"/>
      <c r="DH597" s="7"/>
      <c r="DI597" s="7"/>
      <c r="DJ597" s="7"/>
      <c r="DK597" s="7"/>
      <c r="DL597" s="7"/>
      <c r="DM597" s="7"/>
      <c r="DN597" s="7"/>
      <c r="DO597" s="7"/>
      <c r="DP597" s="7"/>
      <c r="DQ597" s="7"/>
      <c r="DR597" s="7"/>
      <c r="DS597" s="7"/>
      <c r="DT597" s="7"/>
      <c r="DU597" s="7"/>
      <c r="DV597" s="7"/>
      <c r="DW597" s="7"/>
      <c r="DX597" s="7"/>
      <c r="DY597" s="7"/>
      <c r="DZ597" s="7"/>
      <c r="EA597" s="7"/>
      <c r="EB597" s="7"/>
      <c r="EC597" s="7"/>
      <c r="ED597" s="7"/>
      <c r="EE597" s="7"/>
      <c r="EF597" s="7"/>
      <c r="EG597" s="7"/>
      <c r="EH597" s="7"/>
      <c r="EI597" s="7"/>
      <c r="EJ597" s="7"/>
      <c r="EK597" s="7"/>
      <c r="EL597" s="7"/>
      <c r="EM597" s="7"/>
      <c r="EN597" s="7"/>
      <c r="EO597" s="7"/>
      <c r="EP597" s="7"/>
      <c r="EQ597" s="7"/>
      <c r="ER597" s="7"/>
      <c r="ES597" s="7"/>
      <c r="ET597" s="7"/>
      <c r="EU597" s="7"/>
      <c r="EV597" s="7"/>
      <c r="EW597" s="7"/>
      <c r="EX597" s="7"/>
      <c r="EY597" s="7"/>
      <c r="EZ597" s="7"/>
      <c r="FA597" s="7"/>
      <c r="FB597" s="7"/>
      <c r="FC597" s="7"/>
      <c r="FD597" s="7"/>
      <c r="FE597" s="7"/>
      <c r="FF597" s="7"/>
      <c r="FG597" s="7"/>
      <c r="FH597" s="7"/>
      <c r="FI597" s="7"/>
      <c r="FJ597" s="7"/>
      <c r="FK597" s="7"/>
      <c r="FL597" s="7"/>
      <c r="FM597" s="7"/>
      <c r="FN597" s="7"/>
      <c r="FO597" s="7"/>
      <c r="FP597" s="7"/>
      <c r="FQ597" s="7"/>
      <c r="FR597" s="7"/>
      <c r="FS597" s="7"/>
      <c r="FT597" s="7"/>
      <c r="FU597" s="7"/>
      <c r="FV597" s="7"/>
      <c r="FW597" s="7"/>
      <c r="FX597" s="7"/>
      <c r="FY597" s="7"/>
      <c r="FZ597" s="7"/>
      <c r="GA597" s="7"/>
      <c r="GB597" s="7"/>
      <c r="GC597" s="7"/>
      <c r="GD597" s="7"/>
      <c r="GE597" s="7"/>
      <c r="GF597" s="7"/>
      <c r="GG597" s="7"/>
      <c r="GH597" s="7"/>
      <c r="GI597" s="7"/>
      <c r="GJ597" s="7"/>
      <c r="GK597" s="7"/>
      <c r="GL597" s="7"/>
      <c r="GM597" s="7"/>
      <c r="GN597" s="7"/>
      <c r="GO597" s="7"/>
      <c r="GP597" s="7"/>
      <c r="GQ597" s="7"/>
      <c r="GR597" s="7"/>
      <c r="GS597" s="7"/>
      <c r="GT597" s="7"/>
      <c r="GU597" s="7"/>
      <c r="GV597" s="7"/>
      <c r="GW597" s="7"/>
      <c r="GX597" s="7"/>
      <c r="GY597" s="7"/>
      <c r="GZ597" s="7"/>
      <c r="HA597" s="7"/>
      <c r="HB597" s="7"/>
      <c r="HC597" s="7"/>
      <c r="HD597" s="7"/>
      <c r="HE597" s="7"/>
      <c r="HF597" s="7"/>
      <c r="HG597" s="7"/>
      <c r="HH597" s="7"/>
      <c r="HI597" s="7"/>
      <c r="HJ597" s="7"/>
      <c r="HK597" s="7"/>
      <c r="HL597" s="7"/>
      <c r="HM597" s="7"/>
      <c r="HN597" s="7"/>
      <c r="HO597" s="7"/>
      <c r="HP597" s="7"/>
      <c r="HQ597" s="7"/>
    </row>
    <row r="598" s="8" customFormat="1" ht="36" spans="1:225">
      <c r="A598" s="75" t="s">
        <v>42</v>
      </c>
      <c r="B598" s="66" t="s">
        <v>519</v>
      </c>
      <c r="C598" s="75" t="s">
        <v>56</v>
      </c>
      <c r="D598" s="75" t="s">
        <v>45</v>
      </c>
      <c r="E598" s="75" t="s">
        <v>267</v>
      </c>
      <c r="F598" s="75">
        <v>1</v>
      </c>
      <c r="G598" s="75">
        <v>1</v>
      </c>
      <c r="H598" s="75">
        <v>27</v>
      </c>
      <c r="I598" s="75">
        <v>83</v>
      </c>
      <c r="J598" s="75">
        <v>2018</v>
      </c>
      <c r="K598" s="75">
        <v>2018</v>
      </c>
      <c r="L598" s="81">
        <v>10</v>
      </c>
      <c r="M598" s="81">
        <v>0</v>
      </c>
      <c r="N598" s="81">
        <v>0</v>
      </c>
      <c r="O598" s="81">
        <v>10</v>
      </c>
      <c r="P598" s="81">
        <v>0</v>
      </c>
      <c r="Q598" s="75" t="s">
        <v>46</v>
      </c>
      <c r="R598" s="75">
        <v>27</v>
      </c>
      <c r="S598" s="75">
        <v>83</v>
      </c>
      <c r="T598" s="75">
        <v>27</v>
      </c>
      <c r="U598" s="75">
        <v>83</v>
      </c>
      <c r="V598" s="66">
        <v>0</v>
      </c>
      <c r="W598" s="66">
        <v>0</v>
      </c>
      <c r="X598" s="66">
        <v>0</v>
      </c>
      <c r="Y598" s="66">
        <v>0</v>
      </c>
      <c r="Z598" s="66">
        <v>0</v>
      </c>
      <c r="AA598" s="66">
        <v>0</v>
      </c>
      <c r="AB598" s="67" t="s">
        <v>325</v>
      </c>
      <c r="AC598" s="67" t="s">
        <v>56</v>
      </c>
      <c r="AD598" s="6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7"/>
      <c r="CW598" s="7"/>
      <c r="CX598" s="7"/>
      <c r="CY598" s="7"/>
      <c r="CZ598" s="7"/>
      <c r="DA598" s="7"/>
      <c r="DB598" s="7"/>
      <c r="DC598" s="7"/>
      <c r="DD598" s="7"/>
      <c r="DE598" s="7"/>
      <c r="DF598" s="7"/>
      <c r="DG598" s="7"/>
      <c r="DH598" s="7"/>
      <c r="DI598" s="7"/>
      <c r="DJ598" s="7"/>
      <c r="DK598" s="7"/>
      <c r="DL598" s="7"/>
      <c r="DM598" s="7"/>
      <c r="DN598" s="7"/>
      <c r="DO598" s="7"/>
      <c r="DP598" s="7"/>
      <c r="DQ598" s="7"/>
      <c r="DR598" s="7"/>
      <c r="DS598" s="7"/>
      <c r="DT598" s="7"/>
      <c r="DU598" s="7"/>
      <c r="DV598" s="7"/>
      <c r="DW598" s="7"/>
      <c r="DX598" s="7"/>
      <c r="DY598" s="7"/>
      <c r="DZ598" s="7"/>
      <c r="EA598" s="7"/>
      <c r="EB598" s="7"/>
      <c r="EC598" s="7"/>
      <c r="ED598" s="7"/>
      <c r="EE598" s="7"/>
      <c r="EF598" s="7"/>
      <c r="EG598" s="7"/>
      <c r="EH598" s="7"/>
      <c r="EI598" s="7"/>
      <c r="EJ598" s="7"/>
      <c r="EK598" s="7"/>
      <c r="EL598" s="7"/>
      <c r="EM598" s="7"/>
      <c r="EN598" s="7"/>
      <c r="EO598" s="7"/>
      <c r="EP598" s="7"/>
      <c r="EQ598" s="7"/>
      <c r="ER598" s="7"/>
      <c r="ES598" s="7"/>
      <c r="ET598" s="7"/>
      <c r="EU598" s="7"/>
      <c r="EV598" s="7"/>
      <c r="EW598" s="7"/>
      <c r="EX598" s="7"/>
      <c r="EY598" s="7"/>
      <c r="EZ598" s="7"/>
      <c r="FA598" s="7"/>
      <c r="FB598" s="7"/>
      <c r="FC598" s="7"/>
      <c r="FD598" s="7"/>
      <c r="FE598" s="7"/>
      <c r="FF598" s="7"/>
      <c r="FG598" s="7"/>
      <c r="FH598" s="7"/>
      <c r="FI598" s="7"/>
      <c r="FJ598" s="7"/>
      <c r="FK598" s="7"/>
      <c r="FL598" s="7"/>
      <c r="FM598" s="7"/>
      <c r="FN598" s="7"/>
      <c r="FO598" s="7"/>
      <c r="FP598" s="7"/>
      <c r="FQ598" s="7"/>
      <c r="FR598" s="7"/>
      <c r="FS598" s="7"/>
      <c r="FT598" s="7"/>
      <c r="FU598" s="7"/>
      <c r="FV598" s="7"/>
      <c r="FW598" s="7"/>
      <c r="FX598" s="7"/>
      <c r="FY598" s="7"/>
      <c r="FZ598" s="7"/>
      <c r="GA598" s="7"/>
      <c r="GB598" s="7"/>
      <c r="GC598" s="7"/>
      <c r="GD598" s="7"/>
      <c r="GE598" s="7"/>
      <c r="GF598" s="7"/>
      <c r="GG598" s="7"/>
      <c r="GH598" s="7"/>
      <c r="GI598" s="7"/>
      <c r="GJ598" s="7"/>
      <c r="GK598" s="7"/>
      <c r="GL598" s="7"/>
      <c r="GM598" s="7"/>
      <c r="GN598" s="7"/>
      <c r="GO598" s="7"/>
      <c r="GP598" s="7"/>
      <c r="GQ598" s="7"/>
      <c r="GR598" s="7"/>
      <c r="GS598" s="7"/>
      <c r="GT598" s="7"/>
      <c r="GU598" s="7"/>
      <c r="GV598" s="7"/>
      <c r="GW598" s="7"/>
      <c r="GX598" s="7"/>
      <c r="GY598" s="7"/>
      <c r="GZ598" s="7"/>
      <c r="HA598" s="7"/>
      <c r="HB598" s="7"/>
      <c r="HC598" s="7"/>
      <c r="HD598" s="7"/>
      <c r="HE598" s="7"/>
      <c r="HF598" s="7"/>
      <c r="HG598" s="7"/>
      <c r="HH598" s="7"/>
      <c r="HI598" s="7"/>
      <c r="HJ598" s="7"/>
      <c r="HK598" s="7"/>
      <c r="HL598" s="7"/>
      <c r="HM598" s="7"/>
      <c r="HN598" s="7"/>
      <c r="HO598" s="7"/>
      <c r="HP598" s="7"/>
      <c r="HQ598" s="7"/>
    </row>
    <row r="599" s="8" customFormat="1" ht="36" spans="1:225">
      <c r="A599" s="75" t="s">
        <v>42</v>
      </c>
      <c r="B599" s="66" t="s">
        <v>519</v>
      </c>
      <c r="C599" s="75" t="s">
        <v>57</v>
      </c>
      <c r="D599" s="75" t="s">
        <v>45</v>
      </c>
      <c r="E599" s="75" t="s">
        <v>267</v>
      </c>
      <c r="F599" s="75">
        <v>1</v>
      </c>
      <c r="G599" s="75">
        <v>1</v>
      </c>
      <c r="H599" s="75">
        <v>72</v>
      </c>
      <c r="I599" s="75">
        <v>276</v>
      </c>
      <c r="J599" s="75">
        <v>2018</v>
      </c>
      <c r="K599" s="75">
        <v>2018</v>
      </c>
      <c r="L599" s="81">
        <v>10</v>
      </c>
      <c r="M599" s="81">
        <v>0</v>
      </c>
      <c r="N599" s="81">
        <v>0</v>
      </c>
      <c r="O599" s="81">
        <v>10</v>
      </c>
      <c r="P599" s="81">
        <v>0</v>
      </c>
      <c r="Q599" s="75" t="s">
        <v>46</v>
      </c>
      <c r="R599" s="75">
        <v>72</v>
      </c>
      <c r="S599" s="75">
        <v>276</v>
      </c>
      <c r="T599" s="75">
        <v>72</v>
      </c>
      <c r="U599" s="75">
        <v>276</v>
      </c>
      <c r="V599" s="66">
        <v>0</v>
      </c>
      <c r="W599" s="66">
        <v>0</v>
      </c>
      <c r="X599" s="66">
        <v>0</v>
      </c>
      <c r="Y599" s="66">
        <v>0</v>
      </c>
      <c r="Z599" s="66">
        <v>0</v>
      </c>
      <c r="AA599" s="66">
        <v>0</v>
      </c>
      <c r="AB599" s="67" t="s">
        <v>325</v>
      </c>
      <c r="AC599" s="67" t="s">
        <v>57</v>
      </c>
      <c r="AD599" s="6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7"/>
      <c r="CW599" s="7"/>
      <c r="CX599" s="7"/>
      <c r="CY599" s="7"/>
      <c r="CZ599" s="7"/>
      <c r="DA599" s="7"/>
      <c r="DB599" s="7"/>
      <c r="DC599" s="7"/>
      <c r="DD599" s="7"/>
      <c r="DE599" s="7"/>
      <c r="DF599" s="7"/>
      <c r="DG599" s="7"/>
      <c r="DH599" s="7"/>
      <c r="DI599" s="7"/>
      <c r="DJ599" s="7"/>
      <c r="DK599" s="7"/>
      <c r="DL599" s="7"/>
      <c r="DM599" s="7"/>
      <c r="DN599" s="7"/>
      <c r="DO599" s="7"/>
      <c r="DP599" s="7"/>
      <c r="DQ599" s="7"/>
      <c r="DR599" s="7"/>
      <c r="DS599" s="7"/>
      <c r="DT599" s="7"/>
      <c r="DU599" s="7"/>
      <c r="DV599" s="7"/>
      <c r="DW599" s="7"/>
      <c r="DX599" s="7"/>
      <c r="DY599" s="7"/>
      <c r="DZ599" s="7"/>
      <c r="EA599" s="7"/>
      <c r="EB599" s="7"/>
      <c r="EC599" s="7"/>
      <c r="ED599" s="7"/>
      <c r="EE599" s="7"/>
      <c r="EF599" s="7"/>
      <c r="EG599" s="7"/>
      <c r="EH599" s="7"/>
      <c r="EI599" s="7"/>
      <c r="EJ599" s="7"/>
      <c r="EK599" s="7"/>
      <c r="EL599" s="7"/>
      <c r="EM599" s="7"/>
      <c r="EN599" s="7"/>
      <c r="EO599" s="7"/>
      <c r="EP599" s="7"/>
      <c r="EQ599" s="7"/>
      <c r="ER599" s="7"/>
      <c r="ES599" s="7"/>
      <c r="ET599" s="7"/>
      <c r="EU599" s="7"/>
      <c r="EV599" s="7"/>
      <c r="EW599" s="7"/>
      <c r="EX599" s="7"/>
      <c r="EY599" s="7"/>
      <c r="EZ599" s="7"/>
      <c r="FA599" s="7"/>
      <c r="FB599" s="7"/>
      <c r="FC599" s="7"/>
      <c r="FD599" s="7"/>
      <c r="FE599" s="7"/>
      <c r="FF599" s="7"/>
      <c r="FG599" s="7"/>
      <c r="FH599" s="7"/>
      <c r="FI599" s="7"/>
      <c r="FJ599" s="7"/>
      <c r="FK599" s="7"/>
      <c r="FL599" s="7"/>
      <c r="FM599" s="7"/>
      <c r="FN599" s="7"/>
      <c r="FO599" s="7"/>
      <c r="FP599" s="7"/>
      <c r="FQ599" s="7"/>
      <c r="FR599" s="7"/>
      <c r="FS599" s="7"/>
      <c r="FT599" s="7"/>
      <c r="FU599" s="7"/>
      <c r="FV599" s="7"/>
      <c r="FW599" s="7"/>
      <c r="FX599" s="7"/>
      <c r="FY599" s="7"/>
      <c r="FZ599" s="7"/>
      <c r="GA599" s="7"/>
      <c r="GB599" s="7"/>
      <c r="GC599" s="7"/>
      <c r="GD599" s="7"/>
      <c r="GE599" s="7"/>
      <c r="GF599" s="7"/>
      <c r="GG599" s="7"/>
      <c r="GH599" s="7"/>
      <c r="GI599" s="7"/>
      <c r="GJ599" s="7"/>
      <c r="GK599" s="7"/>
      <c r="GL599" s="7"/>
      <c r="GM599" s="7"/>
      <c r="GN599" s="7"/>
      <c r="GO599" s="7"/>
      <c r="GP599" s="7"/>
      <c r="GQ599" s="7"/>
      <c r="GR599" s="7"/>
      <c r="GS599" s="7"/>
      <c r="GT599" s="7"/>
      <c r="GU599" s="7"/>
      <c r="GV599" s="7"/>
      <c r="GW599" s="7"/>
      <c r="GX599" s="7"/>
      <c r="GY599" s="7"/>
      <c r="GZ599" s="7"/>
      <c r="HA599" s="7"/>
      <c r="HB599" s="7"/>
      <c r="HC599" s="7"/>
      <c r="HD599" s="7"/>
      <c r="HE599" s="7"/>
      <c r="HF599" s="7"/>
      <c r="HG599" s="7"/>
      <c r="HH599" s="7"/>
      <c r="HI599" s="7"/>
      <c r="HJ599" s="7"/>
      <c r="HK599" s="7"/>
      <c r="HL599" s="7"/>
      <c r="HM599" s="7"/>
      <c r="HN599" s="7"/>
      <c r="HO599" s="7"/>
      <c r="HP599" s="7"/>
      <c r="HQ599" s="7"/>
    </row>
    <row r="600" s="8" customFormat="1" ht="36" spans="1:225">
      <c r="A600" s="75" t="s">
        <v>42</v>
      </c>
      <c r="B600" s="66" t="s">
        <v>519</v>
      </c>
      <c r="C600" s="75" t="s">
        <v>58</v>
      </c>
      <c r="D600" s="75" t="s">
        <v>45</v>
      </c>
      <c r="E600" s="75" t="s">
        <v>267</v>
      </c>
      <c r="F600" s="75">
        <v>1</v>
      </c>
      <c r="G600" s="75">
        <v>1</v>
      </c>
      <c r="H600" s="75">
        <v>50</v>
      </c>
      <c r="I600" s="75">
        <v>211</v>
      </c>
      <c r="J600" s="75">
        <v>2018</v>
      </c>
      <c r="K600" s="75">
        <v>2018</v>
      </c>
      <c r="L600" s="81">
        <v>10</v>
      </c>
      <c r="M600" s="81">
        <v>0</v>
      </c>
      <c r="N600" s="81">
        <v>0</v>
      </c>
      <c r="O600" s="81">
        <v>10</v>
      </c>
      <c r="P600" s="81">
        <v>0</v>
      </c>
      <c r="Q600" s="75" t="s">
        <v>46</v>
      </c>
      <c r="R600" s="75">
        <v>50</v>
      </c>
      <c r="S600" s="75">
        <v>211</v>
      </c>
      <c r="T600" s="75">
        <v>50</v>
      </c>
      <c r="U600" s="75">
        <v>211</v>
      </c>
      <c r="V600" s="66">
        <v>0</v>
      </c>
      <c r="W600" s="66">
        <v>0</v>
      </c>
      <c r="X600" s="66">
        <v>0</v>
      </c>
      <c r="Y600" s="66">
        <v>0</v>
      </c>
      <c r="Z600" s="66">
        <v>0</v>
      </c>
      <c r="AA600" s="66">
        <v>0</v>
      </c>
      <c r="AB600" s="67" t="s">
        <v>325</v>
      </c>
      <c r="AC600" s="67" t="s">
        <v>58</v>
      </c>
      <c r="AD600" s="6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7"/>
      <c r="CW600" s="7"/>
      <c r="CX600" s="7"/>
      <c r="CY600" s="7"/>
      <c r="CZ600" s="7"/>
      <c r="DA600" s="7"/>
      <c r="DB600" s="7"/>
      <c r="DC600" s="7"/>
      <c r="DD600" s="7"/>
      <c r="DE600" s="7"/>
      <c r="DF600" s="7"/>
      <c r="DG600" s="7"/>
      <c r="DH600" s="7"/>
      <c r="DI600" s="7"/>
      <c r="DJ600" s="7"/>
      <c r="DK600" s="7"/>
      <c r="DL600" s="7"/>
      <c r="DM600" s="7"/>
      <c r="DN600" s="7"/>
      <c r="DO600" s="7"/>
      <c r="DP600" s="7"/>
      <c r="DQ600" s="7"/>
      <c r="DR600" s="7"/>
      <c r="DS600" s="7"/>
      <c r="DT600" s="7"/>
      <c r="DU600" s="7"/>
      <c r="DV600" s="7"/>
      <c r="DW600" s="7"/>
      <c r="DX600" s="7"/>
      <c r="DY600" s="7"/>
      <c r="DZ600" s="7"/>
      <c r="EA600" s="7"/>
      <c r="EB600" s="7"/>
      <c r="EC600" s="7"/>
      <c r="ED600" s="7"/>
      <c r="EE600" s="7"/>
      <c r="EF600" s="7"/>
      <c r="EG600" s="7"/>
      <c r="EH600" s="7"/>
      <c r="EI600" s="7"/>
      <c r="EJ600" s="7"/>
      <c r="EK600" s="7"/>
      <c r="EL600" s="7"/>
      <c r="EM600" s="7"/>
      <c r="EN600" s="7"/>
      <c r="EO600" s="7"/>
      <c r="EP600" s="7"/>
      <c r="EQ600" s="7"/>
      <c r="ER600" s="7"/>
      <c r="ES600" s="7"/>
      <c r="ET600" s="7"/>
      <c r="EU600" s="7"/>
      <c r="EV600" s="7"/>
      <c r="EW600" s="7"/>
      <c r="EX600" s="7"/>
      <c r="EY600" s="7"/>
      <c r="EZ600" s="7"/>
      <c r="FA600" s="7"/>
      <c r="FB600" s="7"/>
      <c r="FC600" s="7"/>
      <c r="FD600" s="7"/>
      <c r="FE600" s="7"/>
      <c r="FF600" s="7"/>
      <c r="FG600" s="7"/>
      <c r="FH600" s="7"/>
      <c r="FI600" s="7"/>
      <c r="FJ600" s="7"/>
      <c r="FK600" s="7"/>
      <c r="FL600" s="7"/>
      <c r="FM600" s="7"/>
      <c r="FN600" s="7"/>
      <c r="FO600" s="7"/>
      <c r="FP600" s="7"/>
      <c r="FQ600" s="7"/>
      <c r="FR600" s="7"/>
      <c r="FS600" s="7"/>
      <c r="FT600" s="7"/>
      <c r="FU600" s="7"/>
      <c r="FV600" s="7"/>
      <c r="FW600" s="7"/>
      <c r="FX600" s="7"/>
      <c r="FY600" s="7"/>
      <c r="FZ600" s="7"/>
      <c r="GA600" s="7"/>
      <c r="GB600" s="7"/>
      <c r="GC600" s="7"/>
      <c r="GD600" s="7"/>
      <c r="GE600" s="7"/>
      <c r="GF600" s="7"/>
      <c r="GG600" s="7"/>
      <c r="GH600" s="7"/>
      <c r="GI600" s="7"/>
      <c r="GJ600" s="7"/>
      <c r="GK600" s="7"/>
      <c r="GL600" s="7"/>
      <c r="GM600" s="7"/>
      <c r="GN600" s="7"/>
      <c r="GO600" s="7"/>
      <c r="GP600" s="7"/>
      <c r="GQ600" s="7"/>
      <c r="GR600" s="7"/>
      <c r="GS600" s="7"/>
      <c r="GT600" s="7"/>
      <c r="GU600" s="7"/>
      <c r="GV600" s="7"/>
      <c r="GW600" s="7"/>
      <c r="GX600" s="7"/>
      <c r="GY600" s="7"/>
      <c r="GZ600" s="7"/>
      <c r="HA600" s="7"/>
      <c r="HB600" s="7"/>
      <c r="HC600" s="7"/>
      <c r="HD600" s="7"/>
      <c r="HE600" s="7"/>
      <c r="HF600" s="7"/>
      <c r="HG600" s="7"/>
      <c r="HH600" s="7"/>
      <c r="HI600" s="7"/>
      <c r="HJ600" s="7"/>
      <c r="HK600" s="7"/>
      <c r="HL600" s="7"/>
      <c r="HM600" s="7"/>
      <c r="HN600" s="7"/>
      <c r="HO600" s="7"/>
      <c r="HP600" s="7"/>
      <c r="HQ600" s="7"/>
    </row>
    <row r="601" s="8" customFormat="1" ht="36" spans="1:225">
      <c r="A601" s="75" t="s">
        <v>42</v>
      </c>
      <c r="B601" s="66" t="s">
        <v>519</v>
      </c>
      <c r="C601" s="75" t="s">
        <v>58</v>
      </c>
      <c r="D601" s="75" t="s">
        <v>45</v>
      </c>
      <c r="E601" s="75" t="s">
        <v>267</v>
      </c>
      <c r="F601" s="75">
        <v>1</v>
      </c>
      <c r="G601" s="75">
        <v>1</v>
      </c>
      <c r="H601" s="75">
        <v>187</v>
      </c>
      <c r="I601" s="75">
        <v>795</v>
      </c>
      <c r="J601" s="75">
        <v>2018</v>
      </c>
      <c r="K601" s="75">
        <v>2018</v>
      </c>
      <c r="L601" s="81">
        <v>10</v>
      </c>
      <c r="M601" s="81">
        <v>0</v>
      </c>
      <c r="N601" s="81">
        <v>0</v>
      </c>
      <c r="O601" s="81">
        <v>10</v>
      </c>
      <c r="P601" s="81">
        <v>0</v>
      </c>
      <c r="Q601" s="75" t="s">
        <v>46</v>
      </c>
      <c r="R601" s="75">
        <v>187</v>
      </c>
      <c r="S601" s="75">
        <v>795</v>
      </c>
      <c r="T601" s="75">
        <v>187</v>
      </c>
      <c r="U601" s="75">
        <v>795</v>
      </c>
      <c r="V601" s="66">
        <v>0</v>
      </c>
      <c r="W601" s="66">
        <v>0</v>
      </c>
      <c r="X601" s="66">
        <v>0</v>
      </c>
      <c r="Y601" s="66">
        <v>0</v>
      </c>
      <c r="Z601" s="66">
        <v>0</v>
      </c>
      <c r="AA601" s="66">
        <v>0</v>
      </c>
      <c r="AB601" s="67" t="s">
        <v>325</v>
      </c>
      <c r="AC601" s="67" t="s">
        <v>58</v>
      </c>
      <c r="AD601" s="6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7"/>
      <c r="CW601" s="7"/>
      <c r="CX601" s="7"/>
      <c r="CY601" s="7"/>
      <c r="CZ601" s="7"/>
      <c r="DA601" s="7"/>
      <c r="DB601" s="7"/>
      <c r="DC601" s="7"/>
      <c r="DD601" s="7"/>
      <c r="DE601" s="7"/>
      <c r="DF601" s="7"/>
      <c r="DG601" s="7"/>
      <c r="DH601" s="7"/>
      <c r="DI601" s="7"/>
      <c r="DJ601" s="7"/>
      <c r="DK601" s="7"/>
      <c r="DL601" s="7"/>
      <c r="DM601" s="7"/>
      <c r="DN601" s="7"/>
      <c r="DO601" s="7"/>
      <c r="DP601" s="7"/>
      <c r="DQ601" s="7"/>
      <c r="DR601" s="7"/>
      <c r="DS601" s="7"/>
      <c r="DT601" s="7"/>
      <c r="DU601" s="7"/>
      <c r="DV601" s="7"/>
      <c r="DW601" s="7"/>
      <c r="DX601" s="7"/>
      <c r="DY601" s="7"/>
      <c r="DZ601" s="7"/>
      <c r="EA601" s="7"/>
      <c r="EB601" s="7"/>
      <c r="EC601" s="7"/>
      <c r="ED601" s="7"/>
      <c r="EE601" s="7"/>
      <c r="EF601" s="7"/>
      <c r="EG601" s="7"/>
      <c r="EH601" s="7"/>
      <c r="EI601" s="7"/>
      <c r="EJ601" s="7"/>
      <c r="EK601" s="7"/>
      <c r="EL601" s="7"/>
      <c r="EM601" s="7"/>
      <c r="EN601" s="7"/>
      <c r="EO601" s="7"/>
      <c r="EP601" s="7"/>
      <c r="EQ601" s="7"/>
      <c r="ER601" s="7"/>
      <c r="ES601" s="7"/>
      <c r="ET601" s="7"/>
      <c r="EU601" s="7"/>
      <c r="EV601" s="7"/>
      <c r="EW601" s="7"/>
      <c r="EX601" s="7"/>
      <c r="EY601" s="7"/>
      <c r="EZ601" s="7"/>
      <c r="FA601" s="7"/>
      <c r="FB601" s="7"/>
      <c r="FC601" s="7"/>
      <c r="FD601" s="7"/>
      <c r="FE601" s="7"/>
      <c r="FF601" s="7"/>
      <c r="FG601" s="7"/>
      <c r="FH601" s="7"/>
      <c r="FI601" s="7"/>
      <c r="FJ601" s="7"/>
      <c r="FK601" s="7"/>
      <c r="FL601" s="7"/>
      <c r="FM601" s="7"/>
      <c r="FN601" s="7"/>
      <c r="FO601" s="7"/>
      <c r="FP601" s="7"/>
      <c r="FQ601" s="7"/>
      <c r="FR601" s="7"/>
      <c r="FS601" s="7"/>
      <c r="FT601" s="7"/>
      <c r="FU601" s="7"/>
      <c r="FV601" s="7"/>
      <c r="FW601" s="7"/>
      <c r="FX601" s="7"/>
      <c r="FY601" s="7"/>
      <c r="FZ601" s="7"/>
      <c r="GA601" s="7"/>
      <c r="GB601" s="7"/>
      <c r="GC601" s="7"/>
      <c r="GD601" s="7"/>
      <c r="GE601" s="7"/>
      <c r="GF601" s="7"/>
      <c r="GG601" s="7"/>
      <c r="GH601" s="7"/>
      <c r="GI601" s="7"/>
      <c r="GJ601" s="7"/>
      <c r="GK601" s="7"/>
      <c r="GL601" s="7"/>
      <c r="GM601" s="7"/>
      <c r="GN601" s="7"/>
      <c r="GO601" s="7"/>
      <c r="GP601" s="7"/>
      <c r="GQ601" s="7"/>
      <c r="GR601" s="7"/>
      <c r="GS601" s="7"/>
      <c r="GT601" s="7"/>
      <c r="GU601" s="7"/>
      <c r="GV601" s="7"/>
      <c r="GW601" s="7"/>
      <c r="GX601" s="7"/>
      <c r="GY601" s="7"/>
      <c r="GZ601" s="7"/>
      <c r="HA601" s="7"/>
      <c r="HB601" s="7"/>
      <c r="HC601" s="7"/>
      <c r="HD601" s="7"/>
      <c r="HE601" s="7"/>
      <c r="HF601" s="7"/>
      <c r="HG601" s="7"/>
      <c r="HH601" s="7"/>
      <c r="HI601" s="7"/>
      <c r="HJ601" s="7"/>
      <c r="HK601" s="7"/>
      <c r="HL601" s="7"/>
      <c r="HM601" s="7"/>
      <c r="HN601" s="7"/>
      <c r="HO601" s="7"/>
      <c r="HP601" s="7"/>
      <c r="HQ601" s="7"/>
    </row>
    <row r="602" s="143" customFormat="1" ht="12" spans="1:30">
      <c r="A602" s="43" t="s">
        <v>594</v>
      </c>
      <c r="B602" s="44" t="s">
        <v>595</v>
      </c>
      <c r="C602" s="43" t="s">
        <v>36</v>
      </c>
      <c r="D602" s="43"/>
      <c r="E602" s="43"/>
      <c r="F602" s="43">
        <f>SUM(F603:F608)</f>
        <v>6</v>
      </c>
      <c r="G602" s="43">
        <f>SUM(G603:G608)</f>
        <v>6</v>
      </c>
      <c r="H602" s="43">
        <f>SUM(H603:H608)</f>
        <v>769</v>
      </c>
      <c r="I602" s="43">
        <f>SUM(I603:I608)</f>
        <v>3815</v>
      </c>
      <c r="J602" s="43"/>
      <c r="K602" s="43"/>
      <c r="L602" s="52">
        <f t="shared" ref="L602:AC602" si="102">SUM(L603:L608)</f>
        <v>2432</v>
      </c>
      <c r="M602" s="52">
        <f t="shared" si="102"/>
        <v>0</v>
      </c>
      <c r="N602" s="52">
        <f t="shared" si="102"/>
        <v>0</v>
      </c>
      <c r="O602" s="52">
        <f t="shared" si="102"/>
        <v>2432</v>
      </c>
      <c r="P602" s="52">
        <f t="shared" si="102"/>
        <v>0</v>
      </c>
      <c r="Q602" s="77"/>
      <c r="R602" s="43">
        <f t="shared" si="102"/>
        <v>1292</v>
      </c>
      <c r="S602" s="43">
        <f t="shared" si="102"/>
        <v>5657</v>
      </c>
      <c r="T602" s="43">
        <f t="shared" si="102"/>
        <v>769</v>
      </c>
      <c r="U602" s="43">
        <f t="shared" si="102"/>
        <v>3815</v>
      </c>
      <c r="V602" s="44">
        <f t="shared" si="102"/>
        <v>0</v>
      </c>
      <c r="W602" s="44">
        <f t="shared" si="102"/>
        <v>0</v>
      </c>
      <c r="X602" s="44">
        <f t="shared" si="102"/>
        <v>0</v>
      </c>
      <c r="Y602" s="44">
        <f t="shared" si="102"/>
        <v>0</v>
      </c>
      <c r="Z602" s="44">
        <f t="shared" si="102"/>
        <v>0</v>
      </c>
      <c r="AA602" s="44">
        <f t="shared" si="102"/>
        <v>0</v>
      </c>
      <c r="AB602" s="86"/>
      <c r="AC602" s="77"/>
      <c r="AD602" s="77"/>
    </row>
    <row r="603" s="7" customFormat="1" ht="36" spans="1:30">
      <c r="A603" s="75" t="s">
        <v>42</v>
      </c>
      <c r="B603" s="66" t="s">
        <v>596</v>
      </c>
      <c r="C603" s="75" t="s">
        <v>50</v>
      </c>
      <c r="D603" s="75" t="s">
        <v>45</v>
      </c>
      <c r="E603" s="75" t="s">
        <v>267</v>
      </c>
      <c r="F603" s="75">
        <v>1</v>
      </c>
      <c r="G603" s="75">
        <v>1</v>
      </c>
      <c r="H603" s="75">
        <v>72</v>
      </c>
      <c r="I603" s="75">
        <v>279</v>
      </c>
      <c r="J603" s="75">
        <v>2018</v>
      </c>
      <c r="K603" s="75">
        <v>2018</v>
      </c>
      <c r="L603" s="81">
        <v>800</v>
      </c>
      <c r="M603" s="81">
        <v>0</v>
      </c>
      <c r="N603" s="81">
        <v>0</v>
      </c>
      <c r="O603" s="81">
        <v>800</v>
      </c>
      <c r="P603" s="81">
        <v>0</v>
      </c>
      <c r="Q603" s="75" t="s">
        <v>46</v>
      </c>
      <c r="R603" s="75">
        <v>72</v>
      </c>
      <c r="S603" s="75">
        <v>279</v>
      </c>
      <c r="T603" s="75">
        <v>72</v>
      </c>
      <c r="U603" s="75">
        <v>279</v>
      </c>
      <c r="V603" s="66">
        <v>0</v>
      </c>
      <c r="W603" s="66">
        <v>0</v>
      </c>
      <c r="X603" s="66">
        <v>0</v>
      </c>
      <c r="Y603" s="66">
        <v>0</v>
      </c>
      <c r="Z603" s="66">
        <v>0</v>
      </c>
      <c r="AA603" s="66">
        <v>0</v>
      </c>
      <c r="AB603" s="67" t="s">
        <v>325</v>
      </c>
      <c r="AC603" s="67" t="s">
        <v>50</v>
      </c>
      <c r="AD603" s="67"/>
    </row>
    <row r="604" s="7" customFormat="1" ht="36" spans="1:225">
      <c r="A604" s="75" t="s">
        <v>42</v>
      </c>
      <c r="B604" s="66" t="s">
        <v>596</v>
      </c>
      <c r="C604" s="75" t="s">
        <v>52</v>
      </c>
      <c r="D604" s="75" t="s">
        <v>45</v>
      </c>
      <c r="E604" s="75" t="s">
        <v>267</v>
      </c>
      <c r="F604" s="75">
        <v>1</v>
      </c>
      <c r="G604" s="75">
        <v>1</v>
      </c>
      <c r="H604" s="75">
        <v>102</v>
      </c>
      <c r="I604" s="75">
        <v>373</v>
      </c>
      <c r="J604" s="75">
        <v>2018</v>
      </c>
      <c r="K604" s="75">
        <v>2018</v>
      </c>
      <c r="L604" s="81">
        <v>300</v>
      </c>
      <c r="M604" s="81">
        <v>0</v>
      </c>
      <c r="N604" s="81">
        <v>0</v>
      </c>
      <c r="O604" s="81">
        <v>300</v>
      </c>
      <c r="P604" s="81">
        <v>0</v>
      </c>
      <c r="Q604" s="75" t="s">
        <v>46</v>
      </c>
      <c r="R604" s="75">
        <v>102</v>
      </c>
      <c r="S604" s="75">
        <v>373</v>
      </c>
      <c r="T604" s="75">
        <v>102</v>
      </c>
      <c r="U604" s="75">
        <v>373</v>
      </c>
      <c r="V604" s="66">
        <v>0</v>
      </c>
      <c r="W604" s="66">
        <v>0</v>
      </c>
      <c r="X604" s="66">
        <v>0</v>
      </c>
      <c r="Y604" s="66">
        <v>0</v>
      </c>
      <c r="Z604" s="66">
        <v>0</v>
      </c>
      <c r="AA604" s="66">
        <v>0</v>
      </c>
      <c r="AB604" s="67" t="s">
        <v>325</v>
      </c>
      <c r="AC604" s="66" t="s">
        <v>52</v>
      </c>
      <c r="AD604" s="66"/>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c r="CG604" s="8"/>
      <c r="CH604" s="8"/>
      <c r="CI604" s="8"/>
      <c r="CJ604" s="8"/>
      <c r="CK604" s="8"/>
      <c r="CL604" s="8"/>
      <c r="CM604" s="8"/>
      <c r="CN604" s="8"/>
      <c r="CO604" s="8"/>
      <c r="CP604" s="8"/>
      <c r="CQ604" s="8"/>
      <c r="CR604" s="8"/>
      <c r="CS604" s="8"/>
      <c r="CT604" s="8"/>
      <c r="CU604" s="8"/>
      <c r="CV604" s="8"/>
      <c r="CW604" s="8"/>
      <c r="CX604" s="8"/>
      <c r="CY604" s="8"/>
      <c r="CZ604" s="8"/>
      <c r="DA604" s="8"/>
      <c r="DB604" s="8"/>
      <c r="DC604" s="8"/>
      <c r="DD604" s="8"/>
      <c r="DE604" s="8"/>
      <c r="DF604" s="8"/>
      <c r="DG604" s="8"/>
      <c r="DH604" s="8"/>
      <c r="DI604" s="8"/>
      <c r="DJ604" s="8"/>
      <c r="DK604" s="8"/>
      <c r="DL604" s="8"/>
      <c r="DM604" s="8"/>
      <c r="DN604" s="8"/>
      <c r="DO604" s="8"/>
      <c r="DP604" s="8"/>
      <c r="DQ604" s="8"/>
      <c r="DR604" s="8"/>
      <c r="DS604" s="8"/>
      <c r="DT604" s="8"/>
      <c r="DU604" s="8"/>
      <c r="DV604" s="8"/>
      <c r="DW604" s="8"/>
      <c r="DX604" s="8"/>
      <c r="DY604" s="8"/>
      <c r="DZ604" s="8"/>
      <c r="EA604" s="8"/>
      <c r="EB604" s="8"/>
      <c r="EC604" s="8"/>
      <c r="ED604" s="8"/>
      <c r="EE604" s="8"/>
      <c r="EF604" s="8"/>
      <c r="EG604" s="8"/>
      <c r="EH604" s="8"/>
      <c r="EI604" s="8"/>
      <c r="EJ604" s="8"/>
      <c r="EK604" s="8"/>
      <c r="EL604" s="8"/>
      <c r="EM604" s="8"/>
      <c r="EN604" s="8"/>
      <c r="EO604" s="8"/>
      <c r="EP604" s="8"/>
      <c r="EQ604" s="8"/>
      <c r="ER604" s="8"/>
      <c r="ES604" s="8"/>
      <c r="ET604" s="8"/>
      <c r="EU604" s="8"/>
      <c r="EV604" s="8"/>
      <c r="EW604" s="8"/>
      <c r="EX604" s="8"/>
      <c r="EY604" s="8"/>
      <c r="EZ604" s="8"/>
      <c r="FA604" s="8"/>
      <c r="FB604" s="8"/>
      <c r="FC604" s="8"/>
      <c r="FD604" s="8"/>
      <c r="FE604" s="8"/>
      <c r="FF604" s="8"/>
      <c r="FG604" s="8"/>
      <c r="FH604" s="8"/>
      <c r="FI604" s="8"/>
      <c r="FJ604" s="8"/>
      <c r="FK604" s="8"/>
      <c r="FL604" s="8"/>
      <c r="FM604" s="8"/>
      <c r="FN604" s="8"/>
      <c r="FO604" s="8"/>
      <c r="FP604" s="8"/>
      <c r="FQ604" s="8"/>
      <c r="FR604" s="8"/>
      <c r="FS604" s="8"/>
      <c r="FT604" s="8"/>
      <c r="FU604" s="8"/>
      <c r="FV604" s="8"/>
      <c r="FW604" s="8"/>
      <c r="FX604" s="8"/>
      <c r="FY604" s="8"/>
      <c r="FZ604" s="8"/>
      <c r="GA604" s="8"/>
      <c r="GB604" s="8"/>
      <c r="GC604" s="8"/>
      <c r="GD604" s="8"/>
      <c r="GE604" s="8"/>
      <c r="GF604" s="8"/>
      <c r="GG604" s="8"/>
      <c r="GH604" s="8"/>
      <c r="GI604" s="8"/>
      <c r="GJ604" s="8"/>
      <c r="GK604" s="8"/>
      <c r="GL604" s="8"/>
      <c r="GM604" s="8"/>
      <c r="GN604" s="8"/>
      <c r="GO604" s="8"/>
      <c r="GP604" s="8"/>
      <c r="GQ604" s="8"/>
      <c r="GR604" s="8"/>
      <c r="GS604" s="8"/>
      <c r="GT604" s="8"/>
      <c r="GU604" s="8"/>
      <c r="GV604" s="8"/>
      <c r="GW604" s="8"/>
      <c r="GX604" s="8"/>
      <c r="GY604" s="8"/>
      <c r="GZ604" s="8"/>
      <c r="HA604" s="8"/>
      <c r="HB604" s="8"/>
      <c r="HC604" s="8"/>
      <c r="HD604" s="8"/>
      <c r="HE604" s="8"/>
      <c r="HF604" s="8"/>
      <c r="HG604" s="8"/>
      <c r="HH604" s="8"/>
      <c r="HI604" s="8"/>
      <c r="HJ604" s="8"/>
      <c r="HK604" s="8"/>
      <c r="HL604" s="8"/>
      <c r="HM604" s="8"/>
      <c r="HN604" s="8"/>
      <c r="HO604" s="8"/>
      <c r="HP604" s="8"/>
      <c r="HQ604" s="8"/>
    </row>
    <row r="605" s="7" customFormat="1" ht="36" spans="1:225">
      <c r="A605" s="75" t="s">
        <v>42</v>
      </c>
      <c r="B605" s="66" t="s">
        <v>596</v>
      </c>
      <c r="C605" s="75" t="s">
        <v>53</v>
      </c>
      <c r="D605" s="75" t="s">
        <v>45</v>
      </c>
      <c r="E605" s="75" t="s">
        <v>267</v>
      </c>
      <c r="F605" s="75">
        <v>1</v>
      </c>
      <c r="G605" s="75">
        <v>1</v>
      </c>
      <c r="H605" s="75">
        <v>281</v>
      </c>
      <c r="I605" s="75">
        <v>953</v>
      </c>
      <c r="J605" s="75">
        <v>2018</v>
      </c>
      <c r="K605" s="75">
        <v>2018</v>
      </c>
      <c r="L605" s="81">
        <v>510</v>
      </c>
      <c r="M605" s="81">
        <v>0</v>
      </c>
      <c r="N605" s="81">
        <v>0</v>
      </c>
      <c r="O605" s="81">
        <v>510</v>
      </c>
      <c r="P605" s="81">
        <v>0</v>
      </c>
      <c r="Q605" s="75" t="s">
        <v>46</v>
      </c>
      <c r="R605" s="75">
        <v>281</v>
      </c>
      <c r="S605" s="75">
        <v>953</v>
      </c>
      <c r="T605" s="75">
        <v>281</v>
      </c>
      <c r="U605" s="75">
        <v>953</v>
      </c>
      <c r="V605" s="66">
        <v>0</v>
      </c>
      <c r="W605" s="66">
        <v>0</v>
      </c>
      <c r="X605" s="66">
        <v>0</v>
      </c>
      <c r="Y605" s="66">
        <v>0</v>
      </c>
      <c r="Z605" s="66">
        <v>0</v>
      </c>
      <c r="AA605" s="66">
        <v>0</v>
      </c>
      <c r="AB605" s="67" t="s">
        <v>325</v>
      </c>
      <c r="AC605" s="66" t="s">
        <v>53</v>
      </c>
      <c r="AD605" s="66"/>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c r="CG605" s="8"/>
      <c r="CH605" s="8"/>
      <c r="CI605" s="8"/>
      <c r="CJ605" s="8"/>
      <c r="CK605" s="8"/>
      <c r="CL605" s="8"/>
      <c r="CM605" s="8"/>
      <c r="CN605" s="8"/>
      <c r="CO605" s="8"/>
      <c r="CP605" s="8"/>
      <c r="CQ605" s="8"/>
      <c r="CR605" s="8"/>
      <c r="CS605" s="8"/>
      <c r="CT605" s="8"/>
      <c r="CU605" s="8"/>
      <c r="CV605" s="8"/>
      <c r="CW605" s="8"/>
      <c r="CX605" s="8"/>
      <c r="CY605" s="8"/>
      <c r="CZ605" s="8"/>
      <c r="DA605" s="8"/>
      <c r="DB605" s="8"/>
      <c r="DC605" s="8"/>
      <c r="DD605" s="8"/>
      <c r="DE605" s="8"/>
      <c r="DF605" s="8"/>
      <c r="DG605" s="8"/>
      <c r="DH605" s="8"/>
      <c r="DI605" s="8"/>
      <c r="DJ605" s="8"/>
      <c r="DK605" s="8"/>
      <c r="DL605" s="8"/>
      <c r="DM605" s="8"/>
      <c r="DN605" s="8"/>
      <c r="DO605" s="8"/>
      <c r="DP605" s="8"/>
      <c r="DQ605" s="8"/>
      <c r="DR605" s="8"/>
      <c r="DS605" s="8"/>
      <c r="DT605" s="8"/>
      <c r="DU605" s="8"/>
      <c r="DV605" s="8"/>
      <c r="DW605" s="8"/>
      <c r="DX605" s="8"/>
      <c r="DY605" s="8"/>
      <c r="DZ605" s="8"/>
      <c r="EA605" s="8"/>
      <c r="EB605" s="8"/>
      <c r="EC605" s="8"/>
      <c r="ED605" s="8"/>
      <c r="EE605" s="8"/>
      <c r="EF605" s="8"/>
      <c r="EG605" s="8"/>
      <c r="EH605" s="8"/>
      <c r="EI605" s="8"/>
      <c r="EJ605" s="8"/>
      <c r="EK605" s="8"/>
      <c r="EL605" s="8"/>
      <c r="EM605" s="8"/>
      <c r="EN605" s="8"/>
      <c r="EO605" s="8"/>
      <c r="EP605" s="8"/>
      <c r="EQ605" s="8"/>
      <c r="ER605" s="8"/>
      <c r="ES605" s="8"/>
      <c r="ET605" s="8"/>
      <c r="EU605" s="8"/>
      <c r="EV605" s="8"/>
      <c r="EW605" s="8"/>
      <c r="EX605" s="8"/>
      <c r="EY605" s="8"/>
      <c r="EZ605" s="8"/>
      <c r="FA605" s="8"/>
      <c r="FB605" s="8"/>
      <c r="FC605" s="8"/>
      <c r="FD605" s="8"/>
      <c r="FE605" s="8"/>
      <c r="FF605" s="8"/>
      <c r="FG605" s="8"/>
      <c r="FH605" s="8"/>
      <c r="FI605" s="8"/>
      <c r="FJ605" s="8"/>
      <c r="FK605" s="8"/>
      <c r="FL605" s="8"/>
      <c r="FM605" s="8"/>
      <c r="FN605" s="8"/>
      <c r="FO605" s="8"/>
      <c r="FP605" s="8"/>
      <c r="FQ605" s="8"/>
      <c r="FR605" s="8"/>
      <c r="FS605" s="8"/>
      <c r="FT605" s="8"/>
      <c r="FU605" s="8"/>
      <c r="FV605" s="8"/>
      <c r="FW605" s="8"/>
      <c r="FX605" s="8"/>
      <c r="FY605" s="8"/>
      <c r="FZ605" s="8"/>
      <c r="GA605" s="8"/>
      <c r="GB605" s="8"/>
      <c r="GC605" s="8"/>
      <c r="GD605" s="8"/>
      <c r="GE605" s="8"/>
      <c r="GF605" s="8"/>
      <c r="GG605" s="8"/>
      <c r="GH605" s="8"/>
      <c r="GI605" s="8"/>
      <c r="GJ605" s="8"/>
      <c r="GK605" s="8"/>
      <c r="GL605" s="8"/>
      <c r="GM605" s="8"/>
      <c r="GN605" s="8"/>
      <c r="GO605" s="8"/>
      <c r="GP605" s="8"/>
      <c r="GQ605" s="8"/>
      <c r="GR605" s="8"/>
      <c r="GS605" s="8"/>
      <c r="GT605" s="8"/>
      <c r="GU605" s="8"/>
      <c r="GV605" s="8"/>
      <c r="GW605" s="8"/>
      <c r="GX605" s="8"/>
      <c r="GY605" s="8"/>
      <c r="GZ605" s="8"/>
      <c r="HA605" s="8"/>
      <c r="HB605" s="8"/>
      <c r="HC605" s="8"/>
      <c r="HD605" s="8"/>
      <c r="HE605" s="8"/>
      <c r="HF605" s="8"/>
      <c r="HG605" s="8"/>
      <c r="HH605" s="8"/>
      <c r="HI605" s="8"/>
      <c r="HJ605" s="8"/>
      <c r="HK605" s="8"/>
      <c r="HL605" s="8"/>
      <c r="HM605" s="8"/>
      <c r="HN605" s="8"/>
      <c r="HO605" s="8"/>
      <c r="HP605" s="8"/>
      <c r="HQ605" s="8"/>
    </row>
    <row r="606" s="7" customFormat="1" ht="36" spans="1:225">
      <c r="A606" s="75" t="s">
        <v>42</v>
      </c>
      <c r="B606" s="66" t="s">
        <v>596</v>
      </c>
      <c r="C606" s="75" t="s">
        <v>55</v>
      </c>
      <c r="D606" s="75" t="s">
        <v>45</v>
      </c>
      <c r="E606" s="75" t="s">
        <v>267</v>
      </c>
      <c r="F606" s="75">
        <v>1</v>
      </c>
      <c r="G606" s="75">
        <v>1</v>
      </c>
      <c r="H606" s="75">
        <v>258</v>
      </c>
      <c r="I606" s="75">
        <v>1985</v>
      </c>
      <c r="J606" s="75">
        <v>2018</v>
      </c>
      <c r="K606" s="75">
        <v>2018</v>
      </c>
      <c r="L606" s="81">
        <v>500</v>
      </c>
      <c r="M606" s="81">
        <v>0</v>
      </c>
      <c r="N606" s="81">
        <v>0</v>
      </c>
      <c r="O606" s="81">
        <v>500</v>
      </c>
      <c r="P606" s="81">
        <v>0</v>
      </c>
      <c r="Q606" s="75" t="s">
        <v>46</v>
      </c>
      <c r="R606" s="75">
        <v>258</v>
      </c>
      <c r="S606" s="75">
        <v>1985</v>
      </c>
      <c r="T606" s="75">
        <v>258</v>
      </c>
      <c r="U606" s="75">
        <v>1985</v>
      </c>
      <c r="V606" s="66">
        <v>0</v>
      </c>
      <c r="W606" s="66">
        <v>0</v>
      </c>
      <c r="X606" s="66">
        <v>0</v>
      </c>
      <c r="Y606" s="66">
        <v>0</v>
      </c>
      <c r="Z606" s="66">
        <v>0</v>
      </c>
      <c r="AA606" s="66">
        <v>0</v>
      </c>
      <c r="AB606" s="67" t="s">
        <v>325</v>
      </c>
      <c r="AC606" s="66" t="s">
        <v>55</v>
      </c>
      <c r="AD606" s="66"/>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c r="CG606" s="8"/>
      <c r="CH606" s="8"/>
      <c r="CI606" s="8"/>
      <c r="CJ606" s="8"/>
      <c r="CK606" s="8"/>
      <c r="CL606" s="8"/>
      <c r="CM606" s="8"/>
      <c r="CN606" s="8"/>
      <c r="CO606" s="8"/>
      <c r="CP606" s="8"/>
      <c r="CQ606" s="8"/>
      <c r="CR606" s="8"/>
      <c r="CS606" s="8"/>
      <c r="CT606" s="8"/>
      <c r="CU606" s="8"/>
      <c r="CV606" s="8"/>
      <c r="CW606" s="8"/>
      <c r="CX606" s="8"/>
      <c r="CY606" s="8"/>
      <c r="CZ606" s="8"/>
      <c r="DA606" s="8"/>
      <c r="DB606" s="8"/>
      <c r="DC606" s="8"/>
      <c r="DD606" s="8"/>
      <c r="DE606" s="8"/>
      <c r="DF606" s="8"/>
      <c r="DG606" s="8"/>
      <c r="DH606" s="8"/>
      <c r="DI606" s="8"/>
      <c r="DJ606" s="8"/>
      <c r="DK606" s="8"/>
      <c r="DL606" s="8"/>
      <c r="DM606" s="8"/>
      <c r="DN606" s="8"/>
      <c r="DO606" s="8"/>
      <c r="DP606" s="8"/>
      <c r="DQ606" s="8"/>
      <c r="DR606" s="8"/>
      <c r="DS606" s="8"/>
      <c r="DT606" s="8"/>
      <c r="DU606" s="8"/>
      <c r="DV606" s="8"/>
      <c r="DW606" s="8"/>
      <c r="DX606" s="8"/>
      <c r="DY606" s="8"/>
      <c r="DZ606" s="8"/>
      <c r="EA606" s="8"/>
      <c r="EB606" s="8"/>
      <c r="EC606" s="8"/>
      <c r="ED606" s="8"/>
      <c r="EE606" s="8"/>
      <c r="EF606" s="8"/>
      <c r="EG606" s="8"/>
      <c r="EH606" s="8"/>
      <c r="EI606" s="8"/>
      <c r="EJ606" s="8"/>
      <c r="EK606" s="8"/>
      <c r="EL606" s="8"/>
      <c r="EM606" s="8"/>
      <c r="EN606" s="8"/>
      <c r="EO606" s="8"/>
      <c r="EP606" s="8"/>
      <c r="EQ606" s="8"/>
      <c r="ER606" s="8"/>
      <c r="ES606" s="8"/>
      <c r="ET606" s="8"/>
      <c r="EU606" s="8"/>
      <c r="EV606" s="8"/>
      <c r="EW606" s="8"/>
      <c r="EX606" s="8"/>
      <c r="EY606" s="8"/>
      <c r="EZ606" s="8"/>
      <c r="FA606" s="8"/>
      <c r="FB606" s="8"/>
      <c r="FC606" s="8"/>
      <c r="FD606" s="8"/>
      <c r="FE606" s="8"/>
      <c r="FF606" s="8"/>
      <c r="FG606" s="8"/>
      <c r="FH606" s="8"/>
      <c r="FI606" s="8"/>
      <c r="FJ606" s="8"/>
      <c r="FK606" s="8"/>
      <c r="FL606" s="8"/>
      <c r="FM606" s="8"/>
      <c r="FN606" s="8"/>
      <c r="FO606" s="8"/>
      <c r="FP606" s="8"/>
      <c r="FQ606" s="8"/>
      <c r="FR606" s="8"/>
      <c r="FS606" s="8"/>
      <c r="FT606" s="8"/>
      <c r="FU606" s="8"/>
      <c r="FV606" s="8"/>
      <c r="FW606" s="8"/>
      <c r="FX606" s="8"/>
      <c r="FY606" s="8"/>
      <c r="FZ606" s="8"/>
      <c r="GA606" s="8"/>
      <c r="GB606" s="8"/>
      <c r="GC606" s="8"/>
      <c r="GD606" s="8"/>
      <c r="GE606" s="8"/>
      <c r="GF606" s="8"/>
      <c r="GG606" s="8"/>
      <c r="GH606" s="8"/>
      <c r="GI606" s="8"/>
      <c r="GJ606" s="8"/>
      <c r="GK606" s="8"/>
      <c r="GL606" s="8"/>
      <c r="GM606" s="8"/>
      <c r="GN606" s="8"/>
      <c r="GO606" s="8"/>
      <c r="GP606" s="8"/>
      <c r="GQ606" s="8"/>
      <c r="GR606" s="8"/>
      <c r="GS606" s="8"/>
      <c r="GT606" s="8"/>
      <c r="GU606" s="8"/>
      <c r="GV606" s="8"/>
      <c r="GW606" s="8"/>
      <c r="GX606" s="8"/>
      <c r="GY606" s="8"/>
      <c r="GZ606" s="8"/>
      <c r="HA606" s="8"/>
      <c r="HB606" s="8"/>
      <c r="HC606" s="8"/>
      <c r="HD606" s="8"/>
      <c r="HE606" s="8"/>
      <c r="HF606" s="8"/>
      <c r="HG606" s="8"/>
      <c r="HH606" s="8"/>
      <c r="HI606" s="8"/>
      <c r="HJ606" s="8"/>
      <c r="HK606" s="8"/>
      <c r="HL606" s="8"/>
      <c r="HM606" s="8"/>
      <c r="HN606" s="8"/>
      <c r="HO606" s="8"/>
      <c r="HP606" s="8"/>
      <c r="HQ606" s="8"/>
    </row>
    <row r="607" s="7" customFormat="1" ht="36" spans="1:225">
      <c r="A607" s="75" t="s">
        <v>42</v>
      </c>
      <c r="B607" s="66" t="s">
        <v>596</v>
      </c>
      <c r="C607" s="75" t="s">
        <v>56</v>
      </c>
      <c r="D607" s="75" t="s">
        <v>45</v>
      </c>
      <c r="E607" s="75" t="s">
        <v>267</v>
      </c>
      <c r="F607" s="75">
        <v>1</v>
      </c>
      <c r="G607" s="75">
        <v>1</v>
      </c>
      <c r="H607" s="75">
        <v>15</v>
      </c>
      <c r="I607" s="75">
        <v>54</v>
      </c>
      <c r="J607" s="75">
        <v>2018</v>
      </c>
      <c r="K607" s="75">
        <v>2018</v>
      </c>
      <c r="L607" s="81">
        <v>22</v>
      </c>
      <c r="M607" s="81">
        <v>0</v>
      </c>
      <c r="N607" s="81">
        <v>0</v>
      </c>
      <c r="O607" s="81">
        <v>22</v>
      </c>
      <c r="P607" s="81">
        <v>0</v>
      </c>
      <c r="Q607" s="75" t="s">
        <v>46</v>
      </c>
      <c r="R607" s="75">
        <v>15</v>
      </c>
      <c r="S607" s="75">
        <v>54</v>
      </c>
      <c r="T607" s="75">
        <v>15</v>
      </c>
      <c r="U607" s="75">
        <v>54</v>
      </c>
      <c r="V607" s="66">
        <v>0</v>
      </c>
      <c r="W607" s="66">
        <v>0</v>
      </c>
      <c r="X607" s="66">
        <v>0</v>
      </c>
      <c r="Y607" s="66">
        <v>0</v>
      </c>
      <c r="Z607" s="66">
        <v>0</v>
      </c>
      <c r="AA607" s="66">
        <v>0</v>
      </c>
      <c r="AB607" s="67" t="s">
        <v>325</v>
      </c>
      <c r="AC607" s="66" t="s">
        <v>56</v>
      </c>
      <c r="AD607" s="66"/>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c r="CG607" s="8"/>
      <c r="CH607" s="8"/>
      <c r="CI607" s="8"/>
      <c r="CJ607" s="8"/>
      <c r="CK607" s="8"/>
      <c r="CL607" s="8"/>
      <c r="CM607" s="8"/>
      <c r="CN607" s="8"/>
      <c r="CO607" s="8"/>
      <c r="CP607" s="8"/>
      <c r="CQ607" s="8"/>
      <c r="CR607" s="8"/>
      <c r="CS607" s="8"/>
      <c r="CT607" s="8"/>
      <c r="CU607" s="8"/>
      <c r="CV607" s="8"/>
      <c r="CW607" s="8"/>
      <c r="CX607" s="8"/>
      <c r="CY607" s="8"/>
      <c r="CZ607" s="8"/>
      <c r="DA607" s="8"/>
      <c r="DB607" s="8"/>
      <c r="DC607" s="8"/>
      <c r="DD607" s="8"/>
      <c r="DE607" s="8"/>
      <c r="DF607" s="8"/>
      <c r="DG607" s="8"/>
      <c r="DH607" s="8"/>
      <c r="DI607" s="8"/>
      <c r="DJ607" s="8"/>
      <c r="DK607" s="8"/>
      <c r="DL607" s="8"/>
      <c r="DM607" s="8"/>
      <c r="DN607" s="8"/>
      <c r="DO607" s="8"/>
      <c r="DP607" s="8"/>
      <c r="DQ607" s="8"/>
      <c r="DR607" s="8"/>
      <c r="DS607" s="8"/>
      <c r="DT607" s="8"/>
      <c r="DU607" s="8"/>
      <c r="DV607" s="8"/>
      <c r="DW607" s="8"/>
      <c r="DX607" s="8"/>
      <c r="DY607" s="8"/>
      <c r="DZ607" s="8"/>
      <c r="EA607" s="8"/>
      <c r="EB607" s="8"/>
      <c r="EC607" s="8"/>
      <c r="ED607" s="8"/>
      <c r="EE607" s="8"/>
      <c r="EF607" s="8"/>
      <c r="EG607" s="8"/>
      <c r="EH607" s="8"/>
      <c r="EI607" s="8"/>
      <c r="EJ607" s="8"/>
      <c r="EK607" s="8"/>
      <c r="EL607" s="8"/>
      <c r="EM607" s="8"/>
      <c r="EN607" s="8"/>
      <c r="EO607" s="8"/>
      <c r="EP607" s="8"/>
      <c r="EQ607" s="8"/>
      <c r="ER607" s="8"/>
      <c r="ES607" s="8"/>
      <c r="ET607" s="8"/>
      <c r="EU607" s="8"/>
      <c r="EV607" s="8"/>
      <c r="EW607" s="8"/>
      <c r="EX607" s="8"/>
      <c r="EY607" s="8"/>
      <c r="EZ607" s="8"/>
      <c r="FA607" s="8"/>
      <c r="FB607" s="8"/>
      <c r="FC607" s="8"/>
      <c r="FD607" s="8"/>
      <c r="FE607" s="8"/>
      <c r="FF607" s="8"/>
      <c r="FG607" s="8"/>
      <c r="FH607" s="8"/>
      <c r="FI607" s="8"/>
      <c r="FJ607" s="8"/>
      <c r="FK607" s="8"/>
      <c r="FL607" s="8"/>
      <c r="FM607" s="8"/>
      <c r="FN607" s="8"/>
      <c r="FO607" s="8"/>
      <c r="FP607" s="8"/>
      <c r="FQ607" s="8"/>
      <c r="FR607" s="8"/>
      <c r="FS607" s="8"/>
      <c r="FT607" s="8"/>
      <c r="FU607" s="8"/>
      <c r="FV607" s="8"/>
      <c r="FW607" s="8"/>
      <c r="FX607" s="8"/>
      <c r="FY607" s="8"/>
      <c r="FZ607" s="8"/>
      <c r="GA607" s="8"/>
      <c r="GB607" s="8"/>
      <c r="GC607" s="8"/>
      <c r="GD607" s="8"/>
      <c r="GE607" s="8"/>
      <c r="GF607" s="8"/>
      <c r="GG607" s="8"/>
      <c r="GH607" s="8"/>
      <c r="GI607" s="8"/>
      <c r="GJ607" s="8"/>
      <c r="GK607" s="8"/>
      <c r="GL607" s="8"/>
      <c r="GM607" s="8"/>
      <c r="GN607" s="8"/>
      <c r="GO607" s="8"/>
      <c r="GP607" s="8"/>
      <c r="GQ607" s="8"/>
      <c r="GR607" s="8"/>
      <c r="GS607" s="8"/>
      <c r="GT607" s="8"/>
      <c r="GU607" s="8"/>
      <c r="GV607" s="8"/>
      <c r="GW607" s="8"/>
      <c r="GX607" s="8"/>
      <c r="GY607" s="8"/>
      <c r="GZ607" s="8"/>
      <c r="HA607" s="8"/>
      <c r="HB607" s="8"/>
      <c r="HC607" s="8"/>
      <c r="HD607" s="8"/>
      <c r="HE607" s="8"/>
      <c r="HF607" s="8"/>
      <c r="HG607" s="8"/>
      <c r="HH607" s="8"/>
      <c r="HI607" s="8"/>
      <c r="HJ607" s="8"/>
      <c r="HK607" s="8"/>
      <c r="HL607" s="8"/>
      <c r="HM607" s="8"/>
      <c r="HN607" s="8"/>
      <c r="HO607" s="8"/>
      <c r="HP607" s="8"/>
      <c r="HQ607" s="8"/>
    </row>
    <row r="608" s="7" customFormat="1" ht="36" spans="1:225">
      <c r="A608" s="75" t="s">
        <v>42</v>
      </c>
      <c r="B608" s="66" t="s">
        <v>596</v>
      </c>
      <c r="C608" s="75" t="s">
        <v>58</v>
      </c>
      <c r="D608" s="75" t="s">
        <v>62</v>
      </c>
      <c r="E608" s="75" t="s">
        <v>267</v>
      </c>
      <c r="F608" s="75">
        <v>1</v>
      </c>
      <c r="G608" s="75">
        <v>1</v>
      </c>
      <c r="H608" s="75">
        <v>41</v>
      </c>
      <c r="I608" s="75">
        <v>171</v>
      </c>
      <c r="J608" s="75">
        <v>2018</v>
      </c>
      <c r="K608" s="75">
        <v>2018</v>
      </c>
      <c r="L608" s="81">
        <v>300</v>
      </c>
      <c r="M608" s="81">
        <v>0</v>
      </c>
      <c r="N608" s="81">
        <v>0</v>
      </c>
      <c r="O608" s="81">
        <v>300</v>
      </c>
      <c r="P608" s="81">
        <v>0</v>
      </c>
      <c r="Q608" s="75" t="s">
        <v>46</v>
      </c>
      <c r="R608" s="75">
        <v>564</v>
      </c>
      <c r="S608" s="75">
        <v>2013</v>
      </c>
      <c r="T608" s="75">
        <v>41</v>
      </c>
      <c r="U608" s="75">
        <v>171</v>
      </c>
      <c r="V608" s="66">
        <v>0</v>
      </c>
      <c r="W608" s="66">
        <v>0</v>
      </c>
      <c r="X608" s="66">
        <v>0</v>
      </c>
      <c r="Y608" s="66">
        <v>0</v>
      </c>
      <c r="Z608" s="66">
        <v>0</v>
      </c>
      <c r="AA608" s="66">
        <v>0</v>
      </c>
      <c r="AB608" s="67" t="s">
        <v>325</v>
      </c>
      <c r="AC608" s="66" t="s">
        <v>58</v>
      </c>
      <c r="AD608" s="66"/>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c r="CG608" s="8"/>
      <c r="CH608" s="8"/>
      <c r="CI608" s="8"/>
      <c r="CJ608" s="8"/>
      <c r="CK608" s="8"/>
      <c r="CL608" s="8"/>
      <c r="CM608" s="8"/>
      <c r="CN608" s="8"/>
      <c r="CO608" s="8"/>
      <c r="CP608" s="8"/>
      <c r="CQ608" s="8"/>
      <c r="CR608" s="8"/>
      <c r="CS608" s="8"/>
      <c r="CT608" s="8"/>
      <c r="CU608" s="8"/>
      <c r="CV608" s="8"/>
      <c r="CW608" s="8"/>
      <c r="CX608" s="8"/>
      <c r="CY608" s="8"/>
      <c r="CZ608" s="8"/>
      <c r="DA608" s="8"/>
      <c r="DB608" s="8"/>
      <c r="DC608" s="8"/>
      <c r="DD608" s="8"/>
      <c r="DE608" s="8"/>
      <c r="DF608" s="8"/>
      <c r="DG608" s="8"/>
      <c r="DH608" s="8"/>
      <c r="DI608" s="8"/>
      <c r="DJ608" s="8"/>
      <c r="DK608" s="8"/>
      <c r="DL608" s="8"/>
      <c r="DM608" s="8"/>
      <c r="DN608" s="8"/>
      <c r="DO608" s="8"/>
      <c r="DP608" s="8"/>
      <c r="DQ608" s="8"/>
      <c r="DR608" s="8"/>
      <c r="DS608" s="8"/>
      <c r="DT608" s="8"/>
      <c r="DU608" s="8"/>
      <c r="DV608" s="8"/>
      <c r="DW608" s="8"/>
      <c r="DX608" s="8"/>
      <c r="DY608" s="8"/>
      <c r="DZ608" s="8"/>
      <c r="EA608" s="8"/>
      <c r="EB608" s="8"/>
      <c r="EC608" s="8"/>
      <c r="ED608" s="8"/>
      <c r="EE608" s="8"/>
      <c r="EF608" s="8"/>
      <c r="EG608" s="8"/>
      <c r="EH608" s="8"/>
      <c r="EI608" s="8"/>
      <c r="EJ608" s="8"/>
      <c r="EK608" s="8"/>
      <c r="EL608" s="8"/>
      <c r="EM608" s="8"/>
      <c r="EN608" s="8"/>
      <c r="EO608" s="8"/>
      <c r="EP608" s="8"/>
      <c r="EQ608" s="8"/>
      <c r="ER608" s="8"/>
      <c r="ES608" s="8"/>
      <c r="ET608" s="8"/>
      <c r="EU608" s="8"/>
      <c r="EV608" s="8"/>
      <c r="EW608" s="8"/>
      <c r="EX608" s="8"/>
      <c r="EY608" s="8"/>
      <c r="EZ608" s="8"/>
      <c r="FA608" s="8"/>
      <c r="FB608" s="8"/>
      <c r="FC608" s="8"/>
      <c r="FD608" s="8"/>
      <c r="FE608" s="8"/>
      <c r="FF608" s="8"/>
      <c r="FG608" s="8"/>
      <c r="FH608" s="8"/>
      <c r="FI608" s="8"/>
      <c r="FJ608" s="8"/>
      <c r="FK608" s="8"/>
      <c r="FL608" s="8"/>
      <c r="FM608" s="8"/>
      <c r="FN608" s="8"/>
      <c r="FO608" s="8"/>
      <c r="FP608" s="8"/>
      <c r="FQ608" s="8"/>
      <c r="FR608" s="8"/>
      <c r="FS608" s="8"/>
      <c r="FT608" s="8"/>
      <c r="FU608" s="8"/>
      <c r="FV608" s="8"/>
      <c r="FW608" s="8"/>
      <c r="FX608" s="8"/>
      <c r="FY608" s="8"/>
      <c r="FZ608" s="8"/>
      <c r="GA608" s="8"/>
      <c r="GB608" s="8"/>
      <c r="GC608" s="8"/>
      <c r="GD608" s="8"/>
      <c r="GE608" s="8"/>
      <c r="GF608" s="8"/>
      <c r="GG608" s="8"/>
      <c r="GH608" s="8"/>
      <c r="GI608" s="8"/>
      <c r="GJ608" s="8"/>
      <c r="GK608" s="8"/>
      <c r="GL608" s="8"/>
      <c r="GM608" s="8"/>
      <c r="GN608" s="8"/>
      <c r="GO608" s="8"/>
      <c r="GP608" s="8"/>
      <c r="GQ608" s="8"/>
      <c r="GR608" s="8"/>
      <c r="GS608" s="8"/>
      <c r="GT608" s="8"/>
      <c r="GU608" s="8"/>
      <c r="GV608" s="8"/>
      <c r="GW608" s="8"/>
      <c r="GX608" s="8"/>
      <c r="GY608" s="8"/>
      <c r="GZ608" s="8"/>
      <c r="HA608" s="8"/>
      <c r="HB608" s="8"/>
      <c r="HC608" s="8"/>
      <c r="HD608" s="8"/>
      <c r="HE608" s="8"/>
      <c r="HF608" s="8"/>
      <c r="HG608" s="8"/>
      <c r="HH608" s="8"/>
      <c r="HI608" s="8"/>
      <c r="HJ608" s="8"/>
      <c r="HK608" s="8"/>
      <c r="HL608" s="8"/>
      <c r="HM608" s="8"/>
      <c r="HN608" s="8"/>
      <c r="HO608" s="8"/>
      <c r="HP608" s="8"/>
      <c r="HQ608" s="8"/>
    </row>
    <row r="609" s="143" customFormat="1" ht="24" spans="1:30">
      <c r="A609" s="43" t="s">
        <v>624</v>
      </c>
      <c r="B609" s="44" t="s">
        <v>625</v>
      </c>
      <c r="C609" s="43" t="s">
        <v>36</v>
      </c>
      <c r="D609" s="43"/>
      <c r="E609" s="43"/>
      <c r="F609" s="43">
        <f>SUM(F610:F616)</f>
        <v>8</v>
      </c>
      <c r="G609" s="43">
        <f>SUM(G610:G616)</f>
        <v>7</v>
      </c>
      <c r="H609" s="43">
        <f>SUM(H610:H616)</f>
        <v>391</v>
      </c>
      <c r="I609" s="43">
        <f>SUM(I610:I616)</f>
        <v>1440</v>
      </c>
      <c r="J609" s="43"/>
      <c r="K609" s="43"/>
      <c r="L609" s="52">
        <f t="shared" ref="L609:AC609" si="103">SUM(L610:L616)</f>
        <v>240</v>
      </c>
      <c r="M609" s="52">
        <f t="shared" si="103"/>
        <v>0</v>
      </c>
      <c r="N609" s="52">
        <f t="shared" si="103"/>
        <v>0</v>
      </c>
      <c r="O609" s="52">
        <f t="shared" si="103"/>
        <v>240</v>
      </c>
      <c r="P609" s="52">
        <f t="shared" si="103"/>
        <v>0</v>
      </c>
      <c r="Q609" s="77"/>
      <c r="R609" s="43">
        <f t="shared" si="103"/>
        <v>391</v>
      </c>
      <c r="S609" s="43">
        <f t="shared" si="103"/>
        <v>1440</v>
      </c>
      <c r="T609" s="43">
        <f t="shared" si="103"/>
        <v>391</v>
      </c>
      <c r="U609" s="43">
        <f t="shared" si="103"/>
        <v>1440</v>
      </c>
      <c r="V609" s="44">
        <f t="shared" si="103"/>
        <v>0</v>
      </c>
      <c r="W609" s="44">
        <f t="shared" si="103"/>
        <v>0</v>
      </c>
      <c r="X609" s="44">
        <f t="shared" si="103"/>
        <v>0</v>
      </c>
      <c r="Y609" s="44">
        <f t="shared" si="103"/>
        <v>0</v>
      </c>
      <c r="Z609" s="44">
        <f t="shared" si="103"/>
        <v>0</v>
      </c>
      <c r="AA609" s="44">
        <f t="shared" si="103"/>
        <v>0</v>
      </c>
      <c r="AB609" s="86"/>
      <c r="AC609" s="77"/>
      <c r="AD609" s="77"/>
    </row>
    <row r="610" s="7" customFormat="1" ht="36" spans="1:30">
      <c r="A610" s="75" t="s">
        <v>42</v>
      </c>
      <c r="B610" s="66" t="s">
        <v>626</v>
      </c>
      <c r="C610" s="75" t="s">
        <v>52</v>
      </c>
      <c r="D610" s="75" t="s">
        <v>45</v>
      </c>
      <c r="E610" s="75" t="s">
        <v>267</v>
      </c>
      <c r="F610" s="75">
        <v>1</v>
      </c>
      <c r="G610" s="75">
        <v>1</v>
      </c>
      <c r="H610" s="75">
        <v>23</v>
      </c>
      <c r="I610" s="75">
        <v>72</v>
      </c>
      <c r="J610" s="75">
        <v>2018</v>
      </c>
      <c r="K610" s="75">
        <v>2018</v>
      </c>
      <c r="L610" s="81">
        <v>30</v>
      </c>
      <c r="M610" s="81">
        <v>0</v>
      </c>
      <c r="N610" s="81">
        <v>0</v>
      </c>
      <c r="O610" s="81">
        <v>30</v>
      </c>
      <c r="P610" s="81">
        <v>0</v>
      </c>
      <c r="Q610" s="75" t="s">
        <v>46</v>
      </c>
      <c r="R610" s="75">
        <v>23</v>
      </c>
      <c r="S610" s="75">
        <v>72</v>
      </c>
      <c r="T610" s="75">
        <v>23</v>
      </c>
      <c r="U610" s="75">
        <v>72</v>
      </c>
      <c r="V610" s="66">
        <v>0</v>
      </c>
      <c r="W610" s="66">
        <v>0</v>
      </c>
      <c r="X610" s="66">
        <v>0</v>
      </c>
      <c r="Y610" s="66">
        <v>0</v>
      </c>
      <c r="Z610" s="66">
        <v>0</v>
      </c>
      <c r="AA610" s="66">
        <v>0</v>
      </c>
      <c r="AB610" s="67" t="s">
        <v>325</v>
      </c>
      <c r="AC610" s="67" t="s">
        <v>52</v>
      </c>
      <c r="AD610" s="67"/>
    </row>
    <row r="611" s="7" customFormat="1" ht="36" spans="1:30">
      <c r="A611" s="75" t="s">
        <v>42</v>
      </c>
      <c r="B611" s="66" t="s">
        <v>626</v>
      </c>
      <c r="C611" s="75" t="s">
        <v>54</v>
      </c>
      <c r="D611" s="75" t="s">
        <v>45</v>
      </c>
      <c r="E611" s="75" t="s">
        <v>267</v>
      </c>
      <c r="F611" s="75">
        <v>1</v>
      </c>
      <c r="G611" s="75">
        <v>1</v>
      </c>
      <c r="H611" s="75">
        <v>3</v>
      </c>
      <c r="I611" s="75">
        <v>7</v>
      </c>
      <c r="J611" s="75">
        <v>2018</v>
      </c>
      <c r="K611" s="75">
        <v>2018</v>
      </c>
      <c r="L611" s="81">
        <v>15</v>
      </c>
      <c r="M611" s="81">
        <v>0</v>
      </c>
      <c r="N611" s="81">
        <v>0</v>
      </c>
      <c r="O611" s="81">
        <v>15</v>
      </c>
      <c r="P611" s="81">
        <v>0</v>
      </c>
      <c r="Q611" s="75" t="s">
        <v>46</v>
      </c>
      <c r="R611" s="75">
        <v>3</v>
      </c>
      <c r="S611" s="75">
        <v>7</v>
      </c>
      <c r="T611" s="75">
        <v>3</v>
      </c>
      <c r="U611" s="75">
        <v>7</v>
      </c>
      <c r="V611" s="66">
        <v>0</v>
      </c>
      <c r="W611" s="66">
        <v>0</v>
      </c>
      <c r="X611" s="66">
        <v>0</v>
      </c>
      <c r="Y611" s="66">
        <v>0</v>
      </c>
      <c r="Z611" s="66">
        <v>0</v>
      </c>
      <c r="AA611" s="66">
        <v>0</v>
      </c>
      <c r="AB611" s="67" t="s">
        <v>325</v>
      </c>
      <c r="AC611" s="67" t="s">
        <v>54</v>
      </c>
      <c r="AD611" s="67"/>
    </row>
    <row r="612" s="7" customFormat="1" ht="36" spans="1:225">
      <c r="A612" s="75" t="s">
        <v>42</v>
      </c>
      <c r="B612" s="66" t="s">
        <v>626</v>
      </c>
      <c r="C612" s="75" t="s">
        <v>54</v>
      </c>
      <c r="D612" s="75" t="s">
        <v>45</v>
      </c>
      <c r="E612" s="75" t="s">
        <v>267</v>
      </c>
      <c r="F612" s="75">
        <v>1</v>
      </c>
      <c r="G612" s="75">
        <v>1</v>
      </c>
      <c r="H612" s="75">
        <v>228</v>
      </c>
      <c r="I612" s="75">
        <v>866</v>
      </c>
      <c r="J612" s="75">
        <v>2018</v>
      </c>
      <c r="K612" s="75">
        <v>2018</v>
      </c>
      <c r="L612" s="81">
        <v>20</v>
      </c>
      <c r="M612" s="81">
        <v>0</v>
      </c>
      <c r="N612" s="81">
        <v>0</v>
      </c>
      <c r="O612" s="81">
        <v>20</v>
      </c>
      <c r="P612" s="81">
        <v>0</v>
      </c>
      <c r="Q612" s="75" t="s">
        <v>46</v>
      </c>
      <c r="R612" s="75">
        <v>228</v>
      </c>
      <c r="S612" s="75">
        <v>866</v>
      </c>
      <c r="T612" s="75">
        <v>228</v>
      </c>
      <c r="U612" s="75">
        <v>866</v>
      </c>
      <c r="V612" s="66">
        <v>0</v>
      </c>
      <c r="W612" s="66">
        <v>0</v>
      </c>
      <c r="X612" s="66">
        <v>0</v>
      </c>
      <c r="Y612" s="66">
        <v>0</v>
      </c>
      <c r="Z612" s="66">
        <v>0</v>
      </c>
      <c r="AA612" s="66">
        <v>0</v>
      </c>
      <c r="AB612" s="67" t="s">
        <v>325</v>
      </c>
      <c r="AC612" s="66" t="s">
        <v>54</v>
      </c>
      <c r="AD612" s="66"/>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c r="CG612" s="8"/>
      <c r="CH612" s="8"/>
      <c r="CI612" s="8"/>
      <c r="CJ612" s="8"/>
      <c r="CK612" s="8"/>
      <c r="CL612" s="8"/>
      <c r="CM612" s="8"/>
      <c r="CN612" s="8"/>
      <c r="CO612" s="8"/>
      <c r="CP612" s="8"/>
      <c r="CQ612" s="8"/>
      <c r="CR612" s="8"/>
      <c r="CS612" s="8"/>
      <c r="CT612" s="8"/>
      <c r="CU612" s="8"/>
      <c r="CV612" s="8"/>
      <c r="CW612" s="8"/>
      <c r="CX612" s="8"/>
      <c r="CY612" s="8"/>
      <c r="CZ612" s="8"/>
      <c r="DA612" s="8"/>
      <c r="DB612" s="8"/>
      <c r="DC612" s="8"/>
      <c r="DD612" s="8"/>
      <c r="DE612" s="8"/>
      <c r="DF612" s="8"/>
      <c r="DG612" s="8"/>
      <c r="DH612" s="8"/>
      <c r="DI612" s="8"/>
      <c r="DJ612" s="8"/>
      <c r="DK612" s="8"/>
      <c r="DL612" s="8"/>
      <c r="DM612" s="8"/>
      <c r="DN612" s="8"/>
      <c r="DO612" s="8"/>
      <c r="DP612" s="8"/>
      <c r="DQ612" s="8"/>
      <c r="DR612" s="8"/>
      <c r="DS612" s="8"/>
      <c r="DT612" s="8"/>
      <c r="DU612" s="8"/>
      <c r="DV612" s="8"/>
      <c r="DW612" s="8"/>
      <c r="DX612" s="8"/>
      <c r="DY612" s="8"/>
      <c r="DZ612" s="8"/>
      <c r="EA612" s="8"/>
      <c r="EB612" s="8"/>
      <c r="EC612" s="8"/>
      <c r="ED612" s="8"/>
      <c r="EE612" s="8"/>
      <c r="EF612" s="8"/>
      <c r="EG612" s="8"/>
      <c r="EH612" s="8"/>
      <c r="EI612" s="8"/>
      <c r="EJ612" s="8"/>
      <c r="EK612" s="8"/>
      <c r="EL612" s="8"/>
      <c r="EM612" s="8"/>
      <c r="EN612" s="8"/>
      <c r="EO612" s="8"/>
      <c r="EP612" s="8"/>
      <c r="EQ612" s="8"/>
      <c r="ER612" s="8"/>
      <c r="ES612" s="8"/>
      <c r="ET612" s="8"/>
      <c r="EU612" s="8"/>
      <c r="EV612" s="8"/>
      <c r="EW612" s="8"/>
      <c r="EX612" s="8"/>
      <c r="EY612" s="8"/>
      <c r="EZ612" s="8"/>
      <c r="FA612" s="8"/>
      <c r="FB612" s="8"/>
      <c r="FC612" s="8"/>
      <c r="FD612" s="8"/>
      <c r="FE612" s="8"/>
      <c r="FF612" s="8"/>
      <c r="FG612" s="8"/>
      <c r="FH612" s="8"/>
      <c r="FI612" s="8"/>
      <c r="FJ612" s="8"/>
      <c r="FK612" s="8"/>
      <c r="FL612" s="8"/>
      <c r="FM612" s="8"/>
      <c r="FN612" s="8"/>
      <c r="FO612" s="8"/>
      <c r="FP612" s="8"/>
      <c r="FQ612" s="8"/>
      <c r="FR612" s="8"/>
      <c r="FS612" s="8"/>
      <c r="FT612" s="8"/>
      <c r="FU612" s="8"/>
      <c r="FV612" s="8"/>
      <c r="FW612" s="8"/>
      <c r="FX612" s="8"/>
      <c r="FY612" s="8"/>
      <c r="FZ612" s="8"/>
      <c r="GA612" s="8"/>
      <c r="GB612" s="8"/>
      <c r="GC612" s="8"/>
      <c r="GD612" s="8"/>
      <c r="GE612" s="8"/>
      <c r="GF612" s="8"/>
      <c r="GG612" s="8"/>
      <c r="GH612" s="8"/>
      <c r="GI612" s="8"/>
      <c r="GJ612" s="8"/>
      <c r="GK612" s="8"/>
      <c r="GL612" s="8"/>
      <c r="GM612" s="8"/>
      <c r="GN612" s="8"/>
      <c r="GO612" s="8"/>
      <c r="GP612" s="8"/>
      <c r="GQ612" s="8"/>
      <c r="GR612" s="8"/>
      <c r="GS612" s="8"/>
      <c r="GT612" s="8"/>
      <c r="GU612" s="8"/>
      <c r="GV612" s="8"/>
      <c r="GW612" s="8"/>
      <c r="GX612" s="8"/>
      <c r="GY612" s="8"/>
      <c r="GZ612" s="8"/>
      <c r="HA612" s="8"/>
      <c r="HB612" s="8"/>
      <c r="HC612" s="8"/>
      <c r="HD612" s="8"/>
      <c r="HE612" s="8"/>
      <c r="HF612" s="8"/>
      <c r="HG612" s="8"/>
      <c r="HH612" s="8"/>
      <c r="HI612" s="8"/>
      <c r="HJ612" s="8"/>
      <c r="HK612" s="8"/>
      <c r="HL612" s="8"/>
      <c r="HM612" s="8"/>
      <c r="HN612" s="8"/>
      <c r="HO612" s="8"/>
      <c r="HP612" s="8"/>
      <c r="HQ612" s="8"/>
    </row>
    <row r="613" s="7" customFormat="1" ht="36" spans="1:30">
      <c r="A613" s="75" t="s">
        <v>42</v>
      </c>
      <c r="B613" s="66" t="s">
        <v>626</v>
      </c>
      <c r="C613" s="75" t="s">
        <v>55</v>
      </c>
      <c r="D613" s="75" t="s">
        <v>45</v>
      </c>
      <c r="E613" s="75" t="s">
        <v>267</v>
      </c>
      <c r="F613" s="75">
        <v>1</v>
      </c>
      <c r="G613" s="75">
        <v>1</v>
      </c>
      <c r="H613" s="75">
        <v>0</v>
      </c>
      <c r="I613" s="75">
        <v>0</v>
      </c>
      <c r="J613" s="75">
        <v>2018</v>
      </c>
      <c r="K613" s="75">
        <v>2018</v>
      </c>
      <c r="L613" s="81">
        <v>60</v>
      </c>
      <c r="M613" s="81">
        <v>0</v>
      </c>
      <c r="N613" s="81">
        <v>0</v>
      </c>
      <c r="O613" s="81">
        <v>60</v>
      </c>
      <c r="P613" s="81">
        <v>0</v>
      </c>
      <c r="Q613" s="75" t="s">
        <v>46</v>
      </c>
      <c r="R613" s="75">
        <v>0</v>
      </c>
      <c r="S613" s="75">
        <v>0</v>
      </c>
      <c r="T613" s="75">
        <v>0</v>
      </c>
      <c r="U613" s="75">
        <v>0</v>
      </c>
      <c r="V613" s="66">
        <v>0</v>
      </c>
      <c r="W613" s="66">
        <v>0</v>
      </c>
      <c r="X613" s="66">
        <v>0</v>
      </c>
      <c r="Y613" s="66">
        <v>0</v>
      </c>
      <c r="Z613" s="66">
        <v>0</v>
      </c>
      <c r="AA613" s="66">
        <v>0</v>
      </c>
      <c r="AB613" s="67" t="s">
        <v>325</v>
      </c>
      <c r="AC613" s="67" t="s">
        <v>55</v>
      </c>
      <c r="AD613" s="67"/>
    </row>
    <row r="614" s="7" customFormat="1" ht="36" spans="1:30">
      <c r="A614" s="75" t="s">
        <v>42</v>
      </c>
      <c r="B614" s="66" t="s">
        <v>626</v>
      </c>
      <c r="C614" s="75" t="s">
        <v>56</v>
      </c>
      <c r="D614" s="75" t="s">
        <v>45</v>
      </c>
      <c r="E614" s="75" t="s">
        <v>267</v>
      </c>
      <c r="F614" s="75">
        <v>1</v>
      </c>
      <c r="G614" s="75">
        <v>1</v>
      </c>
      <c r="H614" s="75">
        <v>15</v>
      </c>
      <c r="I614" s="75">
        <v>54</v>
      </c>
      <c r="J614" s="75">
        <v>2018</v>
      </c>
      <c r="K614" s="75">
        <v>2018</v>
      </c>
      <c r="L614" s="81">
        <v>22</v>
      </c>
      <c r="M614" s="81">
        <v>0</v>
      </c>
      <c r="N614" s="81">
        <v>0</v>
      </c>
      <c r="O614" s="81">
        <v>22</v>
      </c>
      <c r="P614" s="81">
        <v>0</v>
      </c>
      <c r="Q614" s="75" t="s">
        <v>46</v>
      </c>
      <c r="R614" s="75">
        <v>15</v>
      </c>
      <c r="S614" s="75">
        <v>54</v>
      </c>
      <c r="T614" s="75">
        <v>15</v>
      </c>
      <c r="U614" s="75">
        <v>54</v>
      </c>
      <c r="V614" s="66">
        <v>0</v>
      </c>
      <c r="W614" s="66">
        <v>0</v>
      </c>
      <c r="X614" s="66">
        <v>0</v>
      </c>
      <c r="Y614" s="66">
        <v>0</v>
      </c>
      <c r="Z614" s="66">
        <v>0</v>
      </c>
      <c r="AA614" s="66">
        <v>0</v>
      </c>
      <c r="AB614" s="67" t="s">
        <v>325</v>
      </c>
      <c r="AC614" s="67" t="s">
        <v>56</v>
      </c>
      <c r="AD614" s="67"/>
    </row>
    <row r="615" s="7" customFormat="1" ht="36" spans="1:30">
      <c r="A615" s="75" t="s">
        <v>42</v>
      </c>
      <c r="B615" s="66" t="s">
        <v>626</v>
      </c>
      <c r="C615" s="75" t="s">
        <v>49</v>
      </c>
      <c r="D615" s="75" t="s">
        <v>45</v>
      </c>
      <c r="E615" s="75" t="s">
        <v>267</v>
      </c>
      <c r="F615" s="75">
        <v>2</v>
      </c>
      <c r="G615" s="75">
        <v>1</v>
      </c>
      <c r="H615" s="75">
        <v>20</v>
      </c>
      <c r="I615" s="75">
        <v>60</v>
      </c>
      <c r="J615" s="75">
        <v>2018</v>
      </c>
      <c r="K615" s="75">
        <v>2018</v>
      </c>
      <c r="L615" s="81">
        <v>73</v>
      </c>
      <c r="M615" s="81">
        <v>0</v>
      </c>
      <c r="N615" s="81">
        <v>0</v>
      </c>
      <c r="O615" s="81">
        <v>73</v>
      </c>
      <c r="P615" s="81">
        <v>0</v>
      </c>
      <c r="Q615" s="75" t="s">
        <v>46</v>
      </c>
      <c r="R615" s="75">
        <v>20</v>
      </c>
      <c r="S615" s="75">
        <v>60</v>
      </c>
      <c r="T615" s="75">
        <v>20</v>
      </c>
      <c r="U615" s="75">
        <v>60</v>
      </c>
      <c r="V615" s="66">
        <v>0</v>
      </c>
      <c r="W615" s="66">
        <v>0</v>
      </c>
      <c r="X615" s="66">
        <v>0</v>
      </c>
      <c r="Y615" s="66">
        <v>0</v>
      </c>
      <c r="Z615" s="66">
        <v>0</v>
      </c>
      <c r="AA615" s="66">
        <v>0</v>
      </c>
      <c r="AB615" s="67" t="s">
        <v>325</v>
      </c>
      <c r="AC615" s="67" t="s">
        <v>49</v>
      </c>
      <c r="AD615" s="67"/>
    </row>
    <row r="616" s="7" customFormat="1" ht="36" spans="1:30">
      <c r="A616" s="75" t="s">
        <v>42</v>
      </c>
      <c r="B616" s="66" t="s">
        <v>626</v>
      </c>
      <c r="C616" s="75" t="s">
        <v>50</v>
      </c>
      <c r="D616" s="75" t="s">
        <v>45</v>
      </c>
      <c r="E616" s="75" t="s">
        <v>267</v>
      </c>
      <c r="F616" s="75">
        <v>1</v>
      </c>
      <c r="G616" s="75">
        <v>1</v>
      </c>
      <c r="H616" s="75">
        <v>102</v>
      </c>
      <c r="I616" s="75">
        <v>381</v>
      </c>
      <c r="J616" s="75">
        <v>2018</v>
      </c>
      <c r="K616" s="75">
        <v>2018</v>
      </c>
      <c r="L616" s="81">
        <v>20</v>
      </c>
      <c r="M616" s="81">
        <v>0</v>
      </c>
      <c r="N616" s="81">
        <v>0</v>
      </c>
      <c r="O616" s="81">
        <v>20</v>
      </c>
      <c r="P616" s="81">
        <v>0</v>
      </c>
      <c r="Q616" s="75" t="s">
        <v>46</v>
      </c>
      <c r="R616" s="75">
        <v>102</v>
      </c>
      <c r="S616" s="75">
        <v>381</v>
      </c>
      <c r="T616" s="75">
        <v>102</v>
      </c>
      <c r="U616" s="75">
        <v>381</v>
      </c>
      <c r="V616" s="66">
        <v>0</v>
      </c>
      <c r="W616" s="66">
        <v>0</v>
      </c>
      <c r="X616" s="66">
        <v>0</v>
      </c>
      <c r="Y616" s="66">
        <v>0</v>
      </c>
      <c r="Z616" s="66">
        <v>0</v>
      </c>
      <c r="AA616" s="66">
        <v>0</v>
      </c>
      <c r="AB616" s="67" t="s">
        <v>325</v>
      </c>
      <c r="AC616" s="67" t="s">
        <v>50</v>
      </c>
      <c r="AD616" s="67"/>
    </row>
    <row r="617" s="143" customFormat="1" ht="12" spans="1:30">
      <c r="A617" s="43" t="s">
        <v>646</v>
      </c>
      <c r="B617" s="44" t="s">
        <v>647</v>
      </c>
      <c r="C617" s="43" t="s">
        <v>36</v>
      </c>
      <c r="D617" s="43"/>
      <c r="E617" s="43"/>
      <c r="F617" s="43">
        <f>SUM(F618,F619)</f>
        <v>2314</v>
      </c>
      <c r="G617" s="43">
        <f t="shared" ref="G617:AA617" si="104">SUM(G618,G619)</f>
        <v>5</v>
      </c>
      <c r="H617" s="43">
        <f t="shared" si="104"/>
        <v>212</v>
      </c>
      <c r="I617" s="43">
        <f t="shared" si="104"/>
        <v>794</v>
      </c>
      <c r="J617" s="43"/>
      <c r="K617" s="43"/>
      <c r="L617" s="52">
        <f t="shared" si="104"/>
        <v>154.5</v>
      </c>
      <c r="M617" s="52">
        <f t="shared" si="104"/>
        <v>136.5</v>
      </c>
      <c r="N617" s="52">
        <f t="shared" si="104"/>
        <v>0</v>
      </c>
      <c r="O617" s="52">
        <f t="shared" si="104"/>
        <v>18</v>
      </c>
      <c r="P617" s="52">
        <f t="shared" si="104"/>
        <v>0</v>
      </c>
      <c r="Q617" s="77"/>
      <c r="R617" s="43">
        <f t="shared" si="104"/>
        <v>212</v>
      </c>
      <c r="S617" s="43">
        <f t="shared" si="104"/>
        <v>794</v>
      </c>
      <c r="T617" s="43">
        <f t="shared" si="104"/>
        <v>212</v>
      </c>
      <c r="U617" s="43">
        <f t="shared" si="104"/>
        <v>794</v>
      </c>
      <c r="V617" s="44">
        <f t="shared" si="104"/>
        <v>37</v>
      </c>
      <c r="W617" s="44">
        <f t="shared" si="104"/>
        <v>118</v>
      </c>
      <c r="X617" s="44">
        <f t="shared" si="104"/>
        <v>0</v>
      </c>
      <c r="Y617" s="44">
        <f t="shared" si="104"/>
        <v>0</v>
      </c>
      <c r="Z617" s="44">
        <f t="shared" si="104"/>
        <v>0</v>
      </c>
      <c r="AA617" s="44">
        <f t="shared" si="104"/>
        <v>0</v>
      </c>
      <c r="AB617" s="77"/>
      <c r="AC617" s="77"/>
      <c r="AD617" s="77"/>
    </row>
    <row r="618" s="5" customFormat="1" spans="1:30">
      <c r="A618" s="43" t="s">
        <v>648</v>
      </c>
      <c r="B618" s="44" t="s">
        <v>649</v>
      </c>
      <c r="C618" s="43" t="s">
        <v>36</v>
      </c>
      <c r="D618" s="43"/>
      <c r="E618" s="43"/>
      <c r="F618" s="43"/>
      <c r="G618" s="77"/>
      <c r="H618" s="43"/>
      <c r="I618" s="43"/>
      <c r="J618" s="43"/>
      <c r="K618" s="43"/>
      <c r="L618" s="52"/>
      <c r="M618" s="52"/>
      <c r="N618" s="52"/>
      <c r="O618" s="52"/>
      <c r="P618" s="52"/>
      <c r="Q618" s="43"/>
      <c r="R618" s="43"/>
      <c r="S618" s="43"/>
      <c r="T618" s="43"/>
      <c r="U618" s="43"/>
      <c r="V618" s="160"/>
      <c r="W618" s="65"/>
      <c r="X618" s="65"/>
      <c r="Y618" s="65"/>
      <c r="Z618" s="65"/>
      <c r="AA618" s="65"/>
      <c r="AB618" s="65"/>
      <c r="AC618" s="65"/>
      <c r="AD618" s="65"/>
    </row>
    <row r="619" s="143" customFormat="1" ht="12" spans="1:30">
      <c r="A619" s="43" t="s">
        <v>652</v>
      </c>
      <c r="B619" s="44" t="s">
        <v>653</v>
      </c>
      <c r="C619" s="43" t="s">
        <v>36</v>
      </c>
      <c r="D619" s="43"/>
      <c r="E619" s="43"/>
      <c r="F619" s="43">
        <f>SUM(F620:F624)</f>
        <v>2314</v>
      </c>
      <c r="G619" s="43">
        <f>SUM(G620:G624)</f>
        <v>5</v>
      </c>
      <c r="H619" s="43">
        <f>SUM(H620:H624)</f>
        <v>212</v>
      </c>
      <c r="I619" s="43">
        <f>SUM(I620:I624)</f>
        <v>794</v>
      </c>
      <c r="J619" s="43"/>
      <c r="K619" s="43"/>
      <c r="L619" s="52">
        <f t="shared" ref="L619:AC619" si="105">SUM(L620:L624)</f>
        <v>154.5</v>
      </c>
      <c r="M619" s="52">
        <f t="shared" si="105"/>
        <v>136.5</v>
      </c>
      <c r="N619" s="52">
        <f t="shared" si="105"/>
        <v>0</v>
      </c>
      <c r="O619" s="52">
        <f t="shared" si="105"/>
        <v>18</v>
      </c>
      <c r="P619" s="52">
        <f t="shared" si="105"/>
        <v>0</v>
      </c>
      <c r="Q619" s="77"/>
      <c r="R619" s="43">
        <f t="shared" si="105"/>
        <v>212</v>
      </c>
      <c r="S619" s="43">
        <f t="shared" si="105"/>
        <v>794</v>
      </c>
      <c r="T619" s="43">
        <f t="shared" si="105"/>
        <v>212</v>
      </c>
      <c r="U619" s="43">
        <f t="shared" si="105"/>
        <v>794</v>
      </c>
      <c r="V619" s="44">
        <f t="shared" si="105"/>
        <v>37</v>
      </c>
      <c r="W619" s="44">
        <f t="shared" si="105"/>
        <v>118</v>
      </c>
      <c r="X619" s="44">
        <f t="shared" si="105"/>
        <v>0</v>
      </c>
      <c r="Y619" s="44">
        <f t="shared" si="105"/>
        <v>0</v>
      </c>
      <c r="Z619" s="44">
        <f t="shared" si="105"/>
        <v>0</v>
      </c>
      <c r="AA619" s="44">
        <f t="shared" si="105"/>
        <v>0</v>
      </c>
      <c r="AB619" s="77"/>
      <c r="AC619" s="77"/>
      <c r="AD619" s="77"/>
    </row>
    <row r="620" s="7" customFormat="1" ht="24" spans="1:30">
      <c r="A620" s="75" t="s">
        <v>42</v>
      </c>
      <c r="B620" s="66" t="s">
        <v>654</v>
      </c>
      <c r="C620" s="75" t="s">
        <v>49</v>
      </c>
      <c r="D620" s="75" t="s">
        <v>70</v>
      </c>
      <c r="E620" s="75" t="s">
        <v>419</v>
      </c>
      <c r="F620" s="75">
        <v>470</v>
      </c>
      <c r="G620" s="75">
        <v>1</v>
      </c>
      <c r="H620" s="75">
        <v>65</v>
      </c>
      <c r="I620" s="75">
        <v>275</v>
      </c>
      <c r="J620" s="75">
        <v>2018</v>
      </c>
      <c r="K620" s="75">
        <v>2018</v>
      </c>
      <c r="L620" s="81">
        <v>70.5</v>
      </c>
      <c r="M620" s="81">
        <v>70.5</v>
      </c>
      <c r="N620" s="81">
        <v>0</v>
      </c>
      <c r="O620" s="81">
        <v>0</v>
      </c>
      <c r="P620" s="81">
        <v>0</v>
      </c>
      <c r="Q620" s="96" t="s">
        <v>46</v>
      </c>
      <c r="R620" s="75">
        <v>65</v>
      </c>
      <c r="S620" s="75">
        <v>275</v>
      </c>
      <c r="T620" s="75">
        <v>65</v>
      </c>
      <c r="U620" s="75">
        <v>275</v>
      </c>
      <c r="V620" s="66">
        <v>0</v>
      </c>
      <c r="W620" s="66">
        <v>0</v>
      </c>
      <c r="X620" s="66">
        <v>0</v>
      </c>
      <c r="Y620" s="66">
        <v>0</v>
      </c>
      <c r="Z620" s="66">
        <v>0</v>
      </c>
      <c r="AA620" s="66">
        <v>0</v>
      </c>
      <c r="AB620" s="75" t="s">
        <v>222</v>
      </c>
      <c r="AC620" s="75" t="s">
        <v>454</v>
      </c>
      <c r="AD620" s="67"/>
    </row>
    <row r="621" s="7" customFormat="1" ht="24" spans="1:30">
      <c r="A621" s="75" t="s">
        <v>42</v>
      </c>
      <c r="B621" s="66" t="s">
        <v>654</v>
      </c>
      <c r="C621" s="75" t="s">
        <v>51</v>
      </c>
      <c r="D621" s="75" t="s">
        <v>70</v>
      </c>
      <c r="E621" s="75" t="s">
        <v>419</v>
      </c>
      <c r="F621" s="75">
        <v>629</v>
      </c>
      <c r="G621" s="75">
        <v>1</v>
      </c>
      <c r="H621" s="75">
        <v>46</v>
      </c>
      <c r="I621" s="75">
        <v>144</v>
      </c>
      <c r="J621" s="75">
        <v>2018</v>
      </c>
      <c r="K621" s="75">
        <v>2018</v>
      </c>
      <c r="L621" s="81">
        <v>29</v>
      </c>
      <c r="M621" s="81">
        <v>29</v>
      </c>
      <c r="N621" s="81">
        <v>0</v>
      </c>
      <c r="O621" s="81">
        <v>0</v>
      </c>
      <c r="P621" s="81">
        <v>0</v>
      </c>
      <c r="Q621" s="96" t="s">
        <v>46</v>
      </c>
      <c r="R621" s="75">
        <v>46</v>
      </c>
      <c r="S621" s="75">
        <v>144</v>
      </c>
      <c r="T621" s="75">
        <v>46</v>
      </c>
      <c r="U621" s="75">
        <v>144</v>
      </c>
      <c r="V621" s="66">
        <v>0</v>
      </c>
      <c r="W621" s="66">
        <v>0</v>
      </c>
      <c r="X621" s="66">
        <v>0</v>
      </c>
      <c r="Y621" s="66">
        <v>0</v>
      </c>
      <c r="Z621" s="66">
        <v>0</v>
      </c>
      <c r="AA621" s="66">
        <v>0</v>
      </c>
      <c r="AB621" s="75" t="s">
        <v>222</v>
      </c>
      <c r="AC621" s="75" t="s">
        <v>454</v>
      </c>
      <c r="AD621" s="67"/>
    </row>
    <row r="622" s="7" customFormat="1" ht="24" spans="1:30">
      <c r="A622" s="75" t="s">
        <v>42</v>
      </c>
      <c r="B622" s="66" t="s">
        <v>654</v>
      </c>
      <c r="C622" s="75" t="s">
        <v>51</v>
      </c>
      <c r="D622" s="75" t="s">
        <v>70</v>
      </c>
      <c r="E622" s="75" t="s">
        <v>419</v>
      </c>
      <c r="F622" s="75">
        <v>365</v>
      </c>
      <c r="G622" s="75">
        <v>1</v>
      </c>
      <c r="H622" s="75">
        <v>11</v>
      </c>
      <c r="I622" s="75">
        <v>44</v>
      </c>
      <c r="J622" s="75">
        <v>2018</v>
      </c>
      <c r="K622" s="75">
        <v>2018</v>
      </c>
      <c r="L622" s="81">
        <v>23</v>
      </c>
      <c r="M622" s="81">
        <v>23</v>
      </c>
      <c r="N622" s="81">
        <v>0</v>
      </c>
      <c r="O622" s="81">
        <v>0</v>
      </c>
      <c r="P622" s="81">
        <v>0</v>
      </c>
      <c r="Q622" s="96" t="s">
        <v>46</v>
      </c>
      <c r="R622" s="75">
        <v>11</v>
      </c>
      <c r="S622" s="75">
        <v>44</v>
      </c>
      <c r="T622" s="75">
        <v>11</v>
      </c>
      <c r="U622" s="75">
        <v>44</v>
      </c>
      <c r="V622" s="66">
        <v>0</v>
      </c>
      <c r="W622" s="66">
        <v>0</v>
      </c>
      <c r="X622" s="66">
        <v>0</v>
      </c>
      <c r="Y622" s="66">
        <v>0</v>
      </c>
      <c r="Z622" s="66">
        <v>0</v>
      </c>
      <c r="AA622" s="66">
        <v>0</v>
      </c>
      <c r="AB622" s="75" t="s">
        <v>222</v>
      </c>
      <c r="AC622" s="75" t="s">
        <v>454</v>
      </c>
      <c r="AD622" s="67"/>
    </row>
    <row r="623" s="7" customFormat="1" ht="24" spans="1:30">
      <c r="A623" s="75" t="s">
        <v>42</v>
      </c>
      <c r="B623" s="66" t="s">
        <v>654</v>
      </c>
      <c r="C623" s="75" t="s">
        <v>55</v>
      </c>
      <c r="D623" s="75" t="s">
        <v>70</v>
      </c>
      <c r="E623" s="75" t="s">
        <v>419</v>
      </c>
      <c r="F623" s="75">
        <v>450</v>
      </c>
      <c r="G623" s="75">
        <v>1</v>
      </c>
      <c r="H623" s="75">
        <v>53</v>
      </c>
      <c r="I623" s="75">
        <v>213</v>
      </c>
      <c r="J623" s="75">
        <v>2018</v>
      </c>
      <c r="K623" s="75">
        <v>2018</v>
      </c>
      <c r="L623" s="81">
        <v>14</v>
      </c>
      <c r="M623" s="81">
        <v>14</v>
      </c>
      <c r="N623" s="81">
        <v>0</v>
      </c>
      <c r="O623" s="81">
        <v>0</v>
      </c>
      <c r="P623" s="81">
        <v>0</v>
      </c>
      <c r="Q623" s="96" t="s">
        <v>46</v>
      </c>
      <c r="R623" s="75">
        <v>53</v>
      </c>
      <c r="S623" s="75">
        <v>213</v>
      </c>
      <c r="T623" s="75">
        <v>53</v>
      </c>
      <c r="U623" s="75">
        <v>213</v>
      </c>
      <c r="V623" s="66">
        <v>0</v>
      </c>
      <c r="W623" s="66">
        <v>0</v>
      </c>
      <c r="X623" s="66">
        <v>0</v>
      </c>
      <c r="Y623" s="66">
        <v>0</v>
      </c>
      <c r="Z623" s="66">
        <v>0</v>
      </c>
      <c r="AA623" s="66">
        <v>0</v>
      </c>
      <c r="AB623" s="75" t="s">
        <v>222</v>
      </c>
      <c r="AC623" s="75" t="s">
        <v>454</v>
      </c>
      <c r="AD623" s="67"/>
    </row>
    <row r="624" s="7" customFormat="1" ht="24" spans="1:30">
      <c r="A624" s="75" t="s">
        <v>42</v>
      </c>
      <c r="B624" s="66" t="s">
        <v>654</v>
      </c>
      <c r="C624" s="75" t="s">
        <v>56</v>
      </c>
      <c r="D624" s="75" t="s">
        <v>70</v>
      </c>
      <c r="E624" s="75" t="s">
        <v>419</v>
      </c>
      <c r="F624" s="75">
        <v>400</v>
      </c>
      <c r="G624" s="75">
        <v>1</v>
      </c>
      <c r="H624" s="75">
        <v>37</v>
      </c>
      <c r="I624" s="75">
        <v>118</v>
      </c>
      <c r="J624" s="75">
        <v>2018</v>
      </c>
      <c r="K624" s="75">
        <v>2018</v>
      </c>
      <c r="L624" s="81">
        <v>18</v>
      </c>
      <c r="M624" s="81">
        <v>0</v>
      </c>
      <c r="N624" s="81">
        <v>0</v>
      </c>
      <c r="O624" s="81">
        <v>18</v>
      </c>
      <c r="P624" s="81">
        <v>0</v>
      </c>
      <c r="Q624" s="75" t="s">
        <v>46</v>
      </c>
      <c r="R624" s="75">
        <v>37</v>
      </c>
      <c r="S624" s="75">
        <v>118</v>
      </c>
      <c r="T624" s="75">
        <v>37</v>
      </c>
      <c r="U624" s="75">
        <v>118</v>
      </c>
      <c r="V624" s="66">
        <v>37</v>
      </c>
      <c r="W624" s="66">
        <v>118</v>
      </c>
      <c r="X624" s="66">
        <v>0</v>
      </c>
      <c r="Y624" s="66">
        <v>0</v>
      </c>
      <c r="Z624" s="66">
        <v>0</v>
      </c>
      <c r="AA624" s="66">
        <v>0</v>
      </c>
      <c r="AB624" s="75" t="s">
        <v>222</v>
      </c>
      <c r="AC624" s="75" t="s">
        <v>454</v>
      </c>
      <c r="AD624" s="67"/>
    </row>
    <row r="625" s="5" customFormat="1" spans="1:30">
      <c r="A625" s="43" t="s">
        <v>686</v>
      </c>
      <c r="B625" s="44" t="s">
        <v>687</v>
      </c>
      <c r="C625" s="43" t="s">
        <v>174</v>
      </c>
      <c r="D625" s="43"/>
      <c r="E625" s="43"/>
      <c r="F625" s="43"/>
      <c r="G625" s="77">
        <v>1</v>
      </c>
      <c r="H625" s="43"/>
      <c r="I625" s="43"/>
      <c r="J625" s="43"/>
      <c r="K625" s="43"/>
      <c r="L625" s="52">
        <v>2</v>
      </c>
      <c r="M625" s="52">
        <v>2</v>
      </c>
      <c r="N625" s="52">
        <v>0</v>
      </c>
      <c r="O625" s="52">
        <v>0</v>
      </c>
      <c r="P625" s="52">
        <v>0</v>
      </c>
      <c r="Q625" s="77"/>
      <c r="R625" s="43"/>
      <c r="S625" s="43"/>
      <c r="T625" s="43"/>
      <c r="U625" s="43"/>
      <c r="V625" s="160"/>
      <c r="W625" s="65"/>
      <c r="X625" s="65"/>
      <c r="Y625" s="65"/>
      <c r="Z625" s="65"/>
      <c r="AA625" s="65"/>
      <c r="AB625" s="65"/>
      <c r="AC625" s="65"/>
      <c r="AD625" s="65"/>
    </row>
    <row r="626" s="8" customFormat="1" ht="12" spans="1:30">
      <c r="A626" s="75" t="s">
        <v>42</v>
      </c>
      <c r="B626" s="66" t="s">
        <v>688</v>
      </c>
      <c r="C626" s="75" t="s">
        <v>58</v>
      </c>
      <c r="D626" s="75" t="s">
        <v>70</v>
      </c>
      <c r="E626" s="75" t="s">
        <v>71</v>
      </c>
      <c r="F626" s="75"/>
      <c r="G626" s="75">
        <v>1</v>
      </c>
      <c r="H626" s="75"/>
      <c r="I626" s="75"/>
      <c r="J626" s="75">
        <v>2018</v>
      </c>
      <c r="K626" s="75">
        <v>2018</v>
      </c>
      <c r="L626" s="81">
        <v>2</v>
      </c>
      <c r="M626" s="81">
        <v>2</v>
      </c>
      <c r="N626" s="81">
        <v>0</v>
      </c>
      <c r="O626" s="81">
        <v>0</v>
      </c>
      <c r="P626" s="81">
        <v>0</v>
      </c>
      <c r="Q626" s="75" t="s">
        <v>46</v>
      </c>
      <c r="R626" s="75"/>
      <c r="S626" s="75"/>
      <c r="T626" s="75"/>
      <c r="U626" s="75"/>
      <c r="V626" s="66"/>
      <c r="W626" s="66"/>
      <c r="X626" s="66"/>
      <c r="Y626" s="66"/>
      <c r="Z626" s="66"/>
      <c r="AA626" s="66"/>
      <c r="AB626" s="66"/>
      <c r="AC626" s="66"/>
      <c r="AD626" s="66"/>
    </row>
    <row r="627" s="5" customFormat="1" ht="12" spans="1:30">
      <c r="A627" s="43" t="s">
        <v>689</v>
      </c>
      <c r="B627" s="44" t="s">
        <v>690</v>
      </c>
      <c r="C627" s="43" t="s">
        <v>36</v>
      </c>
      <c r="D627" s="43"/>
      <c r="E627" s="43"/>
      <c r="F627" s="43">
        <f>SUM(F628:F637)</f>
        <v>10260</v>
      </c>
      <c r="G627" s="43">
        <f>SUM(G628:G637)</f>
        <v>10</v>
      </c>
      <c r="H627" s="43">
        <f>SUM(H628:H637)</f>
        <v>6873</v>
      </c>
      <c r="I627" s="43">
        <f>SUM(I628:I637)</f>
        <v>10260</v>
      </c>
      <c r="J627" s="43"/>
      <c r="K627" s="43"/>
      <c r="L627" s="52">
        <f>SUM(L628:L637)</f>
        <v>65.597</v>
      </c>
      <c r="M627" s="52">
        <f>SUM(M628:M637)</f>
        <v>65.597</v>
      </c>
      <c r="N627" s="52">
        <v>0</v>
      </c>
      <c r="O627" s="52">
        <v>0</v>
      </c>
      <c r="P627" s="52">
        <v>0</v>
      </c>
      <c r="Q627" s="77"/>
      <c r="R627" s="43">
        <f t="shared" ref="R627:U627" si="106">SUM(R628:R637)</f>
        <v>18118</v>
      </c>
      <c r="S627" s="43">
        <f t="shared" si="106"/>
        <v>56198</v>
      </c>
      <c r="T627" s="43">
        <f t="shared" si="106"/>
        <v>6873</v>
      </c>
      <c r="U627" s="43">
        <f t="shared" si="106"/>
        <v>10260</v>
      </c>
      <c r="V627" s="44"/>
      <c r="W627" s="44"/>
      <c r="X627" s="44">
        <f>SUM(X628:X637)</f>
        <v>1652</v>
      </c>
      <c r="Y627" s="44">
        <f>SUM(Y628:Y637)</f>
        <v>1652</v>
      </c>
      <c r="Z627" s="44"/>
      <c r="AA627" s="44"/>
      <c r="AB627" s="86"/>
      <c r="AC627" s="86"/>
      <c r="AD627" s="65"/>
    </row>
    <row r="628" s="7" customFormat="1" ht="12" spans="1:30">
      <c r="A628" s="75" t="s">
        <v>42</v>
      </c>
      <c r="B628" s="66" t="s">
        <v>691</v>
      </c>
      <c r="C628" s="75" t="s">
        <v>44</v>
      </c>
      <c r="D628" s="75" t="s">
        <v>70</v>
      </c>
      <c r="E628" s="75" t="s">
        <v>71</v>
      </c>
      <c r="F628" s="75">
        <v>161</v>
      </c>
      <c r="G628" s="75">
        <v>1</v>
      </c>
      <c r="H628" s="75">
        <v>71</v>
      </c>
      <c r="I628" s="75">
        <v>161</v>
      </c>
      <c r="J628" s="75">
        <v>2018</v>
      </c>
      <c r="K628" s="75">
        <v>2018</v>
      </c>
      <c r="L628" s="81">
        <v>1.236</v>
      </c>
      <c r="M628" s="81">
        <v>1.236</v>
      </c>
      <c r="N628" s="81">
        <v>0</v>
      </c>
      <c r="O628" s="81">
        <v>0</v>
      </c>
      <c r="P628" s="81">
        <v>0</v>
      </c>
      <c r="Q628" s="75" t="s">
        <v>46</v>
      </c>
      <c r="R628" s="75">
        <v>71</v>
      </c>
      <c r="S628" s="75">
        <v>161</v>
      </c>
      <c r="T628" s="75">
        <v>71</v>
      </c>
      <c r="U628" s="75">
        <v>161</v>
      </c>
      <c r="V628" s="66">
        <v>0</v>
      </c>
      <c r="W628" s="66">
        <v>0</v>
      </c>
      <c r="X628" s="66">
        <v>0</v>
      </c>
      <c r="Y628" s="66">
        <v>0</v>
      </c>
      <c r="Z628" s="66">
        <v>0</v>
      </c>
      <c r="AA628" s="66">
        <v>0</v>
      </c>
      <c r="AB628" s="67" t="s">
        <v>117</v>
      </c>
      <c r="AC628" s="67" t="s">
        <v>181</v>
      </c>
      <c r="AD628" s="67"/>
    </row>
    <row r="629" s="144" customFormat="1" ht="12" spans="1:30">
      <c r="A629" s="75" t="s">
        <v>42</v>
      </c>
      <c r="B629" s="66" t="s">
        <v>691</v>
      </c>
      <c r="C629" s="75" t="s">
        <v>49</v>
      </c>
      <c r="D629" s="75" t="s">
        <v>70</v>
      </c>
      <c r="E629" s="75" t="s">
        <v>71</v>
      </c>
      <c r="F629" s="75">
        <v>1403</v>
      </c>
      <c r="G629" s="75">
        <v>1</v>
      </c>
      <c r="H629" s="75">
        <v>373</v>
      </c>
      <c r="I629" s="75">
        <v>1403</v>
      </c>
      <c r="J629" s="75">
        <v>2018</v>
      </c>
      <c r="K629" s="75">
        <v>2018</v>
      </c>
      <c r="L629" s="81">
        <v>8.418</v>
      </c>
      <c r="M629" s="81">
        <v>8.418</v>
      </c>
      <c r="N629" s="81">
        <v>0</v>
      </c>
      <c r="O629" s="81">
        <v>0</v>
      </c>
      <c r="P629" s="81">
        <v>0</v>
      </c>
      <c r="Q629" s="75" t="s">
        <v>46</v>
      </c>
      <c r="R629" s="75">
        <v>373</v>
      </c>
      <c r="S629" s="75">
        <v>1403</v>
      </c>
      <c r="T629" s="75">
        <v>373</v>
      </c>
      <c r="U629" s="75">
        <v>1403</v>
      </c>
      <c r="V629" s="66">
        <v>0</v>
      </c>
      <c r="W629" s="66">
        <v>0</v>
      </c>
      <c r="X629" s="66">
        <v>0</v>
      </c>
      <c r="Y629" s="66">
        <v>0</v>
      </c>
      <c r="Z629" s="66">
        <v>0</v>
      </c>
      <c r="AA629" s="66">
        <v>0</v>
      </c>
      <c r="AB629" s="67" t="s">
        <v>117</v>
      </c>
      <c r="AC629" s="67" t="s">
        <v>181</v>
      </c>
      <c r="AD629" s="67"/>
    </row>
    <row r="630" s="144" customFormat="1" ht="12" spans="1:30">
      <c r="A630" s="75" t="s">
        <v>42</v>
      </c>
      <c r="B630" s="66" t="s">
        <v>691</v>
      </c>
      <c r="C630" s="75" t="s">
        <v>50</v>
      </c>
      <c r="D630" s="75" t="s">
        <v>70</v>
      </c>
      <c r="E630" s="75" t="s">
        <v>71</v>
      </c>
      <c r="F630" s="75">
        <v>308</v>
      </c>
      <c r="G630" s="75">
        <v>1</v>
      </c>
      <c r="H630" s="75">
        <v>308</v>
      </c>
      <c r="I630" s="75">
        <v>308</v>
      </c>
      <c r="J630" s="75">
        <v>2018</v>
      </c>
      <c r="K630" s="75">
        <v>2018</v>
      </c>
      <c r="L630" s="81">
        <v>1.848</v>
      </c>
      <c r="M630" s="81">
        <v>1.848</v>
      </c>
      <c r="N630" s="81">
        <v>0</v>
      </c>
      <c r="O630" s="81">
        <v>0</v>
      </c>
      <c r="P630" s="81">
        <v>0</v>
      </c>
      <c r="Q630" s="75" t="s">
        <v>46</v>
      </c>
      <c r="R630" s="75">
        <v>308</v>
      </c>
      <c r="S630" s="75">
        <v>308</v>
      </c>
      <c r="T630" s="75">
        <v>308</v>
      </c>
      <c r="U630" s="75">
        <v>308</v>
      </c>
      <c r="V630" s="66">
        <v>0</v>
      </c>
      <c r="W630" s="66">
        <v>0</v>
      </c>
      <c r="X630" s="66">
        <v>0</v>
      </c>
      <c r="Y630" s="66">
        <v>0</v>
      </c>
      <c r="Z630" s="66">
        <v>0</v>
      </c>
      <c r="AA630" s="66">
        <v>0</v>
      </c>
      <c r="AB630" s="67" t="s">
        <v>117</v>
      </c>
      <c r="AC630" s="67" t="s">
        <v>181</v>
      </c>
      <c r="AD630" s="67"/>
    </row>
    <row r="631" s="144" customFormat="1" ht="12" spans="1:30">
      <c r="A631" s="75" t="s">
        <v>42</v>
      </c>
      <c r="B631" s="66" t="s">
        <v>691</v>
      </c>
      <c r="C631" s="75" t="s">
        <v>53</v>
      </c>
      <c r="D631" s="75" t="s">
        <v>70</v>
      </c>
      <c r="E631" s="75" t="s">
        <v>71</v>
      </c>
      <c r="F631" s="75">
        <v>1129</v>
      </c>
      <c r="G631" s="75">
        <v>1</v>
      </c>
      <c r="H631" s="75">
        <v>1126</v>
      </c>
      <c r="I631" s="75">
        <v>1129</v>
      </c>
      <c r="J631" s="75">
        <v>2018</v>
      </c>
      <c r="K631" s="75">
        <v>2018</v>
      </c>
      <c r="L631" s="81">
        <v>6.774</v>
      </c>
      <c r="M631" s="81">
        <v>6.774</v>
      </c>
      <c r="N631" s="81">
        <v>0</v>
      </c>
      <c r="O631" s="81">
        <v>0</v>
      </c>
      <c r="P631" s="81">
        <v>0</v>
      </c>
      <c r="Q631" s="75" t="s">
        <v>46</v>
      </c>
      <c r="R631" s="75">
        <v>4464</v>
      </c>
      <c r="S631" s="75">
        <v>20046</v>
      </c>
      <c r="T631" s="75">
        <v>1126</v>
      </c>
      <c r="U631" s="75">
        <v>1129</v>
      </c>
      <c r="V631" s="66">
        <v>0</v>
      </c>
      <c r="W631" s="66">
        <v>0</v>
      </c>
      <c r="X631" s="66">
        <v>0</v>
      </c>
      <c r="Y631" s="66">
        <v>0</v>
      </c>
      <c r="Z631" s="66">
        <v>0</v>
      </c>
      <c r="AA631" s="66">
        <v>0</v>
      </c>
      <c r="AB631" s="67" t="s">
        <v>117</v>
      </c>
      <c r="AC631" s="67" t="s">
        <v>181</v>
      </c>
      <c r="AD631" s="67"/>
    </row>
    <row r="632" s="144" customFormat="1" ht="12" spans="1:30">
      <c r="A632" s="75" t="s">
        <v>42</v>
      </c>
      <c r="B632" s="66" t="s">
        <v>691</v>
      </c>
      <c r="C632" s="75" t="s">
        <v>52</v>
      </c>
      <c r="D632" s="75" t="s">
        <v>70</v>
      </c>
      <c r="E632" s="75" t="s">
        <v>71</v>
      </c>
      <c r="F632" s="75">
        <v>659</v>
      </c>
      <c r="G632" s="75">
        <v>1</v>
      </c>
      <c r="H632" s="75">
        <v>659</v>
      </c>
      <c r="I632" s="75">
        <v>659</v>
      </c>
      <c r="J632" s="75">
        <v>2018</v>
      </c>
      <c r="K632" s="75">
        <v>2018</v>
      </c>
      <c r="L632" s="81">
        <v>3.954</v>
      </c>
      <c r="M632" s="81">
        <v>3.954</v>
      </c>
      <c r="N632" s="81">
        <v>0</v>
      </c>
      <c r="O632" s="81">
        <v>0</v>
      </c>
      <c r="P632" s="81">
        <v>0</v>
      </c>
      <c r="Q632" s="75" t="s">
        <v>46</v>
      </c>
      <c r="R632" s="75">
        <v>659</v>
      </c>
      <c r="S632" s="75">
        <v>659</v>
      </c>
      <c r="T632" s="75">
        <v>659</v>
      </c>
      <c r="U632" s="75">
        <v>659</v>
      </c>
      <c r="V632" s="66">
        <v>0</v>
      </c>
      <c r="W632" s="66">
        <v>0</v>
      </c>
      <c r="X632" s="66">
        <v>0</v>
      </c>
      <c r="Y632" s="66">
        <v>0</v>
      </c>
      <c r="Z632" s="66">
        <v>0</v>
      </c>
      <c r="AA632" s="66">
        <v>0</v>
      </c>
      <c r="AB632" s="67" t="s">
        <v>117</v>
      </c>
      <c r="AC632" s="67" t="s">
        <v>181</v>
      </c>
      <c r="AD632" s="67"/>
    </row>
    <row r="633" s="144" customFormat="1" ht="12" spans="1:30">
      <c r="A633" s="75" t="s">
        <v>42</v>
      </c>
      <c r="B633" s="66" t="s">
        <v>691</v>
      </c>
      <c r="C633" s="75" t="s">
        <v>51</v>
      </c>
      <c r="D633" s="75" t="s">
        <v>70</v>
      </c>
      <c r="E633" s="75" t="s">
        <v>71</v>
      </c>
      <c r="F633" s="75">
        <v>183</v>
      </c>
      <c r="G633" s="75">
        <v>1</v>
      </c>
      <c r="H633" s="75">
        <v>183</v>
      </c>
      <c r="I633" s="75">
        <v>183</v>
      </c>
      <c r="J633" s="75">
        <v>2018</v>
      </c>
      <c r="K633" s="75">
        <v>2018</v>
      </c>
      <c r="L633" s="81">
        <v>1.098</v>
      </c>
      <c r="M633" s="81">
        <v>1.098</v>
      </c>
      <c r="N633" s="81">
        <v>0</v>
      </c>
      <c r="O633" s="81">
        <v>0</v>
      </c>
      <c r="P633" s="81">
        <v>0</v>
      </c>
      <c r="Q633" s="75" t="s">
        <v>46</v>
      </c>
      <c r="R633" s="75">
        <v>1129</v>
      </c>
      <c r="S633" s="75">
        <v>1129</v>
      </c>
      <c r="T633" s="75">
        <v>183</v>
      </c>
      <c r="U633" s="75">
        <v>183</v>
      </c>
      <c r="V633" s="66">
        <v>0</v>
      </c>
      <c r="W633" s="66">
        <v>0</v>
      </c>
      <c r="X633" s="66">
        <v>0</v>
      </c>
      <c r="Y633" s="66">
        <v>0</v>
      </c>
      <c r="Z633" s="66">
        <v>0</v>
      </c>
      <c r="AA633" s="66">
        <v>0</v>
      </c>
      <c r="AB633" s="67" t="s">
        <v>117</v>
      </c>
      <c r="AC633" s="67" t="s">
        <v>181</v>
      </c>
      <c r="AD633" s="67"/>
    </row>
    <row r="634" s="7" customFormat="1" ht="12" spans="1:30">
      <c r="A634" s="75" t="s">
        <v>42</v>
      </c>
      <c r="B634" s="66" t="s">
        <v>691</v>
      </c>
      <c r="C634" s="75" t="s">
        <v>54</v>
      </c>
      <c r="D634" s="75" t="s">
        <v>70</v>
      </c>
      <c r="E634" s="75" t="s">
        <v>71</v>
      </c>
      <c r="F634" s="75">
        <v>3755</v>
      </c>
      <c r="G634" s="75">
        <v>1</v>
      </c>
      <c r="H634" s="75">
        <v>1491</v>
      </c>
      <c r="I634" s="75">
        <v>3755</v>
      </c>
      <c r="J634" s="75">
        <v>2018</v>
      </c>
      <c r="K634" s="75">
        <v>2018</v>
      </c>
      <c r="L634" s="81">
        <v>26.285</v>
      </c>
      <c r="M634" s="81">
        <v>26.285</v>
      </c>
      <c r="N634" s="81">
        <v>0</v>
      </c>
      <c r="O634" s="81">
        <v>0</v>
      </c>
      <c r="P634" s="81">
        <v>0</v>
      </c>
      <c r="Q634" s="75" t="s">
        <v>46</v>
      </c>
      <c r="R634" s="75">
        <v>1491</v>
      </c>
      <c r="S634" s="75">
        <v>3755</v>
      </c>
      <c r="T634" s="75">
        <v>1491</v>
      </c>
      <c r="U634" s="75">
        <v>3755</v>
      </c>
      <c r="V634" s="66">
        <v>0</v>
      </c>
      <c r="W634" s="66">
        <v>0</v>
      </c>
      <c r="X634" s="66">
        <v>0</v>
      </c>
      <c r="Y634" s="66">
        <v>0</v>
      </c>
      <c r="Z634" s="66">
        <v>0</v>
      </c>
      <c r="AA634" s="66">
        <v>0</v>
      </c>
      <c r="AB634" s="67" t="s">
        <v>117</v>
      </c>
      <c r="AC634" s="67" t="s">
        <v>181</v>
      </c>
      <c r="AD634" s="67"/>
    </row>
    <row r="635" s="7" customFormat="1" ht="12" spans="1:30">
      <c r="A635" s="75" t="s">
        <v>42</v>
      </c>
      <c r="B635" s="66" t="s">
        <v>691</v>
      </c>
      <c r="C635" s="75" t="s">
        <v>58</v>
      </c>
      <c r="D635" s="75" t="s">
        <v>70</v>
      </c>
      <c r="E635" s="75" t="s">
        <v>71</v>
      </c>
      <c r="F635" s="75">
        <v>1013</v>
      </c>
      <c r="G635" s="75">
        <v>1</v>
      </c>
      <c r="H635" s="75">
        <v>1013</v>
      </c>
      <c r="I635" s="75">
        <v>1013</v>
      </c>
      <c r="J635" s="75">
        <v>2018</v>
      </c>
      <c r="K635" s="75">
        <v>2018</v>
      </c>
      <c r="L635" s="81">
        <v>6.078</v>
      </c>
      <c r="M635" s="81">
        <v>6.078</v>
      </c>
      <c r="N635" s="81">
        <v>0</v>
      </c>
      <c r="O635" s="81">
        <v>0</v>
      </c>
      <c r="P635" s="81">
        <v>0</v>
      </c>
      <c r="Q635" s="75" t="s">
        <v>46</v>
      </c>
      <c r="R635" s="75">
        <v>5738</v>
      </c>
      <c r="S635" s="75">
        <v>24852</v>
      </c>
      <c r="T635" s="75">
        <v>1013</v>
      </c>
      <c r="U635" s="75">
        <v>1013</v>
      </c>
      <c r="V635" s="66">
        <v>0</v>
      </c>
      <c r="W635" s="66">
        <v>0</v>
      </c>
      <c r="X635" s="66">
        <v>1449</v>
      </c>
      <c r="Y635" s="66">
        <v>1449</v>
      </c>
      <c r="Z635" s="66">
        <v>0</v>
      </c>
      <c r="AA635" s="66">
        <v>0</v>
      </c>
      <c r="AB635" s="67" t="s">
        <v>117</v>
      </c>
      <c r="AC635" s="67" t="s">
        <v>181</v>
      </c>
      <c r="AD635" s="67"/>
    </row>
    <row r="636" s="7" customFormat="1" ht="12" spans="1:30">
      <c r="A636" s="75" t="s">
        <v>42</v>
      </c>
      <c r="B636" s="66" t="s">
        <v>691</v>
      </c>
      <c r="C636" s="75" t="s">
        <v>55</v>
      </c>
      <c r="D636" s="75" t="s">
        <v>70</v>
      </c>
      <c r="E636" s="75" t="s">
        <v>71</v>
      </c>
      <c r="F636" s="75">
        <v>1449</v>
      </c>
      <c r="G636" s="75">
        <v>1</v>
      </c>
      <c r="H636" s="75">
        <v>1449</v>
      </c>
      <c r="I636" s="75">
        <v>1449</v>
      </c>
      <c r="J636" s="75">
        <v>2018</v>
      </c>
      <c r="K636" s="75">
        <v>2018</v>
      </c>
      <c r="L636" s="81">
        <v>8.694</v>
      </c>
      <c r="M636" s="81">
        <v>8.694</v>
      </c>
      <c r="N636" s="81">
        <v>0</v>
      </c>
      <c r="O636" s="81">
        <v>0</v>
      </c>
      <c r="P636" s="81">
        <v>0</v>
      </c>
      <c r="Q636" s="75" t="s">
        <v>46</v>
      </c>
      <c r="R636" s="75">
        <v>1449</v>
      </c>
      <c r="S636" s="75">
        <v>1449</v>
      </c>
      <c r="T636" s="75">
        <v>1449</v>
      </c>
      <c r="U636" s="75">
        <v>1449</v>
      </c>
      <c r="V636" s="66">
        <v>0</v>
      </c>
      <c r="W636" s="66">
        <v>0</v>
      </c>
      <c r="X636" s="66">
        <v>0</v>
      </c>
      <c r="Y636" s="66">
        <v>0</v>
      </c>
      <c r="Z636" s="66">
        <v>0</v>
      </c>
      <c r="AA636" s="66">
        <v>0</v>
      </c>
      <c r="AB636" s="67" t="s">
        <v>117</v>
      </c>
      <c r="AC636" s="67" t="s">
        <v>181</v>
      </c>
      <c r="AD636" s="67"/>
    </row>
    <row r="637" s="8" customFormat="1" ht="12" spans="1:30">
      <c r="A637" s="75" t="s">
        <v>42</v>
      </c>
      <c r="B637" s="66" t="s">
        <v>691</v>
      </c>
      <c r="C637" s="75" t="s">
        <v>57</v>
      </c>
      <c r="D637" s="75" t="s">
        <v>70</v>
      </c>
      <c r="E637" s="75" t="s">
        <v>71</v>
      </c>
      <c r="F637" s="75">
        <v>200</v>
      </c>
      <c r="G637" s="75">
        <v>1</v>
      </c>
      <c r="H637" s="75">
        <v>200</v>
      </c>
      <c r="I637" s="75">
        <v>200</v>
      </c>
      <c r="J637" s="75">
        <v>2018</v>
      </c>
      <c r="K637" s="75">
        <v>2018</v>
      </c>
      <c r="L637" s="81">
        <v>1.212</v>
      </c>
      <c r="M637" s="81">
        <v>1.212</v>
      </c>
      <c r="N637" s="81">
        <v>0</v>
      </c>
      <c r="O637" s="81">
        <v>0</v>
      </c>
      <c r="P637" s="81">
        <v>0</v>
      </c>
      <c r="Q637" s="75" t="s">
        <v>46</v>
      </c>
      <c r="R637" s="75">
        <v>2436</v>
      </c>
      <c r="S637" s="75">
        <v>2436</v>
      </c>
      <c r="T637" s="75">
        <v>200</v>
      </c>
      <c r="U637" s="75">
        <v>200</v>
      </c>
      <c r="V637" s="66">
        <v>0</v>
      </c>
      <c r="W637" s="66">
        <v>0</v>
      </c>
      <c r="X637" s="66">
        <v>203</v>
      </c>
      <c r="Y637" s="66">
        <v>203</v>
      </c>
      <c r="Z637" s="66">
        <v>0</v>
      </c>
      <c r="AA637" s="66">
        <v>0</v>
      </c>
      <c r="AB637" s="67" t="s">
        <v>117</v>
      </c>
      <c r="AC637" s="67" t="s">
        <v>181</v>
      </c>
      <c r="AD637" s="66"/>
    </row>
    <row r="638" s="5" customFormat="1" ht="12" spans="1:30">
      <c r="A638" s="43" t="s">
        <v>692</v>
      </c>
      <c r="B638" s="44" t="s">
        <v>693</v>
      </c>
      <c r="C638" s="43" t="s">
        <v>36</v>
      </c>
      <c r="D638" s="43"/>
      <c r="E638" s="43"/>
      <c r="F638" s="43">
        <f>SUM(F639:F641)</f>
        <v>4</v>
      </c>
      <c r="G638" s="43">
        <f>SUM(G639:G641)</f>
        <v>3</v>
      </c>
      <c r="H638" s="43">
        <f>SUM(H639:H641)</f>
        <v>112</v>
      </c>
      <c r="I638" s="43">
        <f>SUM(I639:I641)</f>
        <v>472</v>
      </c>
      <c r="J638" s="43"/>
      <c r="K638" s="43"/>
      <c r="L638" s="52">
        <f t="shared" ref="L638:N638" si="107">SUM(L639:L641)</f>
        <v>280</v>
      </c>
      <c r="M638" s="52">
        <f t="shared" si="107"/>
        <v>220</v>
      </c>
      <c r="N638" s="52">
        <f t="shared" si="107"/>
        <v>60</v>
      </c>
      <c r="O638" s="52"/>
      <c r="P638" s="52"/>
      <c r="Q638" s="77"/>
      <c r="R638" s="43">
        <f t="shared" ref="R638:U638" si="108">SUM(R639:R641)</f>
        <v>579</v>
      </c>
      <c r="S638" s="43">
        <f t="shared" si="108"/>
        <v>2677</v>
      </c>
      <c r="T638" s="43">
        <f t="shared" si="108"/>
        <v>112</v>
      </c>
      <c r="U638" s="43">
        <f t="shared" si="108"/>
        <v>472</v>
      </c>
      <c r="V638" s="65">
        <v>0</v>
      </c>
      <c r="W638" s="65">
        <v>0</v>
      </c>
      <c r="X638" s="65">
        <v>0</v>
      </c>
      <c r="Y638" s="65">
        <v>0</v>
      </c>
      <c r="Z638" s="65">
        <v>0</v>
      </c>
      <c r="AA638" s="65">
        <v>0</v>
      </c>
      <c r="AB638" s="86"/>
      <c r="AC638" s="44"/>
      <c r="AD638" s="65"/>
    </row>
    <row r="639" s="8" customFormat="1" ht="24" spans="1:225">
      <c r="A639" s="75" t="s">
        <v>42</v>
      </c>
      <c r="B639" s="66" t="s">
        <v>694</v>
      </c>
      <c r="C639" s="75" t="s">
        <v>49</v>
      </c>
      <c r="D639" s="75" t="s">
        <v>45</v>
      </c>
      <c r="E639" s="75" t="s">
        <v>267</v>
      </c>
      <c r="F639" s="75">
        <v>1</v>
      </c>
      <c r="G639" s="75">
        <v>1</v>
      </c>
      <c r="H639" s="75">
        <v>32</v>
      </c>
      <c r="I639" s="75">
        <v>153</v>
      </c>
      <c r="J639" s="75">
        <v>2018</v>
      </c>
      <c r="K639" s="75">
        <v>2018</v>
      </c>
      <c r="L639" s="81">
        <v>40</v>
      </c>
      <c r="M639" s="81">
        <v>40</v>
      </c>
      <c r="N639" s="81">
        <v>0</v>
      </c>
      <c r="O639" s="81">
        <v>0</v>
      </c>
      <c r="P639" s="81">
        <v>0</v>
      </c>
      <c r="Q639" s="75" t="s">
        <v>46</v>
      </c>
      <c r="R639" s="75">
        <v>32</v>
      </c>
      <c r="S639" s="75">
        <v>153</v>
      </c>
      <c r="T639" s="75">
        <v>32</v>
      </c>
      <c r="U639" s="75">
        <v>153</v>
      </c>
      <c r="V639" s="66">
        <v>0</v>
      </c>
      <c r="W639" s="66">
        <v>0</v>
      </c>
      <c r="X639" s="66">
        <v>0</v>
      </c>
      <c r="Y639" s="66">
        <v>0</v>
      </c>
      <c r="Z639" s="66">
        <v>0</v>
      </c>
      <c r="AA639" s="66">
        <v>0</v>
      </c>
      <c r="AB639" s="67" t="s">
        <v>299</v>
      </c>
      <c r="AC639" s="66" t="s">
        <v>49</v>
      </c>
      <c r="AD639" s="6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7"/>
      <c r="CW639" s="7"/>
      <c r="CX639" s="7"/>
      <c r="CY639" s="7"/>
      <c r="CZ639" s="7"/>
      <c r="DA639" s="7"/>
      <c r="DB639" s="7"/>
      <c r="DC639" s="7"/>
      <c r="DD639" s="7"/>
      <c r="DE639" s="7"/>
      <c r="DF639" s="7"/>
      <c r="DG639" s="7"/>
      <c r="DH639" s="7"/>
      <c r="DI639" s="7"/>
      <c r="DJ639" s="7"/>
      <c r="DK639" s="7"/>
      <c r="DL639" s="7"/>
      <c r="DM639" s="7"/>
      <c r="DN639" s="7"/>
      <c r="DO639" s="7"/>
      <c r="DP639" s="7"/>
      <c r="DQ639" s="7"/>
      <c r="DR639" s="7"/>
      <c r="DS639" s="7"/>
      <c r="DT639" s="7"/>
      <c r="DU639" s="7"/>
      <c r="DV639" s="7"/>
      <c r="DW639" s="7"/>
      <c r="DX639" s="7"/>
      <c r="DY639" s="7"/>
      <c r="DZ639" s="7"/>
      <c r="EA639" s="7"/>
      <c r="EB639" s="7"/>
      <c r="EC639" s="7"/>
      <c r="ED639" s="7"/>
      <c r="EE639" s="7"/>
      <c r="EF639" s="7"/>
      <c r="EG639" s="7"/>
      <c r="EH639" s="7"/>
      <c r="EI639" s="7"/>
      <c r="EJ639" s="7"/>
      <c r="EK639" s="7"/>
      <c r="EL639" s="7"/>
      <c r="EM639" s="7"/>
      <c r="EN639" s="7"/>
      <c r="EO639" s="7"/>
      <c r="EP639" s="7"/>
      <c r="EQ639" s="7"/>
      <c r="ER639" s="7"/>
      <c r="ES639" s="7"/>
      <c r="ET639" s="7"/>
      <c r="EU639" s="7"/>
      <c r="EV639" s="7"/>
      <c r="EW639" s="7"/>
      <c r="EX639" s="7"/>
      <c r="EY639" s="7"/>
      <c r="EZ639" s="7"/>
      <c r="FA639" s="7"/>
      <c r="FB639" s="7"/>
      <c r="FC639" s="7"/>
      <c r="FD639" s="7"/>
      <c r="FE639" s="7"/>
      <c r="FF639" s="7"/>
      <c r="FG639" s="7"/>
      <c r="FH639" s="7"/>
      <c r="FI639" s="7"/>
      <c r="FJ639" s="7"/>
      <c r="FK639" s="7"/>
      <c r="FL639" s="7"/>
      <c r="FM639" s="7"/>
      <c r="FN639" s="7"/>
      <c r="FO639" s="7"/>
      <c r="FP639" s="7"/>
      <c r="FQ639" s="7"/>
      <c r="FR639" s="7"/>
      <c r="FS639" s="7"/>
      <c r="FT639" s="7"/>
      <c r="FU639" s="7"/>
      <c r="FV639" s="7"/>
      <c r="FW639" s="7"/>
      <c r="FX639" s="7"/>
      <c r="FY639" s="7"/>
      <c r="FZ639" s="7"/>
      <c r="GA639" s="7"/>
      <c r="GB639" s="7"/>
      <c r="GC639" s="7"/>
      <c r="GD639" s="7"/>
      <c r="GE639" s="7"/>
      <c r="GF639" s="7"/>
      <c r="GG639" s="7"/>
      <c r="GH639" s="7"/>
      <c r="GI639" s="7"/>
      <c r="GJ639" s="7"/>
      <c r="GK639" s="7"/>
      <c r="GL639" s="7"/>
      <c r="GM639" s="7"/>
      <c r="GN639" s="7"/>
      <c r="GO639" s="7"/>
      <c r="GP639" s="7"/>
      <c r="GQ639" s="7"/>
      <c r="GR639" s="7"/>
      <c r="GS639" s="7"/>
      <c r="GT639" s="7"/>
      <c r="GU639" s="7"/>
      <c r="GV639" s="7"/>
      <c r="GW639" s="7"/>
      <c r="GX639" s="7"/>
      <c r="GY639" s="7"/>
      <c r="GZ639" s="7"/>
      <c r="HA639" s="7"/>
      <c r="HB639" s="7"/>
      <c r="HC639" s="7"/>
      <c r="HD639" s="7"/>
      <c r="HE639" s="7"/>
      <c r="HF639" s="7"/>
      <c r="HG639" s="7"/>
      <c r="HH639" s="7"/>
      <c r="HI639" s="7"/>
      <c r="HJ639" s="7"/>
      <c r="HK639" s="7"/>
      <c r="HL639" s="7"/>
      <c r="HM639" s="7"/>
      <c r="HN639" s="7"/>
      <c r="HO639" s="7"/>
      <c r="HP639" s="7"/>
      <c r="HQ639" s="7"/>
    </row>
    <row r="640" s="7" customFormat="1" ht="24" spans="1:30">
      <c r="A640" s="75" t="s">
        <v>42</v>
      </c>
      <c r="B640" s="66" t="s">
        <v>694</v>
      </c>
      <c r="C640" s="75" t="s">
        <v>55</v>
      </c>
      <c r="D640" s="75" t="s">
        <v>45</v>
      </c>
      <c r="E640" s="75" t="s">
        <v>267</v>
      </c>
      <c r="F640" s="75">
        <v>1</v>
      </c>
      <c r="G640" s="75">
        <v>1</v>
      </c>
      <c r="H640" s="75">
        <v>32</v>
      </c>
      <c r="I640" s="75">
        <v>127</v>
      </c>
      <c r="J640" s="75">
        <v>2018</v>
      </c>
      <c r="K640" s="75">
        <v>2018</v>
      </c>
      <c r="L640" s="81">
        <v>60</v>
      </c>
      <c r="M640" s="81">
        <v>0</v>
      </c>
      <c r="N640" s="81">
        <v>60</v>
      </c>
      <c r="O640" s="81">
        <v>0</v>
      </c>
      <c r="P640" s="81">
        <v>0</v>
      </c>
      <c r="Q640" s="75" t="s">
        <v>46</v>
      </c>
      <c r="R640" s="75">
        <v>499</v>
      </c>
      <c r="S640" s="75">
        <v>2332</v>
      </c>
      <c r="T640" s="75">
        <v>32</v>
      </c>
      <c r="U640" s="75">
        <v>127</v>
      </c>
      <c r="V640" s="66">
        <v>0</v>
      </c>
      <c r="W640" s="66">
        <v>0</v>
      </c>
      <c r="X640" s="66">
        <v>0</v>
      </c>
      <c r="Y640" s="66">
        <v>0</v>
      </c>
      <c r="Z640" s="66">
        <v>0</v>
      </c>
      <c r="AA640" s="66">
        <v>0</v>
      </c>
      <c r="AB640" s="67" t="s">
        <v>299</v>
      </c>
      <c r="AC640" s="66" t="s">
        <v>55</v>
      </c>
      <c r="AD640" s="67"/>
    </row>
    <row r="641" s="7" customFormat="1" ht="24" spans="1:30">
      <c r="A641" s="75" t="s">
        <v>42</v>
      </c>
      <c r="B641" s="66" t="s">
        <v>694</v>
      </c>
      <c r="C641" s="75" t="s">
        <v>57</v>
      </c>
      <c r="D641" s="75" t="s">
        <v>45</v>
      </c>
      <c r="E641" s="75" t="s">
        <v>267</v>
      </c>
      <c r="F641" s="75">
        <v>2</v>
      </c>
      <c r="G641" s="75">
        <v>1</v>
      </c>
      <c r="H641" s="75">
        <v>48</v>
      </c>
      <c r="I641" s="75">
        <v>192</v>
      </c>
      <c r="J641" s="75">
        <v>2018</v>
      </c>
      <c r="K641" s="75">
        <v>2018</v>
      </c>
      <c r="L641" s="81">
        <v>180</v>
      </c>
      <c r="M641" s="81">
        <v>180</v>
      </c>
      <c r="N641" s="81">
        <v>0</v>
      </c>
      <c r="O641" s="81">
        <v>0</v>
      </c>
      <c r="P641" s="81">
        <v>0</v>
      </c>
      <c r="Q641" s="75" t="s">
        <v>46</v>
      </c>
      <c r="R641" s="75">
        <v>48</v>
      </c>
      <c r="S641" s="75">
        <v>192</v>
      </c>
      <c r="T641" s="75">
        <v>48</v>
      </c>
      <c r="U641" s="75">
        <v>192</v>
      </c>
      <c r="V641" s="66">
        <v>0</v>
      </c>
      <c r="W641" s="66">
        <v>0</v>
      </c>
      <c r="X641" s="66">
        <v>0</v>
      </c>
      <c r="Y641" s="66">
        <v>0</v>
      </c>
      <c r="Z641" s="66">
        <v>0</v>
      </c>
      <c r="AA641" s="66">
        <v>0</v>
      </c>
      <c r="AB641" s="67" t="s">
        <v>299</v>
      </c>
      <c r="AC641" s="66" t="s">
        <v>57</v>
      </c>
      <c r="AD641" s="67"/>
    </row>
    <row r="642" s="19" customFormat="1" ht="12" spans="1:30">
      <c r="A642" s="43" t="s">
        <v>722</v>
      </c>
      <c r="B642" s="44" t="s">
        <v>790</v>
      </c>
      <c r="C642" s="43" t="s">
        <v>55</v>
      </c>
      <c r="D642" s="43"/>
      <c r="E642" s="43"/>
      <c r="F642" s="43">
        <v>2</v>
      </c>
      <c r="G642" s="43">
        <v>2</v>
      </c>
      <c r="H642" s="43">
        <v>36</v>
      </c>
      <c r="I642" s="43">
        <v>165</v>
      </c>
      <c r="J642" s="43"/>
      <c r="K642" s="43"/>
      <c r="L642" s="52">
        <v>498.4</v>
      </c>
      <c r="M642" s="52">
        <v>498.4</v>
      </c>
      <c r="N642" s="52">
        <v>0</v>
      </c>
      <c r="O642" s="52">
        <v>0</v>
      </c>
      <c r="P642" s="52">
        <v>0</v>
      </c>
      <c r="Q642" s="77"/>
      <c r="R642" s="43">
        <v>262</v>
      </c>
      <c r="S642" s="43">
        <v>1180</v>
      </c>
      <c r="T642" s="43">
        <v>36</v>
      </c>
      <c r="U642" s="43">
        <v>165</v>
      </c>
      <c r="V642" s="65">
        <v>0</v>
      </c>
      <c r="W642" s="65">
        <v>0</v>
      </c>
      <c r="X642" s="65">
        <v>0</v>
      </c>
      <c r="Y642" s="65">
        <v>0</v>
      </c>
      <c r="Z642" s="65">
        <v>0</v>
      </c>
      <c r="AA642" s="65">
        <v>0</v>
      </c>
      <c r="AB642" s="101"/>
      <c r="AC642" s="65"/>
      <c r="AD642" s="101"/>
    </row>
    <row r="643" s="7" customFormat="1" ht="24" spans="1:30">
      <c r="A643" s="75" t="s">
        <v>42</v>
      </c>
      <c r="B643" s="66" t="s">
        <v>724</v>
      </c>
      <c r="C643" s="75" t="s">
        <v>55</v>
      </c>
      <c r="D643" s="75" t="s">
        <v>45</v>
      </c>
      <c r="E643" s="75" t="s">
        <v>267</v>
      </c>
      <c r="F643" s="75">
        <v>1</v>
      </c>
      <c r="G643" s="75">
        <v>1</v>
      </c>
      <c r="H643" s="75">
        <v>81</v>
      </c>
      <c r="I643" s="75">
        <v>386</v>
      </c>
      <c r="J643" s="75">
        <v>2018</v>
      </c>
      <c r="K643" s="75">
        <v>2018</v>
      </c>
      <c r="L643" s="81">
        <v>98.4</v>
      </c>
      <c r="M643" s="81">
        <v>98.4</v>
      </c>
      <c r="N643" s="81">
        <v>0</v>
      </c>
      <c r="O643" s="81">
        <v>0</v>
      </c>
      <c r="P643" s="81">
        <v>0</v>
      </c>
      <c r="Q643" s="75" t="s">
        <v>46</v>
      </c>
      <c r="R643" s="75">
        <v>81</v>
      </c>
      <c r="S643" s="75">
        <v>386</v>
      </c>
      <c r="T643" s="75">
        <v>81</v>
      </c>
      <c r="U643" s="75">
        <v>386</v>
      </c>
      <c r="V643" s="66">
        <v>0</v>
      </c>
      <c r="W643" s="66">
        <v>0</v>
      </c>
      <c r="X643" s="66">
        <v>0</v>
      </c>
      <c r="Y643" s="66">
        <v>0</v>
      </c>
      <c r="Z643" s="66">
        <v>0</v>
      </c>
      <c r="AA643" s="66">
        <v>0</v>
      </c>
      <c r="AB643" s="67" t="s">
        <v>299</v>
      </c>
      <c r="AC643" s="66" t="s">
        <v>55</v>
      </c>
      <c r="AD643" s="67"/>
    </row>
    <row r="644" s="7" customFormat="1" ht="24" spans="1:30">
      <c r="A644" s="75" t="s">
        <v>42</v>
      </c>
      <c r="B644" s="66" t="s">
        <v>725</v>
      </c>
      <c r="C644" s="75" t="s">
        <v>726</v>
      </c>
      <c r="D644" s="75" t="s">
        <v>45</v>
      </c>
      <c r="E644" s="75" t="s">
        <v>267</v>
      </c>
      <c r="F644" s="75">
        <v>1</v>
      </c>
      <c r="G644" s="75">
        <v>1</v>
      </c>
      <c r="H644" s="75">
        <v>0</v>
      </c>
      <c r="I644" s="75">
        <v>0</v>
      </c>
      <c r="J644" s="75">
        <v>2018</v>
      </c>
      <c r="K644" s="75">
        <v>2018</v>
      </c>
      <c r="L644" s="81">
        <v>400</v>
      </c>
      <c r="M644" s="81">
        <v>400</v>
      </c>
      <c r="N644" s="81">
        <v>0</v>
      </c>
      <c r="O644" s="81">
        <v>0</v>
      </c>
      <c r="P644" s="81">
        <v>0</v>
      </c>
      <c r="Q644" s="75" t="s">
        <v>46</v>
      </c>
      <c r="R644" s="75">
        <v>0</v>
      </c>
      <c r="S644" s="75">
        <v>0</v>
      </c>
      <c r="T644" s="75">
        <v>0</v>
      </c>
      <c r="U644" s="75">
        <v>0</v>
      </c>
      <c r="V644" s="66">
        <v>0</v>
      </c>
      <c r="W644" s="66">
        <v>0</v>
      </c>
      <c r="X644" s="66">
        <v>0</v>
      </c>
      <c r="Y644" s="66">
        <v>0</v>
      </c>
      <c r="Z644" s="66">
        <v>0</v>
      </c>
      <c r="AA644" s="66">
        <v>0</v>
      </c>
      <c r="AB644" s="67" t="s">
        <v>299</v>
      </c>
      <c r="AC644" s="67" t="s">
        <v>791</v>
      </c>
      <c r="AD644" s="67"/>
    </row>
    <row r="645" s="6" customFormat="1" ht="39" customHeight="1" spans="1:27">
      <c r="A645" s="131"/>
      <c r="B645" s="145"/>
      <c r="C645" s="131"/>
      <c r="D645" s="131"/>
      <c r="E645" s="131"/>
      <c r="F645" s="131"/>
      <c r="G645" s="131"/>
      <c r="H645" s="131"/>
      <c r="I645" s="131"/>
      <c r="J645" s="131"/>
      <c r="K645" s="131"/>
      <c r="L645" s="170"/>
      <c r="M645" s="170"/>
      <c r="N645" s="170"/>
      <c r="O645" s="170"/>
      <c r="P645" s="170"/>
      <c r="Q645" s="10"/>
      <c r="R645" s="131"/>
      <c r="S645" s="131"/>
      <c r="T645" s="131"/>
      <c r="U645" s="131"/>
      <c r="V645" s="23"/>
      <c r="W645" s="12"/>
      <c r="X645" s="12"/>
      <c r="Y645" s="12"/>
      <c r="Z645" s="12"/>
      <c r="AA645" s="12"/>
    </row>
  </sheetData>
  <mergeCells count="36">
    <mergeCell ref="A1:B1"/>
    <mergeCell ref="A2:AC2"/>
    <mergeCell ref="A4:C4"/>
    <mergeCell ref="L4:P4"/>
    <mergeCell ref="T4:U4"/>
    <mergeCell ref="H5:I5"/>
    <mergeCell ref="J5:K5"/>
    <mergeCell ref="L5:P5"/>
    <mergeCell ref="Q5:U5"/>
    <mergeCell ref="V5:AA5"/>
    <mergeCell ref="T6:U6"/>
    <mergeCell ref="V6:W6"/>
    <mergeCell ref="X6:Y6"/>
    <mergeCell ref="Z6:AA6"/>
    <mergeCell ref="A5:A7"/>
    <mergeCell ref="B5:B7"/>
    <mergeCell ref="C5:C7"/>
    <mergeCell ref="D5:D7"/>
    <mergeCell ref="E5:E7"/>
    <mergeCell ref="F5:F7"/>
    <mergeCell ref="G5:G7"/>
    <mergeCell ref="H6:H7"/>
    <mergeCell ref="I6:I7"/>
    <mergeCell ref="J6:J7"/>
    <mergeCell ref="K6:K7"/>
    <mergeCell ref="L6:L7"/>
    <mergeCell ref="M6:M7"/>
    <mergeCell ref="N6:N7"/>
    <mergeCell ref="O6:O7"/>
    <mergeCell ref="P6:P7"/>
    <mergeCell ref="Q6:Q7"/>
    <mergeCell ref="R6:R7"/>
    <mergeCell ref="S6:S7"/>
    <mergeCell ref="AB5:AB7"/>
    <mergeCell ref="AC5:AC7"/>
    <mergeCell ref="AD5:AD7"/>
  </mergeCells>
  <conditionalFormatting sqref="L563">
    <cfRule type="expression" dxfId="0" priority="4" stopIfTrue="1">
      <formula>AND(ISNUMBER(#REF!),#REF!&lt;200)</formula>
    </cfRule>
    <cfRule type="cellIs" priority="5" stopIfTrue="1" operator="greaterThan">
      <formula>400000</formula>
    </cfRule>
    <cfRule type="expression" dxfId="0" priority="6" stopIfTrue="1">
      <formula>AND(ISNUMBER(#REF!),#REF!&lt;200)</formula>
    </cfRule>
  </conditionalFormatting>
  <conditionalFormatting sqref="M563">
    <cfRule type="expression" dxfId="0" priority="1" stopIfTrue="1">
      <formula>AND(ISNUMBER(#REF!),#REF!&lt;200)</formula>
    </cfRule>
    <cfRule type="cellIs" priority="2" stopIfTrue="1" operator="greaterThan">
      <formula>400000</formula>
    </cfRule>
    <cfRule type="expression" dxfId="0" priority="3" stopIfTrue="1">
      <formula>AND(ISNUMBER(#REF!),#REF!&lt;200)</formula>
    </cfRule>
  </conditionalFormatting>
  <conditionalFormatting sqref="L564">
    <cfRule type="expression" dxfId="0" priority="10" stopIfTrue="1">
      <formula>AND(ISNUMBER(#REF!),#REF!&lt;200)</formula>
    </cfRule>
    <cfRule type="cellIs" priority="11" stopIfTrue="1" operator="greaterThan">
      <formula>400000</formula>
    </cfRule>
    <cfRule type="expression" dxfId="0" priority="12" stopIfTrue="1">
      <formula>AND(ISNUMBER(#REF!),#REF!&lt;200)</formula>
    </cfRule>
  </conditionalFormatting>
  <conditionalFormatting sqref="M564">
    <cfRule type="expression" dxfId="0" priority="7" stopIfTrue="1">
      <formula>AND(ISNUMBER(#REF!),#REF!&lt;200)</formula>
    </cfRule>
    <cfRule type="cellIs" priority="8" stopIfTrue="1" operator="greaterThan">
      <formula>400000</formula>
    </cfRule>
    <cfRule type="expression" dxfId="0" priority="9" stopIfTrue="1">
      <formula>AND(ISNUMBER(#REF!),#REF!&lt;200)</formula>
    </cfRule>
  </conditionalFormatting>
  <conditionalFormatting sqref="I565">
    <cfRule type="expression" dxfId="0" priority="17" stopIfTrue="1">
      <formula>AND(ISNUMBER(#REF!),#REF!&lt;200)</formula>
    </cfRule>
    <cfRule type="expression" dxfId="0" priority="18" stopIfTrue="1">
      <formula>AND(ISNUMBER(#REF!),#REF!&lt;200)</formula>
    </cfRule>
    <cfRule type="expression" dxfId="0" priority="19" stopIfTrue="1">
      <formula>AND(ISNUMBER(#REF!),#REF!&lt;200)</formula>
    </cfRule>
  </conditionalFormatting>
  <pageMargins left="0.39" right="0.28" top="0.63" bottom="0.63" header="0.51" footer="0.35"/>
  <pageSetup paperSize="9" scale="80" orientation="landscape" horizontalDpi="600"/>
  <headerFooter alignWithMargins="0" scaleWithDoc="0">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664"/>
  <sheetViews>
    <sheetView view="pageBreakPreview" zoomScale="80" zoomScaleNormal="100" zoomScaleSheetLayoutView="80" workbookViewId="0">
      <pane ySplit="8" topLeftCell="A114" activePane="bottomLeft" state="frozen"/>
      <selection/>
      <selection pane="bottomLeft" activeCell="R115" sqref="R115"/>
    </sheetView>
  </sheetViews>
  <sheetFormatPr defaultColWidth="9" defaultRowHeight="15.75"/>
  <cols>
    <col min="1" max="1" width="9.85" style="22" customWidth="1"/>
    <col min="2" max="2" width="27.5" style="2" customWidth="1"/>
    <col min="3" max="3" width="9.375" style="22" customWidth="1"/>
    <col min="4" max="4" width="8.3" style="22" customWidth="1"/>
    <col min="5" max="5" width="7.125" style="22" customWidth="1"/>
    <col min="6" max="6" width="9.44166666666667" style="22" customWidth="1"/>
    <col min="7" max="7" width="7.875" style="22" customWidth="1"/>
    <col min="8" max="8" width="8.25" style="22" customWidth="1"/>
    <col min="9" max="9" width="7.91666666666667" style="22" customWidth="1"/>
    <col min="10" max="11" width="7.1" style="22" customWidth="1"/>
    <col min="12" max="12" width="12.7416666666667" style="24" customWidth="1"/>
    <col min="13" max="13" width="12.05" style="24" customWidth="1"/>
    <col min="14" max="14" width="11.6583333333333" style="24" customWidth="1"/>
    <col min="15" max="15" width="11.1" style="24" customWidth="1"/>
    <col min="16" max="16" width="10.95" style="24" customWidth="1"/>
    <col min="17" max="21" width="10.375" style="22" customWidth="1"/>
    <col min="22" max="22" width="6.81666666666667" style="22" customWidth="1"/>
    <col min="23" max="23" width="7.95" style="22" customWidth="1"/>
    <col min="24" max="24" width="6.01666666666667" style="22" customWidth="1"/>
    <col min="25" max="25" width="7.25833333333333" style="22" customWidth="1"/>
    <col min="26" max="26" width="6.80833333333333" style="22" customWidth="1"/>
    <col min="27" max="28" width="7.15" style="22" customWidth="1"/>
    <col min="29" max="29" width="9.25" style="2" customWidth="1"/>
    <col min="30" max="30" width="6.75" style="2" customWidth="1"/>
    <col min="31" max="256" width="9" style="2"/>
    <col min="257" max="16384" width="9" style="1"/>
  </cols>
  <sheetData>
    <row r="1" s="1" customFormat="1" ht="16" customHeight="1" spans="1:256">
      <c r="A1" s="25"/>
      <c r="B1" s="26"/>
      <c r="C1" s="25"/>
      <c r="D1" s="27"/>
      <c r="E1" s="27"/>
      <c r="F1" s="27"/>
      <c r="G1" s="27"/>
      <c r="H1" s="27"/>
      <c r="I1" s="27"/>
      <c r="J1" s="27"/>
      <c r="K1" s="27"/>
      <c r="L1" s="47"/>
      <c r="M1" s="128"/>
      <c r="N1" s="128"/>
      <c r="O1" s="47"/>
      <c r="P1" s="47"/>
      <c r="Q1" s="27"/>
      <c r="R1" s="27"/>
      <c r="S1" s="27"/>
      <c r="T1" s="27"/>
      <c r="U1" s="27"/>
      <c r="V1" s="27"/>
      <c r="W1" s="27"/>
      <c r="X1" s="27"/>
      <c r="Y1" s="27"/>
      <c r="Z1" s="27"/>
      <c r="AA1" s="27"/>
      <c r="AB1" s="27"/>
      <c r="AC1" s="6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1" customFormat="1" ht="24" spans="1:256">
      <c r="A2" s="27" t="s">
        <v>792</v>
      </c>
      <c r="B2" s="27"/>
      <c r="C2" s="27"/>
      <c r="D2" s="27"/>
      <c r="E2" s="27"/>
      <c r="F2" s="27"/>
      <c r="G2" s="27"/>
      <c r="H2" s="27"/>
      <c r="I2" s="27"/>
      <c r="J2" s="27"/>
      <c r="K2" s="27"/>
      <c r="L2" s="48"/>
      <c r="M2" s="48"/>
      <c r="N2" s="48"/>
      <c r="O2" s="48"/>
      <c r="P2" s="48"/>
      <c r="Q2" s="56"/>
      <c r="R2" s="56"/>
      <c r="S2" s="56"/>
      <c r="T2" s="56"/>
      <c r="U2" s="56"/>
      <c r="V2" s="56"/>
      <c r="W2" s="56"/>
      <c r="X2" s="56"/>
      <c r="Y2" s="56"/>
      <c r="Z2" s="56"/>
      <c r="AA2" s="56"/>
      <c r="AB2" s="56"/>
      <c r="AC2" s="27"/>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1" customFormat="1" ht="13" customHeight="1" spans="1:256">
      <c r="A3" s="29"/>
      <c r="B3" s="63"/>
      <c r="C3" s="29"/>
      <c r="D3" s="29"/>
      <c r="E3" s="29"/>
      <c r="F3" s="29"/>
      <c r="G3" s="29"/>
      <c r="H3" s="29"/>
      <c r="I3" s="29"/>
      <c r="J3" s="29"/>
      <c r="K3" s="29"/>
      <c r="L3" s="49"/>
      <c r="M3" s="49"/>
      <c r="N3" s="49"/>
      <c r="O3" s="49"/>
      <c r="P3" s="49"/>
      <c r="Q3" s="57"/>
      <c r="R3" s="57"/>
      <c r="S3" s="57"/>
      <c r="T3" s="57"/>
      <c r="U3" s="57"/>
      <c r="V3" s="57"/>
      <c r="W3" s="57"/>
      <c r="X3" s="57"/>
      <c r="Y3" s="57"/>
      <c r="Z3" s="57"/>
      <c r="AA3" s="57"/>
      <c r="AB3" s="57"/>
      <c r="AC3" s="63"/>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2" customFormat="1" ht="30" customHeight="1" spans="1:30">
      <c r="A4" s="31" t="s">
        <v>1</v>
      </c>
      <c r="B4" s="31"/>
      <c r="C4" s="31"/>
      <c r="D4" s="32"/>
      <c r="E4" s="32"/>
      <c r="F4" s="32"/>
      <c r="G4" s="32"/>
      <c r="H4" s="32"/>
      <c r="I4" s="31" t="s">
        <v>2</v>
      </c>
      <c r="J4" s="31"/>
      <c r="K4" s="32"/>
      <c r="L4" s="51"/>
      <c r="M4" s="51"/>
      <c r="N4" s="51"/>
      <c r="O4" s="51"/>
      <c r="P4" s="51"/>
      <c r="Q4" s="22"/>
      <c r="R4" s="22"/>
      <c r="S4" s="22"/>
      <c r="T4" s="10" t="s">
        <v>3</v>
      </c>
      <c r="U4" s="10"/>
      <c r="V4" s="10"/>
      <c r="W4" s="10"/>
      <c r="X4" s="22"/>
      <c r="Y4" s="22"/>
      <c r="Z4" s="22"/>
      <c r="AA4" s="22"/>
      <c r="AB4" s="64"/>
      <c r="AC4" s="32"/>
      <c r="AD4" s="64"/>
    </row>
    <row r="5" s="3" customFormat="1" ht="34" customHeight="1" spans="1:30">
      <c r="A5" s="33" t="s">
        <v>4</v>
      </c>
      <c r="B5" s="33" t="s">
        <v>5</v>
      </c>
      <c r="C5" s="33" t="s">
        <v>6</v>
      </c>
      <c r="D5" s="33" t="s">
        <v>7</v>
      </c>
      <c r="E5" s="33" t="s">
        <v>8</v>
      </c>
      <c r="F5" s="33" t="s">
        <v>9</v>
      </c>
      <c r="G5" s="35" t="s">
        <v>10</v>
      </c>
      <c r="H5" s="36" t="s">
        <v>11</v>
      </c>
      <c r="I5" s="36"/>
      <c r="J5" s="36" t="s">
        <v>12</v>
      </c>
      <c r="K5" s="36"/>
      <c r="L5" s="52" t="s">
        <v>13</v>
      </c>
      <c r="M5" s="52"/>
      <c r="N5" s="52"/>
      <c r="O5" s="52"/>
      <c r="P5" s="52"/>
      <c r="Q5" s="58" t="s">
        <v>14</v>
      </c>
      <c r="R5" s="59"/>
      <c r="S5" s="59"/>
      <c r="T5" s="59"/>
      <c r="U5" s="60"/>
      <c r="V5" s="59" t="s">
        <v>15</v>
      </c>
      <c r="W5" s="59"/>
      <c r="X5" s="59"/>
      <c r="Y5" s="59"/>
      <c r="Z5" s="59"/>
      <c r="AA5" s="59"/>
      <c r="AB5" s="43" t="s">
        <v>16</v>
      </c>
      <c r="AC5" s="33" t="s">
        <v>17</v>
      </c>
      <c r="AD5" s="33" t="s">
        <v>18</v>
      </c>
    </row>
    <row r="6" s="4" customFormat="1" ht="24" customHeight="1" spans="1:30">
      <c r="A6" s="37"/>
      <c r="B6" s="37"/>
      <c r="C6" s="37"/>
      <c r="D6" s="37"/>
      <c r="E6" s="37"/>
      <c r="F6" s="37"/>
      <c r="G6" s="39"/>
      <c r="H6" s="33" t="s">
        <v>19</v>
      </c>
      <c r="I6" s="33" t="s">
        <v>20</v>
      </c>
      <c r="J6" s="33" t="s">
        <v>21</v>
      </c>
      <c r="K6" s="33" t="s">
        <v>22</v>
      </c>
      <c r="L6" s="53" t="s">
        <v>23</v>
      </c>
      <c r="M6" s="53" t="s">
        <v>24</v>
      </c>
      <c r="N6" s="53" t="s">
        <v>25</v>
      </c>
      <c r="O6" s="53" t="s">
        <v>26</v>
      </c>
      <c r="P6" s="53" t="s">
        <v>27</v>
      </c>
      <c r="Q6" s="129" t="s">
        <v>28</v>
      </c>
      <c r="R6" s="61" t="s">
        <v>29</v>
      </c>
      <c r="S6" s="61" t="s">
        <v>30</v>
      </c>
      <c r="T6" s="61" t="s">
        <v>31</v>
      </c>
      <c r="U6" s="61"/>
      <c r="V6" s="58" t="s">
        <v>32</v>
      </c>
      <c r="W6" s="60"/>
      <c r="X6" s="58" t="s">
        <v>33</v>
      </c>
      <c r="Y6" s="60"/>
      <c r="Z6" s="58" t="s">
        <v>34</v>
      </c>
      <c r="AA6" s="59"/>
      <c r="AB6" s="43"/>
      <c r="AC6" s="37"/>
      <c r="AD6" s="37"/>
    </row>
    <row r="7" s="2" customFormat="1" ht="38" customHeight="1" spans="1:30">
      <c r="A7" s="40"/>
      <c r="B7" s="40"/>
      <c r="C7" s="40"/>
      <c r="D7" s="40"/>
      <c r="E7" s="40"/>
      <c r="F7" s="40"/>
      <c r="G7" s="42"/>
      <c r="H7" s="40"/>
      <c r="I7" s="40"/>
      <c r="J7" s="40"/>
      <c r="K7" s="40"/>
      <c r="L7" s="54"/>
      <c r="M7" s="54"/>
      <c r="N7" s="54"/>
      <c r="O7" s="54"/>
      <c r="P7" s="54"/>
      <c r="Q7" s="130"/>
      <c r="R7" s="61"/>
      <c r="S7" s="61"/>
      <c r="T7" s="61" t="s">
        <v>29</v>
      </c>
      <c r="U7" s="61" t="s">
        <v>30</v>
      </c>
      <c r="V7" s="43" t="s">
        <v>29</v>
      </c>
      <c r="W7" s="43" t="s">
        <v>30</v>
      </c>
      <c r="X7" s="43" t="s">
        <v>29</v>
      </c>
      <c r="Y7" s="43" t="s">
        <v>30</v>
      </c>
      <c r="Z7" s="43" t="s">
        <v>29</v>
      </c>
      <c r="AA7" s="58" t="s">
        <v>30</v>
      </c>
      <c r="AB7" s="43"/>
      <c r="AC7" s="40"/>
      <c r="AD7" s="40"/>
    </row>
    <row r="8" s="2" customFormat="1" spans="1:30">
      <c r="A8" s="43"/>
      <c r="B8" s="44" t="s">
        <v>23</v>
      </c>
      <c r="C8" s="43"/>
      <c r="D8" s="43"/>
      <c r="E8" s="43"/>
      <c r="F8" s="43"/>
      <c r="G8" s="43">
        <f t="shared" ref="G8:I8" si="0">SUM(G9,G31,G143,G185,G276,G316,G352,G442)</f>
        <v>521</v>
      </c>
      <c r="H8" s="43"/>
      <c r="I8" s="43"/>
      <c r="J8" s="43"/>
      <c r="K8" s="43"/>
      <c r="L8" s="52">
        <f>SUM(L9,L31,L143,L185,L276,L316,L352,L442)</f>
        <v>40093.185626</v>
      </c>
      <c r="M8" s="52">
        <f>SUM(M9,M31,M143,M185,M276,M316,M352,M442)</f>
        <v>21747.827544</v>
      </c>
      <c r="N8" s="52">
        <f>SUM(N9,N31,N143,N185,N276,N316,N352,N442)</f>
        <v>6432.67735</v>
      </c>
      <c r="O8" s="52">
        <f>SUM(O9,O31,O143,O185,O276,O316,O352,O442)</f>
        <v>4314.17</v>
      </c>
      <c r="P8" s="52">
        <f>SUM(P9,P31,P143,P185,P276,P316,P352,P442)</f>
        <v>7598.510732</v>
      </c>
      <c r="Q8" s="43"/>
      <c r="R8" s="43"/>
      <c r="S8" s="43"/>
      <c r="T8" s="43"/>
      <c r="U8" s="43"/>
      <c r="V8" s="43"/>
      <c r="W8" s="43"/>
      <c r="X8" s="43"/>
      <c r="Y8" s="43"/>
      <c r="Z8" s="43"/>
      <c r="AA8" s="43"/>
      <c r="AB8" s="43"/>
      <c r="AC8" s="43"/>
      <c r="AD8" s="43"/>
    </row>
    <row r="9" s="8" customFormat="1" spans="1:31">
      <c r="A9" s="43">
        <v>1</v>
      </c>
      <c r="B9" s="44" t="s">
        <v>35</v>
      </c>
      <c r="C9" s="43" t="s">
        <v>36</v>
      </c>
      <c r="D9" s="45"/>
      <c r="E9" s="45"/>
      <c r="F9" s="43">
        <f>SUM(F11,F29)</f>
        <v>118</v>
      </c>
      <c r="G9" s="43">
        <f t="shared" ref="G9:U9" si="1">SUM(G11,G29)</f>
        <v>15</v>
      </c>
      <c r="H9" s="43">
        <f t="shared" si="1"/>
        <v>52</v>
      </c>
      <c r="I9" s="43">
        <f t="shared" si="1"/>
        <v>147</v>
      </c>
      <c r="J9" s="43"/>
      <c r="K9" s="43"/>
      <c r="L9" s="52">
        <f t="shared" si="1"/>
        <v>292.746</v>
      </c>
      <c r="M9" s="52">
        <f t="shared" si="1"/>
        <v>0</v>
      </c>
      <c r="N9" s="52">
        <f t="shared" si="1"/>
        <v>0</v>
      </c>
      <c r="O9" s="52">
        <f t="shared" si="1"/>
        <v>0</v>
      </c>
      <c r="P9" s="52">
        <f t="shared" si="1"/>
        <v>292.746</v>
      </c>
      <c r="Q9" s="43"/>
      <c r="R9" s="43">
        <f t="shared" si="1"/>
        <v>118</v>
      </c>
      <c r="S9" s="43">
        <f t="shared" si="1"/>
        <v>342</v>
      </c>
      <c r="T9" s="43">
        <f t="shared" si="1"/>
        <v>52</v>
      </c>
      <c r="U9" s="43">
        <f t="shared" si="1"/>
        <v>147</v>
      </c>
      <c r="V9" s="43">
        <v>0</v>
      </c>
      <c r="W9" s="43">
        <v>0</v>
      </c>
      <c r="X9" s="43">
        <v>0</v>
      </c>
      <c r="Y9" s="43">
        <v>0</v>
      </c>
      <c r="Z9" s="43">
        <v>0</v>
      </c>
      <c r="AA9" s="43">
        <v>0</v>
      </c>
      <c r="AB9" s="44"/>
      <c r="AC9" s="65"/>
      <c r="AD9" s="43"/>
      <c r="AE9" s="2"/>
    </row>
    <row r="10" s="5" customFormat="1" spans="1:31">
      <c r="A10" s="43">
        <v>1.1</v>
      </c>
      <c r="B10" s="44" t="s">
        <v>37</v>
      </c>
      <c r="C10" s="43"/>
      <c r="D10" s="43"/>
      <c r="E10" s="43"/>
      <c r="F10" s="43" t="s">
        <v>41</v>
      </c>
      <c r="G10" s="43"/>
      <c r="H10" s="43" t="s">
        <v>41</v>
      </c>
      <c r="I10" s="43" t="s">
        <v>41</v>
      </c>
      <c r="J10" s="43"/>
      <c r="K10" s="43"/>
      <c r="L10" s="52" t="s">
        <v>41</v>
      </c>
      <c r="M10" s="52" t="s">
        <v>41</v>
      </c>
      <c r="N10" s="52" t="s">
        <v>41</v>
      </c>
      <c r="O10" s="52" t="s">
        <v>41</v>
      </c>
      <c r="P10" s="52" t="s">
        <v>41</v>
      </c>
      <c r="Q10" s="43"/>
      <c r="R10" s="43" t="s">
        <v>41</v>
      </c>
      <c r="S10" s="43" t="s">
        <v>41</v>
      </c>
      <c r="T10" s="43" t="s">
        <v>41</v>
      </c>
      <c r="U10" s="43" t="s">
        <v>41</v>
      </c>
      <c r="V10" s="43" t="s">
        <v>41</v>
      </c>
      <c r="W10" s="43" t="s">
        <v>41</v>
      </c>
      <c r="X10" s="43" t="s">
        <v>41</v>
      </c>
      <c r="Y10" s="43" t="s">
        <v>41</v>
      </c>
      <c r="Z10" s="43" t="s">
        <v>41</v>
      </c>
      <c r="AA10" s="43" t="s">
        <v>41</v>
      </c>
      <c r="AB10" s="44"/>
      <c r="AC10" s="65"/>
      <c r="AD10" s="43"/>
      <c r="AE10" s="3"/>
    </row>
    <row r="11" s="5" customFormat="1" spans="1:31">
      <c r="A11" s="43">
        <v>1.2</v>
      </c>
      <c r="B11" s="44" t="s">
        <v>38</v>
      </c>
      <c r="C11" s="43"/>
      <c r="D11" s="43"/>
      <c r="E11" s="43"/>
      <c r="F11" s="43">
        <f>SUM(F12,F21)</f>
        <v>118</v>
      </c>
      <c r="G11" s="43">
        <f t="shared" ref="G11:U11" si="2">SUM(G12,G21)</f>
        <v>15</v>
      </c>
      <c r="H11" s="43">
        <f t="shared" si="2"/>
        <v>52</v>
      </c>
      <c r="I11" s="43">
        <f t="shared" si="2"/>
        <v>147</v>
      </c>
      <c r="J11" s="43"/>
      <c r="K11" s="43"/>
      <c r="L11" s="52">
        <f t="shared" si="2"/>
        <v>292.746</v>
      </c>
      <c r="M11" s="52">
        <f t="shared" si="2"/>
        <v>0</v>
      </c>
      <c r="N11" s="52">
        <f t="shared" si="2"/>
        <v>0</v>
      </c>
      <c r="O11" s="52">
        <f t="shared" si="2"/>
        <v>0</v>
      </c>
      <c r="P11" s="52">
        <f t="shared" si="2"/>
        <v>292.746</v>
      </c>
      <c r="Q11" s="43"/>
      <c r="R11" s="43">
        <f t="shared" si="2"/>
        <v>118</v>
      </c>
      <c r="S11" s="43">
        <f t="shared" si="2"/>
        <v>342</v>
      </c>
      <c r="T11" s="43">
        <f t="shared" si="2"/>
        <v>52</v>
      </c>
      <c r="U11" s="43">
        <f t="shared" si="2"/>
        <v>147</v>
      </c>
      <c r="V11" s="43" t="s">
        <v>41</v>
      </c>
      <c r="W11" s="43" t="s">
        <v>41</v>
      </c>
      <c r="X11" s="43" t="s">
        <v>41</v>
      </c>
      <c r="Y11" s="43" t="s">
        <v>41</v>
      </c>
      <c r="Z11" s="43" t="s">
        <v>41</v>
      </c>
      <c r="AA11" s="43" t="s">
        <v>41</v>
      </c>
      <c r="AB11" s="44"/>
      <c r="AC11" s="65"/>
      <c r="AD11" s="43"/>
      <c r="AE11" s="3"/>
    </row>
    <row r="12" s="5" customFormat="1" ht="12" spans="1:30">
      <c r="A12" s="43" t="s">
        <v>39</v>
      </c>
      <c r="B12" s="44" t="s">
        <v>40</v>
      </c>
      <c r="C12" s="43" t="s">
        <v>124</v>
      </c>
      <c r="D12" s="43"/>
      <c r="E12" s="43"/>
      <c r="F12" s="43">
        <v>48</v>
      </c>
      <c r="G12" s="43">
        <v>8</v>
      </c>
      <c r="H12" s="43">
        <v>26</v>
      </c>
      <c r="I12" s="43">
        <v>71</v>
      </c>
      <c r="J12" s="43"/>
      <c r="K12" s="43"/>
      <c r="L12" s="52">
        <f>SUM(L13:L20)</f>
        <v>169.4863</v>
      </c>
      <c r="M12" s="52">
        <f>SUM(M13:M20)</f>
        <v>0</v>
      </c>
      <c r="N12" s="52">
        <f>SUM(N13:N20)</f>
        <v>0</v>
      </c>
      <c r="O12" s="52">
        <f>SUM(O13:O20)</f>
        <v>0</v>
      </c>
      <c r="P12" s="52">
        <f>SUM(P13:P20)</f>
        <v>169.4863</v>
      </c>
      <c r="Q12" s="43"/>
      <c r="R12" s="43">
        <v>48</v>
      </c>
      <c r="S12" s="43">
        <v>123</v>
      </c>
      <c r="T12" s="43">
        <v>26</v>
      </c>
      <c r="U12" s="43">
        <v>71</v>
      </c>
      <c r="V12" s="43" t="s">
        <v>41</v>
      </c>
      <c r="W12" s="43" t="s">
        <v>41</v>
      </c>
      <c r="X12" s="43" t="s">
        <v>41</v>
      </c>
      <c r="Y12" s="43" t="s">
        <v>41</v>
      </c>
      <c r="Z12" s="43" t="s">
        <v>41</v>
      </c>
      <c r="AA12" s="43" t="s">
        <v>41</v>
      </c>
      <c r="AB12" s="44"/>
      <c r="AC12" s="65"/>
      <c r="AD12" s="65"/>
    </row>
    <row r="13" s="12" customFormat="1" ht="24" spans="1:228">
      <c r="A13" s="45" t="s">
        <v>42</v>
      </c>
      <c r="B13" s="46" t="s">
        <v>43</v>
      </c>
      <c r="C13" s="45" t="s">
        <v>44</v>
      </c>
      <c r="D13" s="45" t="s">
        <v>45</v>
      </c>
      <c r="E13" s="45" t="s">
        <v>19</v>
      </c>
      <c r="F13" s="45">
        <v>2</v>
      </c>
      <c r="G13" s="45">
        <v>1</v>
      </c>
      <c r="H13" s="45">
        <v>1</v>
      </c>
      <c r="I13" s="45">
        <v>4</v>
      </c>
      <c r="J13" s="45">
        <v>2019</v>
      </c>
      <c r="K13" s="45">
        <v>2019</v>
      </c>
      <c r="L13" s="55">
        <v>6.83</v>
      </c>
      <c r="M13" s="55">
        <v>0</v>
      </c>
      <c r="N13" s="55">
        <v>0</v>
      </c>
      <c r="O13" s="55">
        <v>0</v>
      </c>
      <c r="P13" s="55">
        <v>6.83</v>
      </c>
      <c r="Q13" s="45" t="s">
        <v>46</v>
      </c>
      <c r="R13" s="45">
        <v>2</v>
      </c>
      <c r="S13" s="45">
        <v>5</v>
      </c>
      <c r="T13" s="45">
        <v>1</v>
      </c>
      <c r="U13" s="45">
        <v>4</v>
      </c>
      <c r="V13" s="45" t="s">
        <v>41</v>
      </c>
      <c r="W13" s="45" t="s">
        <v>41</v>
      </c>
      <c r="X13" s="45" t="s">
        <v>41</v>
      </c>
      <c r="Y13" s="45" t="s">
        <v>41</v>
      </c>
      <c r="Z13" s="45" t="s">
        <v>41</v>
      </c>
      <c r="AA13" s="45" t="s">
        <v>41</v>
      </c>
      <c r="AB13" s="46" t="s">
        <v>47</v>
      </c>
      <c r="AC13" s="66" t="s">
        <v>48</v>
      </c>
      <c r="AD13" s="66"/>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row>
    <row r="14" s="7" customFormat="1" ht="24" spans="1:30">
      <c r="A14" s="45" t="s">
        <v>42</v>
      </c>
      <c r="B14" s="46" t="s">
        <v>43</v>
      </c>
      <c r="C14" s="45" t="s">
        <v>50</v>
      </c>
      <c r="D14" s="45" t="s">
        <v>45</v>
      </c>
      <c r="E14" s="45" t="s">
        <v>19</v>
      </c>
      <c r="F14" s="45">
        <v>4</v>
      </c>
      <c r="G14" s="45">
        <v>1</v>
      </c>
      <c r="H14" s="45">
        <v>4</v>
      </c>
      <c r="I14" s="45">
        <v>14</v>
      </c>
      <c r="J14" s="45">
        <v>2019</v>
      </c>
      <c r="K14" s="45">
        <v>2019</v>
      </c>
      <c r="L14" s="55">
        <v>16.755</v>
      </c>
      <c r="M14" s="55">
        <v>0</v>
      </c>
      <c r="N14" s="55">
        <v>0</v>
      </c>
      <c r="O14" s="55">
        <v>0</v>
      </c>
      <c r="P14" s="55">
        <v>16.755</v>
      </c>
      <c r="Q14" s="45" t="s">
        <v>46</v>
      </c>
      <c r="R14" s="45">
        <v>4</v>
      </c>
      <c r="S14" s="45">
        <v>14</v>
      </c>
      <c r="T14" s="45">
        <v>4</v>
      </c>
      <c r="U14" s="45">
        <v>14</v>
      </c>
      <c r="V14" s="45" t="s">
        <v>41</v>
      </c>
      <c r="W14" s="45" t="s">
        <v>41</v>
      </c>
      <c r="X14" s="45" t="s">
        <v>41</v>
      </c>
      <c r="Y14" s="45" t="s">
        <v>41</v>
      </c>
      <c r="Z14" s="45" t="s">
        <v>41</v>
      </c>
      <c r="AA14" s="45" t="s">
        <v>41</v>
      </c>
      <c r="AB14" s="46" t="s">
        <v>47</v>
      </c>
      <c r="AC14" s="66" t="s">
        <v>48</v>
      </c>
      <c r="AD14" s="67"/>
    </row>
    <row r="15" s="6" customFormat="1" ht="24" spans="1:228">
      <c r="A15" s="45" t="s">
        <v>42</v>
      </c>
      <c r="B15" s="46" t="s">
        <v>43</v>
      </c>
      <c r="C15" s="45" t="s">
        <v>52</v>
      </c>
      <c r="D15" s="45" t="s">
        <v>45</v>
      </c>
      <c r="E15" s="45" t="s">
        <v>19</v>
      </c>
      <c r="F15" s="75">
        <v>11</v>
      </c>
      <c r="G15" s="75">
        <v>1</v>
      </c>
      <c r="H15" s="45">
        <v>4</v>
      </c>
      <c r="I15" s="45">
        <v>10</v>
      </c>
      <c r="J15" s="45">
        <v>2019</v>
      </c>
      <c r="K15" s="45">
        <v>2019</v>
      </c>
      <c r="L15" s="55">
        <v>40.665</v>
      </c>
      <c r="M15" s="55">
        <v>0</v>
      </c>
      <c r="N15" s="55">
        <v>0</v>
      </c>
      <c r="O15" s="55">
        <v>0</v>
      </c>
      <c r="P15" s="55">
        <v>40.665</v>
      </c>
      <c r="Q15" s="45" t="s">
        <v>46</v>
      </c>
      <c r="R15" s="45">
        <v>11</v>
      </c>
      <c r="S15" s="45">
        <v>31</v>
      </c>
      <c r="T15" s="45">
        <v>4</v>
      </c>
      <c r="U15" s="45">
        <v>10</v>
      </c>
      <c r="V15" s="45" t="s">
        <v>41</v>
      </c>
      <c r="W15" s="45" t="s">
        <v>41</v>
      </c>
      <c r="X15" s="45" t="s">
        <v>41</v>
      </c>
      <c r="Y15" s="45" t="s">
        <v>41</v>
      </c>
      <c r="Z15" s="45" t="s">
        <v>41</v>
      </c>
      <c r="AA15" s="45" t="s">
        <v>41</v>
      </c>
      <c r="AB15" s="46" t="s">
        <v>47</v>
      </c>
      <c r="AC15" s="66" t="s">
        <v>48</v>
      </c>
      <c r="AD15" s="66"/>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row>
    <row r="16" s="7" customFormat="1" ht="24" spans="1:228">
      <c r="A16" s="45" t="s">
        <v>42</v>
      </c>
      <c r="B16" s="46" t="s">
        <v>43</v>
      </c>
      <c r="C16" s="45" t="s">
        <v>53</v>
      </c>
      <c r="D16" s="45" t="s">
        <v>45</v>
      </c>
      <c r="E16" s="45" t="s">
        <v>19</v>
      </c>
      <c r="F16" s="45">
        <v>2</v>
      </c>
      <c r="G16" s="45">
        <v>1</v>
      </c>
      <c r="H16" s="45">
        <v>2</v>
      </c>
      <c r="I16" s="45">
        <v>4</v>
      </c>
      <c r="J16" s="45">
        <v>2019</v>
      </c>
      <c r="K16" s="45">
        <v>2019</v>
      </c>
      <c r="L16" s="55">
        <v>6.2</v>
      </c>
      <c r="M16" s="55">
        <v>0</v>
      </c>
      <c r="N16" s="55">
        <v>0</v>
      </c>
      <c r="O16" s="55">
        <v>0</v>
      </c>
      <c r="P16" s="55">
        <v>6.2</v>
      </c>
      <c r="Q16" s="45" t="s">
        <v>46</v>
      </c>
      <c r="R16" s="45">
        <v>2</v>
      </c>
      <c r="S16" s="45">
        <v>4</v>
      </c>
      <c r="T16" s="45">
        <v>2</v>
      </c>
      <c r="U16" s="45">
        <v>4</v>
      </c>
      <c r="V16" s="45" t="s">
        <v>41</v>
      </c>
      <c r="W16" s="45" t="s">
        <v>41</v>
      </c>
      <c r="X16" s="45" t="s">
        <v>41</v>
      </c>
      <c r="Y16" s="45" t="s">
        <v>41</v>
      </c>
      <c r="Z16" s="45" t="s">
        <v>41</v>
      </c>
      <c r="AA16" s="45" t="s">
        <v>41</v>
      </c>
      <c r="AB16" s="46" t="s">
        <v>47</v>
      </c>
      <c r="AC16" s="66" t="s">
        <v>48</v>
      </c>
      <c r="AD16" s="46"/>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row>
    <row r="17" s="8" customFormat="1" ht="24" spans="1:30">
      <c r="A17" s="45" t="s">
        <v>42</v>
      </c>
      <c r="B17" s="46" t="s">
        <v>43</v>
      </c>
      <c r="C17" s="45" t="s">
        <v>55</v>
      </c>
      <c r="D17" s="45" t="s">
        <v>45</v>
      </c>
      <c r="E17" s="45" t="s">
        <v>19</v>
      </c>
      <c r="F17" s="45">
        <v>12</v>
      </c>
      <c r="G17" s="45">
        <v>1</v>
      </c>
      <c r="H17" s="45">
        <v>4</v>
      </c>
      <c r="I17" s="45">
        <v>10</v>
      </c>
      <c r="J17" s="45">
        <v>2019</v>
      </c>
      <c r="K17" s="45">
        <v>2019</v>
      </c>
      <c r="L17" s="55">
        <v>36.6163</v>
      </c>
      <c r="M17" s="55">
        <v>0</v>
      </c>
      <c r="N17" s="55">
        <v>0</v>
      </c>
      <c r="O17" s="55">
        <v>0</v>
      </c>
      <c r="P17" s="55">
        <v>36.6163</v>
      </c>
      <c r="Q17" s="45" t="s">
        <v>46</v>
      </c>
      <c r="R17" s="45">
        <v>12</v>
      </c>
      <c r="S17" s="45">
        <v>24</v>
      </c>
      <c r="T17" s="45">
        <v>4</v>
      </c>
      <c r="U17" s="45">
        <v>10</v>
      </c>
      <c r="V17" s="45" t="s">
        <v>41</v>
      </c>
      <c r="W17" s="45" t="s">
        <v>41</v>
      </c>
      <c r="X17" s="45" t="s">
        <v>41</v>
      </c>
      <c r="Y17" s="45" t="s">
        <v>41</v>
      </c>
      <c r="Z17" s="45" t="s">
        <v>41</v>
      </c>
      <c r="AA17" s="45" t="s">
        <v>41</v>
      </c>
      <c r="AB17" s="46" t="s">
        <v>47</v>
      </c>
      <c r="AC17" s="66" t="s">
        <v>48</v>
      </c>
      <c r="AD17" s="66"/>
    </row>
    <row r="18" s="8" customFormat="1" ht="24" spans="1:228">
      <c r="A18" s="45" t="s">
        <v>42</v>
      </c>
      <c r="B18" s="46" t="s">
        <v>43</v>
      </c>
      <c r="C18" s="45" t="s">
        <v>56</v>
      </c>
      <c r="D18" s="45" t="s">
        <v>45</v>
      </c>
      <c r="E18" s="45" t="s">
        <v>19</v>
      </c>
      <c r="F18" s="45">
        <v>8</v>
      </c>
      <c r="G18" s="45">
        <v>1</v>
      </c>
      <c r="H18" s="45">
        <v>8</v>
      </c>
      <c r="I18" s="45">
        <v>21</v>
      </c>
      <c r="J18" s="45">
        <v>2019</v>
      </c>
      <c r="K18" s="45">
        <v>2019</v>
      </c>
      <c r="L18" s="55">
        <v>30.035</v>
      </c>
      <c r="M18" s="55">
        <v>0</v>
      </c>
      <c r="N18" s="55">
        <v>0</v>
      </c>
      <c r="O18" s="55">
        <v>0</v>
      </c>
      <c r="P18" s="55">
        <v>30.035</v>
      </c>
      <c r="Q18" s="45" t="s">
        <v>46</v>
      </c>
      <c r="R18" s="45">
        <v>8</v>
      </c>
      <c r="S18" s="45">
        <v>21</v>
      </c>
      <c r="T18" s="45">
        <v>8</v>
      </c>
      <c r="U18" s="45">
        <v>21</v>
      </c>
      <c r="V18" s="45" t="s">
        <v>41</v>
      </c>
      <c r="W18" s="45" t="s">
        <v>41</v>
      </c>
      <c r="X18" s="45" t="s">
        <v>41</v>
      </c>
      <c r="Y18" s="45" t="s">
        <v>41</v>
      </c>
      <c r="Z18" s="45" t="s">
        <v>41</v>
      </c>
      <c r="AA18" s="45" t="s">
        <v>41</v>
      </c>
      <c r="AB18" s="46" t="s">
        <v>47</v>
      </c>
      <c r="AC18" s="66" t="s">
        <v>48</v>
      </c>
      <c r="AD18" s="69"/>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row>
    <row r="19" s="8" customFormat="1" ht="24" spans="1:30">
      <c r="A19" s="45" t="s">
        <v>42</v>
      </c>
      <c r="B19" s="46" t="s">
        <v>43</v>
      </c>
      <c r="C19" s="45" t="s">
        <v>57</v>
      </c>
      <c r="D19" s="45" t="s">
        <v>45</v>
      </c>
      <c r="E19" s="45" t="s">
        <v>19</v>
      </c>
      <c r="F19" s="45">
        <v>5</v>
      </c>
      <c r="G19" s="45">
        <v>1</v>
      </c>
      <c r="H19" s="45">
        <v>2</v>
      </c>
      <c r="I19" s="45">
        <v>4</v>
      </c>
      <c r="J19" s="45">
        <v>2019</v>
      </c>
      <c r="K19" s="45">
        <v>2019</v>
      </c>
      <c r="L19" s="55">
        <v>18.425</v>
      </c>
      <c r="M19" s="55">
        <v>0</v>
      </c>
      <c r="N19" s="55">
        <v>0</v>
      </c>
      <c r="O19" s="55">
        <v>0</v>
      </c>
      <c r="P19" s="55">
        <v>18.425</v>
      </c>
      <c r="Q19" s="45" t="s">
        <v>46</v>
      </c>
      <c r="R19" s="45">
        <v>5</v>
      </c>
      <c r="S19" s="45">
        <v>14</v>
      </c>
      <c r="T19" s="45">
        <v>2</v>
      </c>
      <c r="U19" s="45">
        <v>4</v>
      </c>
      <c r="V19" s="45" t="s">
        <v>41</v>
      </c>
      <c r="W19" s="45" t="s">
        <v>41</v>
      </c>
      <c r="X19" s="45" t="s">
        <v>41</v>
      </c>
      <c r="Y19" s="45" t="s">
        <v>41</v>
      </c>
      <c r="Z19" s="45" t="s">
        <v>41</v>
      </c>
      <c r="AA19" s="45" t="s">
        <v>41</v>
      </c>
      <c r="AB19" s="46" t="s">
        <v>47</v>
      </c>
      <c r="AC19" s="66" t="s">
        <v>48</v>
      </c>
      <c r="AD19" s="66"/>
    </row>
    <row r="20" s="8" customFormat="1" ht="24" spans="1:228">
      <c r="A20" s="45" t="s">
        <v>42</v>
      </c>
      <c r="B20" s="46" t="s">
        <v>43</v>
      </c>
      <c r="C20" s="45" t="s">
        <v>58</v>
      </c>
      <c r="D20" s="45" t="s">
        <v>45</v>
      </c>
      <c r="E20" s="45" t="s">
        <v>19</v>
      </c>
      <c r="F20" s="45">
        <v>4</v>
      </c>
      <c r="G20" s="45">
        <v>1</v>
      </c>
      <c r="H20" s="45">
        <v>1</v>
      </c>
      <c r="I20" s="45">
        <v>4</v>
      </c>
      <c r="J20" s="45">
        <v>2019</v>
      </c>
      <c r="K20" s="45">
        <v>2019</v>
      </c>
      <c r="L20" s="55">
        <v>13.96</v>
      </c>
      <c r="M20" s="55">
        <v>0</v>
      </c>
      <c r="N20" s="55">
        <v>0</v>
      </c>
      <c r="O20" s="55">
        <v>0</v>
      </c>
      <c r="P20" s="55">
        <v>13.96</v>
      </c>
      <c r="Q20" s="45" t="s">
        <v>46</v>
      </c>
      <c r="R20" s="45">
        <v>4</v>
      </c>
      <c r="S20" s="45">
        <v>10</v>
      </c>
      <c r="T20" s="45">
        <v>1</v>
      </c>
      <c r="U20" s="45">
        <v>4</v>
      </c>
      <c r="V20" s="45" t="s">
        <v>41</v>
      </c>
      <c r="W20" s="45" t="s">
        <v>41</v>
      </c>
      <c r="X20" s="45" t="s">
        <v>41</v>
      </c>
      <c r="Y20" s="45" t="s">
        <v>41</v>
      </c>
      <c r="Z20" s="45" t="s">
        <v>41</v>
      </c>
      <c r="AA20" s="45" t="s">
        <v>41</v>
      </c>
      <c r="AB20" s="46" t="s">
        <v>47</v>
      </c>
      <c r="AC20" s="66" t="s">
        <v>48</v>
      </c>
      <c r="AD20" s="6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row>
    <row r="21" s="5" customFormat="1" ht="12" spans="1:30">
      <c r="A21" s="43" t="s">
        <v>59</v>
      </c>
      <c r="B21" s="44" t="s">
        <v>60</v>
      </c>
      <c r="C21" s="43" t="s">
        <v>95</v>
      </c>
      <c r="D21" s="43"/>
      <c r="E21" s="43"/>
      <c r="F21" s="43">
        <v>70</v>
      </c>
      <c r="G21" s="43">
        <v>7</v>
      </c>
      <c r="H21" s="43">
        <v>26</v>
      </c>
      <c r="I21" s="43">
        <v>76</v>
      </c>
      <c r="J21" s="43"/>
      <c r="K21" s="43"/>
      <c r="L21" s="52">
        <f>SUM(L22:L28)</f>
        <v>123.2597</v>
      </c>
      <c r="M21" s="52">
        <f>SUM(M22:M28)</f>
        <v>0</v>
      </c>
      <c r="N21" s="52">
        <f>SUM(N22:N28)</f>
        <v>0</v>
      </c>
      <c r="O21" s="52">
        <f>SUM(O22:O28)</f>
        <v>0</v>
      </c>
      <c r="P21" s="52">
        <f>SUM(P22:P28)</f>
        <v>123.2597</v>
      </c>
      <c r="Q21" s="43"/>
      <c r="R21" s="43">
        <v>70</v>
      </c>
      <c r="S21" s="43">
        <v>219</v>
      </c>
      <c r="T21" s="43">
        <v>26</v>
      </c>
      <c r="U21" s="43">
        <v>76</v>
      </c>
      <c r="V21" s="43" t="s">
        <v>41</v>
      </c>
      <c r="W21" s="43" t="s">
        <v>41</v>
      </c>
      <c r="X21" s="43" t="s">
        <v>41</v>
      </c>
      <c r="Y21" s="43" t="s">
        <v>41</v>
      </c>
      <c r="Z21" s="43" t="s">
        <v>41</v>
      </c>
      <c r="AA21" s="43" t="s">
        <v>41</v>
      </c>
      <c r="AB21" s="44"/>
      <c r="AC21" s="65"/>
      <c r="AD21" s="65"/>
    </row>
    <row r="22" s="7" customFormat="1" ht="24" spans="1:30">
      <c r="A22" s="45" t="s">
        <v>42</v>
      </c>
      <c r="B22" s="46" t="s">
        <v>61</v>
      </c>
      <c r="C22" s="45" t="s">
        <v>50</v>
      </c>
      <c r="D22" s="45" t="s">
        <v>62</v>
      </c>
      <c r="E22" s="45" t="s">
        <v>19</v>
      </c>
      <c r="F22" s="45">
        <v>1</v>
      </c>
      <c r="G22" s="45">
        <v>1</v>
      </c>
      <c r="H22" s="45">
        <v>1</v>
      </c>
      <c r="I22" s="45">
        <v>3</v>
      </c>
      <c r="J22" s="45">
        <v>2019</v>
      </c>
      <c r="K22" s="45">
        <v>2019</v>
      </c>
      <c r="L22" s="55">
        <v>1.8</v>
      </c>
      <c r="M22" s="55">
        <v>0</v>
      </c>
      <c r="N22" s="55">
        <v>0</v>
      </c>
      <c r="O22" s="55">
        <v>0</v>
      </c>
      <c r="P22" s="55">
        <v>1.8</v>
      </c>
      <c r="Q22" s="45" t="s">
        <v>46</v>
      </c>
      <c r="R22" s="45">
        <v>1</v>
      </c>
      <c r="S22" s="45">
        <v>3</v>
      </c>
      <c r="T22" s="45">
        <v>1</v>
      </c>
      <c r="U22" s="45">
        <v>3</v>
      </c>
      <c r="V22" s="45" t="s">
        <v>41</v>
      </c>
      <c r="W22" s="45" t="s">
        <v>41</v>
      </c>
      <c r="X22" s="45" t="s">
        <v>41</v>
      </c>
      <c r="Y22" s="45" t="s">
        <v>41</v>
      </c>
      <c r="Z22" s="45" t="s">
        <v>41</v>
      </c>
      <c r="AA22" s="45" t="s">
        <v>41</v>
      </c>
      <c r="AB22" s="46" t="s">
        <v>47</v>
      </c>
      <c r="AC22" s="66" t="s">
        <v>48</v>
      </c>
      <c r="AD22" s="67"/>
    </row>
    <row r="23" s="6" customFormat="1" ht="24" spans="1:228">
      <c r="A23" s="45" t="s">
        <v>42</v>
      </c>
      <c r="B23" s="46" t="s">
        <v>61</v>
      </c>
      <c r="C23" s="45" t="s">
        <v>52</v>
      </c>
      <c r="D23" s="45" t="s">
        <v>62</v>
      </c>
      <c r="E23" s="45" t="s">
        <v>19</v>
      </c>
      <c r="F23" s="45">
        <v>6</v>
      </c>
      <c r="G23" s="45">
        <v>1</v>
      </c>
      <c r="H23" s="45">
        <v>2</v>
      </c>
      <c r="I23" s="45">
        <v>7</v>
      </c>
      <c r="J23" s="45">
        <v>2019</v>
      </c>
      <c r="K23" s="45">
        <v>2019</v>
      </c>
      <c r="L23" s="55">
        <v>9.9087</v>
      </c>
      <c r="M23" s="55">
        <v>0</v>
      </c>
      <c r="N23" s="55">
        <v>0</v>
      </c>
      <c r="O23" s="55">
        <v>0</v>
      </c>
      <c r="P23" s="55">
        <v>9.9087</v>
      </c>
      <c r="Q23" s="45" t="s">
        <v>46</v>
      </c>
      <c r="R23" s="45">
        <v>6</v>
      </c>
      <c r="S23" s="45">
        <v>22</v>
      </c>
      <c r="T23" s="45">
        <v>2</v>
      </c>
      <c r="U23" s="45">
        <v>7</v>
      </c>
      <c r="V23" s="45" t="s">
        <v>41</v>
      </c>
      <c r="W23" s="45" t="s">
        <v>41</v>
      </c>
      <c r="X23" s="45" t="s">
        <v>41</v>
      </c>
      <c r="Y23" s="45" t="s">
        <v>41</v>
      </c>
      <c r="Z23" s="45" t="s">
        <v>41</v>
      </c>
      <c r="AA23" s="45" t="s">
        <v>41</v>
      </c>
      <c r="AB23" s="46" t="s">
        <v>47</v>
      </c>
      <c r="AC23" s="66" t="s">
        <v>48</v>
      </c>
      <c r="AD23" s="66"/>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row>
    <row r="24" s="7" customFormat="1" ht="24" spans="1:228">
      <c r="A24" s="45" t="s">
        <v>42</v>
      </c>
      <c r="B24" s="46" t="s">
        <v>61</v>
      </c>
      <c r="C24" s="45" t="s">
        <v>53</v>
      </c>
      <c r="D24" s="45" t="s">
        <v>62</v>
      </c>
      <c r="E24" s="45" t="s">
        <v>19</v>
      </c>
      <c r="F24" s="45">
        <v>3</v>
      </c>
      <c r="G24" s="45">
        <v>1</v>
      </c>
      <c r="H24" s="45">
        <v>3</v>
      </c>
      <c r="I24" s="45">
        <v>9</v>
      </c>
      <c r="J24" s="45">
        <v>2019</v>
      </c>
      <c r="K24" s="45">
        <v>2019</v>
      </c>
      <c r="L24" s="55">
        <v>4.8</v>
      </c>
      <c r="M24" s="55">
        <v>0</v>
      </c>
      <c r="N24" s="55">
        <v>0</v>
      </c>
      <c r="O24" s="55">
        <v>0</v>
      </c>
      <c r="P24" s="55">
        <v>4.8</v>
      </c>
      <c r="Q24" s="45" t="s">
        <v>46</v>
      </c>
      <c r="R24" s="45">
        <v>3</v>
      </c>
      <c r="S24" s="45">
        <v>9</v>
      </c>
      <c r="T24" s="45">
        <v>3</v>
      </c>
      <c r="U24" s="45">
        <v>9</v>
      </c>
      <c r="V24" s="45" t="s">
        <v>41</v>
      </c>
      <c r="W24" s="45" t="s">
        <v>41</v>
      </c>
      <c r="X24" s="45" t="s">
        <v>41</v>
      </c>
      <c r="Y24" s="45" t="s">
        <v>41</v>
      </c>
      <c r="Z24" s="45" t="s">
        <v>41</v>
      </c>
      <c r="AA24" s="45" t="s">
        <v>41</v>
      </c>
      <c r="AB24" s="46" t="s">
        <v>47</v>
      </c>
      <c r="AC24" s="66" t="s">
        <v>48</v>
      </c>
      <c r="AD24" s="46"/>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row>
    <row r="25" s="8" customFormat="1" ht="24" spans="1:30">
      <c r="A25" s="45" t="s">
        <v>42</v>
      </c>
      <c r="B25" s="46" t="s">
        <v>61</v>
      </c>
      <c r="C25" s="45" t="s">
        <v>55</v>
      </c>
      <c r="D25" s="45" t="s">
        <v>62</v>
      </c>
      <c r="E25" s="45" t="s">
        <v>19</v>
      </c>
      <c r="F25" s="45">
        <v>17</v>
      </c>
      <c r="G25" s="45">
        <v>1</v>
      </c>
      <c r="H25" s="45">
        <v>5</v>
      </c>
      <c r="I25" s="45">
        <v>19</v>
      </c>
      <c r="J25" s="45">
        <v>2019</v>
      </c>
      <c r="K25" s="45">
        <v>2019</v>
      </c>
      <c r="L25" s="55">
        <v>29.7161</v>
      </c>
      <c r="M25" s="55">
        <v>0</v>
      </c>
      <c r="N25" s="55">
        <v>0</v>
      </c>
      <c r="O25" s="55">
        <v>0</v>
      </c>
      <c r="P25" s="55">
        <v>29.7161</v>
      </c>
      <c r="Q25" s="45" t="s">
        <v>46</v>
      </c>
      <c r="R25" s="45">
        <v>17</v>
      </c>
      <c r="S25" s="45">
        <v>53</v>
      </c>
      <c r="T25" s="45">
        <v>5</v>
      </c>
      <c r="U25" s="45">
        <v>19</v>
      </c>
      <c r="V25" s="45" t="s">
        <v>41</v>
      </c>
      <c r="W25" s="45" t="s">
        <v>41</v>
      </c>
      <c r="X25" s="45" t="s">
        <v>41</v>
      </c>
      <c r="Y25" s="45" t="s">
        <v>41</v>
      </c>
      <c r="Z25" s="45" t="s">
        <v>41</v>
      </c>
      <c r="AA25" s="45" t="s">
        <v>41</v>
      </c>
      <c r="AB25" s="46" t="s">
        <v>47</v>
      </c>
      <c r="AC25" s="66" t="s">
        <v>48</v>
      </c>
      <c r="AD25" s="66"/>
    </row>
    <row r="26" s="8" customFormat="1" ht="24" spans="1:228">
      <c r="A26" s="45" t="s">
        <v>42</v>
      </c>
      <c r="B26" s="46" t="s">
        <v>61</v>
      </c>
      <c r="C26" s="45" t="s">
        <v>56</v>
      </c>
      <c r="D26" s="45" t="s">
        <v>62</v>
      </c>
      <c r="E26" s="45" t="s">
        <v>19</v>
      </c>
      <c r="F26" s="45">
        <v>12</v>
      </c>
      <c r="G26" s="45">
        <v>1</v>
      </c>
      <c r="H26" s="45">
        <v>12</v>
      </c>
      <c r="I26" s="45">
        <v>29</v>
      </c>
      <c r="J26" s="45">
        <v>2019</v>
      </c>
      <c r="K26" s="45">
        <v>2019</v>
      </c>
      <c r="L26" s="55">
        <v>21.6</v>
      </c>
      <c r="M26" s="55">
        <v>0</v>
      </c>
      <c r="N26" s="55">
        <v>0</v>
      </c>
      <c r="O26" s="55">
        <v>0</v>
      </c>
      <c r="P26" s="55">
        <v>21.6</v>
      </c>
      <c r="Q26" s="45" t="s">
        <v>46</v>
      </c>
      <c r="R26" s="45">
        <v>12</v>
      </c>
      <c r="S26" s="45">
        <v>29</v>
      </c>
      <c r="T26" s="45">
        <v>12</v>
      </c>
      <c r="U26" s="45">
        <v>29</v>
      </c>
      <c r="V26" s="45" t="s">
        <v>41</v>
      </c>
      <c r="W26" s="45" t="s">
        <v>41</v>
      </c>
      <c r="X26" s="45" t="s">
        <v>41</v>
      </c>
      <c r="Y26" s="45" t="s">
        <v>41</v>
      </c>
      <c r="Z26" s="45" t="s">
        <v>41</v>
      </c>
      <c r="AA26" s="45" t="s">
        <v>41</v>
      </c>
      <c r="AB26" s="46" t="s">
        <v>47</v>
      </c>
      <c r="AC26" s="66" t="s">
        <v>48</v>
      </c>
      <c r="AD26" s="69"/>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row>
    <row r="27" s="8" customFormat="1" ht="24" spans="1:30">
      <c r="A27" s="45" t="s">
        <v>42</v>
      </c>
      <c r="B27" s="46" t="s">
        <v>61</v>
      </c>
      <c r="C27" s="45" t="s">
        <v>57</v>
      </c>
      <c r="D27" s="45" t="s">
        <v>62</v>
      </c>
      <c r="E27" s="45" t="s">
        <v>19</v>
      </c>
      <c r="F27" s="45">
        <v>7</v>
      </c>
      <c r="G27" s="45">
        <v>1</v>
      </c>
      <c r="H27" s="45">
        <v>2</v>
      </c>
      <c r="I27" s="45">
        <v>5</v>
      </c>
      <c r="J27" s="45">
        <v>2019</v>
      </c>
      <c r="K27" s="45">
        <v>2019</v>
      </c>
      <c r="L27" s="55">
        <v>12.6</v>
      </c>
      <c r="M27" s="55">
        <v>0</v>
      </c>
      <c r="N27" s="55">
        <v>0</v>
      </c>
      <c r="O27" s="55">
        <v>0</v>
      </c>
      <c r="P27" s="55">
        <v>12.6</v>
      </c>
      <c r="Q27" s="45" t="s">
        <v>46</v>
      </c>
      <c r="R27" s="45">
        <v>7</v>
      </c>
      <c r="S27" s="45">
        <v>15</v>
      </c>
      <c r="T27" s="45">
        <v>2</v>
      </c>
      <c r="U27" s="45">
        <v>5</v>
      </c>
      <c r="V27" s="45" t="s">
        <v>41</v>
      </c>
      <c r="W27" s="45" t="s">
        <v>41</v>
      </c>
      <c r="X27" s="45" t="s">
        <v>41</v>
      </c>
      <c r="Y27" s="45" t="s">
        <v>41</v>
      </c>
      <c r="Z27" s="45" t="s">
        <v>41</v>
      </c>
      <c r="AA27" s="45" t="s">
        <v>41</v>
      </c>
      <c r="AB27" s="46" t="s">
        <v>47</v>
      </c>
      <c r="AC27" s="66" t="s">
        <v>48</v>
      </c>
      <c r="AD27" s="66"/>
    </row>
    <row r="28" s="8" customFormat="1" ht="24" spans="1:228">
      <c r="A28" s="45" t="s">
        <v>42</v>
      </c>
      <c r="B28" s="46" t="s">
        <v>61</v>
      </c>
      <c r="C28" s="45" t="s">
        <v>58</v>
      </c>
      <c r="D28" s="45" t="s">
        <v>62</v>
      </c>
      <c r="E28" s="45" t="s">
        <v>19</v>
      </c>
      <c r="F28" s="45">
        <v>24</v>
      </c>
      <c r="G28" s="45">
        <v>1</v>
      </c>
      <c r="H28" s="45">
        <v>1</v>
      </c>
      <c r="I28" s="45">
        <v>4</v>
      </c>
      <c r="J28" s="45">
        <v>2019</v>
      </c>
      <c r="K28" s="45">
        <v>2019</v>
      </c>
      <c r="L28" s="55">
        <v>42.8349</v>
      </c>
      <c r="M28" s="55">
        <v>0</v>
      </c>
      <c r="N28" s="55">
        <v>0</v>
      </c>
      <c r="O28" s="55">
        <v>0</v>
      </c>
      <c r="P28" s="55">
        <v>42.8349</v>
      </c>
      <c r="Q28" s="45" t="s">
        <v>46</v>
      </c>
      <c r="R28" s="45">
        <v>24</v>
      </c>
      <c r="S28" s="45">
        <v>88</v>
      </c>
      <c r="T28" s="45">
        <v>1</v>
      </c>
      <c r="U28" s="45">
        <v>4</v>
      </c>
      <c r="V28" s="45" t="s">
        <v>41</v>
      </c>
      <c r="W28" s="45" t="s">
        <v>41</v>
      </c>
      <c r="X28" s="45" t="s">
        <v>41</v>
      </c>
      <c r="Y28" s="45" t="s">
        <v>41</v>
      </c>
      <c r="Z28" s="45" t="s">
        <v>41</v>
      </c>
      <c r="AA28" s="45" t="s">
        <v>41</v>
      </c>
      <c r="AB28" s="46" t="s">
        <v>47</v>
      </c>
      <c r="AC28" s="66" t="s">
        <v>48</v>
      </c>
      <c r="AD28" s="6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row>
    <row r="29" s="5" customFormat="1" ht="12" spans="1:30">
      <c r="A29" s="43">
        <v>1.3</v>
      </c>
      <c r="B29" s="44" t="s">
        <v>63</v>
      </c>
      <c r="C29" s="43"/>
      <c r="D29" s="43"/>
      <c r="E29" s="43"/>
      <c r="F29" s="43"/>
      <c r="G29" s="43"/>
      <c r="H29" s="43"/>
      <c r="I29" s="43"/>
      <c r="J29" s="43"/>
      <c r="K29" s="43"/>
      <c r="L29" s="52"/>
      <c r="M29" s="52"/>
      <c r="N29" s="52"/>
      <c r="O29" s="52"/>
      <c r="P29" s="52"/>
      <c r="Q29" s="43"/>
      <c r="R29" s="43"/>
      <c r="S29" s="43"/>
      <c r="T29" s="43"/>
      <c r="U29" s="43"/>
      <c r="V29" s="43"/>
      <c r="W29" s="43"/>
      <c r="X29" s="43"/>
      <c r="Y29" s="43"/>
      <c r="Z29" s="43"/>
      <c r="AA29" s="43"/>
      <c r="AB29" s="44"/>
      <c r="AC29" s="65"/>
      <c r="AD29" s="65"/>
    </row>
    <row r="30" s="5" customFormat="1" ht="24" spans="1:30">
      <c r="A30" s="43">
        <v>1.4</v>
      </c>
      <c r="B30" s="44" t="s">
        <v>66</v>
      </c>
      <c r="C30" s="43"/>
      <c r="D30" s="43"/>
      <c r="E30" s="43"/>
      <c r="F30" s="43"/>
      <c r="G30" s="43"/>
      <c r="H30" s="43"/>
      <c r="I30" s="43"/>
      <c r="J30" s="43"/>
      <c r="K30" s="43"/>
      <c r="L30" s="52"/>
      <c r="M30" s="52"/>
      <c r="N30" s="52"/>
      <c r="O30" s="52"/>
      <c r="P30" s="52"/>
      <c r="Q30" s="43"/>
      <c r="R30" s="43"/>
      <c r="S30" s="43"/>
      <c r="T30" s="43"/>
      <c r="U30" s="43"/>
      <c r="V30" s="83"/>
      <c r="W30" s="77"/>
      <c r="X30" s="77"/>
      <c r="Y30" s="77"/>
      <c r="Z30" s="77"/>
      <c r="AA30" s="77"/>
      <c r="AB30" s="65"/>
      <c r="AC30" s="65"/>
      <c r="AD30" s="65"/>
    </row>
    <row r="31" s="5" customFormat="1" ht="12" spans="1:30">
      <c r="A31" s="43">
        <v>2</v>
      </c>
      <c r="B31" s="44" t="s">
        <v>67</v>
      </c>
      <c r="C31" s="43" t="s">
        <v>36</v>
      </c>
      <c r="D31" s="43"/>
      <c r="E31" s="43"/>
      <c r="F31" s="43">
        <f t="shared" ref="F31:L31" si="3">SUM(F81,F93,F105,F117,F123,F135)</f>
        <v>2639</v>
      </c>
      <c r="G31" s="43">
        <f>G32+G44+G81+G93+G105+G117+G123+G135</f>
        <v>100</v>
      </c>
      <c r="H31" s="43">
        <f t="shared" si="3"/>
        <v>1674</v>
      </c>
      <c r="I31" s="43">
        <f t="shared" si="3"/>
        <v>2655</v>
      </c>
      <c r="J31" s="43"/>
      <c r="K31" s="43"/>
      <c r="L31" s="52">
        <f>SUM(L32,L81,L93,L105,L117,L123,L135)</f>
        <v>197.11</v>
      </c>
      <c r="M31" s="52">
        <f>SUM(M32,M81,M93,M105,M117,M123,M135)</f>
        <v>59.1</v>
      </c>
      <c r="N31" s="52">
        <f>SUM(N32,N81,N93,N105,N117,N123,N135)</f>
        <v>0</v>
      </c>
      <c r="O31" s="52">
        <f>SUM(O32,O81,O93,O105,O117,O123,O135)</f>
        <v>0</v>
      </c>
      <c r="P31" s="52">
        <f>SUM(P32,P81,P93,P105,P117,P123,P135)</f>
        <v>138.01</v>
      </c>
      <c r="Q31" s="43"/>
      <c r="R31" s="43">
        <f t="shared" ref="M31:U31" si="4">SUM(R81,R93,R105,R117,R123,R135)</f>
        <v>1674</v>
      </c>
      <c r="S31" s="43">
        <f t="shared" si="4"/>
        <v>2655</v>
      </c>
      <c r="T31" s="43">
        <f t="shared" si="4"/>
        <v>1674</v>
      </c>
      <c r="U31" s="43">
        <f t="shared" si="4"/>
        <v>2655</v>
      </c>
      <c r="V31" s="43" t="s">
        <v>41</v>
      </c>
      <c r="W31" s="43" t="s">
        <v>41</v>
      </c>
      <c r="X31" s="43" t="s">
        <v>41</v>
      </c>
      <c r="Y31" s="43" t="s">
        <v>41</v>
      </c>
      <c r="Z31" s="43" t="s">
        <v>41</v>
      </c>
      <c r="AA31" s="43" t="s">
        <v>41</v>
      </c>
      <c r="AB31" s="44"/>
      <c r="AC31" s="44"/>
      <c r="AD31" s="65"/>
    </row>
    <row r="32" s="5" customFormat="1" ht="24" spans="1:30">
      <c r="A32" s="43">
        <v>2.1</v>
      </c>
      <c r="B32" s="44" t="s">
        <v>68</v>
      </c>
      <c r="C32" s="43" t="s">
        <v>36</v>
      </c>
      <c r="D32" s="43"/>
      <c r="E32" s="43"/>
      <c r="F32" s="43">
        <v>3493</v>
      </c>
      <c r="G32" s="43">
        <v>11</v>
      </c>
      <c r="H32" s="43">
        <v>3490</v>
      </c>
      <c r="I32" s="43">
        <v>3493</v>
      </c>
      <c r="J32" s="43"/>
      <c r="K32" s="43"/>
      <c r="L32" s="52" t="s">
        <v>41</v>
      </c>
      <c r="M32" s="52" t="s">
        <v>41</v>
      </c>
      <c r="N32" s="52" t="s">
        <v>41</v>
      </c>
      <c r="O32" s="52" t="s">
        <v>41</v>
      </c>
      <c r="P32" s="52" t="s">
        <v>41</v>
      </c>
      <c r="Q32" s="43"/>
      <c r="R32" s="43">
        <v>3490</v>
      </c>
      <c r="S32" s="43">
        <v>3493</v>
      </c>
      <c r="T32" s="43">
        <v>3490</v>
      </c>
      <c r="U32" s="43">
        <v>3493</v>
      </c>
      <c r="V32" s="43" t="s">
        <v>41</v>
      </c>
      <c r="W32" s="43" t="s">
        <v>41</v>
      </c>
      <c r="X32" s="43" t="s">
        <v>41</v>
      </c>
      <c r="Y32" s="43" t="s">
        <v>41</v>
      </c>
      <c r="Z32" s="43" t="s">
        <v>41</v>
      </c>
      <c r="AA32" s="43" t="s">
        <v>41</v>
      </c>
      <c r="AB32" s="44"/>
      <c r="AC32" s="44"/>
      <c r="AD32" s="65"/>
    </row>
    <row r="33" s="6" customFormat="1" ht="24" spans="1:228">
      <c r="A33" s="45" t="s">
        <v>42</v>
      </c>
      <c r="B33" s="46" t="s">
        <v>69</v>
      </c>
      <c r="C33" s="45" t="s">
        <v>44</v>
      </c>
      <c r="D33" s="45" t="s">
        <v>70</v>
      </c>
      <c r="E33" s="45" t="s">
        <v>71</v>
      </c>
      <c r="F33" s="45">
        <v>34</v>
      </c>
      <c r="G33" s="45">
        <v>1</v>
      </c>
      <c r="H33" s="45">
        <v>34</v>
      </c>
      <c r="I33" s="45">
        <v>34</v>
      </c>
      <c r="J33" s="45">
        <v>2019</v>
      </c>
      <c r="K33" s="45">
        <v>2019</v>
      </c>
      <c r="L33" s="55" t="s">
        <v>41</v>
      </c>
      <c r="M33" s="55" t="s">
        <v>41</v>
      </c>
      <c r="N33" s="55" t="s">
        <v>41</v>
      </c>
      <c r="O33" s="55" t="s">
        <v>41</v>
      </c>
      <c r="P33" s="55" t="s">
        <v>41</v>
      </c>
      <c r="Q33" s="45" t="s">
        <v>46</v>
      </c>
      <c r="R33" s="45">
        <v>34</v>
      </c>
      <c r="S33" s="45">
        <v>34</v>
      </c>
      <c r="T33" s="45">
        <v>34</v>
      </c>
      <c r="U33" s="45">
        <v>34</v>
      </c>
      <c r="V33" s="45" t="s">
        <v>41</v>
      </c>
      <c r="W33" s="45" t="s">
        <v>41</v>
      </c>
      <c r="X33" s="45" t="s">
        <v>41</v>
      </c>
      <c r="Y33" s="45" t="s">
        <v>41</v>
      </c>
      <c r="Z33" s="45" t="s">
        <v>41</v>
      </c>
      <c r="AA33" s="45" t="s">
        <v>41</v>
      </c>
      <c r="AB33" s="46" t="s">
        <v>72</v>
      </c>
      <c r="AC33" s="46" t="s">
        <v>73</v>
      </c>
      <c r="AD33" s="66"/>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row>
    <row r="34" s="7" customFormat="1" ht="24" spans="1:30">
      <c r="A34" s="45" t="s">
        <v>42</v>
      </c>
      <c r="B34" s="46" t="s">
        <v>69</v>
      </c>
      <c r="C34" s="45" t="s">
        <v>49</v>
      </c>
      <c r="D34" s="45" t="s">
        <v>70</v>
      </c>
      <c r="E34" s="45" t="s">
        <v>71</v>
      </c>
      <c r="F34" s="45">
        <v>67</v>
      </c>
      <c r="G34" s="45">
        <v>1</v>
      </c>
      <c r="H34" s="45">
        <v>67</v>
      </c>
      <c r="I34" s="45">
        <v>67</v>
      </c>
      <c r="J34" s="45">
        <v>2019</v>
      </c>
      <c r="K34" s="45">
        <v>2019</v>
      </c>
      <c r="L34" s="55" t="s">
        <v>41</v>
      </c>
      <c r="M34" s="55" t="s">
        <v>41</v>
      </c>
      <c r="N34" s="55" t="s">
        <v>41</v>
      </c>
      <c r="O34" s="55" t="s">
        <v>41</v>
      </c>
      <c r="P34" s="55" t="s">
        <v>41</v>
      </c>
      <c r="Q34" s="45" t="s">
        <v>46</v>
      </c>
      <c r="R34" s="45">
        <v>67</v>
      </c>
      <c r="S34" s="45">
        <v>67</v>
      </c>
      <c r="T34" s="45">
        <v>67</v>
      </c>
      <c r="U34" s="45">
        <v>67</v>
      </c>
      <c r="V34" s="45" t="s">
        <v>41</v>
      </c>
      <c r="W34" s="45" t="s">
        <v>41</v>
      </c>
      <c r="X34" s="45" t="s">
        <v>41</v>
      </c>
      <c r="Y34" s="45" t="s">
        <v>41</v>
      </c>
      <c r="Z34" s="45" t="s">
        <v>41</v>
      </c>
      <c r="AA34" s="45" t="s">
        <v>41</v>
      </c>
      <c r="AB34" s="46" t="s">
        <v>72</v>
      </c>
      <c r="AC34" s="46" t="s">
        <v>73</v>
      </c>
      <c r="AD34" s="67"/>
    </row>
    <row r="35" s="6" customFormat="1" ht="24" spans="1:228">
      <c r="A35" s="45" t="s">
        <v>42</v>
      </c>
      <c r="B35" s="46" t="s">
        <v>69</v>
      </c>
      <c r="C35" s="45" t="s">
        <v>50</v>
      </c>
      <c r="D35" s="45" t="s">
        <v>70</v>
      </c>
      <c r="E35" s="45" t="s">
        <v>71</v>
      </c>
      <c r="F35" s="45">
        <v>138</v>
      </c>
      <c r="G35" s="45">
        <v>1</v>
      </c>
      <c r="H35" s="45">
        <v>138</v>
      </c>
      <c r="I35" s="45">
        <v>138</v>
      </c>
      <c r="J35" s="45">
        <v>2019</v>
      </c>
      <c r="K35" s="45">
        <v>2019</v>
      </c>
      <c r="L35" s="55" t="s">
        <v>41</v>
      </c>
      <c r="M35" s="55" t="s">
        <v>41</v>
      </c>
      <c r="N35" s="55" t="s">
        <v>41</v>
      </c>
      <c r="O35" s="55" t="s">
        <v>41</v>
      </c>
      <c r="P35" s="55" t="s">
        <v>41</v>
      </c>
      <c r="Q35" s="45" t="s">
        <v>46</v>
      </c>
      <c r="R35" s="45">
        <v>138</v>
      </c>
      <c r="S35" s="45">
        <v>138</v>
      </c>
      <c r="T35" s="45">
        <v>138</v>
      </c>
      <c r="U35" s="45">
        <v>138</v>
      </c>
      <c r="V35" s="45" t="s">
        <v>41</v>
      </c>
      <c r="W35" s="45" t="s">
        <v>41</v>
      </c>
      <c r="X35" s="45" t="s">
        <v>41</v>
      </c>
      <c r="Y35" s="45" t="s">
        <v>41</v>
      </c>
      <c r="Z35" s="45" t="s">
        <v>41</v>
      </c>
      <c r="AA35" s="45" t="s">
        <v>41</v>
      </c>
      <c r="AB35" s="46" t="s">
        <v>72</v>
      </c>
      <c r="AC35" s="46" t="s">
        <v>73</v>
      </c>
      <c r="AD35" s="6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row>
    <row r="36" s="6" customFormat="1" ht="24" spans="1:30">
      <c r="A36" s="45" t="s">
        <v>42</v>
      </c>
      <c r="B36" s="46" t="s">
        <v>69</v>
      </c>
      <c r="C36" s="45" t="s">
        <v>51</v>
      </c>
      <c r="D36" s="45" t="s">
        <v>70</v>
      </c>
      <c r="E36" s="45" t="s">
        <v>71</v>
      </c>
      <c r="F36" s="45">
        <v>122</v>
      </c>
      <c r="G36" s="45">
        <v>1</v>
      </c>
      <c r="H36" s="45">
        <v>122</v>
      </c>
      <c r="I36" s="45">
        <v>122</v>
      </c>
      <c r="J36" s="45">
        <v>2019</v>
      </c>
      <c r="K36" s="45">
        <v>2019</v>
      </c>
      <c r="L36" s="55" t="s">
        <v>41</v>
      </c>
      <c r="M36" s="55" t="s">
        <v>41</v>
      </c>
      <c r="N36" s="55" t="s">
        <v>41</v>
      </c>
      <c r="O36" s="55" t="s">
        <v>41</v>
      </c>
      <c r="P36" s="55" t="s">
        <v>41</v>
      </c>
      <c r="Q36" s="45" t="s">
        <v>46</v>
      </c>
      <c r="R36" s="45">
        <v>122</v>
      </c>
      <c r="S36" s="45">
        <v>122</v>
      </c>
      <c r="T36" s="45">
        <v>122</v>
      </c>
      <c r="U36" s="45">
        <v>122</v>
      </c>
      <c r="V36" s="45" t="s">
        <v>41</v>
      </c>
      <c r="W36" s="45" t="s">
        <v>41</v>
      </c>
      <c r="X36" s="45" t="s">
        <v>41</v>
      </c>
      <c r="Y36" s="45" t="s">
        <v>41</v>
      </c>
      <c r="Z36" s="45" t="s">
        <v>41</v>
      </c>
      <c r="AA36" s="45" t="s">
        <v>41</v>
      </c>
      <c r="AB36" s="46" t="s">
        <v>72</v>
      </c>
      <c r="AC36" s="46" t="s">
        <v>73</v>
      </c>
      <c r="AD36" s="69"/>
    </row>
    <row r="37" s="7" customFormat="1" ht="24" spans="1:228">
      <c r="A37" s="45" t="s">
        <v>42</v>
      </c>
      <c r="B37" s="46" t="s">
        <v>69</v>
      </c>
      <c r="C37" s="45" t="s">
        <v>52</v>
      </c>
      <c r="D37" s="45" t="s">
        <v>70</v>
      </c>
      <c r="E37" s="45" t="s">
        <v>71</v>
      </c>
      <c r="F37" s="45">
        <v>261</v>
      </c>
      <c r="G37" s="45">
        <v>1</v>
      </c>
      <c r="H37" s="45">
        <v>261</v>
      </c>
      <c r="I37" s="45">
        <v>261</v>
      </c>
      <c r="J37" s="45">
        <v>2019</v>
      </c>
      <c r="K37" s="45">
        <v>2019</v>
      </c>
      <c r="L37" s="55" t="s">
        <v>41</v>
      </c>
      <c r="M37" s="55" t="s">
        <v>41</v>
      </c>
      <c r="N37" s="55" t="s">
        <v>41</v>
      </c>
      <c r="O37" s="55" t="s">
        <v>41</v>
      </c>
      <c r="P37" s="55" t="s">
        <v>41</v>
      </c>
      <c r="Q37" s="45" t="s">
        <v>46</v>
      </c>
      <c r="R37" s="45">
        <v>261</v>
      </c>
      <c r="S37" s="45">
        <v>261</v>
      </c>
      <c r="T37" s="45">
        <v>261</v>
      </c>
      <c r="U37" s="45">
        <v>261</v>
      </c>
      <c r="V37" s="45" t="s">
        <v>41</v>
      </c>
      <c r="W37" s="45" t="s">
        <v>41</v>
      </c>
      <c r="X37" s="45" t="s">
        <v>41</v>
      </c>
      <c r="Y37" s="45" t="s">
        <v>41</v>
      </c>
      <c r="Z37" s="45" t="s">
        <v>41</v>
      </c>
      <c r="AA37" s="45" t="s">
        <v>41</v>
      </c>
      <c r="AB37" s="46" t="s">
        <v>72</v>
      </c>
      <c r="AC37" s="46" t="s">
        <v>73</v>
      </c>
      <c r="AD37" s="66"/>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row>
    <row r="38" s="7" customFormat="1" ht="24" spans="1:228">
      <c r="A38" s="45" t="s">
        <v>42</v>
      </c>
      <c r="B38" s="46" t="s">
        <v>69</v>
      </c>
      <c r="C38" s="45" t="s">
        <v>53</v>
      </c>
      <c r="D38" s="45" t="s">
        <v>70</v>
      </c>
      <c r="E38" s="45" t="s">
        <v>71</v>
      </c>
      <c r="F38" s="45">
        <v>512</v>
      </c>
      <c r="G38" s="45">
        <v>1</v>
      </c>
      <c r="H38" s="45">
        <v>512</v>
      </c>
      <c r="I38" s="45">
        <v>512</v>
      </c>
      <c r="J38" s="45">
        <v>2019</v>
      </c>
      <c r="K38" s="45">
        <v>2019</v>
      </c>
      <c r="L38" s="55" t="s">
        <v>41</v>
      </c>
      <c r="M38" s="55" t="s">
        <v>41</v>
      </c>
      <c r="N38" s="55" t="s">
        <v>41</v>
      </c>
      <c r="O38" s="55" t="s">
        <v>41</v>
      </c>
      <c r="P38" s="55" t="s">
        <v>41</v>
      </c>
      <c r="Q38" s="45" t="s">
        <v>46</v>
      </c>
      <c r="R38" s="45">
        <v>512</v>
      </c>
      <c r="S38" s="45">
        <v>512</v>
      </c>
      <c r="T38" s="45">
        <v>512</v>
      </c>
      <c r="U38" s="45">
        <v>512</v>
      </c>
      <c r="V38" s="45" t="s">
        <v>41</v>
      </c>
      <c r="W38" s="45" t="s">
        <v>41</v>
      </c>
      <c r="X38" s="45" t="s">
        <v>41</v>
      </c>
      <c r="Y38" s="45" t="s">
        <v>41</v>
      </c>
      <c r="Z38" s="45" t="s">
        <v>41</v>
      </c>
      <c r="AA38" s="45" t="s">
        <v>41</v>
      </c>
      <c r="AB38" s="46" t="s">
        <v>72</v>
      </c>
      <c r="AC38" s="46" t="s">
        <v>73</v>
      </c>
      <c r="AD38" s="69"/>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row>
    <row r="39" s="6" customFormat="1" ht="24" spans="1:228">
      <c r="A39" s="45" t="s">
        <v>42</v>
      </c>
      <c r="B39" s="46" t="s">
        <v>69</v>
      </c>
      <c r="C39" s="45" t="s">
        <v>54</v>
      </c>
      <c r="D39" s="45" t="s">
        <v>70</v>
      </c>
      <c r="E39" s="45" t="s">
        <v>71</v>
      </c>
      <c r="F39" s="45">
        <v>626</v>
      </c>
      <c r="G39" s="45">
        <v>1</v>
      </c>
      <c r="H39" s="45">
        <v>626</v>
      </c>
      <c r="I39" s="45">
        <v>626</v>
      </c>
      <c r="J39" s="45">
        <v>2019</v>
      </c>
      <c r="K39" s="45">
        <v>2019</v>
      </c>
      <c r="L39" s="55" t="s">
        <v>41</v>
      </c>
      <c r="M39" s="55" t="s">
        <v>41</v>
      </c>
      <c r="N39" s="55" t="s">
        <v>41</v>
      </c>
      <c r="O39" s="55" t="s">
        <v>41</v>
      </c>
      <c r="P39" s="55" t="s">
        <v>41</v>
      </c>
      <c r="Q39" s="45" t="s">
        <v>46</v>
      </c>
      <c r="R39" s="45">
        <v>626</v>
      </c>
      <c r="S39" s="45">
        <v>626</v>
      </c>
      <c r="T39" s="45">
        <v>626</v>
      </c>
      <c r="U39" s="45">
        <v>626</v>
      </c>
      <c r="V39" s="45" t="s">
        <v>41</v>
      </c>
      <c r="W39" s="45" t="s">
        <v>41</v>
      </c>
      <c r="X39" s="45" t="s">
        <v>41</v>
      </c>
      <c r="Y39" s="45" t="s">
        <v>41</v>
      </c>
      <c r="Z39" s="45" t="s">
        <v>41</v>
      </c>
      <c r="AA39" s="45" t="s">
        <v>41</v>
      </c>
      <c r="AB39" s="46" t="s">
        <v>72</v>
      </c>
      <c r="AC39" s="46" t="s">
        <v>73</v>
      </c>
      <c r="AD39" s="6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row>
    <row r="40" s="8" customFormat="1" ht="24" spans="1:30">
      <c r="A40" s="45" t="s">
        <v>42</v>
      </c>
      <c r="B40" s="46" t="s">
        <v>69</v>
      </c>
      <c r="C40" s="45" t="s">
        <v>55</v>
      </c>
      <c r="D40" s="45" t="s">
        <v>70</v>
      </c>
      <c r="E40" s="45" t="s">
        <v>71</v>
      </c>
      <c r="F40" s="45">
        <v>740</v>
      </c>
      <c r="G40" s="45">
        <v>1</v>
      </c>
      <c r="H40" s="45">
        <v>740</v>
      </c>
      <c r="I40" s="45">
        <v>740</v>
      </c>
      <c r="J40" s="45">
        <v>2019</v>
      </c>
      <c r="K40" s="45">
        <v>2019</v>
      </c>
      <c r="L40" s="55" t="s">
        <v>41</v>
      </c>
      <c r="M40" s="55" t="s">
        <v>41</v>
      </c>
      <c r="N40" s="55" t="s">
        <v>41</v>
      </c>
      <c r="O40" s="55" t="s">
        <v>41</v>
      </c>
      <c r="P40" s="55" t="s">
        <v>41</v>
      </c>
      <c r="Q40" s="45" t="s">
        <v>46</v>
      </c>
      <c r="R40" s="45">
        <v>740</v>
      </c>
      <c r="S40" s="45">
        <v>740</v>
      </c>
      <c r="T40" s="45">
        <v>740</v>
      </c>
      <c r="U40" s="45">
        <v>740</v>
      </c>
      <c r="V40" s="45" t="s">
        <v>41</v>
      </c>
      <c r="W40" s="45" t="s">
        <v>41</v>
      </c>
      <c r="X40" s="45" t="s">
        <v>41</v>
      </c>
      <c r="Y40" s="45" t="s">
        <v>41</v>
      </c>
      <c r="Z40" s="45" t="s">
        <v>41</v>
      </c>
      <c r="AA40" s="45" t="s">
        <v>41</v>
      </c>
      <c r="AB40" s="46" t="s">
        <v>72</v>
      </c>
      <c r="AC40" s="46" t="s">
        <v>73</v>
      </c>
      <c r="AD40" s="66"/>
    </row>
    <row r="41" s="8" customFormat="1" ht="24" spans="1:228">
      <c r="A41" s="45" t="s">
        <v>42</v>
      </c>
      <c r="B41" s="46" t="s">
        <v>69</v>
      </c>
      <c r="C41" s="45" t="s">
        <v>56</v>
      </c>
      <c r="D41" s="45" t="s">
        <v>70</v>
      </c>
      <c r="E41" s="45" t="s">
        <v>71</v>
      </c>
      <c r="F41" s="45">
        <v>266</v>
      </c>
      <c r="G41" s="45">
        <v>1</v>
      </c>
      <c r="H41" s="45">
        <v>266</v>
      </c>
      <c r="I41" s="45">
        <v>266</v>
      </c>
      <c r="J41" s="45">
        <v>2019</v>
      </c>
      <c r="K41" s="45">
        <v>2019</v>
      </c>
      <c r="L41" s="55" t="s">
        <v>41</v>
      </c>
      <c r="M41" s="55" t="s">
        <v>41</v>
      </c>
      <c r="N41" s="55" t="s">
        <v>41</v>
      </c>
      <c r="O41" s="55" t="s">
        <v>41</v>
      </c>
      <c r="P41" s="55" t="s">
        <v>41</v>
      </c>
      <c r="Q41" s="45" t="s">
        <v>46</v>
      </c>
      <c r="R41" s="45">
        <v>266</v>
      </c>
      <c r="S41" s="45">
        <v>266</v>
      </c>
      <c r="T41" s="45">
        <v>266</v>
      </c>
      <c r="U41" s="45">
        <v>266</v>
      </c>
      <c r="V41" s="45" t="s">
        <v>41</v>
      </c>
      <c r="W41" s="45" t="s">
        <v>41</v>
      </c>
      <c r="X41" s="45" t="s">
        <v>41</v>
      </c>
      <c r="Y41" s="45" t="s">
        <v>41</v>
      </c>
      <c r="Z41" s="45" t="s">
        <v>41</v>
      </c>
      <c r="AA41" s="45" t="s">
        <v>41</v>
      </c>
      <c r="AB41" s="46" t="s">
        <v>72</v>
      </c>
      <c r="AC41" s="46" t="s">
        <v>73</v>
      </c>
      <c r="AD41" s="69"/>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row>
    <row r="42" s="8" customFormat="1" ht="24" spans="1:30">
      <c r="A42" s="45" t="s">
        <v>42</v>
      </c>
      <c r="B42" s="46" t="s">
        <v>69</v>
      </c>
      <c r="C42" s="45" t="s">
        <v>57</v>
      </c>
      <c r="D42" s="45" t="s">
        <v>70</v>
      </c>
      <c r="E42" s="45" t="s">
        <v>71</v>
      </c>
      <c r="F42" s="45">
        <v>73</v>
      </c>
      <c r="G42" s="45">
        <v>1</v>
      </c>
      <c r="H42" s="45">
        <v>70</v>
      </c>
      <c r="I42" s="45">
        <v>73</v>
      </c>
      <c r="J42" s="45">
        <v>2019</v>
      </c>
      <c r="K42" s="45">
        <v>2019</v>
      </c>
      <c r="L42" s="55" t="s">
        <v>41</v>
      </c>
      <c r="M42" s="55" t="s">
        <v>41</v>
      </c>
      <c r="N42" s="55" t="s">
        <v>41</v>
      </c>
      <c r="O42" s="55" t="s">
        <v>41</v>
      </c>
      <c r="P42" s="55" t="s">
        <v>41</v>
      </c>
      <c r="Q42" s="45" t="s">
        <v>46</v>
      </c>
      <c r="R42" s="45">
        <v>70</v>
      </c>
      <c r="S42" s="45">
        <v>73</v>
      </c>
      <c r="T42" s="45">
        <v>70</v>
      </c>
      <c r="U42" s="45">
        <v>73</v>
      </c>
      <c r="V42" s="45" t="s">
        <v>41</v>
      </c>
      <c r="W42" s="45" t="s">
        <v>41</v>
      </c>
      <c r="X42" s="45" t="s">
        <v>41</v>
      </c>
      <c r="Y42" s="45" t="s">
        <v>41</v>
      </c>
      <c r="Z42" s="45" t="s">
        <v>41</v>
      </c>
      <c r="AA42" s="45" t="s">
        <v>41</v>
      </c>
      <c r="AB42" s="46" t="s">
        <v>72</v>
      </c>
      <c r="AC42" s="46" t="s">
        <v>73</v>
      </c>
      <c r="AD42" s="66"/>
    </row>
    <row r="43" s="8" customFormat="1" ht="24" spans="1:228">
      <c r="A43" s="45" t="s">
        <v>42</v>
      </c>
      <c r="B43" s="46" t="s">
        <v>69</v>
      </c>
      <c r="C43" s="45" t="s">
        <v>58</v>
      </c>
      <c r="D43" s="45" t="s">
        <v>70</v>
      </c>
      <c r="E43" s="45" t="s">
        <v>71</v>
      </c>
      <c r="F43" s="45">
        <v>654</v>
      </c>
      <c r="G43" s="45">
        <v>1</v>
      </c>
      <c r="H43" s="45">
        <v>654</v>
      </c>
      <c r="I43" s="45">
        <v>654</v>
      </c>
      <c r="J43" s="45">
        <v>2019</v>
      </c>
      <c r="K43" s="45">
        <v>2019</v>
      </c>
      <c r="L43" s="55" t="s">
        <v>41</v>
      </c>
      <c r="M43" s="55" t="s">
        <v>41</v>
      </c>
      <c r="N43" s="55" t="s">
        <v>41</v>
      </c>
      <c r="O43" s="55" t="s">
        <v>41</v>
      </c>
      <c r="P43" s="55" t="s">
        <v>41</v>
      </c>
      <c r="Q43" s="45" t="s">
        <v>46</v>
      </c>
      <c r="R43" s="45">
        <v>654</v>
      </c>
      <c r="S43" s="45">
        <v>654</v>
      </c>
      <c r="T43" s="45">
        <v>654</v>
      </c>
      <c r="U43" s="45">
        <v>654</v>
      </c>
      <c r="V43" s="45" t="s">
        <v>41</v>
      </c>
      <c r="W43" s="45" t="s">
        <v>41</v>
      </c>
      <c r="X43" s="45" t="s">
        <v>41</v>
      </c>
      <c r="Y43" s="45" t="s">
        <v>41</v>
      </c>
      <c r="Z43" s="45" t="s">
        <v>41</v>
      </c>
      <c r="AA43" s="45" t="s">
        <v>41</v>
      </c>
      <c r="AB43" s="46" t="s">
        <v>72</v>
      </c>
      <c r="AC43" s="46" t="s">
        <v>73</v>
      </c>
      <c r="AD43" s="69"/>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row>
    <row r="44" s="5" customFormat="1" ht="24" spans="1:30">
      <c r="A44" s="43">
        <v>2.2</v>
      </c>
      <c r="B44" s="44" t="s">
        <v>74</v>
      </c>
      <c r="C44" s="43" t="s">
        <v>36</v>
      </c>
      <c r="D44" s="43"/>
      <c r="E44" s="43"/>
      <c r="F44" s="43">
        <v>674</v>
      </c>
      <c r="G44" s="43">
        <f>SUM(G45,G57,G69)</f>
        <v>33</v>
      </c>
      <c r="H44" s="43">
        <v>674</v>
      </c>
      <c r="I44" s="43">
        <v>674</v>
      </c>
      <c r="J44" s="43"/>
      <c r="K44" s="43"/>
      <c r="L44" s="52" t="s">
        <v>41</v>
      </c>
      <c r="M44" s="52" t="s">
        <v>41</v>
      </c>
      <c r="N44" s="52" t="s">
        <v>41</v>
      </c>
      <c r="O44" s="52" t="s">
        <v>41</v>
      </c>
      <c r="P44" s="52" t="s">
        <v>41</v>
      </c>
      <c r="Q44" s="43"/>
      <c r="R44" s="43">
        <v>674</v>
      </c>
      <c r="S44" s="43">
        <v>674</v>
      </c>
      <c r="T44" s="43">
        <v>674</v>
      </c>
      <c r="U44" s="43">
        <v>674</v>
      </c>
      <c r="V44" s="43" t="s">
        <v>41</v>
      </c>
      <c r="W44" s="43" t="s">
        <v>41</v>
      </c>
      <c r="X44" s="43" t="s">
        <v>41</v>
      </c>
      <c r="Y44" s="43" t="s">
        <v>41</v>
      </c>
      <c r="Z44" s="43" t="s">
        <v>41</v>
      </c>
      <c r="AA44" s="43" t="s">
        <v>41</v>
      </c>
      <c r="AB44" s="44"/>
      <c r="AC44" s="44"/>
      <c r="AD44" s="65"/>
    </row>
    <row r="45" s="5" customFormat="1" ht="12" spans="1:30">
      <c r="A45" s="43" t="s">
        <v>75</v>
      </c>
      <c r="B45" s="44" t="s">
        <v>76</v>
      </c>
      <c r="C45" s="43" t="s">
        <v>36</v>
      </c>
      <c r="D45" s="43"/>
      <c r="E45" s="43"/>
      <c r="F45" s="43">
        <v>222</v>
      </c>
      <c r="G45" s="43">
        <v>11</v>
      </c>
      <c r="H45" s="43">
        <v>222</v>
      </c>
      <c r="I45" s="43">
        <v>222</v>
      </c>
      <c r="J45" s="43"/>
      <c r="K45" s="43"/>
      <c r="L45" s="52" t="s">
        <v>41</v>
      </c>
      <c r="M45" s="52" t="s">
        <v>41</v>
      </c>
      <c r="N45" s="52" t="s">
        <v>41</v>
      </c>
      <c r="O45" s="52" t="s">
        <v>41</v>
      </c>
      <c r="P45" s="52" t="s">
        <v>41</v>
      </c>
      <c r="Q45" s="43"/>
      <c r="R45" s="43">
        <v>222</v>
      </c>
      <c r="S45" s="43">
        <v>222</v>
      </c>
      <c r="T45" s="43">
        <v>222</v>
      </c>
      <c r="U45" s="43">
        <v>222</v>
      </c>
      <c r="V45" s="43" t="s">
        <v>41</v>
      </c>
      <c r="W45" s="43" t="s">
        <v>41</v>
      </c>
      <c r="X45" s="43" t="s">
        <v>41</v>
      </c>
      <c r="Y45" s="43" t="s">
        <v>41</v>
      </c>
      <c r="Z45" s="43" t="s">
        <v>41</v>
      </c>
      <c r="AA45" s="43" t="s">
        <v>41</v>
      </c>
      <c r="AB45" s="44"/>
      <c r="AC45" s="44"/>
      <c r="AD45" s="65"/>
    </row>
    <row r="46" s="6" customFormat="1" ht="24" spans="1:228">
      <c r="A46" s="45" t="s">
        <v>42</v>
      </c>
      <c r="B46" s="46" t="s">
        <v>77</v>
      </c>
      <c r="C46" s="45" t="s">
        <v>44</v>
      </c>
      <c r="D46" s="45" t="s">
        <v>70</v>
      </c>
      <c r="E46" s="45" t="s">
        <v>71</v>
      </c>
      <c r="F46" s="45">
        <v>2</v>
      </c>
      <c r="G46" s="45">
        <v>1</v>
      </c>
      <c r="H46" s="45">
        <v>2</v>
      </c>
      <c r="I46" s="45">
        <v>2</v>
      </c>
      <c r="J46" s="45">
        <v>2019</v>
      </c>
      <c r="K46" s="45">
        <v>2019</v>
      </c>
      <c r="L46" s="55" t="s">
        <v>41</v>
      </c>
      <c r="M46" s="55" t="s">
        <v>41</v>
      </c>
      <c r="N46" s="55" t="s">
        <v>41</v>
      </c>
      <c r="O46" s="55" t="s">
        <v>41</v>
      </c>
      <c r="P46" s="55" t="s">
        <v>41</v>
      </c>
      <c r="Q46" s="45" t="s">
        <v>46</v>
      </c>
      <c r="R46" s="45">
        <v>2</v>
      </c>
      <c r="S46" s="45">
        <v>2</v>
      </c>
      <c r="T46" s="45">
        <v>2</v>
      </c>
      <c r="U46" s="45">
        <v>2</v>
      </c>
      <c r="V46" s="45" t="s">
        <v>41</v>
      </c>
      <c r="W46" s="45" t="s">
        <v>41</v>
      </c>
      <c r="X46" s="45" t="s">
        <v>41</v>
      </c>
      <c r="Y46" s="45" t="s">
        <v>41</v>
      </c>
      <c r="Z46" s="45" t="s">
        <v>41</v>
      </c>
      <c r="AA46" s="45" t="s">
        <v>41</v>
      </c>
      <c r="AB46" s="46" t="s">
        <v>72</v>
      </c>
      <c r="AC46" s="46" t="s">
        <v>73</v>
      </c>
      <c r="AD46" s="66"/>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row>
    <row r="47" s="7" customFormat="1" ht="24" spans="1:30">
      <c r="A47" s="45" t="s">
        <v>42</v>
      </c>
      <c r="B47" s="46" t="s">
        <v>77</v>
      </c>
      <c r="C47" s="45" t="s">
        <v>49</v>
      </c>
      <c r="D47" s="45" t="s">
        <v>70</v>
      </c>
      <c r="E47" s="45" t="s">
        <v>71</v>
      </c>
      <c r="F47" s="45">
        <v>4</v>
      </c>
      <c r="G47" s="45">
        <v>1</v>
      </c>
      <c r="H47" s="45">
        <v>4</v>
      </c>
      <c r="I47" s="45">
        <v>4</v>
      </c>
      <c r="J47" s="45">
        <v>2019</v>
      </c>
      <c r="K47" s="45">
        <v>2019</v>
      </c>
      <c r="L47" s="55" t="s">
        <v>41</v>
      </c>
      <c r="M47" s="55" t="s">
        <v>41</v>
      </c>
      <c r="N47" s="55" t="s">
        <v>41</v>
      </c>
      <c r="O47" s="55" t="s">
        <v>41</v>
      </c>
      <c r="P47" s="55" t="s">
        <v>41</v>
      </c>
      <c r="Q47" s="45" t="s">
        <v>46</v>
      </c>
      <c r="R47" s="45">
        <v>4</v>
      </c>
      <c r="S47" s="45">
        <v>4</v>
      </c>
      <c r="T47" s="45">
        <v>4</v>
      </c>
      <c r="U47" s="45">
        <v>4</v>
      </c>
      <c r="V47" s="45" t="s">
        <v>41</v>
      </c>
      <c r="W47" s="45" t="s">
        <v>41</v>
      </c>
      <c r="X47" s="45" t="s">
        <v>41</v>
      </c>
      <c r="Y47" s="45" t="s">
        <v>41</v>
      </c>
      <c r="Z47" s="45" t="s">
        <v>41</v>
      </c>
      <c r="AA47" s="45" t="s">
        <v>41</v>
      </c>
      <c r="AB47" s="46" t="s">
        <v>72</v>
      </c>
      <c r="AC47" s="46" t="s">
        <v>73</v>
      </c>
      <c r="AD47" s="67"/>
    </row>
    <row r="48" s="6" customFormat="1" ht="24" spans="1:228">
      <c r="A48" s="45" t="s">
        <v>42</v>
      </c>
      <c r="B48" s="46" t="s">
        <v>77</v>
      </c>
      <c r="C48" s="45" t="s">
        <v>50</v>
      </c>
      <c r="D48" s="45" t="s">
        <v>70</v>
      </c>
      <c r="E48" s="45" t="s">
        <v>71</v>
      </c>
      <c r="F48" s="45">
        <v>6</v>
      </c>
      <c r="G48" s="45">
        <v>1</v>
      </c>
      <c r="H48" s="45">
        <v>6</v>
      </c>
      <c r="I48" s="45">
        <v>6</v>
      </c>
      <c r="J48" s="45">
        <v>2019</v>
      </c>
      <c r="K48" s="45">
        <v>2019</v>
      </c>
      <c r="L48" s="55" t="s">
        <v>41</v>
      </c>
      <c r="M48" s="55" t="s">
        <v>41</v>
      </c>
      <c r="N48" s="55" t="s">
        <v>41</v>
      </c>
      <c r="O48" s="55" t="s">
        <v>41</v>
      </c>
      <c r="P48" s="55" t="s">
        <v>41</v>
      </c>
      <c r="Q48" s="45" t="s">
        <v>46</v>
      </c>
      <c r="R48" s="45">
        <v>6</v>
      </c>
      <c r="S48" s="45">
        <v>6</v>
      </c>
      <c r="T48" s="45">
        <v>6</v>
      </c>
      <c r="U48" s="45">
        <v>6</v>
      </c>
      <c r="V48" s="45" t="s">
        <v>41</v>
      </c>
      <c r="W48" s="45" t="s">
        <v>41</v>
      </c>
      <c r="X48" s="45" t="s">
        <v>41</v>
      </c>
      <c r="Y48" s="45" t="s">
        <v>41</v>
      </c>
      <c r="Z48" s="45" t="s">
        <v>41</v>
      </c>
      <c r="AA48" s="45" t="s">
        <v>41</v>
      </c>
      <c r="AB48" s="46" t="s">
        <v>72</v>
      </c>
      <c r="AC48" s="46" t="s">
        <v>73</v>
      </c>
      <c r="AD48" s="6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row>
    <row r="49" s="6" customFormat="1" ht="24" spans="1:30">
      <c r="A49" s="45" t="s">
        <v>42</v>
      </c>
      <c r="B49" s="46" t="s">
        <v>77</v>
      </c>
      <c r="C49" s="45" t="s">
        <v>51</v>
      </c>
      <c r="D49" s="45" t="s">
        <v>70</v>
      </c>
      <c r="E49" s="45" t="s">
        <v>71</v>
      </c>
      <c r="F49" s="45">
        <v>7</v>
      </c>
      <c r="G49" s="45">
        <v>1</v>
      </c>
      <c r="H49" s="45">
        <v>7</v>
      </c>
      <c r="I49" s="45">
        <v>7</v>
      </c>
      <c r="J49" s="45">
        <v>2019</v>
      </c>
      <c r="K49" s="45">
        <v>2019</v>
      </c>
      <c r="L49" s="55" t="s">
        <v>41</v>
      </c>
      <c r="M49" s="55" t="s">
        <v>41</v>
      </c>
      <c r="N49" s="55" t="s">
        <v>41</v>
      </c>
      <c r="O49" s="55" t="s">
        <v>41</v>
      </c>
      <c r="P49" s="55" t="s">
        <v>41</v>
      </c>
      <c r="Q49" s="45" t="s">
        <v>46</v>
      </c>
      <c r="R49" s="45">
        <v>7</v>
      </c>
      <c r="S49" s="45">
        <v>7</v>
      </c>
      <c r="T49" s="45">
        <v>7</v>
      </c>
      <c r="U49" s="45">
        <v>7</v>
      </c>
      <c r="V49" s="45" t="s">
        <v>41</v>
      </c>
      <c r="W49" s="45" t="s">
        <v>41</v>
      </c>
      <c r="X49" s="45" t="s">
        <v>41</v>
      </c>
      <c r="Y49" s="45" t="s">
        <v>41</v>
      </c>
      <c r="Z49" s="45" t="s">
        <v>41</v>
      </c>
      <c r="AA49" s="45" t="s">
        <v>41</v>
      </c>
      <c r="AB49" s="46" t="s">
        <v>72</v>
      </c>
      <c r="AC49" s="46" t="s">
        <v>73</v>
      </c>
      <c r="AD49" s="69"/>
    </row>
    <row r="50" s="11" customFormat="1" ht="24" spans="1:228">
      <c r="A50" s="45" t="s">
        <v>42</v>
      </c>
      <c r="B50" s="46" t="s">
        <v>77</v>
      </c>
      <c r="C50" s="45" t="s">
        <v>52</v>
      </c>
      <c r="D50" s="45" t="s">
        <v>70</v>
      </c>
      <c r="E50" s="45" t="s">
        <v>71</v>
      </c>
      <c r="F50" s="45">
        <v>19</v>
      </c>
      <c r="G50" s="45">
        <v>1</v>
      </c>
      <c r="H50" s="45">
        <v>19</v>
      </c>
      <c r="I50" s="45">
        <v>19</v>
      </c>
      <c r="J50" s="45">
        <v>2019</v>
      </c>
      <c r="K50" s="45">
        <v>2019</v>
      </c>
      <c r="L50" s="55" t="s">
        <v>41</v>
      </c>
      <c r="M50" s="55" t="s">
        <v>41</v>
      </c>
      <c r="N50" s="55" t="s">
        <v>41</v>
      </c>
      <c r="O50" s="55" t="s">
        <v>41</v>
      </c>
      <c r="P50" s="55" t="s">
        <v>41</v>
      </c>
      <c r="Q50" s="45" t="s">
        <v>46</v>
      </c>
      <c r="R50" s="45">
        <v>19</v>
      </c>
      <c r="S50" s="45">
        <v>19</v>
      </c>
      <c r="T50" s="45">
        <v>19</v>
      </c>
      <c r="U50" s="45">
        <v>19</v>
      </c>
      <c r="V50" s="45" t="s">
        <v>41</v>
      </c>
      <c r="W50" s="45" t="s">
        <v>41</v>
      </c>
      <c r="X50" s="45" t="s">
        <v>41</v>
      </c>
      <c r="Y50" s="45" t="s">
        <v>41</v>
      </c>
      <c r="Z50" s="45" t="s">
        <v>41</v>
      </c>
      <c r="AA50" s="45" t="s">
        <v>41</v>
      </c>
      <c r="AB50" s="46" t="s">
        <v>72</v>
      </c>
      <c r="AC50" s="46" t="s">
        <v>73</v>
      </c>
      <c r="AD50" s="66"/>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row>
    <row r="51" s="11" customFormat="1" ht="24" spans="1:228">
      <c r="A51" s="45" t="s">
        <v>42</v>
      </c>
      <c r="B51" s="46" t="s">
        <v>77</v>
      </c>
      <c r="C51" s="45" t="s">
        <v>53</v>
      </c>
      <c r="D51" s="45" t="s">
        <v>70</v>
      </c>
      <c r="E51" s="45" t="s">
        <v>71</v>
      </c>
      <c r="F51" s="45">
        <v>20</v>
      </c>
      <c r="G51" s="45">
        <v>1</v>
      </c>
      <c r="H51" s="45">
        <v>20</v>
      </c>
      <c r="I51" s="45">
        <v>20</v>
      </c>
      <c r="J51" s="45">
        <v>2019</v>
      </c>
      <c r="K51" s="45">
        <v>2019</v>
      </c>
      <c r="L51" s="55" t="s">
        <v>41</v>
      </c>
      <c r="M51" s="55" t="s">
        <v>41</v>
      </c>
      <c r="N51" s="55" t="s">
        <v>41</v>
      </c>
      <c r="O51" s="55" t="s">
        <v>41</v>
      </c>
      <c r="P51" s="55" t="s">
        <v>41</v>
      </c>
      <c r="Q51" s="45" t="s">
        <v>46</v>
      </c>
      <c r="R51" s="45">
        <v>20</v>
      </c>
      <c r="S51" s="45">
        <v>20</v>
      </c>
      <c r="T51" s="45">
        <v>20</v>
      </c>
      <c r="U51" s="45">
        <v>20</v>
      </c>
      <c r="V51" s="45" t="s">
        <v>41</v>
      </c>
      <c r="W51" s="45" t="s">
        <v>41</v>
      </c>
      <c r="X51" s="45" t="s">
        <v>41</v>
      </c>
      <c r="Y51" s="45" t="s">
        <v>41</v>
      </c>
      <c r="Z51" s="45" t="s">
        <v>41</v>
      </c>
      <c r="AA51" s="45" t="s">
        <v>41</v>
      </c>
      <c r="AB51" s="46" t="s">
        <v>72</v>
      </c>
      <c r="AC51" s="46" t="s">
        <v>73</v>
      </c>
      <c r="AD51" s="69"/>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row>
    <row r="52" s="6" customFormat="1" ht="24" spans="1:228">
      <c r="A52" s="45" t="s">
        <v>42</v>
      </c>
      <c r="B52" s="46" t="s">
        <v>77</v>
      </c>
      <c r="C52" s="45" t="s">
        <v>54</v>
      </c>
      <c r="D52" s="45" t="s">
        <v>70</v>
      </c>
      <c r="E52" s="45" t="s">
        <v>71</v>
      </c>
      <c r="F52" s="45">
        <v>14</v>
      </c>
      <c r="G52" s="45">
        <v>1</v>
      </c>
      <c r="H52" s="45">
        <v>14</v>
      </c>
      <c r="I52" s="45">
        <v>14</v>
      </c>
      <c r="J52" s="45">
        <v>2019</v>
      </c>
      <c r="K52" s="45">
        <v>2019</v>
      </c>
      <c r="L52" s="55" t="s">
        <v>41</v>
      </c>
      <c r="M52" s="55" t="s">
        <v>41</v>
      </c>
      <c r="N52" s="55" t="s">
        <v>41</v>
      </c>
      <c r="O52" s="55" t="s">
        <v>41</v>
      </c>
      <c r="P52" s="55" t="s">
        <v>41</v>
      </c>
      <c r="Q52" s="45" t="s">
        <v>46</v>
      </c>
      <c r="R52" s="131">
        <v>14</v>
      </c>
      <c r="S52" s="45">
        <v>14</v>
      </c>
      <c r="T52" s="45">
        <v>14</v>
      </c>
      <c r="U52" s="45">
        <v>14</v>
      </c>
      <c r="V52" s="45" t="s">
        <v>41</v>
      </c>
      <c r="W52" s="45" t="s">
        <v>41</v>
      </c>
      <c r="X52" s="45" t="s">
        <v>41</v>
      </c>
      <c r="Y52" s="45" t="s">
        <v>41</v>
      </c>
      <c r="Z52" s="45" t="s">
        <v>41</v>
      </c>
      <c r="AA52" s="45" t="s">
        <v>41</v>
      </c>
      <c r="AB52" s="46" t="s">
        <v>72</v>
      </c>
      <c r="AC52" s="46" t="s">
        <v>73</v>
      </c>
      <c r="AD52" s="6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row>
    <row r="53" s="8" customFormat="1" ht="24" spans="1:30">
      <c r="A53" s="45" t="s">
        <v>42</v>
      </c>
      <c r="B53" s="46" t="s">
        <v>77</v>
      </c>
      <c r="C53" s="45" t="s">
        <v>55</v>
      </c>
      <c r="D53" s="45" t="s">
        <v>70</v>
      </c>
      <c r="E53" s="45" t="s">
        <v>71</v>
      </c>
      <c r="F53" s="45">
        <v>69</v>
      </c>
      <c r="G53" s="45">
        <v>1</v>
      </c>
      <c r="H53" s="45">
        <v>69</v>
      </c>
      <c r="I53" s="45">
        <v>69</v>
      </c>
      <c r="J53" s="45">
        <v>2019</v>
      </c>
      <c r="K53" s="45">
        <v>2019</v>
      </c>
      <c r="L53" s="55" t="s">
        <v>41</v>
      </c>
      <c r="M53" s="55" t="s">
        <v>41</v>
      </c>
      <c r="N53" s="55" t="s">
        <v>41</v>
      </c>
      <c r="O53" s="55" t="s">
        <v>41</v>
      </c>
      <c r="P53" s="55" t="s">
        <v>41</v>
      </c>
      <c r="Q53" s="45" t="s">
        <v>46</v>
      </c>
      <c r="R53" s="45">
        <v>69</v>
      </c>
      <c r="S53" s="45">
        <v>69</v>
      </c>
      <c r="T53" s="45">
        <v>69</v>
      </c>
      <c r="U53" s="45">
        <v>69</v>
      </c>
      <c r="V53" s="45" t="s">
        <v>41</v>
      </c>
      <c r="W53" s="45" t="s">
        <v>41</v>
      </c>
      <c r="X53" s="45" t="s">
        <v>41</v>
      </c>
      <c r="Y53" s="45" t="s">
        <v>41</v>
      </c>
      <c r="Z53" s="45" t="s">
        <v>41</v>
      </c>
      <c r="AA53" s="45" t="s">
        <v>41</v>
      </c>
      <c r="AB53" s="46" t="s">
        <v>72</v>
      </c>
      <c r="AC53" s="46" t="s">
        <v>73</v>
      </c>
      <c r="AD53" s="66"/>
    </row>
    <row r="54" s="8" customFormat="1" ht="24" spans="1:228">
      <c r="A54" s="45" t="s">
        <v>42</v>
      </c>
      <c r="B54" s="46" t="s">
        <v>77</v>
      </c>
      <c r="C54" s="45" t="s">
        <v>56</v>
      </c>
      <c r="D54" s="45" t="s">
        <v>70</v>
      </c>
      <c r="E54" s="45" t="s">
        <v>71</v>
      </c>
      <c r="F54" s="45">
        <v>22</v>
      </c>
      <c r="G54" s="45">
        <v>1</v>
      </c>
      <c r="H54" s="45">
        <v>22</v>
      </c>
      <c r="I54" s="45">
        <v>22</v>
      </c>
      <c r="J54" s="45">
        <v>2019</v>
      </c>
      <c r="K54" s="45">
        <v>2019</v>
      </c>
      <c r="L54" s="55" t="s">
        <v>41</v>
      </c>
      <c r="M54" s="55" t="s">
        <v>41</v>
      </c>
      <c r="N54" s="55" t="s">
        <v>41</v>
      </c>
      <c r="O54" s="55" t="s">
        <v>41</v>
      </c>
      <c r="P54" s="55" t="s">
        <v>41</v>
      </c>
      <c r="Q54" s="45" t="s">
        <v>46</v>
      </c>
      <c r="R54" s="45">
        <v>22</v>
      </c>
      <c r="S54" s="45">
        <v>22</v>
      </c>
      <c r="T54" s="45">
        <v>22</v>
      </c>
      <c r="U54" s="45">
        <v>22</v>
      </c>
      <c r="V54" s="45" t="s">
        <v>41</v>
      </c>
      <c r="W54" s="45" t="s">
        <v>41</v>
      </c>
      <c r="X54" s="45" t="s">
        <v>41</v>
      </c>
      <c r="Y54" s="45" t="s">
        <v>41</v>
      </c>
      <c r="Z54" s="45" t="s">
        <v>41</v>
      </c>
      <c r="AA54" s="45" t="s">
        <v>41</v>
      </c>
      <c r="AB54" s="46" t="s">
        <v>72</v>
      </c>
      <c r="AC54" s="46" t="s">
        <v>73</v>
      </c>
      <c r="AD54" s="69"/>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row>
    <row r="55" s="8" customFormat="1" ht="24" spans="1:30">
      <c r="A55" s="45" t="s">
        <v>42</v>
      </c>
      <c r="B55" s="46" t="s">
        <v>77</v>
      </c>
      <c r="C55" s="45" t="s">
        <v>57</v>
      </c>
      <c r="D55" s="45" t="s">
        <v>70</v>
      </c>
      <c r="E55" s="45" t="s">
        <v>71</v>
      </c>
      <c r="F55" s="45">
        <v>7</v>
      </c>
      <c r="G55" s="45">
        <v>1</v>
      </c>
      <c r="H55" s="45">
        <v>7</v>
      </c>
      <c r="I55" s="45">
        <v>7</v>
      </c>
      <c r="J55" s="45">
        <v>2019</v>
      </c>
      <c r="K55" s="45">
        <v>2019</v>
      </c>
      <c r="L55" s="55" t="s">
        <v>41</v>
      </c>
      <c r="M55" s="55" t="s">
        <v>41</v>
      </c>
      <c r="N55" s="55" t="s">
        <v>41</v>
      </c>
      <c r="O55" s="55" t="s">
        <v>41</v>
      </c>
      <c r="P55" s="55" t="s">
        <v>41</v>
      </c>
      <c r="Q55" s="45" t="s">
        <v>46</v>
      </c>
      <c r="R55" s="45">
        <v>7</v>
      </c>
      <c r="S55" s="45">
        <v>7</v>
      </c>
      <c r="T55" s="45">
        <v>7</v>
      </c>
      <c r="U55" s="45">
        <v>7</v>
      </c>
      <c r="V55" s="45" t="s">
        <v>41</v>
      </c>
      <c r="W55" s="45" t="s">
        <v>41</v>
      </c>
      <c r="X55" s="45" t="s">
        <v>41</v>
      </c>
      <c r="Y55" s="45" t="s">
        <v>41</v>
      </c>
      <c r="Z55" s="45" t="s">
        <v>41</v>
      </c>
      <c r="AA55" s="45" t="s">
        <v>41</v>
      </c>
      <c r="AB55" s="46" t="s">
        <v>72</v>
      </c>
      <c r="AC55" s="46" t="s">
        <v>73</v>
      </c>
      <c r="AD55" s="66"/>
    </row>
    <row r="56" s="8" customFormat="1" ht="24" spans="1:228">
      <c r="A56" s="45" t="s">
        <v>42</v>
      </c>
      <c r="B56" s="46" t="s">
        <v>77</v>
      </c>
      <c r="C56" s="45" t="s">
        <v>58</v>
      </c>
      <c r="D56" s="45" t="s">
        <v>70</v>
      </c>
      <c r="E56" s="45" t="s">
        <v>71</v>
      </c>
      <c r="F56" s="45">
        <v>52</v>
      </c>
      <c r="G56" s="45">
        <v>1</v>
      </c>
      <c r="H56" s="45">
        <v>52</v>
      </c>
      <c r="I56" s="45">
        <v>52</v>
      </c>
      <c r="J56" s="45">
        <v>2019</v>
      </c>
      <c r="K56" s="45">
        <v>2019</v>
      </c>
      <c r="L56" s="55" t="s">
        <v>41</v>
      </c>
      <c r="M56" s="55" t="s">
        <v>41</v>
      </c>
      <c r="N56" s="55" t="s">
        <v>41</v>
      </c>
      <c r="O56" s="55" t="s">
        <v>41</v>
      </c>
      <c r="P56" s="55" t="s">
        <v>41</v>
      </c>
      <c r="Q56" s="45" t="s">
        <v>46</v>
      </c>
      <c r="R56" s="45">
        <v>52</v>
      </c>
      <c r="S56" s="45">
        <v>52</v>
      </c>
      <c r="T56" s="45">
        <v>52</v>
      </c>
      <c r="U56" s="45">
        <v>52</v>
      </c>
      <c r="V56" s="45" t="s">
        <v>41</v>
      </c>
      <c r="W56" s="45" t="s">
        <v>41</v>
      </c>
      <c r="X56" s="45" t="s">
        <v>41</v>
      </c>
      <c r="Y56" s="45" t="s">
        <v>41</v>
      </c>
      <c r="Z56" s="45" t="s">
        <v>41</v>
      </c>
      <c r="AA56" s="45" t="s">
        <v>41</v>
      </c>
      <c r="AB56" s="46" t="s">
        <v>72</v>
      </c>
      <c r="AC56" s="46" t="s">
        <v>73</v>
      </c>
      <c r="AD56" s="69"/>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row>
    <row r="57" s="5" customFormat="1" ht="12" spans="1:30">
      <c r="A57" s="43" t="s">
        <v>78</v>
      </c>
      <c r="B57" s="44" t="s">
        <v>79</v>
      </c>
      <c r="C57" s="43" t="s">
        <v>36</v>
      </c>
      <c r="D57" s="43"/>
      <c r="E57" s="43"/>
      <c r="F57" s="43">
        <v>297</v>
      </c>
      <c r="G57" s="43">
        <v>11</v>
      </c>
      <c r="H57" s="43">
        <v>297</v>
      </c>
      <c r="I57" s="43">
        <v>297</v>
      </c>
      <c r="J57" s="43"/>
      <c r="K57" s="43"/>
      <c r="L57" s="52"/>
      <c r="M57" s="52"/>
      <c r="N57" s="52"/>
      <c r="O57" s="52"/>
      <c r="P57" s="52"/>
      <c r="Q57" s="43"/>
      <c r="R57" s="43">
        <v>297</v>
      </c>
      <c r="S57" s="43">
        <v>297</v>
      </c>
      <c r="T57" s="43">
        <v>297</v>
      </c>
      <c r="U57" s="43">
        <v>297</v>
      </c>
      <c r="V57" s="43" t="s">
        <v>41</v>
      </c>
      <c r="W57" s="43" t="s">
        <v>41</v>
      </c>
      <c r="X57" s="43" t="s">
        <v>41</v>
      </c>
      <c r="Y57" s="43" t="s">
        <v>41</v>
      </c>
      <c r="Z57" s="43" t="s">
        <v>41</v>
      </c>
      <c r="AA57" s="43" t="s">
        <v>41</v>
      </c>
      <c r="AB57" s="44"/>
      <c r="AC57" s="44"/>
      <c r="AD57" s="65"/>
    </row>
    <row r="58" s="6" customFormat="1" ht="24" spans="1:228">
      <c r="A58" s="45" t="s">
        <v>42</v>
      </c>
      <c r="B58" s="46" t="s">
        <v>80</v>
      </c>
      <c r="C58" s="45" t="s">
        <v>44</v>
      </c>
      <c r="D58" s="45" t="s">
        <v>70</v>
      </c>
      <c r="E58" s="45" t="s">
        <v>71</v>
      </c>
      <c r="F58" s="45">
        <v>4</v>
      </c>
      <c r="G58" s="45">
        <v>1</v>
      </c>
      <c r="H58" s="45">
        <v>4</v>
      </c>
      <c r="I58" s="45">
        <v>4</v>
      </c>
      <c r="J58" s="45">
        <v>2019</v>
      </c>
      <c r="K58" s="45">
        <v>2019</v>
      </c>
      <c r="L58" s="55" t="s">
        <v>41</v>
      </c>
      <c r="M58" s="55" t="s">
        <v>41</v>
      </c>
      <c r="N58" s="55" t="s">
        <v>41</v>
      </c>
      <c r="O58" s="55" t="s">
        <v>41</v>
      </c>
      <c r="P58" s="55" t="s">
        <v>41</v>
      </c>
      <c r="Q58" s="45" t="s">
        <v>46</v>
      </c>
      <c r="R58" s="45">
        <v>4</v>
      </c>
      <c r="S58" s="45">
        <v>4</v>
      </c>
      <c r="T58" s="45">
        <v>4</v>
      </c>
      <c r="U58" s="45">
        <v>4</v>
      </c>
      <c r="V58" s="45" t="s">
        <v>41</v>
      </c>
      <c r="W58" s="45" t="s">
        <v>41</v>
      </c>
      <c r="X58" s="45" t="s">
        <v>41</v>
      </c>
      <c r="Y58" s="45" t="s">
        <v>41</v>
      </c>
      <c r="Z58" s="45" t="s">
        <v>41</v>
      </c>
      <c r="AA58" s="45" t="s">
        <v>41</v>
      </c>
      <c r="AB58" s="46" t="s">
        <v>72</v>
      </c>
      <c r="AC58" s="46" t="s">
        <v>73</v>
      </c>
      <c r="AD58" s="66"/>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row>
    <row r="59" s="7" customFormat="1" ht="24" spans="1:30">
      <c r="A59" s="45" t="s">
        <v>42</v>
      </c>
      <c r="B59" s="46" t="s">
        <v>80</v>
      </c>
      <c r="C59" s="45" t="s">
        <v>49</v>
      </c>
      <c r="D59" s="45" t="s">
        <v>70</v>
      </c>
      <c r="E59" s="45" t="s">
        <v>71</v>
      </c>
      <c r="F59" s="45">
        <v>8</v>
      </c>
      <c r="G59" s="45">
        <v>1</v>
      </c>
      <c r="H59" s="45">
        <v>8</v>
      </c>
      <c r="I59" s="45">
        <v>8</v>
      </c>
      <c r="J59" s="45">
        <v>2019</v>
      </c>
      <c r="K59" s="45">
        <v>2019</v>
      </c>
      <c r="L59" s="55" t="s">
        <v>41</v>
      </c>
      <c r="M59" s="55" t="s">
        <v>41</v>
      </c>
      <c r="N59" s="55" t="s">
        <v>41</v>
      </c>
      <c r="O59" s="55" t="s">
        <v>41</v>
      </c>
      <c r="P59" s="55" t="s">
        <v>41</v>
      </c>
      <c r="Q59" s="45" t="s">
        <v>46</v>
      </c>
      <c r="R59" s="45">
        <v>8</v>
      </c>
      <c r="S59" s="45">
        <v>8</v>
      </c>
      <c r="T59" s="45">
        <v>8</v>
      </c>
      <c r="U59" s="45">
        <v>8</v>
      </c>
      <c r="V59" s="45" t="s">
        <v>41</v>
      </c>
      <c r="W59" s="45" t="s">
        <v>41</v>
      </c>
      <c r="X59" s="45" t="s">
        <v>41</v>
      </c>
      <c r="Y59" s="45" t="s">
        <v>41</v>
      </c>
      <c r="Z59" s="45" t="s">
        <v>41</v>
      </c>
      <c r="AA59" s="45" t="s">
        <v>41</v>
      </c>
      <c r="AB59" s="46" t="s">
        <v>72</v>
      </c>
      <c r="AC59" s="46" t="s">
        <v>73</v>
      </c>
      <c r="AD59" s="67"/>
    </row>
    <row r="60" s="6" customFormat="1" ht="24" spans="1:228">
      <c r="A60" s="45" t="s">
        <v>42</v>
      </c>
      <c r="B60" s="46" t="s">
        <v>80</v>
      </c>
      <c r="C60" s="45" t="s">
        <v>50</v>
      </c>
      <c r="D60" s="45" t="s">
        <v>70</v>
      </c>
      <c r="E60" s="45" t="s">
        <v>71</v>
      </c>
      <c r="F60" s="45">
        <v>9</v>
      </c>
      <c r="G60" s="45">
        <v>1</v>
      </c>
      <c r="H60" s="45">
        <v>9</v>
      </c>
      <c r="I60" s="45">
        <v>9</v>
      </c>
      <c r="J60" s="45">
        <v>2019</v>
      </c>
      <c r="K60" s="45">
        <v>2019</v>
      </c>
      <c r="L60" s="55" t="s">
        <v>41</v>
      </c>
      <c r="M60" s="55" t="s">
        <v>41</v>
      </c>
      <c r="N60" s="55" t="s">
        <v>41</v>
      </c>
      <c r="O60" s="55" t="s">
        <v>41</v>
      </c>
      <c r="P60" s="55" t="s">
        <v>41</v>
      </c>
      <c r="Q60" s="45" t="s">
        <v>46</v>
      </c>
      <c r="R60" s="45">
        <v>9</v>
      </c>
      <c r="S60" s="45">
        <v>9</v>
      </c>
      <c r="T60" s="45">
        <v>9</v>
      </c>
      <c r="U60" s="45">
        <v>9</v>
      </c>
      <c r="V60" s="45" t="s">
        <v>41</v>
      </c>
      <c r="W60" s="45" t="s">
        <v>41</v>
      </c>
      <c r="X60" s="45" t="s">
        <v>41</v>
      </c>
      <c r="Y60" s="45" t="s">
        <v>41</v>
      </c>
      <c r="Z60" s="45" t="s">
        <v>41</v>
      </c>
      <c r="AA60" s="45" t="s">
        <v>41</v>
      </c>
      <c r="AB60" s="46" t="s">
        <v>72</v>
      </c>
      <c r="AC60" s="46" t="s">
        <v>73</v>
      </c>
      <c r="AD60" s="6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row>
    <row r="61" s="6" customFormat="1" ht="24" spans="1:30">
      <c r="A61" s="45" t="s">
        <v>42</v>
      </c>
      <c r="B61" s="46" t="s">
        <v>80</v>
      </c>
      <c r="C61" s="45" t="s">
        <v>51</v>
      </c>
      <c r="D61" s="45" t="s">
        <v>70</v>
      </c>
      <c r="E61" s="45" t="s">
        <v>71</v>
      </c>
      <c r="F61" s="45">
        <v>8</v>
      </c>
      <c r="G61" s="45">
        <v>1</v>
      </c>
      <c r="H61" s="45">
        <v>8</v>
      </c>
      <c r="I61" s="45">
        <v>8</v>
      </c>
      <c r="J61" s="45">
        <v>2019</v>
      </c>
      <c r="K61" s="45">
        <v>2019</v>
      </c>
      <c r="L61" s="55" t="s">
        <v>41</v>
      </c>
      <c r="M61" s="55" t="s">
        <v>41</v>
      </c>
      <c r="N61" s="55" t="s">
        <v>41</v>
      </c>
      <c r="O61" s="55" t="s">
        <v>41</v>
      </c>
      <c r="P61" s="55" t="s">
        <v>41</v>
      </c>
      <c r="Q61" s="45" t="s">
        <v>46</v>
      </c>
      <c r="R61" s="45">
        <v>8</v>
      </c>
      <c r="S61" s="45">
        <v>8</v>
      </c>
      <c r="T61" s="45">
        <v>8</v>
      </c>
      <c r="U61" s="45">
        <v>8</v>
      </c>
      <c r="V61" s="45" t="s">
        <v>41</v>
      </c>
      <c r="W61" s="45" t="s">
        <v>41</v>
      </c>
      <c r="X61" s="45" t="s">
        <v>41</v>
      </c>
      <c r="Y61" s="45" t="s">
        <v>41</v>
      </c>
      <c r="Z61" s="45" t="s">
        <v>41</v>
      </c>
      <c r="AA61" s="45" t="s">
        <v>41</v>
      </c>
      <c r="AB61" s="46" t="s">
        <v>72</v>
      </c>
      <c r="AC61" s="46" t="s">
        <v>73</v>
      </c>
      <c r="AD61" s="69"/>
    </row>
    <row r="62" s="11" customFormat="1" ht="24" spans="1:228">
      <c r="A62" s="45" t="s">
        <v>42</v>
      </c>
      <c r="B62" s="46" t="s">
        <v>80</v>
      </c>
      <c r="C62" s="45" t="s">
        <v>52</v>
      </c>
      <c r="D62" s="45" t="s">
        <v>70</v>
      </c>
      <c r="E62" s="45" t="s">
        <v>71</v>
      </c>
      <c r="F62" s="45">
        <v>12</v>
      </c>
      <c r="G62" s="45">
        <v>1</v>
      </c>
      <c r="H62" s="45">
        <v>12</v>
      </c>
      <c r="I62" s="45">
        <v>12</v>
      </c>
      <c r="J62" s="45">
        <v>2019</v>
      </c>
      <c r="K62" s="45">
        <v>2019</v>
      </c>
      <c r="L62" s="55" t="s">
        <v>41</v>
      </c>
      <c r="M62" s="55" t="s">
        <v>41</v>
      </c>
      <c r="N62" s="55" t="s">
        <v>41</v>
      </c>
      <c r="O62" s="55" t="s">
        <v>41</v>
      </c>
      <c r="P62" s="55" t="s">
        <v>41</v>
      </c>
      <c r="Q62" s="45" t="s">
        <v>46</v>
      </c>
      <c r="R62" s="45">
        <v>12</v>
      </c>
      <c r="S62" s="45">
        <v>12</v>
      </c>
      <c r="T62" s="45">
        <v>12</v>
      </c>
      <c r="U62" s="45">
        <v>12</v>
      </c>
      <c r="V62" s="45" t="s">
        <v>41</v>
      </c>
      <c r="W62" s="45" t="s">
        <v>41</v>
      </c>
      <c r="X62" s="45" t="s">
        <v>41</v>
      </c>
      <c r="Y62" s="45" t="s">
        <v>41</v>
      </c>
      <c r="Z62" s="45" t="s">
        <v>41</v>
      </c>
      <c r="AA62" s="45" t="s">
        <v>41</v>
      </c>
      <c r="AB62" s="46" t="s">
        <v>72</v>
      </c>
      <c r="AC62" s="46" t="s">
        <v>73</v>
      </c>
      <c r="AD62" s="66"/>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c r="HQ62" s="8"/>
      <c r="HR62" s="8"/>
      <c r="HS62" s="8"/>
      <c r="HT62" s="8"/>
    </row>
    <row r="63" s="11" customFormat="1" ht="24" spans="1:228">
      <c r="A63" s="45" t="s">
        <v>42</v>
      </c>
      <c r="B63" s="46" t="s">
        <v>80</v>
      </c>
      <c r="C63" s="45" t="s">
        <v>53</v>
      </c>
      <c r="D63" s="45" t="s">
        <v>70</v>
      </c>
      <c r="E63" s="45" t="s">
        <v>71</v>
      </c>
      <c r="F63" s="45">
        <v>30</v>
      </c>
      <c r="G63" s="45">
        <v>1</v>
      </c>
      <c r="H63" s="45">
        <v>30</v>
      </c>
      <c r="I63" s="45">
        <v>30</v>
      </c>
      <c r="J63" s="45">
        <v>2019</v>
      </c>
      <c r="K63" s="45">
        <v>2019</v>
      </c>
      <c r="L63" s="55" t="s">
        <v>41</v>
      </c>
      <c r="M63" s="55" t="s">
        <v>41</v>
      </c>
      <c r="N63" s="55" t="s">
        <v>41</v>
      </c>
      <c r="O63" s="55" t="s">
        <v>41</v>
      </c>
      <c r="P63" s="55" t="s">
        <v>41</v>
      </c>
      <c r="Q63" s="45" t="s">
        <v>46</v>
      </c>
      <c r="R63" s="45">
        <v>30</v>
      </c>
      <c r="S63" s="45">
        <v>30</v>
      </c>
      <c r="T63" s="45">
        <v>30</v>
      </c>
      <c r="U63" s="45">
        <v>30</v>
      </c>
      <c r="V63" s="45" t="s">
        <v>41</v>
      </c>
      <c r="W63" s="45" t="s">
        <v>41</v>
      </c>
      <c r="X63" s="45" t="s">
        <v>41</v>
      </c>
      <c r="Y63" s="45" t="s">
        <v>41</v>
      </c>
      <c r="Z63" s="45" t="s">
        <v>41</v>
      </c>
      <c r="AA63" s="45" t="s">
        <v>41</v>
      </c>
      <c r="AB63" s="46" t="s">
        <v>72</v>
      </c>
      <c r="AC63" s="46" t="s">
        <v>73</v>
      </c>
      <c r="AD63" s="69"/>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row>
    <row r="64" s="6" customFormat="1" ht="24" spans="1:228">
      <c r="A64" s="45" t="s">
        <v>42</v>
      </c>
      <c r="B64" s="46" t="s">
        <v>80</v>
      </c>
      <c r="C64" s="45" t="s">
        <v>54</v>
      </c>
      <c r="D64" s="45" t="s">
        <v>70</v>
      </c>
      <c r="E64" s="45" t="s">
        <v>71</v>
      </c>
      <c r="F64" s="45">
        <v>71</v>
      </c>
      <c r="G64" s="45">
        <v>1</v>
      </c>
      <c r="H64" s="45">
        <v>71</v>
      </c>
      <c r="I64" s="45">
        <v>71</v>
      </c>
      <c r="J64" s="45">
        <v>2019</v>
      </c>
      <c r="K64" s="45">
        <v>2019</v>
      </c>
      <c r="L64" s="55" t="s">
        <v>41</v>
      </c>
      <c r="M64" s="55" t="s">
        <v>41</v>
      </c>
      <c r="N64" s="55" t="s">
        <v>41</v>
      </c>
      <c r="O64" s="55" t="s">
        <v>41</v>
      </c>
      <c r="P64" s="55" t="s">
        <v>41</v>
      </c>
      <c r="Q64" s="45" t="s">
        <v>46</v>
      </c>
      <c r="R64" s="45">
        <v>71</v>
      </c>
      <c r="S64" s="45">
        <v>71</v>
      </c>
      <c r="T64" s="45">
        <v>71</v>
      </c>
      <c r="U64" s="45">
        <v>71</v>
      </c>
      <c r="V64" s="45" t="s">
        <v>41</v>
      </c>
      <c r="W64" s="45" t="s">
        <v>41</v>
      </c>
      <c r="X64" s="45" t="s">
        <v>41</v>
      </c>
      <c r="Y64" s="45" t="s">
        <v>41</v>
      </c>
      <c r="Z64" s="45" t="s">
        <v>41</v>
      </c>
      <c r="AA64" s="45" t="s">
        <v>41</v>
      </c>
      <c r="AB64" s="46" t="s">
        <v>72</v>
      </c>
      <c r="AC64" s="46" t="s">
        <v>73</v>
      </c>
      <c r="AD64" s="6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row>
    <row r="65" s="8" customFormat="1" ht="24" spans="1:30">
      <c r="A65" s="45" t="s">
        <v>42</v>
      </c>
      <c r="B65" s="46" t="s">
        <v>80</v>
      </c>
      <c r="C65" s="45" t="s">
        <v>55</v>
      </c>
      <c r="D65" s="45" t="s">
        <v>70</v>
      </c>
      <c r="E65" s="45" t="s">
        <v>71</v>
      </c>
      <c r="F65" s="45">
        <v>53</v>
      </c>
      <c r="G65" s="45">
        <v>1</v>
      </c>
      <c r="H65" s="45">
        <v>53</v>
      </c>
      <c r="I65" s="45">
        <v>53</v>
      </c>
      <c r="J65" s="45">
        <v>2019</v>
      </c>
      <c r="K65" s="45">
        <v>2019</v>
      </c>
      <c r="L65" s="55" t="s">
        <v>41</v>
      </c>
      <c r="M65" s="55" t="s">
        <v>41</v>
      </c>
      <c r="N65" s="55" t="s">
        <v>41</v>
      </c>
      <c r="O65" s="55" t="s">
        <v>41</v>
      </c>
      <c r="P65" s="55" t="s">
        <v>41</v>
      </c>
      <c r="Q65" s="45" t="s">
        <v>46</v>
      </c>
      <c r="R65" s="45">
        <v>53</v>
      </c>
      <c r="S65" s="45">
        <v>53</v>
      </c>
      <c r="T65" s="45">
        <v>53</v>
      </c>
      <c r="U65" s="45">
        <v>53</v>
      </c>
      <c r="V65" s="45" t="s">
        <v>41</v>
      </c>
      <c r="W65" s="45" t="s">
        <v>41</v>
      </c>
      <c r="X65" s="45" t="s">
        <v>41</v>
      </c>
      <c r="Y65" s="45" t="s">
        <v>41</v>
      </c>
      <c r="Z65" s="45" t="s">
        <v>41</v>
      </c>
      <c r="AA65" s="45" t="s">
        <v>41</v>
      </c>
      <c r="AB65" s="46" t="s">
        <v>72</v>
      </c>
      <c r="AC65" s="46" t="s">
        <v>73</v>
      </c>
      <c r="AD65" s="66"/>
    </row>
    <row r="66" s="8" customFormat="1" ht="24" spans="1:228">
      <c r="A66" s="45" t="s">
        <v>42</v>
      </c>
      <c r="B66" s="46" t="s">
        <v>80</v>
      </c>
      <c r="C66" s="45" t="s">
        <v>56</v>
      </c>
      <c r="D66" s="45" t="s">
        <v>70</v>
      </c>
      <c r="E66" s="45" t="s">
        <v>71</v>
      </c>
      <c r="F66" s="45">
        <v>39</v>
      </c>
      <c r="G66" s="45">
        <v>1</v>
      </c>
      <c r="H66" s="45">
        <v>39</v>
      </c>
      <c r="I66" s="45">
        <v>39</v>
      </c>
      <c r="J66" s="45">
        <v>2019</v>
      </c>
      <c r="K66" s="45">
        <v>2019</v>
      </c>
      <c r="L66" s="55" t="s">
        <v>41</v>
      </c>
      <c r="M66" s="55" t="s">
        <v>41</v>
      </c>
      <c r="N66" s="55" t="s">
        <v>41</v>
      </c>
      <c r="O66" s="55" t="s">
        <v>41</v>
      </c>
      <c r="P66" s="55" t="s">
        <v>41</v>
      </c>
      <c r="Q66" s="45" t="s">
        <v>793</v>
      </c>
      <c r="R66" s="45">
        <v>39</v>
      </c>
      <c r="S66" s="45">
        <v>39</v>
      </c>
      <c r="T66" s="45">
        <v>39</v>
      </c>
      <c r="U66" s="45">
        <v>39</v>
      </c>
      <c r="V66" s="45" t="s">
        <v>41</v>
      </c>
      <c r="W66" s="45" t="s">
        <v>41</v>
      </c>
      <c r="X66" s="45" t="s">
        <v>41</v>
      </c>
      <c r="Y66" s="45" t="s">
        <v>41</v>
      </c>
      <c r="Z66" s="45" t="s">
        <v>41</v>
      </c>
      <c r="AA66" s="45" t="s">
        <v>41</v>
      </c>
      <c r="AB66" s="46" t="s">
        <v>72</v>
      </c>
      <c r="AC66" s="46" t="s">
        <v>73</v>
      </c>
      <c r="AD66" s="69"/>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row>
    <row r="67" s="8" customFormat="1" ht="24" spans="1:30">
      <c r="A67" s="45" t="s">
        <v>42</v>
      </c>
      <c r="B67" s="46" t="s">
        <v>80</v>
      </c>
      <c r="C67" s="45" t="s">
        <v>57</v>
      </c>
      <c r="D67" s="45" t="s">
        <v>70</v>
      </c>
      <c r="E67" s="45" t="s">
        <v>71</v>
      </c>
      <c r="F67" s="45">
        <v>9</v>
      </c>
      <c r="G67" s="45">
        <v>1</v>
      </c>
      <c r="H67" s="45">
        <v>9</v>
      </c>
      <c r="I67" s="45">
        <v>9</v>
      </c>
      <c r="J67" s="45">
        <v>2019</v>
      </c>
      <c r="K67" s="45">
        <v>2019</v>
      </c>
      <c r="L67" s="55" t="s">
        <v>41</v>
      </c>
      <c r="M67" s="55" t="s">
        <v>41</v>
      </c>
      <c r="N67" s="55" t="s">
        <v>41</v>
      </c>
      <c r="O67" s="55" t="s">
        <v>41</v>
      </c>
      <c r="P67" s="55" t="s">
        <v>41</v>
      </c>
      <c r="Q67" s="45" t="s">
        <v>46</v>
      </c>
      <c r="R67" s="45">
        <v>9</v>
      </c>
      <c r="S67" s="45">
        <v>9</v>
      </c>
      <c r="T67" s="45">
        <v>9</v>
      </c>
      <c r="U67" s="45">
        <v>9</v>
      </c>
      <c r="V67" s="45" t="s">
        <v>41</v>
      </c>
      <c r="W67" s="45" t="s">
        <v>41</v>
      </c>
      <c r="X67" s="45" t="s">
        <v>41</v>
      </c>
      <c r="Y67" s="45" t="s">
        <v>41</v>
      </c>
      <c r="Z67" s="45" t="s">
        <v>41</v>
      </c>
      <c r="AA67" s="45" t="s">
        <v>41</v>
      </c>
      <c r="AB67" s="46" t="s">
        <v>72</v>
      </c>
      <c r="AC67" s="46" t="s">
        <v>73</v>
      </c>
      <c r="AD67" s="66"/>
    </row>
    <row r="68" s="8" customFormat="1" ht="24" spans="1:228">
      <c r="A68" s="45" t="s">
        <v>42</v>
      </c>
      <c r="B68" s="46" t="s">
        <v>80</v>
      </c>
      <c r="C68" s="45" t="s">
        <v>58</v>
      </c>
      <c r="D68" s="45" t="s">
        <v>70</v>
      </c>
      <c r="E68" s="45" t="s">
        <v>71</v>
      </c>
      <c r="F68" s="45">
        <v>54</v>
      </c>
      <c r="G68" s="45">
        <v>1</v>
      </c>
      <c r="H68" s="45">
        <v>54</v>
      </c>
      <c r="I68" s="45">
        <v>54</v>
      </c>
      <c r="J68" s="45">
        <v>2019</v>
      </c>
      <c r="K68" s="45">
        <v>2019</v>
      </c>
      <c r="L68" s="55" t="s">
        <v>41</v>
      </c>
      <c r="M68" s="55" t="s">
        <v>41</v>
      </c>
      <c r="N68" s="55" t="s">
        <v>41</v>
      </c>
      <c r="O68" s="55" t="s">
        <v>41</v>
      </c>
      <c r="P68" s="55" t="s">
        <v>41</v>
      </c>
      <c r="Q68" s="45" t="s">
        <v>46</v>
      </c>
      <c r="R68" s="45">
        <v>54</v>
      </c>
      <c r="S68" s="45">
        <v>54</v>
      </c>
      <c r="T68" s="45">
        <v>54</v>
      </c>
      <c r="U68" s="45">
        <v>54</v>
      </c>
      <c r="V68" s="45" t="s">
        <v>41</v>
      </c>
      <c r="W68" s="45" t="s">
        <v>41</v>
      </c>
      <c r="X68" s="45" t="s">
        <v>41</v>
      </c>
      <c r="Y68" s="45" t="s">
        <v>41</v>
      </c>
      <c r="Z68" s="45" t="s">
        <v>41</v>
      </c>
      <c r="AA68" s="45" t="s">
        <v>41</v>
      </c>
      <c r="AB68" s="46" t="s">
        <v>72</v>
      </c>
      <c r="AC68" s="46" t="s">
        <v>73</v>
      </c>
      <c r="AD68" s="69"/>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row>
    <row r="69" s="5" customFormat="1" ht="12" spans="1:30">
      <c r="A69" s="43" t="s">
        <v>81</v>
      </c>
      <c r="B69" s="44" t="s">
        <v>82</v>
      </c>
      <c r="C69" s="43" t="s">
        <v>36</v>
      </c>
      <c r="D69" s="43"/>
      <c r="E69" s="43"/>
      <c r="F69" s="43">
        <v>155</v>
      </c>
      <c r="G69" s="43">
        <v>11</v>
      </c>
      <c r="H69" s="43">
        <v>155</v>
      </c>
      <c r="I69" s="43">
        <v>155</v>
      </c>
      <c r="J69" s="43"/>
      <c r="K69" s="43"/>
      <c r="L69" s="52"/>
      <c r="M69" s="52"/>
      <c r="N69" s="52"/>
      <c r="O69" s="52"/>
      <c r="P69" s="52"/>
      <c r="Q69" s="43"/>
      <c r="R69" s="43">
        <v>155</v>
      </c>
      <c r="S69" s="43">
        <v>155</v>
      </c>
      <c r="T69" s="43">
        <v>155</v>
      </c>
      <c r="U69" s="43">
        <v>155</v>
      </c>
      <c r="V69" s="43" t="s">
        <v>41</v>
      </c>
      <c r="W69" s="43" t="s">
        <v>41</v>
      </c>
      <c r="X69" s="43" t="s">
        <v>41</v>
      </c>
      <c r="Y69" s="43" t="s">
        <v>41</v>
      </c>
      <c r="Z69" s="43" t="s">
        <v>41</v>
      </c>
      <c r="AA69" s="43" t="s">
        <v>41</v>
      </c>
      <c r="AB69" s="44"/>
      <c r="AC69" s="44"/>
      <c r="AD69" s="65"/>
    </row>
    <row r="70" s="6" customFormat="1" ht="24" spans="1:228">
      <c r="A70" s="45" t="s">
        <v>42</v>
      </c>
      <c r="B70" s="46" t="s">
        <v>83</v>
      </c>
      <c r="C70" s="45" t="s">
        <v>44</v>
      </c>
      <c r="D70" s="45" t="s">
        <v>70</v>
      </c>
      <c r="E70" s="45" t="s">
        <v>71</v>
      </c>
      <c r="F70" s="45">
        <v>3</v>
      </c>
      <c r="G70" s="45">
        <v>1</v>
      </c>
      <c r="H70" s="45">
        <v>3</v>
      </c>
      <c r="I70" s="45">
        <v>3</v>
      </c>
      <c r="J70" s="45">
        <v>2019</v>
      </c>
      <c r="K70" s="45">
        <v>2019</v>
      </c>
      <c r="L70" s="55" t="s">
        <v>41</v>
      </c>
      <c r="M70" s="55" t="s">
        <v>41</v>
      </c>
      <c r="N70" s="55" t="s">
        <v>41</v>
      </c>
      <c r="O70" s="55" t="s">
        <v>41</v>
      </c>
      <c r="P70" s="55" t="s">
        <v>41</v>
      </c>
      <c r="Q70" s="45" t="s">
        <v>793</v>
      </c>
      <c r="R70" s="45">
        <v>3</v>
      </c>
      <c r="S70" s="45">
        <v>3</v>
      </c>
      <c r="T70" s="45">
        <v>3</v>
      </c>
      <c r="U70" s="45">
        <v>3</v>
      </c>
      <c r="V70" s="45" t="s">
        <v>41</v>
      </c>
      <c r="W70" s="45" t="s">
        <v>41</v>
      </c>
      <c r="X70" s="45" t="s">
        <v>41</v>
      </c>
      <c r="Y70" s="45" t="s">
        <v>41</v>
      </c>
      <c r="Z70" s="45" t="s">
        <v>41</v>
      </c>
      <c r="AA70" s="45" t="s">
        <v>41</v>
      </c>
      <c r="AB70" s="46" t="s">
        <v>72</v>
      </c>
      <c r="AC70" s="46" t="s">
        <v>73</v>
      </c>
      <c r="AD70" s="66"/>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row>
    <row r="71" s="7" customFormat="1" ht="24" spans="1:30">
      <c r="A71" s="45" t="s">
        <v>42</v>
      </c>
      <c r="B71" s="46" t="s">
        <v>83</v>
      </c>
      <c r="C71" s="45" t="s">
        <v>49</v>
      </c>
      <c r="D71" s="45" t="s">
        <v>70</v>
      </c>
      <c r="E71" s="45" t="s">
        <v>71</v>
      </c>
      <c r="F71" s="45">
        <v>1</v>
      </c>
      <c r="G71" s="45">
        <v>1</v>
      </c>
      <c r="H71" s="45">
        <v>1</v>
      </c>
      <c r="I71" s="45">
        <v>1</v>
      </c>
      <c r="J71" s="45">
        <v>2019</v>
      </c>
      <c r="K71" s="45">
        <v>2019</v>
      </c>
      <c r="L71" s="55" t="s">
        <v>41</v>
      </c>
      <c r="M71" s="55" t="s">
        <v>41</v>
      </c>
      <c r="N71" s="55" t="s">
        <v>41</v>
      </c>
      <c r="O71" s="55" t="s">
        <v>41</v>
      </c>
      <c r="P71" s="55" t="s">
        <v>41</v>
      </c>
      <c r="Q71" s="45" t="s">
        <v>46</v>
      </c>
      <c r="R71" s="45">
        <v>1</v>
      </c>
      <c r="S71" s="45">
        <v>1</v>
      </c>
      <c r="T71" s="45">
        <v>1</v>
      </c>
      <c r="U71" s="45">
        <v>1</v>
      </c>
      <c r="V71" s="45" t="s">
        <v>41</v>
      </c>
      <c r="W71" s="45" t="s">
        <v>41</v>
      </c>
      <c r="X71" s="45" t="s">
        <v>41</v>
      </c>
      <c r="Y71" s="45" t="s">
        <v>41</v>
      </c>
      <c r="Z71" s="45" t="s">
        <v>41</v>
      </c>
      <c r="AA71" s="45" t="s">
        <v>41</v>
      </c>
      <c r="AB71" s="46" t="s">
        <v>72</v>
      </c>
      <c r="AC71" s="46" t="s">
        <v>73</v>
      </c>
      <c r="AD71" s="67"/>
    </row>
    <row r="72" s="6" customFormat="1" ht="24" spans="1:228">
      <c r="A72" s="45" t="s">
        <v>42</v>
      </c>
      <c r="B72" s="46" t="s">
        <v>83</v>
      </c>
      <c r="C72" s="45" t="s">
        <v>50</v>
      </c>
      <c r="D72" s="45" t="s">
        <v>70</v>
      </c>
      <c r="E72" s="45" t="s">
        <v>71</v>
      </c>
      <c r="F72" s="45">
        <v>6</v>
      </c>
      <c r="G72" s="45">
        <v>1</v>
      </c>
      <c r="H72" s="45">
        <v>6</v>
      </c>
      <c r="I72" s="45">
        <v>6</v>
      </c>
      <c r="J72" s="45">
        <v>2019</v>
      </c>
      <c r="K72" s="45">
        <v>2019</v>
      </c>
      <c r="L72" s="55" t="s">
        <v>41</v>
      </c>
      <c r="M72" s="55" t="s">
        <v>41</v>
      </c>
      <c r="N72" s="55" t="s">
        <v>41</v>
      </c>
      <c r="O72" s="55" t="s">
        <v>41</v>
      </c>
      <c r="P72" s="55" t="s">
        <v>41</v>
      </c>
      <c r="Q72" s="45" t="s">
        <v>793</v>
      </c>
      <c r="R72" s="45">
        <v>6</v>
      </c>
      <c r="S72" s="45">
        <v>6</v>
      </c>
      <c r="T72" s="45">
        <v>6</v>
      </c>
      <c r="U72" s="45">
        <v>6</v>
      </c>
      <c r="V72" s="45" t="s">
        <v>41</v>
      </c>
      <c r="W72" s="45" t="s">
        <v>41</v>
      </c>
      <c r="X72" s="45" t="s">
        <v>41</v>
      </c>
      <c r="Y72" s="45" t="s">
        <v>41</v>
      </c>
      <c r="Z72" s="45" t="s">
        <v>41</v>
      </c>
      <c r="AA72" s="45" t="s">
        <v>41</v>
      </c>
      <c r="AB72" s="46" t="s">
        <v>72</v>
      </c>
      <c r="AC72" s="46" t="s">
        <v>73</v>
      </c>
      <c r="AD72" s="6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row>
    <row r="73" s="6" customFormat="1" ht="24" spans="1:30">
      <c r="A73" s="45" t="s">
        <v>42</v>
      </c>
      <c r="B73" s="46" t="s">
        <v>83</v>
      </c>
      <c r="C73" s="45" t="s">
        <v>51</v>
      </c>
      <c r="D73" s="45" t="s">
        <v>70</v>
      </c>
      <c r="E73" s="45" t="s">
        <v>71</v>
      </c>
      <c r="F73" s="45">
        <v>6</v>
      </c>
      <c r="G73" s="45">
        <v>1</v>
      </c>
      <c r="H73" s="45">
        <v>6</v>
      </c>
      <c r="I73" s="45">
        <v>6</v>
      </c>
      <c r="J73" s="45">
        <v>2019</v>
      </c>
      <c r="K73" s="45">
        <v>2019</v>
      </c>
      <c r="L73" s="55" t="s">
        <v>41</v>
      </c>
      <c r="M73" s="55" t="s">
        <v>41</v>
      </c>
      <c r="N73" s="55" t="s">
        <v>41</v>
      </c>
      <c r="O73" s="55" t="s">
        <v>41</v>
      </c>
      <c r="P73" s="55" t="s">
        <v>41</v>
      </c>
      <c r="Q73" s="45" t="s">
        <v>46</v>
      </c>
      <c r="R73" s="45">
        <v>6</v>
      </c>
      <c r="S73" s="45">
        <v>6</v>
      </c>
      <c r="T73" s="45">
        <v>6</v>
      </c>
      <c r="U73" s="45">
        <v>6</v>
      </c>
      <c r="V73" s="45" t="s">
        <v>41</v>
      </c>
      <c r="W73" s="45" t="s">
        <v>41</v>
      </c>
      <c r="X73" s="45" t="s">
        <v>41</v>
      </c>
      <c r="Y73" s="45" t="s">
        <v>41</v>
      </c>
      <c r="Z73" s="45" t="s">
        <v>41</v>
      </c>
      <c r="AA73" s="45" t="s">
        <v>41</v>
      </c>
      <c r="AB73" s="46" t="s">
        <v>72</v>
      </c>
      <c r="AC73" s="46" t="s">
        <v>73</v>
      </c>
      <c r="AD73" s="69"/>
    </row>
    <row r="74" s="11" customFormat="1" ht="24" spans="1:228">
      <c r="A74" s="45" t="s">
        <v>42</v>
      </c>
      <c r="B74" s="46" t="s">
        <v>83</v>
      </c>
      <c r="C74" s="45" t="s">
        <v>52</v>
      </c>
      <c r="D74" s="45" t="s">
        <v>70</v>
      </c>
      <c r="E74" s="45" t="s">
        <v>71</v>
      </c>
      <c r="F74" s="45">
        <v>11</v>
      </c>
      <c r="G74" s="45">
        <v>1</v>
      </c>
      <c r="H74" s="45">
        <v>11</v>
      </c>
      <c r="I74" s="45">
        <v>11</v>
      </c>
      <c r="J74" s="45">
        <v>2019</v>
      </c>
      <c r="K74" s="45">
        <v>2019</v>
      </c>
      <c r="L74" s="55" t="s">
        <v>41</v>
      </c>
      <c r="M74" s="55" t="s">
        <v>41</v>
      </c>
      <c r="N74" s="55" t="s">
        <v>41</v>
      </c>
      <c r="O74" s="55" t="s">
        <v>41</v>
      </c>
      <c r="P74" s="55" t="s">
        <v>41</v>
      </c>
      <c r="Q74" s="45" t="s">
        <v>793</v>
      </c>
      <c r="R74" s="45">
        <v>11</v>
      </c>
      <c r="S74" s="45">
        <v>11</v>
      </c>
      <c r="T74" s="45">
        <v>11</v>
      </c>
      <c r="U74" s="45">
        <v>11</v>
      </c>
      <c r="V74" s="45" t="s">
        <v>41</v>
      </c>
      <c r="W74" s="45" t="s">
        <v>41</v>
      </c>
      <c r="X74" s="45" t="s">
        <v>41</v>
      </c>
      <c r="Y74" s="45" t="s">
        <v>41</v>
      </c>
      <c r="Z74" s="45" t="s">
        <v>41</v>
      </c>
      <c r="AA74" s="45" t="s">
        <v>41</v>
      </c>
      <c r="AB74" s="46" t="s">
        <v>72</v>
      </c>
      <c r="AC74" s="46" t="s">
        <v>73</v>
      </c>
      <c r="AD74" s="6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row>
    <row r="75" s="11" customFormat="1" ht="24" spans="1:228">
      <c r="A75" s="45" t="s">
        <v>42</v>
      </c>
      <c r="B75" s="46" t="s">
        <v>83</v>
      </c>
      <c r="C75" s="45" t="s">
        <v>53</v>
      </c>
      <c r="D75" s="45" t="s">
        <v>70</v>
      </c>
      <c r="E75" s="45" t="s">
        <v>71</v>
      </c>
      <c r="F75" s="45">
        <v>27</v>
      </c>
      <c r="G75" s="45">
        <v>1</v>
      </c>
      <c r="H75" s="45">
        <v>27</v>
      </c>
      <c r="I75" s="45">
        <v>27</v>
      </c>
      <c r="J75" s="45">
        <v>2019</v>
      </c>
      <c r="K75" s="45">
        <v>2019</v>
      </c>
      <c r="L75" s="55" t="s">
        <v>41</v>
      </c>
      <c r="M75" s="55" t="s">
        <v>41</v>
      </c>
      <c r="N75" s="55" t="s">
        <v>41</v>
      </c>
      <c r="O75" s="55" t="s">
        <v>41</v>
      </c>
      <c r="P75" s="55" t="s">
        <v>41</v>
      </c>
      <c r="Q75" s="45" t="s">
        <v>46</v>
      </c>
      <c r="R75" s="45">
        <v>27</v>
      </c>
      <c r="S75" s="45">
        <v>27</v>
      </c>
      <c r="T75" s="45">
        <v>27</v>
      </c>
      <c r="U75" s="45">
        <v>27</v>
      </c>
      <c r="V75" s="45" t="s">
        <v>41</v>
      </c>
      <c r="W75" s="45" t="s">
        <v>41</v>
      </c>
      <c r="X75" s="45" t="s">
        <v>41</v>
      </c>
      <c r="Y75" s="45" t="s">
        <v>41</v>
      </c>
      <c r="Z75" s="45" t="s">
        <v>41</v>
      </c>
      <c r="AA75" s="45" t="s">
        <v>41</v>
      </c>
      <c r="AB75" s="46" t="s">
        <v>72</v>
      </c>
      <c r="AC75" s="46" t="s">
        <v>73</v>
      </c>
      <c r="AD75" s="69"/>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row>
    <row r="76" s="6" customFormat="1" ht="24" spans="1:228">
      <c r="A76" s="45" t="s">
        <v>42</v>
      </c>
      <c r="B76" s="46" t="s">
        <v>83</v>
      </c>
      <c r="C76" s="45" t="s">
        <v>54</v>
      </c>
      <c r="D76" s="45" t="s">
        <v>70</v>
      </c>
      <c r="E76" s="45" t="s">
        <v>71</v>
      </c>
      <c r="F76" s="45">
        <v>20</v>
      </c>
      <c r="G76" s="45">
        <v>1</v>
      </c>
      <c r="H76" s="45">
        <v>20</v>
      </c>
      <c r="I76" s="45">
        <v>20</v>
      </c>
      <c r="J76" s="45">
        <v>2019</v>
      </c>
      <c r="K76" s="45">
        <v>2019</v>
      </c>
      <c r="L76" s="55" t="s">
        <v>41</v>
      </c>
      <c r="M76" s="55" t="s">
        <v>41</v>
      </c>
      <c r="N76" s="55" t="s">
        <v>41</v>
      </c>
      <c r="O76" s="55" t="s">
        <v>41</v>
      </c>
      <c r="P76" s="55" t="s">
        <v>41</v>
      </c>
      <c r="Q76" s="45" t="s">
        <v>46</v>
      </c>
      <c r="R76" s="45">
        <v>20</v>
      </c>
      <c r="S76" s="45">
        <v>20</v>
      </c>
      <c r="T76" s="45">
        <v>20</v>
      </c>
      <c r="U76" s="45">
        <v>20</v>
      </c>
      <c r="V76" s="45" t="s">
        <v>41</v>
      </c>
      <c r="W76" s="45" t="s">
        <v>41</v>
      </c>
      <c r="X76" s="45" t="s">
        <v>41</v>
      </c>
      <c r="Y76" s="45" t="s">
        <v>41</v>
      </c>
      <c r="Z76" s="45" t="s">
        <v>41</v>
      </c>
      <c r="AA76" s="45" t="s">
        <v>41</v>
      </c>
      <c r="AB76" s="46" t="s">
        <v>72</v>
      </c>
      <c r="AC76" s="46" t="s">
        <v>73</v>
      </c>
      <c r="AD76" s="6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row>
    <row r="77" s="8" customFormat="1" ht="24" spans="1:30">
      <c r="A77" s="45" t="s">
        <v>42</v>
      </c>
      <c r="B77" s="46" t="s">
        <v>83</v>
      </c>
      <c r="C77" s="45" t="s">
        <v>55</v>
      </c>
      <c r="D77" s="45" t="s">
        <v>70</v>
      </c>
      <c r="E77" s="45" t="s">
        <v>71</v>
      </c>
      <c r="F77" s="45">
        <v>36</v>
      </c>
      <c r="G77" s="45">
        <v>1</v>
      </c>
      <c r="H77" s="45">
        <v>36</v>
      </c>
      <c r="I77" s="45">
        <v>36</v>
      </c>
      <c r="J77" s="45">
        <v>2019</v>
      </c>
      <c r="K77" s="45">
        <v>2019</v>
      </c>
      <c r="L77" s="55" t="s">
        <v>41</v>
      </c>
      <c r="M77" s="55" t="s">
        <v>41</v>
      </c>
      <c r="N77" s="55" t="s">
        <v>41</v>
      </c>
      <c r="O77" s="55" t="s">
        <v>41</v>
      </c>
      <c r="P77" s="55" t="s">
        <v>41</v>
      </c>
      <c r="Q77" s="45" t="s">
        <v>46</v>
      </c>
      <c r="R77" s="45">
        <v>36</v>
      </c>
      <c r="S77" s="45">
        <v>36</v>
      </c>
      <c r="T77" s="45">
        <v>36</v>
      </c>
      <c r="U77" s="45">
        <v>36</v>
      </c>
      <c r="V77" s="45" t="s">
        <v>41</v>
      </c>
      <c r="W77" s="45" t="s">
        <v>41</v>
      </c>
      <c r="X77" s="45" t="s">
        <v>41</v>
      </c>
      <c r="Y77" s="45" t="s">
        <v>41</v>
      </c>
      <c r="Z77" s="45" t="s">
        <v>41</v>
      </c>
      <c r="AA77" s="45" t="s">
        <v>41</v>
      </c>
      <c r="AB77" s="46" t="s">
        <v>72</v>
      </c>
      <c r="AC77" s="46" t="s">
        <v>73</v>
      </c>
      <c r="AD77" s="66"/>
    </row>
    <row r="78" s="7" customFormat="1" ht="24" spans="1:228">
      <c r="A78" s="45" t="s">
        <v>42</v>
      </c>
      <c r="B78" s="46" t="s">
        <v>83</v>
      </c>
      <c r="C78" s="45" t="s">
        <v>56</v>
      </c>
      <c r="D78" s="45" t="s">
        <v>70</v>
      </c>
      <c r="E78" s="45" t="s">
        <v>71</v>
      </c>
      <c r="F78" s="45">
        <v>10</v>
      </c>
      <c r="G78" s="45">
        <v>1</v>
      </c>
      <c r="H78" s="45">
        <v>10</v>
      </c>
      <c r="I78" s="45">
        <v>10</v>
      </c>
      <c r="J78" s="45">
        <v>2019</v>
      </c>
      <c r="K78" s="45">
        <v>2019</v>
      </c>
      <c r="L78" s="55" t="s">
        <v>41</v>
      </c>
      <c r="M78" s="55" t="s">
        <v>41</v>
      </c>
      <c r="N78" s="55" t="s">
        <v>41</v>
      </c>
      <c r="O78" s="55" t="s">
        <v>41</v>
      </c>
      <c r="P78" s="55" t="s">
        <v>41</v>
      </c>
      <c r="Q78" s="45" t="s">
        <v>793</v>
      </c>
      <c r="R78" s="45">
        <v>10</v>
      </c>
      <c r="S78" s="45">
        <v>10</v>
      </c>
      <c r="T78" s="45">
        <v>10</v>
      </c>
      <c r="U78" s="45">
        <v>10</v>
      </c>
      <c r="V78" s="45" t="s">
        <v>41</v>
      </c>
      <c r="W78" s="45" t="s">
        <v>41</v>
      </c>
      <c r="X78" s="45" t="s">
        <v>41</v>
      </c>
      <c r="Y78" s="45" t="s">
        <v>41</v>
      </c>
      <c r="Z78" s="45" t="s">
        <v>41</v>
      </c>
      <c r="AA78" s="45" t="s">
        <v>41</v>
      </c>
      <c r="AB78" s="46" t="s">
        <v>72</v>
      </c>
      <c r="AC78" s="46" t="s">
        <v>73</v>
      </c>
      <c r="AD78" s="69"/>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row>
    <row r="79" s="7" customFormat="1" ht="24" spans="1:30">
      <c r="A79" s="45" t="s">
        <v>42</v>
      </c>
      <c r="B79" s="46" t="s">
        <v>83</v>
      </c>
      <c r="C79" s="45" t="s">
        <v>57</v>
      </c>
      <c r="D79" s="45" t="s">
        <v>70</v>
      </c>
      <c r="E79" s="45" t="s">
        <v>71</v>
      </c>
      <c r="F79" s="45">
        <v>9</v>
      </c>
      <c r="G79" s="45">
        <v>1</v>
      </c>
      <c r="H79" s="45">
        <v>9</v>
      </c>
      <c r="I79" s="45">
        <v>9</v>
      </c>
      <c r="J79" s="45">
        <v>2019</v>
      </c>
      <c r="K79" s="45">
        <v>2019</v>
      </c>
      <c r="L79" s="55" t="s">
        <v>41</v>
      </c>
      <c r="M79" s="55" t="s">
        <v>41</v>
      </c>
      <c r="N79" s="55" t="s">
        <v>41</v>
      </c>
      <c r="O79" s="55" t="s">
        <v>41</v>
      </c>
      <c r="P79" s="55" t="s">
        <v>41</v>
      </c>
      <c r="Q79" s="45" t="s">
        <v>46</v>
      </c>
      <c r="R79" s="45">
        <v>9</v>
      </c>
      <c r="S79" s="45">
        <v>9</v>
      </c>
      <c r="T79" s="45">
        <v>9</v>
      </c>
      <c r="U79" s="45">
        <v>9</v>
      </c>
      <c r="V79" s="45" t="s">
        <v>41</v>
      </c>
      <c r="W79" s="45" t="s">
        <v>41</v>
      </c>
      <c r="X79" s="45" t="s">
        <v>41</v>
      </c>
      <c r="Y79" s="45" t="s">
        <v>41</v>
      </c>
      <c r="Z79" s="45" t="s">
        <v>41</v>
      </c>
      <c r="AA79" s="45" t="s">
        <v>41</v>
      </c>
      <c r="AB79" s="46" t="s">
        <v>72</v>
      </c>
      <c r="AC79" s="46" t="s">
        <v>73</v>
      </c>
      <c r="AD79" s="67"/>
    </row>
    <row r="80" s="8" customFormat="1" ht="24" spans="1:228">
      <c r="A80" s="45" t="s">
        <v>42</v>
      </c>
      <c r="B80" s="46" t="s">
        <v>83</v>
      </c>
      <c r="C80" s="45" t="s">
        <v>58</v>
      </c>
      <c r="D80" s="45" t="s">
        <v>70</v>
      </c>
      <c r="E80" s="45" t="s">
        <v>71</v>
      </c>
      <c r="F80" s="45">
        <v>26</v>
      </c>
      <c r="G80" s="45">
        <v>1</v>
      </c>
      <c r="H80" s="45">
        <v>26</v>
      </c>
      <c r="I80" s="45">
        <v>26</v>
      </c>
      <c r="J80" s="45">
        <v>2019</v>
      </c>
      <c r="K80" s="45">
        <v>2019</v>
      </c>
      <c r="L80" s="55" t="s">
        <v>41</v>
      </c>
      <c r="M80" s="55" t="s">
        <v>41</v>
      </c>
      <c r="N80" s="55" t="s">
        <v>41</v>
      </c>
      <c r="O80" s="55" t="s">
        <v>41</v>
      </c>
      <c r="P80" s="55" t="s">
        <v>41</v>
      </c>
      <c r="Q80" s="45" t="s">
        <v>46</v>
      </c>
      <c r="R80" s="45">
        <v>26</v>
      </c>
      <c r="S80" s="45">
        <v>26</v>
      </c>
      <c r="T80" s="45">
        <v>26</v>
      </c>
      <c r="U80" s="45">
        <v>26</v>
      </c>
      <c r="V80" s="45" t="s">
        <v>41</v>
      </c>
      <c r="W80" s="45" t="s">
        <v>41</v>
      </c>
      <c r="X80" s="45" t="s">
        <v>41</v>
      </c>
      <c r="Y80" s="45" t="s">
        <v>41</v>
      </c>
      <c r="Z80" s="45" t="s">
        <v>41</v>
      </c>
      <c r="AA80" s="45" t="s">
        <v>41</v>
      </c>
      <c r="AB80" s="46" t="s">
        <v>72</v>
      </c>
      <c r="AC80" s="46" t="s">
        <v>73</v>
      </c>
      <c r="AD80" s="69"/>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row>
    <row r="81" s="5" customFormat="1" ht="12" spans="1:30">
      <c r="A81" s="43">
        <v>2.3</v>
      </c>
      <c r="B81" s="44" t="s">
        <v>84</v>
      </c>
      <c r="C81" s="43" t="s">
        <v>36</v>
      </c>
      <c r="D81" s="43"/>
      <c r="E81" s="43"/>
      <c r="F81" s="43">
        <v>222</v>
      </c>
      <c r="G81" s="43">
        <v>11</v>
      </c>
      <c r="H81" s="43">
        <v>222</v>
      </c>
      <c r="I81" s="43">
        <v>222</v>
      </c>
      <c r="J81" s="43"/>
      <c r="K81" s="43"/>
      <c r="L81" s="52">
        <f>SUM(L82:L92)</f>
        <v>44.2</v>
      </c>
      <c r="M81" s="52">
        <f>SUM(M82:M92)</f>
        <v>0</v>
      </c>
      <c r="N81" s="52">
        <f>SUM(N82:N92)</f>
        <v>0</v>
      </c>
      <c r="O81" s="52">
        <f>SUM(O82:O92)</f>
        <v>0</v>
      </c>
      <c r="P81" s="52">
        <f>SUM(P82:P92)</f>
        <v>44.2</v>
      </c>
      <c r="Q81" s="43"/>
      <c r="R81" s="43">
        <v>222</v>
      </c>
      <c r="S81" s="43">
        <v>222</v>
      </c>
      <c r="T81" s="43">
        <v>222</v>
      </c>
      <c r="U81" s="43">
        <v>222</v>
      </c>
      <c r="V81" s="43" t="s">
        <v>41</v>
      </c>
      <c r="W81" s="43" t="s">
        <v>41</v>
      </c>
      <c r="X81" s="43" t="s">
        <v>41</v>
      </c>
      <c r="Y81" s="43" t="s">
        <v>41</v>
      </c>
      <c r="Z81" s="43" t="s">
        <v>41</v>
      </c>
      <c r="AA81" s="43" t="s">
        <v>41</v>
      </c>
      <c r="AB81" s="44"/>
      <c r="AC81" s="44"/>
      <c r="AD81" s="65"/>
    </row>
    <row r="82" s="6" customFormat="1" ht="24" spans="1:228">
      <c r="A82" s="45" t="s">
        <v>42</v>
      </c>
      <c r="B82" s="46" t="s">
        <v>85</v>
      </c>
      <c r="C82" s="45" t="s">
        <v>44</v>
      </c>
      <c r="D82" s="45" t="s">
        <v>70</v>
      </c>
      <c r="E82" s="45" t="s">
        <v>71</v>
      </c>
      <c r="F82" s="45">
        <v>2</v>
      </c>
      <c r="G82" s="45">
        <v>1</v>
      </c>
      <c r="H82" s="45">
        <v>2</v>
      </c>
      <c r="I82" s="45">
        <v>2</v>
      </c>
      <c r="J82" s="45">
        <v>2019</v>
      </c>
      <c r="K82" s="45">
        <v>2019</v>
      </c>
      <c r="L82" s="55">
        <v>0.4</v>
      </c>
      <c r="M82" s="55">
        <v>0</v>
      </c>
      <c r="N82" s="55">
        <v>0</v>
      </c>
      <c r="O82" s="55">
        <v>0</v>
      </c>
      <c r="P82" s="55">
        <v>0.4</v>
      </c>
      <c r="Q82" s="45" t="s">
        <v>46</v>
      </c>
      <c r="R82" s="45">
        <v>2</v>
      </c>
      <c r="S82" s="45">
        <v>2</v>
      </c>
      <c r="T82" s="45">
        <v>2</v>
      </c>
      <c r="U82" s="45">
        <v>2</v>
      </c>
      <c r="V82" s="45" t="s">
        <v>41</v>
      </c>
      <c r="W82" s="45" t="s">
        <v>41</v>
      </c>
      <c r="X82" s="45" t="s">
        <v>41</v>
      </c>
      <c r="Y82" s="45" t="s">
        <v>41</v>
      </c>
      <c r="Z82" s="45" t="s">
        <v>41</v>
      </c>
      <c r="AA82" s="45" t="s">
        <v>41</v>
      </c>
      <c r="AB82" s="46" t="s">
        <v>72</v>
      </c>
      <c r="AC82" s="46" t="s">
        <v>73</v>
      </c>
      <c r="AD82" s="66"/>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c r="HD82" s="8"/>
      <c r="HE82" s="8"/>
      <c r="HF82" s="8"/>
      <c r="HG82" s="8"/>
      <c r="HH82" s="8"/>
      <c r="HI82" s="8"/>
      <c r="HJ82" s="8"/>
      <c r="HK82" s="8"/>
      <c r="HL82" s="8"/>
      <c r="HM82" s="8"/>
      <c r="HN82" s="8"/>
      <c r="HO82" s="8"/>
      <c r="HP82" s="8"/>
      <c r="HQ82" s="8"/>
      <c r="HR82" s="8"/>
      <c r="HS82" s="8"/>
      <c r="HT82" s="8"/>
    </row>
    <row r="83" s="7" customFormat="1" ht="24" spans="1:30">
      <c r="A83" s="45" t="s">
        <v>42</v>
      </c>
      <c r="B83" s="46" t="s">
        <v>85</v>
      </c>
      <c r="C83" s="45" t="s">
        <v>49</v>
      </c>
      <c r="D83" s="45" t="s">
        <v>70</v>
      </c>
      <c r="E83" s="45" t="s">
        <v>71</v>
      </c>
      <c r="F83" s="45">
        <v>4</v>
      </c>
      <c r="G83" s="45">
        <v>1</v>
      </c>
      <c r="H83" s="45">
        <v>4</v>
      </c>
      <c r="I83" s="45">
        <v>4</v>
      </c>
      <c r="J83" s="45">
        <v>2019</v>
      </c>
      <c r="K83" s="45">
        <v>2019</v>
      </c>
      <c r="L83" s="55">
        <v>0.8</v>
      </c>
      <c r="M83" s="55">
        <v>0</v>
      </c>
      <c r="N83" s="55">
        <v>0</v>
      </c>
      <c r="O83" s="55">
        <v>0</v>
      </c>
      <c r="P83" s="55">
        <v>0.8</v>
      </c>
      <c r="Q83" s="45" t="s">
        <v>46</v>
      </c>
      <c r="R83" s="45">
        <v>4</v>
      </c>
      <c r="S83" s="45">
        <v>4</v>
      </c>
      <c r="T83" s="45">
        <v>4</v>
      </c>
      <c r="U83" s="45">
        <v>4</v>
      </c>
      <c r="V83" s="45" t="s">
        <v>41</v>
      </c>
      <c r="W83" s="45" t="s">
        <v>41</v>
      </c>
      <c r="X83" s="45" t="s">
        <v>41</v>
      </c>
      <c r="Y83" s="45" t="s">
        <v>41</v>
      </c>
      <c r="Z83" s="45" t="s">
        <v>41</v>
      </c>
      <c r="AA83" s="45" t="s">
        <v>41</v>
      </c>
      <c r="AB83" s="46" t="s">
        <v>72</v>
      </c>
      <c r="AC83" s="46" t="s">
        <v>73</v>
      </c>
      <c r="AD83" s="67"/>
    </row>
    <row r="84" s="6" customFormat="1" ht="24" spans="1:228">
      <c r="A84" s="45" t="s">
        <v>42</v>
      </c>
      <c r="B84" s="46" t="s">
        <v>85</v>
      </c>
      <c r="C84" s="45" t="s">
        <v>50</v>
      </c>
      <c r="D84" s="45" t="s">
        <v>70</v>
      </c>
      <c r="E84" s="45" t="s">
        <v>71</v>
      </c>
      <c r="F84" s="45">
        <v>6</v>
      </c>
      <c r="G84" s="45">
        <v>1</v>
      </c>
      <c r="H84" s="45">
        <v>6</v>
      </c>
      <c r="I84" s="45">
        <v>6</v>
      </c>
      <c r="J84" s="45">
        <v>2019</v>
      </c>
      <c r="K84" s="45">
        <v>2019</v>
      </c>
      <c r="L84" s="55">
        <v>1.2</v>
      </c>
      <c r="M84" s="55">
        <v>0</v>
      </c>
      <c r="N84" s="55">
        <v>0</v>
      </c>
      <c r="O84" s="55">
        <v>0</v>
      </c>
      <c r="P84" s="55">
        <v>1.2</v>
      </c>
      <c r="Q84" s="45" t="s">
        <v>46</v>
      </c>
      <c r="R84" s="45">
        <v>6</v>
      </c>
      <c r="S84" s="45">
        <v>6</v>
      </c>
      <c r="T84" s="45">
        <v>6</v>
      </c>
      <c r="U84" s="45">
        <v>6</v>
      </c>
      <c r="V84" s="45" t="s">
        <v>41</v>
      </c>
      <c r="W84" s="45" t="s">
        <v>41</v>
      </c>
      <c r="X84" s="45" t="s">
        <v>41</v>
      </c>
      <c r="Y84" s="45" t="s">
        <v>41</v>
      </c>
      <c r="Z84" s="45" t="s">
        <v>41</v>
      </c>
      <c r="AA84" s="45" t="s">
        <v>41</v>
      </c>
      <c r="AB84" s="46" t="s">
        <v>72</v>
      </c>
      <c r="AC84" s="46" t="s">
        <v>73</v>
      </c>
      <c r="AD84" s="6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row>
    <row r="85" s="6" customFormat="1" ht="24" spans="1:30">
      <c r="A85" s="45" t="s">
        <v>42</v>
      </c>
      <c r="B85" s="46" t="s">
        <v>85</v>
      </c>
      <c r="C85" s="45" t="s">
        <v>51</v>
      </c>
      <c r="D85" s="45" t="s">
        <v>70</v>
      </c>
      <c r="E85" s="45" t="s">
        <v>71</v>
      </c>
      <c r="F85" s="45">
        <v>7</v>
      </c>
      <c r="G85" s="45">
        <v>1</v>
      </c>
      <c r="H85" s="45">
        <v>7</v>
      </c>
      <c r="I85" s="45">
        <v>7</v>
      </c>
      <c r="J85" s="45">
        <v>2019</v>
      </c>
      <c r="K85" s="45">
        <v>2019</v>
      </c>
      <c r="L85" s="55">
        <v>1.4</v>
      </c>
      <c r="M85" s="55">
        <v>0</v>
      </c>
      <c r="N85" s="55">
        <v>0</v>
      </c>
      <c r="O85" s="55">
        <v>0</v>
      </c>
      <c r="P85" s="55">
        <v>1.4</v>
      </c>
      <c r="Q85" s="45" t="s">
        <v>46</v>
      </c>
      <c r="R85" s="45">
        <v>7</v>
      </c>
      <c r="S85" s="45">
        <v>7</v>
      </c>
      <c r="T85" s="45">
        <v>7</v>
      </c>
      <c r="U85" s="45">
        <v>7</v>
      </c>
      <c r="V85" s="45" t="s">
        <v>41</v>
      </c>
      <c r="W85" s="45" t="s">
        <v>41</v>
      </c>
      <c r="X85" s="45" t="s">
        <v>41</v>
      </c>
      <c r="Y85" s="45" t="s">
        <v>41</v>
      </c>
      <c r="Z85" s="45" t="s">
        <v>41</v>
      </c>
      <c r="AA85" s="45" t="s">
        <v>41</v>
      </c>
      <c r="AB85" s="46" t="s">
        <v>72</v>
      </c>
      <c r="AC85" s="46" t="s">
        <v>73</v>
      </c>
      <c r="AD85" s="69"/>
    </row>
    <row r="86" s="11" customFormat="1" ht="24" spans="1:228">
      <c r="A86" s="45" t="s">
        <v>42</v>
      </c>
      <c r="B86" s="46" t="s">
        <v>85</v>
      </c>
      <c r="C86" s="45" t="s">
        <v>52</v>
      </c>
      <c r="D86" s="45" t="s">
        <v>70</v>
      </c>
      <c r="E86" s="45" t="s">
        <v>71</v>
      </c>
      <c r="F86" s="45">
        <v>19</v>
      </c>
      <c r="G86" s="45">
        <v>1</v>
      </c>
      <c r="H86" s="45">
        <v>19</v>
      </c>
      <c r="I86" s="45">
        <v>19</v>
      </c>
      <c r="J86" s="45">
        <v>2019</v>
      </c>
      <c r="K86" s="45">
        <v>2019</v>
      </c>
      <c r="L86" s="55">
        <v>3.6</v>
      </c>
      <c r="M86" s="55">
        <v>0</v>
      </c>
      <c r="N86" s="55">
        <v>0</v>
      </c>
      <c r="O86" s="55">
        <v>0</v>
      </c>
      <c r="P86" s="55">
        <v>3.6</v>
      </c>
      <c r="Q86" s="45" t="s">
        <v>46</v>
      </c>
      <c r="R86" s="45">
        <v>19</v>
      </c>
      <c r="S86" s="45">
        <v>19</v>
      </c>
      <c r="T86" s="45">
        <v>19</v>
      </c>
      <c r="U86" s="45">
        <v>19</v>
      </c>
      <c r="V86" s="45" t="s">
        <v>41</v>
      </c>
      <c r="W86" s="45" t="s">
        <v>41</v>
      </c>
      <c r="X86" s="45" t="s">
        <v>41</v>
      </c>
      <c r="Y86" s="45" t="s">
        <v>41</v>
      </c>
      <c r="Z86" s="45" t="s">
        <v>41</v>
      </c>
      <c r="AA86" s="45" t="s">
        <v>41</v>
      </c>
      <c r="AB86" s="46" t="s">
        <v>72</v>
      </c>
      <c r="AC86" s="46" t="s">
        <v>73</v>
      </c>
      <c r="AD86" s="66"/>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c r="HA86" s="8"/>
      <c r="HB86" s="8"/>
      <c r="HC86" s="8"/>
      <c r="HD86" s="8"/>
      <c r="HE86" s="8"/>
      <c r="HF86" s="8"/>
      <c r="HG86" s="8"/>
      <c r="HH86" s="8"/>
      <c r="HI86" s="8"/>
      <c r="HJ86" s="8"/>
      <c r="HK86" s="8"/>
      <c r="HL86" s="8"/>
      <c r="HM86" s="8"/>
      <c r="HN86" s="8"/>
      <c r="HO86" s="8"/>
      <c r="HP86" s="8"/>
      <c r="HQ86" s="8"/>
      <c r="HR86" s="8"/>
      <c r="HS86" s="8"/>
      <c r="HT86" s="8"/>
    </row>
    <row r="87" s="11" customFormat="1" ht="24" spans="1:228">
      <c r="A87" s="45" t="s">
        <v>42</v>
      </c>
      <c r="B87" s="46" t="s">
        <v>85</v>
      </c>
      <c r="C87" s="45" t="s">
        <v>53</v>
      </c>
      <c r="D87" s="45" t="s">
        <v>70</v>
      </c>
      <c r="E87" s="45" t="s">
        <v>71</v>
      </c>
      <c r="F87" s="45">
        <v>20</v>
      </c>
      <c r="G87" s="45">
        <v>1</v>
      </c>
      <c r="H87" s="45">
        <v>20</v>
      </c>
      <c r="I87" s="45">
        <v>20</v>
      </c>
      <c r="J87" s="45">
        <v>2019</v>
      </c>
      <c r="K87" s="45">
        <v>2019</v>
      </c>
      <c r="L87" s="55">
        <v>4</v>
      </c>
      <c r="M87" s="55">
        <v>0</v>
      </c>
      <c r="N87" s="55">
        <v>0</v>
      </c>
      <c r="O87" s="55">
        <v>0</v>
      </c>
      <c r="P87" s="55">
        <v>4</v>
      </c>
      <c r="Q87" s="45" t="s">
        <v>46</v>
      </c>
      <c r="R87" s="45">
        <v>20</v>
      </c>
      <c r="S87" s="45">
        <v>20</v>
      </c>
      <c r="T87" s="45">
        <v>20</v>
      </c>
      <c r="U87" s="45">
        <v>20</v>
      </c>
      <c r="V87" s="45" t="s">
        <v>41</v>
      </c>
      <c r="W87" s="45" t="s">
        <v>41</v>
      </c>
      <c r="X87" s="45" t="s">
        <v>41</v>
      </c>
      <c r="Y87" s="45" t="s">
        <v>41</v>
      </c>
      <c r="Z87" s="45" t="s">
        <v>41</v>
      </c>
      <c r="AA87" s="45" t="s">
        <v>41</v>
      </c>
      <c r="AB87" s="46" t="s">
        <v>72</v>
      </c>
      <c r="AC87" s="46" t="s">
        <v>73</v>
      </c>
      <c r="AD87" s="69"/>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row>
    <row r="88" s="6" customFormat="1" ht="24" spans="1:228">
      <c r="A88" s="45" t="s">
        <v>42</v>
      </c>
      <c r="B88" s="46" t="s">
        <v>85</v>
      </c>
      <c r="C88" s="45" t="s">
        <v>54</v>
      </c>
      <c r="D88" s="45" t="s">
        <v>70</v>
      </c>
      <c r="E88" s="45" t="s">
        <v>71</v>
      </c>
      <c r="F88" s="131">
        <v>14</v>
      </c>
      <c r="G88" s="131">
        <v>1</v>
      </c>
      <c r="H88" s="45">
        <v>14</v>
      </c>
      <c r="I88" s="45">
        <v>14</v>
      </c>
      <c r="J88" s="45">
        <v>2019</v>
      </c>
      <c r="K88" s="45">
        <v>2019</v>
      </c>
      <c r="L88" s="55">
        <v>2.8</v>
      </c>
      <c r="M88" s="55">
        <v>0</v>
      </c>
      <c r="N88" s="55">
        <v>0</v>
      </c>
      <c r="O88" s="55">
        <v>0</v>
      </c>
      <c r="P88" s="55">
        <v>2.8</v>
      </c>
      <c r="Q88" s="45" t="s">
        <v>46</v>
      </c>
      <c r="R88" s="45">
        <v>14</v>
      </c>
      <c r="S88" s="45">
        <v>14</v>
      </c>
      <c r="T88" s="45">
        <v>14</v>
      </c>
      <c r="U88" s="45">
        <v>14</v>
      </c>
      <c r="V88" s="45" t="s">
        <v>41</v>
      </c>
      <c r="W88" s="45" t="s">
        <v>41</v>
      </c>
      <c r="X88" s="45" t="s">
        <v>41</v>
      </c>
      <c r="Y88" s="45" t="s">
        <v>41</v>
      </c>
      <c r="Z88" s="45" t="s">
        <v>41</v>
      </c>
      <c r="AA88" s="45" t="s">
        <v>41</v>
      </c>
      <c r="AB88" s="46" t="s">
        <v>72</v>
      </c>
      <c r="AC88" s="46" t="s">
        <v>73</v>
      </c>
      <c r="AD88" s="6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row>
    <row r="89" s="8" customFormat="1" ht="24" spans="1:30">
      <c r="A89" s="45" t="s">
        <v>42</v>
      </c>
      <c r="B89" s="46" t="s">
        <v>85</v>
      </c>
      <c r="C89" s="45" t="s">
        <v>55</v>
      </c>
      <c r="D89" s="45" t="s">
        <v>70</v>
      </c>
      <c r="E89" s="45" t="s">
        <v>71</v>
      </c>
      <c r="F89" s="45">
        <v>69</v>
      </c>
      <c r="G89" s="45">
        <v>1</v>
      </c>
      <c r="H89" s="45">
        <v>69</v>
      </c>
      <c r="I89" s="45">
        <v>69</v>
      </c>
      <c r="J89" s="45">
        <v>2019</v>
      </c>
      <c r="K89" s="45">
        <v>2019</v>
      </c>
      <c r="L89" s="55">
        <v>13.8</v>
      </c>
      <c r="M89" s="55">
        <v>0</v>
      </c>
      <c r="N89" s="55">
        <v>0</v>
      </c>
      <c r="O89" s="55">
        <v>0</v>
      </c>
      <c r="P89" s="55">
        <v>13.8</v>
      </c>
      <c r="Q89" s="45" t="s">
        <v>46</v>
      </c>
      <c r="R89" s="45">
        <v>69</v>
      </c>
      <c r="S89" s="45">
        <v>69</v>
      </c>
      <c r="T89" s="45">
        <v>69</v>
      </c>
      <c r="U89" s="45">
        <v>69</v>
      </c>
      <c r="V89" s="45" t="s">
        <v>41</v>
      </c>
      <c r="W89" s="45" t="s">
        <v>41</v>
      </c>
      <c r="X89" s="45" t="s">
        <v>41</v>
      </c>
      <c r="Y89" s="45" t="s">
        <v>41</v>
      </c>
      <c r="Z89" s="45" t="s">
        <v>41</v>
      </c>
      <c r="AA89" s="45" t="s">
        <v>41</v>
      </c>
      <c r="AB89" s="46" t="s">
        <v>72</v>
      </c>
      <c r="AC89" s="46" t="s">
        <v>73</v>
      </c>
      <c r="AD89" s="66"/>
    </row>
    <row r="90" s="8" customFormat="1" ht="24" spans="1:228">
      <c r="A90" s="45" t="s">
        <v>42</v>
      </c>
      <c r="B90" s="46" t="s">
        <v>85</v>
      </c>
      <c r="C90" s="45" t="s">
        <v>56</v>
      </c>
      <c r="D90" s="45" t="s">
        <v>70</v>
      </c>
      <c r="E90" s="45" t="s">
        <v>71</v>
      </c>
      <c r="F90" s="45">
        <v>22</v>
      </c>
      <c r="G90" s="45">
        <v>1</v>
      </c>
      <c r="H90" s="45">
        <v>22</v>
      </c>
      <c r="I90" s="45">
        <v>22</v>
      </c>
      <c r="J90" s="45">
        <v>2019</v>
      </c>
      <c r="K90" s="45">
        <v>2019</v>
      </c>
      <c r="L90" s="55">
        <v>4.4</v>
      </c>
      <c r="M90" s="55">
        <v>0</v>
      </c>
      <c r="N90" s="55">
        <v>0</v>
      </c>
      <c r="O90" s="55">
        <v>0</v>
      </c>
      <c r="P90" s="55">
        <v>4.4</v>
      </c>
      <c r="Q90" s="45" t="s">
        <v>793</v>
      </c>
      <c r="R90" s="45">
        <v>22</v>
      </c>
      <c r="S90" s="45">
        <v>22</v>
      </c>
      <c r="T90" s="45">
        <v>22</v>
      </c>
      <c r="U90" s="45">
        <v>22</v>
      </c>
      <c r="V90" s="45" t="s">
        <v>41</v>
      </c>
      <c r="W90" s="45" t="s">
        <v>41</v>
      </c>
      <c r="X90" s="45" t="s">
        <v>41</v>
      </c>
      <c r="Y90" s="45" t="s">
        <v>41</v>
      </c>
      <c r="Z90" s="45" t="s">
        <v>41</v>
      </c>
      <c r="AA90" s="45" t="s">
        <v>41</v>
      </c>
      <c r="AB90" s="46" t="s">
        <v>72</v>
      </c>
      <c r="AC90" s="46" t="s">
        <v>73</v>
      </c>
      <c r="AD90" s="69"/>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row>
    <row r="91" s="8" customFormat="1" ht="24" spans="1:30">
      <c r="A91" s="45" t="s">
        <v>42</v>
      </c>
      <c r="B91" s="46" t="s">
        <v>85</v>
      </c>
      <c r="C91" s="45" t="s">
        <v>57</v>
      </c>
      <c r="D91" s="45" t="s">
        <v>70</v>
      </c>
      <c r="E91" s="45" t="s">
        <v>71</v>
      </c>
      <c r="F91" s="45">
        <v>7</v>
      </c>
      <c r="G91" s="45">
        <v>1</v>
      </c>
      <c r="H91" s="45">
        <v>7</v>
      </c>
      <c r="I91" s="45">
        <v>7</v>
      </c>
      <c r="J91" s="45">
        <v>2019</v>
      </c>
      <c r="K91" s="45">
        <v>2019</v>
      </c>
      <c r="L91" s="55">
        <v>1.4</v>
      </c>
      <c r="M91" s="55">
        <v>0</v>
      </c>
      <c r="N91" s="55">
        <v>0</v>
      </c>
      <c r="O91" s="55">
        <v>0</v>
      </c>
      <c r="P91" s="55">
        <v>1.4</v>
      </c>
      <c r="Q91" s="45" t="s">
        <v>46</v>
      </c>
      <c r="R91" s="45">
        <v>7</v>
      </c>
      <c r="S91" s="45">
        <v>7</v>
      </c>
      <c r="T91" s="45">
        <v>7</v>
      </c>
      <c r="U91" s="45">
        <v>7</v>
      </c>
      <c r="V91" s="45" t="s">
        <v>41</v>
      </c>
      <c r="W91" s="45" t="s">
        <v>41</v>
      </c>
      <c r="X91" s="45" t="s">
        <v>41</v>
      </c>
      <c r="Y91" s="45" t="s">
        <v>41</v>
      </c>
      <c r="Z91" s="45" t="s">
        <v>41</v>
      </c>
      <c r="AA91" s="45" t="s">
        <v>41</v>
      </c>
      <c r="AB91" s="46" t="s">
        <v>72</v>
      </c>
      <c r="AC91" s="46" t="s">
        <v>73</v>
      </c>
      <c r="AD91" s="66"/>
    </row>
    <row r="92" s="8" customFormat="1" ht="24" spans="1:228">
      <c r="A92" s="45" t="s">
        <v>42</v>
      </c>
      <c r="B92" s="46" t="s">
        <v>85</v>
      </c>
      <c r="C92" s="45" t="s">
        <v>58</v>
      </c>
      <c r="D92" s="45" t="s">
        <v>70</v>
      </c>
      <c r="E92" s="45" t="s">
        <v>71</v>
      </c>
      <c r="F92" s="45">
        <v>52</v>
      </c>
      <c r="G92" s="45">
        <v>1</v>
      </c>
      <c r="H92" s="45">
        <v>52</v>
      </c>
      <c r="I92" s="45">
        <v>52</v>
      </c>
      <c r="J92" s="45">
        <v>2019</v>
      </c>
      <c r="K92" s="45">
        <v>2019</v>
      </c>
      <c r="L92" s="55">
        <v>10.4</v>
      </c>
      <c r="M92" s="55">
        <v>0</v>
      </c>
      <c r="N92" s="55">
        <v>0</v>
      </c>
      <c r="O92" s="55">
        <v>0</v>
      </c>
      <c r="P92" s="55">
        <v>10.4</v>
      </c>
      <c r="Q92" s="45" t="s">
        <v>46</v>
      </c>
      <c r="R92" s="45">
        <v>52</v>
      </c>
      <c r="S92" s="45">
        <v>52</v>
      </c>
      <c r="T92" s="45">
        <v>52</v>
      </c>
      <c r="U92" s="45">
        <v>52</v>
      </c>
      <c r="V92" s="45" t="s">
        <v>41</v>
      </c>
      <c r="W92" s="45" t="s">
        <v>41</v>
      </c>
      <c r="X92" s="45" t="s">
        <v>41</v>
      </c>
      <c r="Y92" s="45" t="s">
        <v>41</v>
      </c>
      <c r="Z92" s="45" t="s">
        <v>41</v>
      </c>
      <c r="AA92" s="45" t="s">
        <v>41</v>
      </c>
      <c r="AB92" s="46" t="s">
        <v>72</v>
      </c>
      <c r="AC92" s="46" t="s">
        <v>73</v>
      </c>
      <c r="AD92" s="69"/>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row>
    <row r="93" s="5" customFormat="1" ht="12" spans="1:30">
      <c r="A93" s="43">
        <v>2.4</v>
      </c>
      <c r="B93" s="44" t="s">
        <v>86</v>
      </c>
      <c r="C93" s="43" t="s">
        <v>36</v>
      </c>
      <c r="D93" s="43"/>
      <c r="E93" s="43"/>
      <c r="F93" s="43">
        <v>297</v>
      </c>
      <c r="G93" s="43">
        <v>11</v>
      </c>
      <c r="H93" s="43">
        <v>297</v>
      </c>
      <c r="I93" s="43">
        <v>297</v>
      </c>
      <c r="J93" s="43"/>
      <c r="K93" s="43"/>
      <c r="L93" s="52">
        <f>SUM(L94:L104)</f>
        <v>59.1</v>
      </c>
      <c r="M93" s="52">
        <f>SUM(M94:M104)</f>
        <v>59.1</v>
      </c>
      <c r="N93" s="52">
        <f>SUM(N94:N104)</f>
        <v>0</v>
      </c>
      <c r="O93" s="52">
        <f>SUM(O94:O104)</f>
        <v>0</v>
      </c>
      <c r="P93" s="52">
        <f>SUM(P94:P104)</f>
        <v>0</v>
      </c>
      <c r="Q93" s="43"/>
      <c r="R93" s="43">
        <v>297</v>
      </c>
      <c r="S93" s="43">
        <v>297</v>
      </c>
      <c r="T93" s="43">
        <v>297</v>
      </c>
      <c r="U93" s="43">
        <v>297</v>
      </c>
      <c r="V93" s="43" t="s">
        <v>41</v>
      </c>
      <c r="W93" s="43" t="s">
        <v>41</v>
      </c>
      <c r="X93" s="43" t="s">
        <v>41</v>
      </c>
      <c r="Y93" s="43" t="s">
        <v>41</v>
      </c>
      <c r="Z93" s="43" t="s">
        <v>41</v>
      </c>
      <c r="AA93" s="43" t="s">
        <v>41</v>
      </c>
      <c r="AB93" s="44"/>
      <c r="AC93" s="44"/>
      <c r="AD93" s="65"/>
    </row>
    <row r="94" s="6" customFormat="1" ht="24" spans="1:228">
      <c r="A94" s="45" t="s">
        <v>42</v>
      </c>
      <c r="B94" s="46" t="s">
        <v>87</v>
      </c>
      <c r="C94" s="45" t="s">
        <v>44</v>
      </c>
      <c r="D94" s="45" t="s">
        <v>70</v>
      </c>
      <c r="E94" s="45" t="s">
        <v>71</v>
      </c>
      <c r="F94" s="45">
        <v>4</v>
      </c>
      <c r="G94" s="45">
        <v>1</v>
      </c>
      <c r="H94" s="45">
        <v>4</v>
      </c>
      <c r="I94" s="45">
        <v>4</v>
      </c>
      <c r="J94" s="45">
        <v>2019</v>
      </c>
      <c r="K94" s="45">
        <v>2019</v>
      </c>
      <c r="L94" s="55">
        <v>0.8</v>
      </c>
      <c r="M94" s="55">
        <v>0.8</v>
      </c>
      <c r="N94" s="55">
        <v>0</v>
      </c>
      <c r="O94" s="55">
        <v>0</v>
      </c>
      <c r="P94" s="55">
        <v>0</v>
      </c>
      <c r="Q94" s="45" t="s">
        <v>46</v>
      </c>
      <c r="R94" s="45">
        <v>4</v>
      </c>
      <c r="S94" s="45">
        <v>4</v>
      </c>
      <c r="T94" s="45">
        <v>4</v>
      </c>
      <c r="U94" s="45">
        <v>4</v>
      </c>
      <c r="V94" s="45" t="s">
        <v>41</v>
      </c>
      <c r="W94" s="45" t="s">
        <v>41</v>
      </c>
      <c r="X94" s="45" t="s">
        <v>41</v>
      </c>
      <c r="Y94" s="45" t="s">
        <v>41</v>
      </c>
      <c r="Z94" s="45" t="s">
        <v>41</v>
      </c>
      <c r="AA94" s="45" t="s">
        <v>41</v>
      </c>
      <c r="AB94" s="46" t="s">
        <v>72</v>
      </c>
      <c r="AC94" s="46" t="s">
        <v>73</v>
      </c>
      <c r="AD94" s="66"/>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c r="HL94" s="8"/>
      <c r="HM94" s="8"/>
      <c r="HN94" s="8"/>
      <c r="HO94" s="8"/>
      <c r="HP94" s="8"/>
      <c r="HQ94" s="8"/>
      <c r="HR94" s="8"/>
      <c r="HS94" s="8"/>
      <c r="HT94" s="8"/>
    </row>
    <row r="95" s="7" customFormat="1" ht="24" spans="1:30">
      <c r="A95" s="45" t="s">
        <v>42</v>
      </c>
      <c r="B95" s="46" t="s">
        <v>87</v>
      </c>
      <c r="C95" s="45" t="s">
        <v>49</v>
      </c>
      <c r="D95" s="45" t="s">
        <v>70</v>
      </c>
      <c r="E95" s="45" t="s">
        <v>71</v>
      </c>
      <c r="F95" s="45">
        <v>8</v>
      </c>
      <c r="G95" s="45">
        <v>1</v>
      </c>
      <c r="H95" s="45">
        <v>8</v>
      </c>
      <c r="I95" s="45">
        <v>8</v>
      </c>
      <c r="J95" s="45">
        <v>2019</v>
      </c>
      <c r="K95" s="45">
        <v>2019</v>
      </c>
      <c r="L95" s="55">
        <v>1.6</v>
      </c>
      <c r="M95" s="55">
        <v>1.6</v>
      </c>
      <c r="N95" s="55">
        <v>0</v>
      </c>
      <c r="O95" s="55">
        <v>0</v>
      </c>
      <c r="P95" s="55">
        <v>0</v>
      </c>
      <c r="Q95" s="45" t="s">
        <v>46</v>
      </c>
      <c r="R95" s="45">
        <v>8</v>
      </c>
      <c r="S95" s="45">
        <v>8</v>
      </c>
      <c r="T95" s="45">
        <v>8</v>
      </c>
      <c r="U95" s="45">
        <v>8</v>
      </c>
      <c r="V95" s="45" t="s">
        <v>41</v>
      </c>
      <c r="W95" s="45" t="s">
        <v>41</v>
      </c>
      <c r="X95" s="45" t="s">
        <v>41</v>
      </c>
      <c r="Y95" s="45" t="s">
        <v>41</v>
      </c>
      <c r="Z95" s="45" t="s">
        <v>41</v>
      </c>
      <c r="AA95" s="45" t="s">
        <v>41</v>
      </c>
      <c r="AB95" s="46" t="s">
        <v>72</v>
      </c>
      <c r="AC95" s="46" t="s">
        <v>73</v>
      </c>
      <c r="AD95" s="67"/>
    </row>
    <row r="96" s="6" customFormat="1" ht="24" spans="1:228">
      <c r="A96" s="45" t="s">
        <v>42</v>
      </c>
      <c r="B96" s="46" t="s">
        <v>87</v>
      </c>
      <c r="C96" s="45" t="s">
        <v>50</v>
      </c>
      <c r="D96" s="45" t="s">
        <v>70</v>
      </c>
      <c r="E96" s="45" t="s">
        <v>71</v>
      </c>
      <c r="F96" s="45">
        <v>9</v>
      </c>
      <c r="G96" s="45">
        <v>1</v>
      </c>
      <c r="H96" s="45">
        <v>9</v>
      </c>
      <c r="I96" s="45">
        <v>9</v>
      </c>
      <c r="J96" s="45">
        <v>2019</v>
      </c>
      <c r="K96" s="45">
        <v>2019</v>
      </c>
      <c r="L96" s="55">
        <v>1.8</v>
      </c>
      <c r="M96" s="55">
        <v>1.8</v>
      </c>
      <c r="N96" s="55">
        <v>0</v>
      </c>
      <c r="O96" s="55">
        <v>0</v>
      </c>
      <c r="P96" s="55">
        <v>0</v>
      </c>
      <c r="Q96" s="45" t="s">
        <v>46</v>
      </c>
      <c r="R96" s="45">
        <v>9</v>
      </c>
      <c r="S96" s="45">
        <v>9</v>
      </c>
      <c r="T96" s="45">
        <v>9</v>
      </c>
      <c r="U96" s="45">
        <v>9</v>
      </c>
      <c r="V96" s="45" t="s">
        <v>41</v>
      </c>
      <c r="W96" s="45" t="s">
        <v>41</v>
      </c>
      <c r="X96" s="45" t="s">
        <v>41</v>
      </c>
      <c r="Y96" s="45" t="s">
        <v>41</v>
      </c>
      <c r="Z96" s="45" t="s">
        <v>41</v>
      </c>
      <c r="AA96" s="45" t="s">
        <v>41</v>
      </c>
      <c r="AB96" s="46" t="s">
        <v>72</v>
      </c>
      <c r="AC96" s="46" t="s">
        <v>73</v>
      </c>
      <c r="AD96" s="6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row>
    <row r="97" s="6" customFormat="1" ht="24" spans="1:30">
      <c r="A97" s="45" t="s">
        <v>42</v>
      </c>
      <c r="B97" s="46" t="s">
        <v>87</v>
      </c>
      <c r="C97" s="45" t="s">
        <v>51</v>
      </c>
      <c r="D97" s="45" t="s">
        <v>70</v>
      </c>
      <c r="E97" s="45" t="s">
        <v>71</v>
      </c>
      <c r="F97" s="45">
        <v>8</v>
      </c>
      <c r="G97" s="45">
        <v>1</v>
      </c>
      <c r="H97" s="45">
        <v>8</v>
      </c>
      <c r="I97" s="45">
        <v>8</v>
      </c>
      <c r="J97" s="45">
        <v>2019</v>
      </c>
      <c r="K97" s="45">
        <v>2019</v>
      </c>
      <c r="L97" s="55">
        <v>1.6</v>
      </c>
      <c r="M97" s="55">
        <v>1.6</v>
      </c>
      <c r="N97" s="55">
        <v>0</v>
      </c>
      <c r="O97" s="55">
        <v>0</v>
      </c>
      <c r="P97" s="55">
        <v>0</v>
      </c>
      <c r="Q97" s="45" t="s">
        <v>46</v>
      </c>
      <c r="R97" s="45">
        <v>8</v>
      </c>
      <c r="S97" s="45">
        <v>8</v>
      </c>
      <c r="T97" s="45">
        <v>8</v>
      </c>
      <c r="U97" s="45">
        <v>8</v>
      </c>
      <c r="V97" s="45" t="s">
        <v>41</v>
      </c>
      <c r="W97" s="45" t="s">
        <v>41</v>
      </c>
      <c r="X97" s="45" t="s">
        <v>41</v>
      </c>
      <c r="Y97" s="45" t="s">
        <v>41</v>
      </c>
      <c r="Z97" s="45" t="s">
        <v>41</v>
      </c>
      <c r="AA97" s="45" t="s">
        <v>41</v>
      </c>
      <c r="AB97" s="46" t="s">
        <v>72</v>
      </c>
      <c r="AC97" s="46" t="s">
        <v>73</v>
      </c>
      <c r="AD97" s="69"/>
    </row>
    <row r="98" s="11" customFormat="1" ht="24" spans="1:228">
      <c r="A98" s="45" t="s">
        <v>42</v>
      </c>
      <c r="B98" s="46" t="s">
        <v>87</v>
      </c>
      <c r="C98" s="45" t="s">
        <v>52</v>
      </c>
      <c r="D98" s="45" t="s">
        <v>70</v>
      </c>
      <c r="E98" s="45" t="s">
        <v>71</v>
      </c>
      <c r="F98" s="45">
        <v>12</v>
      </c>
      <c r="G98" s="45">
        <v>1</v>
      </c>
      <c r="H98" s="45">
        <v>12</v>
      </c>
      <c r="I98" s="45">
        <v>12</v>
      </c>
      <c r="J98" s="45">
        <v>2019</v>
      </c>
      <c r="K98" s="45">
        <v>2019</v>
      </c>
      <c r="L98" s="55">
        <v>2.4</v>
      </c>
      <c r="M98" s="55">
        <v>2.4</v>
      </c>
      <c r="N98" s="55">
        <v>0</v>
      </c>
      <c r="O98" s="55">
        <v>0</v>
      </c>
      <c r="P98" s="55">
        <v>0</v>
      </c>
      <c r="Q98" s="45" t="s">
        <v>46</v>
      </c>
      <c r="R98" s="45">
        <v>12</v>
      </c>
      <c r="S98" s="45">
        <v>12</v>
      </c>
      <c r="T98" s="45">
        <v>12</v>
      </c>
      <c r="U98" s="45">
        <v>12</v>
      </c>
      <c r="V98" s="45" t="s">
        <v>41</v>
      </c>
      <c r="W98" s="45" t="s">
        <v>41</v>
      </c>
      <c r="X98" s="45" t="s">
        <v>41</v>
      </c>
      <c r="Y98" s="45" t="s">
        <v>41</v>
      </c>
      <c r="Z98" s="45" t="s">
        <v>41</v>
      </c>
      <c r="AA98" s="45" t="s">
        <v>41</v>
      </c>
      <c r="AB98" s="46" t="s">
        <v>72</v>
      </c>
      <c r="AC98" s="46" t="s">
        <v>73</v>
      </c>
      <c r="AD98" s="66"/>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row>
    <row r="99" s="11" customFormat="1" ht="24" spans="1:228">
      <c r="A99" s="45" t="s">
        <v>42</v>
      </c>
      <c r="B99" s="46" t="s">
        <v>87</v>
      </c>
      <c r="C99" s="45" t="s">
        <v>53</v>
      </c>
      <c r="D99" s="45" t="s">
        <v>70</v>
      </c>
      <c r="E99" s="45" t="s">
        <v>71</v>
      </c>
      <c r="F99" s="45">
        <v>30</v>
      </c>
      <c r="G99" s="45">
        <v>1</v>
      </c>
      <c r="H99" s="45">
        <v>30</v>
      </c>
      <c r="I99" s="45">
        <v>30</v>
      </c>
      <c r="J99" s="45">
        <v>2019</v>
      </c>
      <c r="K99" s="45">
        <v>2019</v>
      </c>
      <c r="L99" s="55">
        <v>6</v>
      </c>
      <c r="M99" s="55">
        <v>6</v>
      </c>
      <c r="N99" s="55">
        <v>0</v>
      </c>
      <c r="O99" s="55">
        <v>0</v>
      </c>
      <c r="P99" s="55">
        <v>0</v>
      </c>
      <c r="Q99" s="45" t="s">
        <v>46</v>
      </c>
      <c r="R99" s="45">
        <v>30</v>
      </c>
      <c r="S99" s="45">
        <v>30</v>
      </c>
      <c r="T99" s="45">
        <v>30</v>
      </c>
      <c r="U99" s="45">
        <v>30</v>
      </c>
      <c r="V99" s="45" t="s">
        <v>41</v>
      </c>
      <c r="W99" s="45" t="s">
        <v>41</v>
      </c>
      <c r="X99" s="45" t="s">
        <v>41</v>
      </c>
      <c r="Y99" s="45" t="s">
        <v>41</v>
      </c>
      <c r="Z99" s="45" t="s">
        <v>41</v>
      </c>
      <c r="AA99" s="45" t="s">
        <v>41</v>
      </c>
      <c r="AB99" s="46" t="s">
        <v>72</v>
      </c>
      <c r="AC99" s="46" t="s">
        <v>73</v>
      </c>
      <c r="AD99" s="69"/>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row>
    <row r="100" s="6" customFormat="1" ht="24" spans="1:228">
      <c r="A100" s="45" t="s">
        <v>42</v>
      </c>
      <c r="B100" s="46" t="s">
        <v>87</v>
      </c>
      <c r="C100" s="45" t="s">
        <v>54</v>
      </c>
      <c r="D100" s="45" t="s">
        <v>70</v>
      </c>
      <c r="E100" s="45" t="s">
        <v>71</v>
      </c>
      <c r="F100" s="45">
        <v>71</v>
      </c>
      <c r="G100" s="45">
        <v>1</v>
      </c>
      <c r="H100" s="45">
        <v>71</v>
      </c>
      <c r="I100" s="45">
        <v>71</v>
      </c>
      <c r="J100" s="45">
        <v>2019</v>
      </c>
      <c r="K100" s="45">
        <v>2019</v>
      </c>
      <c r="L100" s="55">
        <v>14.2</v>
      </c>
      <c r="M100" s="55">
        <v>14.2</v>
      </c>
      <c r="N100" s="55">
        <v>0</v>
      </c>
      <c r="O100" s="55">
        <v>0</v>
      </c>
      <c r="P100" s="55">
        <v>0</v>
      </c>
      <c r="Q100" s="45" t="s">
        <v>46</v>
      </c>
      <c r="R100" s="45">
        <v>71</v>
      </c>
      <c r="S100" s="45">
        <v>71</v>
      </c>
      <c r="T100" s="45">
        <v>71</v>
      </c>
      <c r="U100" s="45">
        <v>71</v>
      </c>
      <c r="V100" s="45" t="s">
        <v>41</v>
      </c>
      <c r="W100" s="45" t="s">
        <v>41</v>
      </c>
      <c r="X100" s="45" t="s">
        <v>41</v>
      </c>
      <c r="Y100" s="45" t="s">
        <v>41</v>
      </c>
      <c r="Z100" s="45" t="s">
        <v>41</v>
      </c>
      <c r="AA100" s="45" t="s">
        <v>41</v>
      </c>
      <c r="AB100" s="46" t="s">
        <v>72</v>
      </c>
      <c r="AC100" s="46" t="s">
        <v>73</v>
      </c>
      <c r="AD100" s="6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row>
    <row r="101" s="8" customFormat="1" ht="24" spans="1:30">
      <c r="A101" s="45" t="s">
        <v>42</v>
      </c>
      <c r="B101" s="46" t="s">
        <v>87</v>
      </c>
      <c r="C101" s="45" t="s">
        <v>55</v>
      </c>
      <c r="D101" s="45" t="s">
        <v>70</v>
      </c>
      <c r="E101" s="45" t="s">
        <v>71</v>
      </c>
      <c r="F101" s="45">
        <v>53</v>
      </c>
      <c r="G101" s="45">
        <v>1</v>
      </c>
      <c r="H101" s="45">
        <v>53</v>
      </c>
      <c r="I101" s="45">
        <v>53</v>
      </c>
      <c r="J101" s="45">
        <v>2019</v>
      </c>
      <c r="K101" s="45">
        <v>2019</v>
      </c>
      <c r="L101" s="55">
        <v>10.3</v>
      </c>
      <c r="M101" s="55">
        <v>10.3</v>
      </c>
      <c r="N101" s="55">
        <v>0</v>
      </c>
      <c r="O101" s="55">
        <v>0</v>
      </c>
      <c r="P101" s="55">
        <v>0</v>
      </c>
      <c r="Q101" s="45" t="s">
        <v>46</v>
      </c>
      <c r="R101" s="45">
        <v>53</v>
      </c>
      <c r="S101" s="45">
        <v>53</v>
      </c>
      <c r="T101" s="45">
        <v>53</v>
      </c>
      <c r="U101" s="45">
        <v>53</v>
      </c>
      <c r="V101" s="45" t="s">
        <v>41</v>
      </c>
      <c r="W101" s="45" t="s">
        <v>41</v>
      </c>
      <c r="X101" s="45" t="s">
        <v>41</v>
      </c>
      <c r="Y101" s="45" t="s">
        <v>41</v>
      </c>
      <c r="Z101" s="45" t="s">
        <v>41</v>
      </c>
      <c r="AA101" s="45" t="s">
        <v>41</v>
      </c>
      <c r="AB101" s="46" t="s">
        <v>72</v>
      </c>
      <c r="AC101" s="46" t="s">
        <v>73</v>
      </c>
      <c r="AD101" s="66"/>
    </row>
    <row r="102" s="8" customFormat="1" ht="24" spans="1:228">
      <c r="A102" s="45" t="s">
        <v>42</v>
      </c>
      <c r="B102" s="46" t="s">
        <v>87</v>
      </c>
      <c r="C102" s="45" t="s">
        <v>56</v>
      </c>
      <c r="D102" s="45" t="s">
        <v>70</v>
      </c>
      <c r="E102" s="45" t="s">
        <v>71</v>
      </c>
      <c r="F102" s="45">
        <v>39</v>
      </c>
      <c r="G102" s="45">
        <v>1</v>
      </c>
      <c r="H102" s="45">
        <v>39</v>
      </c>
      <c r="I102" s="45">
        <v>39</v>
      </c>
      <c r="J102" s="45">
        <v>2019</v>
      </c>
      <c r="K102" s="45">
        <v>2019</v>
      </c>
      <c r="L102" s="55">
        <v>7.8</v>
      </c>
      <c r="M102" s="55">
        <v>7.8</v>
      </c>
      <c r="N102" s="55">
        <v>0</v>
      </c>
      <c r="O102" s="55">
        <v>0</v>
      </c>
      <c r="P102" s="55">
        <v>0</v>
      </c>
      <c r="Q102" s="45" t="s">
        <v>793</v>
      </c>
      <c r="R102" s="45">
        <v>39</v>
      </c>
      <c r="S102" s="45">
        <v>39</v>
      </c>
      <c r="T102" s="45">
        <v>39</v>
      </c>
      <c r="U102" s="45">
        <v>39</v>
      </c>
      <c r="V102" s="45" t="s">
        <v>41</v>
      </c>
      <c r="W102" s="45" t="s">
        <v>41</v>
      </c>
      <c r="X102" s="45" t="s">
        <v>41</v>
      </c>
      <c r="Y102" s="45" t="s">
        <v>41</v>
      </c>
      <c r="Z102" s="45" t="s">
        <v>41</v>
      </c>
      <c r="AA102" s="45" t="s">
        <v>41</v>
      </c>
      <c r="AB102" s="46" t="s">
        <v>72</v>
      </c>
      <c r="AC102" s="46" t="s">
        <v>73</v>
      </c>
      <c r="AD102" s="69"/>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row>
    <row r="103" s="8" customFormat="1" ht="24" spans="1:30">
      <c r="A103" s="45" t="s">
        <v>42</v>
      </c>
      <c r="B103" s="46" t="s">
        <v>87</v>
      </c>
      <c r="C103" s="45" t="s">
        <v>57</v>
      </c>
      <c r="D103" s="45" t="s">
        <v>70</v>
      </c>
      <c r="E103" s="45" t="s">
        <v>71</v>
      </c>
      <c r="F103" s="45">
        <v>9</v>
      </c>
      <c r="G103" s="45">
        <v>1</v>
      </c>
      <c r="H103" s="45">
        <v>9</v>
      </c>
      <c r="I103" s="45">
        <v>9</v>
      </c>
      <c r="J103" s="45">
        <v>2019</v>
      </c>
      <c r="K103" s="45">
        <v>2019</v>
      </c>
      <c r="L103" s="55">
        <v>1.8</v>
      </c>
      <c r="M103" s="55">
        <v>1.8</v>
      </c>
      <c r="N103" s="55">
        <v>0</v>
      </c>
      <c r="O103" s="55">
        <v>0</v>
      </c>
      <c r="P103" s="55">
        <v>0</v>
      </c>
      <c r="Q103" s="45" t="s">
        <v>46</v>
      </c>
      <c r="R103" s="45">
        <v>9</v>
      </c>
      <c r="S103" s="45">
        <v>9</v>
      </c>
      <c r="T103" s="45">
        <v>9</v>
      </c>
      <c r="U103" s="45">
        <v>9</v>
      </c>
      <c r="V103" s="45" t="s">
        <v>41</v>
      </c>
      <c r="W103" s="45" t="s">
        <v>41</v>
      </c>
      <c r="X103" s="45" t="s">
        <v>41</v>
      </c>
      <c r="Y103" s="45" t="s">
        <v>41</v>
      </c>
      <c r="Z103" s="45" t="s">
        <v>41</v>
      </c>
      <c r="AA103" s="45" t="s">
        <v>41</v>
      </c>
      <c r="AB103" s="46" t="s">
        <v>72</v>
      </c>
      <c r="AC103" s="46" t="s">
        <v>73</v>
      </c>
      <c r="AD103" s="66"/>
    </row>
    <row r="104" s="8" customFormat="1" ht="24" spans="1:228">
      <c r="A104" s="45" t="s">
        <v>42</v>
      </c>
      <c r="B104" s="46" t="s">
        <v>87</v>
      </c>
      <c r="C104" s="45" t="s">
        <v>58</v>
      </c>
      <c r="D104" s="45" t="s">
        <v>70</v>
      </c>
      <c r="E104" s="45" t="s">
        <v>71</v>
      </c>
      <c r="F104" s="45">
        <v>54</v>
      </c>
      <c r="G104" s="45">
        <v>1</v>
      </c>
      <c r="H104" s="45">
        <v>54</v>
      </c>
      <c r="I104" s="45">
        <v>54</v>
      </c>
      <c r="J104" s="45">
        <v>2019</v>
      </c>
      <c r="K104" s="45">
        <v>2019</v>
      </c>
      <c r="L104" s="55">
        <v>10.8</v>
      </c>
      <c r="M104" s="55">
        <v>10.8</v>
      </c>
      <c r="N104" s="55">
        <v>0</v>
      </c>
      <c r="O104" s="55">
        <v>0</v>
      </c>
      <c r="P104" s="55">
        <v>0</v>
      </c>
      <c r="Q104" s="45" t="s">
        <v>46</v>
      </c>
      <c r="R104" s="45">
        <v>54</v>
      </c>
      <c r="S104" s="45">
        <v>54</v>
      </c>
      <c r="T104" s="45">
        <v>54</v>
      </c>
      <c r="U104" s="45">
        <v>54</v>
      </c>
      <c r="V104" s="45" t="s">
        <v>41</v>
      </c>
      <c r="W104" s="45" t="s">
        <v>41</v>
      </c>
      <c r="X104" s="45" t="s">
        <v>41</v>
      </c>
      <c r="Y104" s="45" t="s">
        <v>41</v>
      </c>
      <c r="Z104" s="45" t="s">
        <v>41</v>
      </c>
      <c r="AA104" s="45" t="s">
        <v>41</v>
      </c>
      <c r="AB104" s="46" t="s">
        <v>72</v>
      </c>
      <c r="AC104" s="46" t="s">
        <v>73</v>
      </c>
      <c r="AD104" s="69"/>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row>
    <row r="105" s="5" customFormat="1" ht="12" spans="1:30">
      <c r="A105" s="43">
        <v>2.5</v>
      </c>
      <c r="B105" s="44" t="s">
        <v>88</v>
      </c>
      <c r="C105" s="43" t="s">
        <v>36</v>
      </c>
      <c r="D105" s="43"/>
      <c r="E105" s="43"/>
      <c r="F105" s="43">
        <v>155</v>
      </c>
      <c r="G105" s="43">
        <v>11</v>
      </c>
      <c r="H105" s="43">
        <v>155</v>
      </c>
      <c r="I105" s="43">
        <v>155</v>
      </c>
      <c r="J105" s="43"/>
      <c r="K105" s="43"/>
      <c r="L105" s="52">
        <f>SUM(L106:L116)</f>
        <v>52</v>
      </c>
      <c r="M105" s="52">
        <f>SUM(M106:M116)</f>
        <v>0</v>
      </c>
      <c r="N105" s="52">
        <f>SUM(N106:N116)</f>
        <v>0</v>
      </c>
      <c r="O105" s="52">
        <f>SUM(O106:O116)</f>
        <v>0</v>
      </c>
      <c r="P105" s="52">
        <f>SUM(P106:P116)</f>
        <v>52</v>
      </c>
      <c r="Q105" s="43"/>
      <c r="R105" s="43">
        <v>155</v>
      </c>
      <c r="S105" s="43">
        <v>155</v>
      </c>
      <c r="T105" s="43">
        <v>155</v>
      </c>
      <c r="U105" s="43">
        <v>155</v>
      </c>
      <c r="V105" s="43" t="s">
        <v>41</v>
      </c>
      <c r="W105" s="43" t="s">
        <v>41</v>
      </c>
      <c r="X105" s="43" t="s">
        <v>41</v>
      </c>
      <c r="Y105" s="43" t="s">
        <v>41</v>
      </c>
      <c r="Z105" s="43" t="s">
        <v>41</v>
      </c>
      <c r="AA105" s="43" t="s">
        <v>41</v>
      </c>
      <c r="AB105" s="44"/>
      <c r="AC105" s="44"/>
      <c r="AD105" s="65"/>
    </row>
    <row r="106" s="6" customFormat="1" ht="24" spans="1:228">
      <c r="A106" s="45" t="s">
        <v>42</v>
      </c>
      <c r="B106" s="46" t="s">
        <v>89</v>
      </c>
      <c r="C106" s="45" t="s">
        <v>44</v>
      </c>
      <c r="D106" s="45" t="s">
        <v>70</v>
      </c>
      <c r="E106" s="45" t="s">
        <v>71</v>
      </c>
      <c r="F106" s="45">
        <v>3</v>
      </c>
      <c r="G106" s="45">
        <v>1</v>
      </c>
      <c r="H106" s="45">
        <v>3</v>
      </c>
      <c r="I106" s="45">
        <v>3</v>
      </c>
      <c r="J106" s="45">
        <v>2019</v>
      </c>
      <c r="K106" s="45">
        <v>2019</v>
      </c>
      <c r="L106" s="55">
        <v>1.1</v>
      </c>
      <c r="M106" s="55">
        <v>0</v>
      </c>
      <c r="N106" s="55">
        <v>0</v>
      </c>
      <c r="O106" s="55">
        <v>0</v>
      </c>
      <c r="P106" s="55">
        <v>1.1</v>
      </c>
      <c r="Q106" s="45" t="s">
        <v>46</v>
      </c>
      <c r="R106" s="45">
        <v>3</v>
      </c>
      <c r="S106" s="45">
        <v>3</v>
      </c>
      <c r="T106" s="45">
        <v>3</v>
      </c>
      <c r="U106" s="45">
        <v>3</v>
      </c>
      <c r="V106" s="45" t="s">
        <v>41</v>
      </c>
      <c r="W106" s="45" t="s">
        <v>41</v>
      </c>
      <c r="X106" s="45" t="s">
        <v>41</v>
      </c>
      <c r="Y106" s="45" t="s">
        <v>41</v>
      </c>
      <c r="Z106" s="45" t="s">
        <v>41</v>
      </c>
      <c r="AA106" s="45" t="s">
        <v>41</v>
      </c>
      <c r="AB106" s="46" t="s">
        <v>72</v>
      </c>
      <c r="AC106" s="46" t="s">
        <v>73</v>
      </c>
      <c r="AD106" s="66"/>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row>
    <row r="107" s="7" customFormat="1" ht="24" spans="1:30">
      <c r="A107" s="45" t="s">
        <v>42</v>
      </c>
      <c r="B107" s="46" t="s">
        <v>89</v>
      </c>
      <c r="C107" s="45" t="s">
        <v>49</v>
      </c>
      <c r="D107" s="45" t="s">
        <v>70</v>
      </c>
      <c r="E107" s="45" t="s">
        <v>71</v>
      </c>
      <c r="F107" s="45">
        <v>1</v>
      </c>
      <c r="G107" s="45">
        <v>1</v>
      </c>
      <c r="H107" s="45">
        <v>1</v>
      </c>
      <c r="I107" s="45">
        <v>1</v>
      </c>
      <c r="J107" s="45">
        <v>2019</v>
      </c>
      <c r="K107" s="45">
        <v>2019</v>
      </c>
      <c r="L107" s="55">
        <v>1.2</v>
      </c>
      <c r="M107" s="55">
        <v>0</v>
      </c>
      <c r="N107" s="55">
        <v>0</v>
      </c>
      <c r="O107" s="55">
        <v>0</v>
      </c>
      <c r="P107" s="55">
        <v>1.2</v>
      </c>
      <c r="Q107" s="45" t="s">
        <v>46</v>
      </c>
      <c r="R107" s="45">
        <v>1</v>
      </c>
      <c r="S107" s="45">
        <v>1</v>
      </c>
      <c r="T107" s="45">
        <v>1</v>
      </c>
      <c r="U107" s="45">
        <v>1</v>
      </c>
      <c r="V107" s="45" t="s">
        <v>41</v>
      </c>
      <c r="W107" s="45" t="s">
        <v>41</v>
      </c>
      <c r="X107" s="45" t="s">
        <v>41</v>
      </c>
      <c r="Y107" s="45" t="s">
        <v>41</v>
      </c>
      <c r="Z107" s="45" t="s">
        <v>41</v>
      </c>
      <c r="AA107" s="45" t="s">
        <v>41</v>
      </c>
      <c r="AB107" s="46" t="s">
        <v>72</v>
      </c>
      <c r="AC107" s="46" t="s">
        <v>73</v>
      </c>
      <c r="AD107" s="67"/>
    </row>
    <row r="108" s="6" customFormat="1" ht="24" spans="1:228">
      <c r="A108" s="45" t="s">
        <v>42</v>
      </c>
      <c r="B108" s="46" t="s">
        <v>89</v>
      </c>
      <c r="C108" s="45" t="s">
        <v>50</v>
      </c>
      <c r="D108" s="45" t="s">
        <v>70</v>
      </c>
      <c r="E108" s="45" t="s">
        <v>71</v>
      </c>
      <c r="F108" s="45">
        <v>6</v>
      </c>
      <c r="G108" s="45">
        <v>1</v>
      </c>
      <c r="H108" s="45">
        <v>6</v>
      </c>
      <c r="I108" s="45">
        <v>6</v>
      </c>
      <c r="J108" s="45">
        <v>2019</v>
      </c>
      <c r="K108" s="45">
        <v>2019</v>
      </c>
      <c r="L108" s="55">
        <v>2</v>
      </c>
      <c r="M108" s="55">
        <v>0</v>
      </c>
      <c r="N108" s="55">
        <v>0</v>
      </c>
      <c r="O108" s="55">
        <v>0</v>
      </c>
      <c r="P108" s="55">
        <v>2</v>
      </c>
      <c r="Q108" s="45" t="s">
        <v>46</v>
      </c>
      <c r="R108" s="45">
        <v>6</v>
      </c>
      <c r="S108" s="45">
        <v>6</v>
      </c>
      <c r="T108" s="45">
        <v>6</v>
      </c>
      <c r="U108" s="45">
        <v>6</v>
      </c>
      <c r="V108" s="45" t="s">
        <v>41</v>
      </c>
      <c r="W108" s="45" t="s">
        <v>41</v>
      </c>
      <c r="X108" s="45" t="s">
        <v>41</v>
      </c>
      <c r="Y108" s="45" t="s">
        <v>41</v>
      </c>
      <c r="Z108" s="45" t="s">
        <v>41</v>
      </c>
      <c r="AA108" s="45" t="s">
        <v>41</v>
      </c>
      <c r="AB108" s="46" t="s">
        <v>72</v>
      </c>
      <c r="AC108" s="46" t="s">
        <v>73</v>
      </c>
      <c r="AD108" s="6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row>
    <row r="109" s="6" customFormat="1" ht="24" spans="1:30">
      <c r="A109" s="45" t="s">
        <v>42</v>
      </c>
      <c r="B109" s="46" t="s">
        <v>89</v>
      </c>
      <c r="C109" s="45" t="s">
        <v>51</v>
      </c>
      <c r="D109" s="45" t="s">
        <v>70</v>
      </c>
      <c r="E109" s="45" t="s">
        <v>71</v>
      </c>
      <c r="F109" s="45">
        <v>6</v>
      </c>
      <c r="G109" s="45">
        <v>1</v>
      </c>
      <c r="H109" s="45">
        <v>6</v>
      </c>
      <c r="I109" s="45">
        <v>6</v>
      </c>
      <c r="J109" s="45">
        <v>2019</v>
      </c>
      <c r="K109" s="45">
        <v>2019</v>
      </c>
      <c r="L109" s="55">
        <v>2.1</v>
      </c>
      <c r="M109" s="55">
        <v>0</v>
      </c>
      <c r="N109" s="55">
        <v>0</v>
      </c>
      <c r="O109" s="55">
        <v>0</v>
      </c>
      <c r="P109" s="55">
        <v>2.1</v>
      </c>
      <c r="Q109" s="45" t="s">
        <v>46</v>
      </c>
      <c r="R109" s="45">
        <v>6</v>
      </c>
      <c r="S109" s="45">
        <v>6</v>
      </c>
      <c r="T109" s="45">
        <v>6</v>
      </c>
      <c r="U109" s="45">
        <v>6</v>
      </c>
      <c r="V109" s="45" t="s">
        <v>41</v>
      </c>
      <c r="W109" s="45" t="s">
        <v>41</v>
      </c>
      <c r="X109" s="45" t="s">
        <v>41</v>
      </c>
      <c r="Y109" s="45" t="s">
        <v>41</v>
      </c>
      <c r="Z109" s="45" t="s">
        <v>41</v>
      </c>
      <c r="AA109" s="45" t="s">
        <v>41</v>
      </c>
      <c r="AB109" s="46" t="s">
        <v>72</v>
      </c>
      <c r="AC109" s="46" t="s">
        <v>73</v>
      </c>
      <c r="AD109" s="69"/>
    </row>
    <row r="110" s="11" customFormat="1" ht="24" spans="1:228">
      <c r="A110" s="45" t="s">
        <v>42</v>
      </c>
      <c r="B110" s="46" t="s">
        <v>89</v>
      </c>
      <c r="C110" s="45" t="s">
        <v>52</v>
      </c>
      <c r="D110" s="45" t="s">
        <v>70</v>
      </c>
      <c r="E110" s="45" t="s">
        <v>71</v>
      </c>
      <c r="F110" s="45">
        <v>11</v>
      </c>
      <c r="G110" s="45">
        <v>1</v>
      </c>
      <c r="H110" s="45">
        <v>11</v>
      </c>
      <c r="I110" s="45">
        <v>11</v>
      </c>
      <c r="J110" s="45">
        <v>2019</v>
      </c>
      <c r="K110" s="45">
        <v>2019</v>
      </c>
      <c r="L110" s="55">
        <v>3.8</v>
      </c>
      <c r="M110" s="55">
        <v>0</v>
      </c>
      <c r="N110" s="55">
        <v>0</v>
      </c>
      <c r="O110" s="55">
        <v>0</v>
      </c>
      <c r="P110" s="55">
        <v>3.8</v>
      </c>
      <c r="Q110" s="45" t="s">
        <v>46</v>
      </c>
      <c r="R110" s="45">
        <v>11</v>
      </c>
      <c r="S110" s="45">
        <v>11</v>
      </c>
      <c r="T110" s="45">
        <v>11</v>
      </c>
      <c r="U110" s="45">
        <v>11</v>
      </c>
      <c r="V110" s="45" t="s">
        <v>41</v>
      </c>
      <c r="W110" s="45" t="s">
        <v>41</v>
      </c>
      <c r="X110" s="45" t="s">
        <v>41</v>
      </c>
      <c r="Y110" s="45" t="s">
        <v>41</v>
      </c>
      <c r="Z110" s="45" t="s">
        <v>41</v>
      </c>
      <c r="AA110" s="45" t="s">
        <v>41</v>
      </c>
      <c r="AB110" s="46" t="s">
        <v>72</v>
      </c>
      <c r="AC110" s="46" t="s">
        <v>73</v>
      </c>
      <c r="AD110" s="6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row>
    <row r="111" s="11" customFormat="1" ht="24" spans="1:228">
      <c r="A111" s="45" t="s">
        <v>42</v>
      </c>
      <c r="B111" s="46" t="s">
        <v>89</v>
      </c>
      <c r="C111" s="45" t="s">
        <v>53</v>
      </c>
      <c r="D111" s="45" t="s">
        <v>70</v>
      </c>
      <c r="E111" s="45" t="s">
        <v>71</v>
      </c>
      <c r="F111" s="45">
        <v>27</v>
      </c>
      <c r="G111" s="45">
        <v>1</v>
      </c>
      <c r="H111" s="45">
        <v>27</v>
      </c>
      <c r="I111" s="45">
        <v>27</v>
      </c>
      <c r="J111" s="45">
        <v>2019</v>
      </c>
      <c r="K111" s="45">
        <v>2019</v>
      </c>
      <c r="L111" s="55">
        <v>9.4</v>
      </c>
      <c r="M111" s="55">
        <v>0</v>
      </c>
      <c r="N111" s="55">
        <v>0</v>
      </c>
      <c r="O111" s="55">
        <v>0</v>
      </c>
      <c r="P111" s="55">
        <v>9.4</v>
      </c>
      <c r="Q111" s="45" t="s">
        <v>46</v>
      </c>
      <c r="R111" s="45">
        <v>27</v>
      </c>
      <c r="S111" s="45">
        <v>27</v>
      </c>
      <c r="T111" s="45">
        <v>27</v>
      </c>
      <c r="U111" s="45">
        <v>27</v>
      </c>
      <c r="V111" s="45" t="s">
        <v>41</v>
      </c>
      <c r="W111" s="45" t="s">
        <v>41</v>
      </c>
      <c r="X111" s="45" t="s">
        <v>41</v>
      </c>
      <c r="Y111" s="45" t="s">
        <v>41</v>
      </c>
      <c r="Z111" s="45" t="s">
        <v>41</v>
      </c>
      <c r="AA111" s="45" t="s">
        <v>41</v>
      </c>
      <c r="AB111" s="46" t="s">
        <v>72</v>
      </c>
      <c r="AC111" s="46" t="s">
        <v>73</v>
      </c>
      <c r="AD111" s="69"/>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row>
    <row r="112" s="6" customFormat="1" ht="24" spans="1:228">
      <c r="A112" s="45" t="s">
        <v>42</v>
      </c>
      <c r="B112" s="46" t="s">
        <v>89</v>
      </c>
      <c r="C112" s="45" t="s">
        <v>54</v>
      </c>
      <c r="D112" s="45" t="s">
        <v>70</v>
      </c>
      <c r="E112" s="45" t="s">
        <v>71</v>
      </c>
      <c r="F112" s="45">
        <v>20</v>
      </c>
      <c r="G112" s="45">
        <v>1</v>
      </c>
      <c r="H112" s="45">
        <v>20</v>
      </c>
      <c r="I112" s="45">
        <v>20</v>
      </c>
      <c r="J112" s="45">
        <v>2019</v>
      </c>
      <c r="K112" s="45">
        <v>2019</v>
      </c>
      <c r="L112" s="55">
        <v>6</v>
      </c>
      <c r="M112" s="55">
        <v>0</v>
      </c>
      <c r="N112" s="55">
        <v>0</v>
      </c>
      <c r="O112" s="55">
        <v>0</v>
      </c>
      <c r="P112" s="55">
        <v>6</v>
      </c>
      <c r="Q112" s="45" t="s">
        <v>46</v>
      </c>
      <c r="R112" s="45">
        <v>20</v>
      </c>
      <c r="S112" s="45">
        <v>20</v>
      </c>
      <c r="T112" s="45">
        <v>20</v>
      </c>
      <c r="U112" s="45">
        <v>20</v>
      </c>
      <c r="V112" s="45" t="s">
        <v>41</v>
      </c>
      <c r="W112" s="45" t="s">
        <v>41</v>
      </c>
      <c r="X112" s="45" t="s">
        <v>41</v>
      </c>
      <c r="Y112" s="45" t="s">
        <v>41</v>
      </c>
      <c r="Z112" s="45" t="s">
        <v>41</v>
      </c>
      <c r="AA112" s="45" t="s">
        <v>41</v>
      </c>
      <c r="AB112" s="46" t="s">
        <v>72</v>
      </c>
      <c r="AC112" s="46" t="s">
        <v>73</v>
      </c>
      <c r="AD112" s="6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row>
    <row r="113" s="8" customFormat="1" ht="24" spans="1:30">
      <c r="A113" s="45" t="s">
        <v>42</v>
      </c>
      <c r="B113" s="46" t="s">
        <v>89</v>
      </c>
      <c r="C113" s="45" t="s">
        <v>55</v>
      </c>
      <c r="D113" s="45" t="s">
        <v>70</v>
      </c>
      <c r="E113" s="45" t="s">
        <v>71</v>
      </c>
      <c r="F113" s="45">
        <v>36</v>
      </c>
      <c r="G113" s="45">
        <v>1</v>
      </c>
      <c r="H113" s="45">
        <v>36</v>
      </c>
      <c r="I113" s="45">
        <v>36</v>
      </c>
      <c r="J113" s="45">
        <v>2019</v>
      </c>
      <c r="K113" s="45">
        <v>2019</v>
      </c>
      <c r="L113" s="55">
        <v>11.7</v>
      </c>
      <c r="M113" s="55">
        <v>0</v>
      </c>
      <c r="N113" s="55">
        <v>0</v>
      </c>
      <c r="O113" s="55">
        <v>0</v>
      </c>
      <c r="P113" s="55">
        <v>11.7</v>
      </c>
      <c r="Q113" s="45" t="s">
        <v>46</v>
      </c>
      <c r="R113" s="45">
        <v>36</v>
      </c>
      <c r="S113" s="45">
        <v>36</v>
      </c>
      <c r="T113" s="45">
        <v>36</v>
      </c>
      <c r="U113" s="45">
        <v>36</v>
      </c>
      <c r="V113" s="45" t="s">
        <v>41</v>
      </c>
      <c r="W113" s="45" t="s">
        <v>41</v>
      </c>
      <c r="X113" s="45" t="s">
        <v>41</v>
      </c>
      <c r="Y113" s="45" t="s">
        <v>41</v>
      </c>
      <c r="Z113" s="45" t="s">
        <v>41</v>
      </c>
      <c r="AA113" s="45" t="s">
        <v>41</v>
      </c>
      <c r="AB113" s="46" t="s">
        <v>72</v>
      </c>
      <c r="AC113" s="46" t="s">
        <v>73</v>
      </c>
      <c r="AD113" s="66"/>
    </row>
    <row r="114" s="7" customFormat="1" ht="24" spans="1:228">
      <c r="A114" s="45" t="s">
        <v>42</v>
      </c>
      <c r="B114" s="46" t="s">
        <v>89</v>
      </c>
      <c r="C114" s="45" t="s">
        <v>56</v>
      </c>
      <c r="D114" s="45" t="s">
        <v>70</v>
      </c>
      <c r="E114" s="45" t="s">
        <v>71</v>
      </c>
      <c r="F114" s="45">
        <v>10</v>
      </c>
      <c r="G114" s="45">
        <v>1</v>
      </c>
      <c r="H114" s="45">
        <v>10</v>
      </c>
      <c r="I114" s="45">
        <v>10</v>
      </c>
      <c r="J114" s="45">
        <v>2019</v>
      </c>
      <c r="K114" s="45">
        <v>2019</v>
      </c>
      <c r="L114" s="55">
        <v>3.3</v>
      </c>
      <c r="M114" s="55">
        <v>0</v>
      </c>
      <c r="N114" s="55">
        <v>0</v>
      </c>
      <c r="O114" s="55">
        <v>0</v>
      </c>
      <c r="P114" s="55">
        <v>3.3</v>
      </c>
      <c r="Q114" s="45" t="s">
        <v>46</v>
      </c>
      <c r="R114" s="45">
        <v>10</v>
      </c>
      <c r="S114" s="45">
        <v>10</v>
      </c>
      <c r="T114" s="45">
        <v>10</v>
      </c>
      <c r="U114" s="45">
        <v>10</v>
      </c>
      <c r="V114" s="45" t="s">
        <v>41</v>
      </c>
      <c r="W114" s="45" t="s">
        <v>41</v>
      </c>
      <c r="X114" s="45" t="s">
        <v>41</v>
      </c>
      <c r="Y114" s="45" t="s">
        <v>41</v>
      </c>
      <c r="Z114" s="45" t="s">
        <v>41</v>
      </c>
      <c r="AA114" s="45" t="s">
        <v>41</v>
      </c>
      <c r="AB114" s="46" t="s">
        <v>72</v>
      </c>
      <c r="AC114" s="46" t="s">
        <v>73</v>
      </c>
      <c r="AD114" s="69"/>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row>
    <row r="115" s="7" customFormat="1" ht="24" spans="1:30">
      <c r="A115" s="45" t="s">
        <v>42</v>
      </c>
      <c r="B115" s="46" t="s">
        <v>89</v>
      </c>
      <c r="C115" s="45" t="s">
        <v>57</v>
      </c>
      <c r="D115" s="45" t="s">
        <v>70</v>
      </c>
      <c r="E115" s="45" t="s">
        <v>71</v>
      </c>
      <c r="F115" s="45">
        <v>9</v>
      </c>
      <c r="G115" s="45">
        <v>1</v>
      </c>
      <c r="H115" s="45">
        <v>9</v>
      </c>
      <c r="I115" s="45">
        <v>9</v>
      </c>
      <c r="J115" s="45">
        <v>2019</v>
      </c>
      <c r="K115" s="45">
        <v>2019</v>
      </c>
      <c r="L115" s="55">
        <v>3.1</v>
      </c>
      <c r="M115" s="55">
        <v>0</v>
      </c>
      <c r="N115" s="55">
        <v>0</v>
      </c>
      <c r="O115" s="55">
        <v>0</v>
      </c>
      <c r="P115" s="55">
        <v>3.1</v>
      </c>
      <c r="Q115" s="45" t="s">
        <v>46</v>
      </c>
      <c r="R115" s="45">
        <v>9</v>
      </c>
      <c r="S115" s="45">
        <v>9</v>
      </c>
      <c r="T115" s="45">
        <v>9</v>
      </c>
      <c r="U115" s="45">
        <v>9</v>
      </c>
      <c r="V115" s="45" t="s">
        <v>41</v>
      </c>
      <c r="W115" s="45" t="s">
        <v>41</v>
      </c>
      <c r="X115" s="45" t="s">
        <v>41</v>
      </c>
      <c r="Y115" s="45" t="s">
        <v>41</v>
      </c>
      <c r="Z115" s="45" t="s">
        <v>41</v>
      </c>
      <c r="AA115" s="45" t="s">
        <v>41</v>
      </c>
      <c r="AB115" s="46" t="s">
        <v>72</v>
      </c>
      <c r="AC115" s="46" t="s">
        <v>73</v>
      </c>
      <c r="AD115" s="67"/>
    </row>
    <row r="116" s="8" customFormat="1" ht="24" spans="1:228">
      <c r="A116" s="45" t="s">
        <v>42</v>
      </c>
      <c r="B116" s="46" t="s">
        <v>89</v>
      </c>
      <c r="C116" s="45" t="s">
        <v>58</v>
      </c>
      <c r="D116" s="45" t="s">
        <v>70</v>
      </c>
      <c r="E116" s="45" t="s">
        <v>71</v>
      </c>
      <c r="F116" s="45">
        <v>26</v>
      </c>
      <c r="G116" s="45">
        <v>1</v>
      </c>
      <c r="H116" s="45">
        <v>26</v>
      </c>
      <c r="I116" s="45">
        <v>26</v>
      </c>
      <c r="J116" s="45">
        <v>2019</v>
      </c>
      <c r="K116" s="45">
        <v>2019</v>
      </c>
      <c r="L116" s="55">
        <v>8.3</v>
      </c>
      <c r="M116" s="55">
        <v>0</v>
      </c>
      <c r="N116" s="55">
        <v>0</v>
      </c>
      <c r="O116" s="55">
        <v>0</v>
      </c>
      <c r="P116" s="55">
        <v>8.3</v>
      </c>
      <c r="Q116" s="45" t="s">
        <v>46</v>
      </c>
      <c r="R116" s="45">
        <v>26</v>
      </c>
      <c r="S116" s="45">
        <v>26</v>
      </c>
      <c r="T116" s="45">
        <v>26</v>
      </c>
      <c r="U116" s="45">
        <v>26</v>
      </c>
      <c r="V116" s="45" t="s">
        <v>41</v>
      </c>
      <c r="W116" s="45" t="s">
        <v>41</v>
      </c>
      <c r="X116" s="45" t="s">
        <v>41</v>
      </c>
      <c r="Y116" s="45" t="s">
        <v>41</v>
      </c>
      <c r="Z116" s="45" t="s">
        <v>41</v>
      </c>
      <c r="AA116" s="45" t="s">
        <v>41</v>
      </c>
      <c r="AB116" s="46" t="s">
        <v>72</v>
      </c>
      <c r="AC116" s="46" t="s">
        <v>73</v>
      </c>
      <c r="AD116" s="69"/>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row>
    <row r="117" s="5" customFormat="1" ht="12" spans="1:30">
      <c r="A117" s="43">
        <v>2.6</v>
      </c>
      <c r="B117" s="44" t="s">
        <v>90</v>
      </c>
      <c r="C117" s="43" t="s">
        <v>64</v>
      </c>
      <c r="D117" s="43"/>
      <c r="E117" s="43"/>
      <c r="F117" s="43">
        <v>1518</v>
      </c>
      <c r="G117" s="43">
        <v>5</v>
      </c>
      <c r="H117" s="43">
        <v>553</v>
      </c>
      <c r="I117" s="43">
        <v>1518</v>
      </c>
      <c r="J117" s="43"/>
      <c r="K117" s="43"/>
      <c r="L117" s="52">
        <f>SUM(L118:L122)</f>
        <v>12.4</v>
      </c>
      <c r="M117" s="52">
        <f>SUM(M118:M122)</f>
        <v>0</v>
      </c>
      <c r="N117" s="52">
        <f>SUM(N118:N122)</f>
        <v>0</v>
      </c>
      <c r="O117" s="52">
        <f>SUM(O118:O122)</f>
        <v>0</v>
      </c>
      <c r="P117" s="52">
        <f>SUM(P118:P122)</f>
        <v>12.4</v>
      </c>
      <c r="Q117" s="43"/>
      <c r="R117" s="43">
        <v>553</v>
      </c>
      <c r="S117" s="43">
        <v>1518</v>
      </c>
      <c r="T117" s="43">
        <v>553</v>
      </c>
      <c r="U117" s="43">
        <v>1518</v>
      </c>
      <c r="V117" s="43" t="s">
        <v>41</v>
      </c>
      <c r="W117" s="43" t="s">
        <v>41</v>
      </c>
      <c r="X117" s="43" t="s">
        <v>41</v>
      </c>
      <c r="Y117" s="43" t="s">
        <v>41</v>
      </c>
      <c r="Z117" s="43" t="s">
        <v>41</v>
      </c>
      <c r="AA117" s="43" t="s">
        <v>41</v>
      </c>
      <c r="AB117" s="44"/>
      <c r="AC117" s="44"/>
      <c r="AD117" s="65"/>
    </row>
    <row r="118" s="6" customFormat="1" ht="24" spans="1:228">
      <c r="A118" s="45" t="s">
        <v>42</v>
      </c>
      <c r="B118" s="46" t="s">
        <v>91</v>
      </c>
      <c r="C118" s="45" t="s">
        <v>50</v>
      </c>
      <c r="D118" s="45" t="s">
        <v>70</v>
      </c>
      <c r="E118" s="45" t="s">
        <v>71</v>
      </c>
      <c r="F118" s="45">
        <v>3</v>
      </c>
      <c r="G118" s="45">
        <v>1</v>
      </c>
      <c r="H118" s="45">
        <v>3</v>
      </c>
      <c r="I118" s="45">
        <v>3</v>
      </c>
      <c r="J118" s="45">
        <v>2019</v>
      </c>
      <c r="K118" s="45">
        <v>2019</v>
      </c>
      <c r="L118" s="55">
        <v>0.09</v>
      </c>
      <c r="M118" s="55">
        <v>0</v>
      </c>
      <c r="N118" s="55">
        <v>0</v>
      </c>
      <c r="O118" s="55">
        <v>0</v>
      </c>
      <c r="P118" s="55">
        <v>0.09</v>
      </c>
      <c r="Q118" s="45" t="s">
        <v>46</v>
      </c>
      <c r="R118" s="45">
        <v>3</v>
      </c>
      <c r="S118" s="45">
        <v>3</v>
      </c>
      <c r="T118" s="45">
        <v>3</v>
      </c>
      <c r="U118" s="45">
        <v>3</v>
      </c>
      <c r="V118" s="45" t="s">
        <v>41</v>
      </c>
      <c r="W118" s="45" t="s">
        <v>41</v>
      </c>
      <c r="X118" s="45" t="s">
        <v>41</v>
      </c>
      <c r="Y118" s="45" t="s">
        <v>41</v>
      </c>
      <c r="Z118" s="45" t="s">
        <v>41</v>
      </c>
      <c r="AA118" s="45" t="s">
        <v>41</v>
      </c>
      <c r="AB118" s="46" t="s">
        <v>72</v>
      </c>
      <c r="AC118" s="46" t="s">
        <v>73</v>
      </c>
      <c r="AD118" s="6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row>
    <row r="119" s="6" customFormat="1" ht="24" spans="1:228">
      <c r="A119" s="45" t="s">
        <v>42</v>
      </c>
      <c r="B119" s="46" t="s">
        <v>91</v>
      </c>
      <c r="C119" s="45" t="s">
        <v>54</v>
      </c>
      <c r="D119" s="45" t="s">
        <v>70</v>
      </c>
      <c r="E119" s="45" t="s">
        <v>71</v>
      </c>
      <c r="F119" s="45">
        <v>15</v>
      </c>
      <c r="G119" s="45">
        <v>1</v>
      </c>
      <c r="H119" s="45">
        <v>15</v>
      </c>
      <c r="I119" s="45">
        <v>15</v>
      </c>
      <c r="J119" s="45">
        <v>2019</v>
      </c>
      <c r="K119" s="45">
        <v>2019</v>
      </c>
      <c r="L119" s="55">
        <v>1.35</v>
      </c>
      <c r="M119" s="55">
        <v>0</v>
      </c>
      <c r="N119" s="55">
        <v>0</v>
      </c>
      <c r="O119" s="55">
        <v>0</v>
      </c>
      <c r="P119" s="55">
        <v>1.35</v>
      </c>
      <c r="Q119" s="45" t="s">
        <v>46</v>
      </c>
      <c r="R119" s="45">
        <v>15</v>
      </c>
      <c r="S119" s="45">
        <v>15</v>
      </c>
      <c r="T119" s="45">
        <v>15</v>
      </c>
      <c r="U119" s="45">
        <v>15</v>
      </c>
      <c r="V119" s="45" t="s">
        <v>41</v>
      </c>
      <c r="W119" s="45" t="s">
        <v>41</v>
      </c>
      <c r="X119" s="45" t="s">
        <v>41</v>
      </c>
      <c r="Y119" s="45" t="s">
        <v>41</v>
      </c>
      <c r="Z119" s="45" t="s">
        <v>41</v>
      </c>
      <c r="AA119" s="45" t="s">
        <v>41</v>
      </c>
      <c r="AB119" s="46" t="s">
        <v>72</v>
      </c>
      <c r="AC119" s="46" t="s">
        <v>73</v>
      </c>
      <c r="AD119" s="6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row>
    <row r="120" s="8" customFormat="1" ht="24" spans="1:30">
      <c r="A120" s="45" t="s">
        <v>42</v>
      </c>
      <c r="B120" s="46" t="s">
        <v>91</v>
      </c>
      <c r="C120" s="45" t="s">
        <v>55</v>
      </c>
      <c r="D120" s="45" t="s">
        <v>70</v>
      </c>
      <c r="E120" s="45" t="s">
        <v>71</v>
      </c>
      <c r="F120" s="45">
        <v>1480</v>
      </c>
      <c r="G120" s="45">
        <v>1</v>
      </c>
      <c r="H120" s="45">
        <v>515</v>
      </c>
      <c r="I120" s="45">
        <v>1480</v>
      </c>
      <c r="J120" s="45">
        <v>2019</v>
      </c>
      <c r="K120" s="45" t="s">
        <v>794</v>
      </c>
      <c r="L120" s="55">
        <v>10.36</v>
      </c>
      <c r="M120" s="55">
        <v>0</v>
      </c>
      <c r="N120" s="55">
        <v>0</v>
      </c>
      <c r="O120" s="55">
        <v>0</v>
      </c>
      <c r="P120" s="55">
        <v>10.36</v>
      </c>
      <c r="Q120" s="45" t="s">
        <v>46</v>
      </c>
      <c r="R120" s="45">
        <v>515</v>
      </c>
      <c r="S120" s="45">
        <v>1480</v>
      </c>
      <c r="T120" s="45">
        <v>515</v>
      </c>
      <c r="U120" s="45">
        <v>1480</v>
      </c>
      <c r="V120" s="45" t="s">
        <v>41</v>
      </c>
      <c r="W120" s="45" t="s">
        <v>41</v>
      </c>
      <c r="X120" s="45" t="s">
        <v>41</v>
      </c>
      <c r="Y120" s="45" t="s">
        <v>41</v>
      </c>
      <c r="Z120" s="45" t="s">
        <v>41</v>
      </c>
      <c r="AA120" s="45" t="s">
        <v>41</v>
      </c>
      <c r="AB120" s="46" t="s">
        <v>72</v>
      </c>
      <c r="AC120" s="46" t="s">
        <v>73</v>
      </c>
      <c r="AD120" s="66"/>
    </row>
    <row r="121" s="7" customFormat="1" ht="24" spans="1:30">
      <c r="A121" s="45" t="s">
        <v>42</v>
      </c>
      <c r="B121" s="46" t="s">
        <v>91</v>
      </c>
      <c r="C121" s="45" t="s">
        <v>57</v>
      </c>
      <c r="D121" s="45" t="s">
        <v>70</v>
      </c>
      <c r="E121" s="45" t="s">
        <v>71</v>
      </c>
      <c r="F121" s="45">
        <v>14</v>
      </c>
      <c r="G121" s="45">
        <v>1</v>
      </c>
      <c r="H121" s="45">
        <v>14</v>
      </c>
      <c r="I121" s="45">
        <v>14</v>
      </c>
      <c r="J121" s="45">
        <v>2019</v>
      </c>
      <c r="K121" s="45">
        <v>2019</v>
      </c>
      <c r="L121" s="55">
        <v>0.42</v>
      </c>
      <c r="M121" s="55">
        <v>0</v>
      </c>
      <c r="N121" s="55">
        <v>0</v>
      </c>
      <c r="O121" s="55">
        <v>0</v>
      </c>
      <c r="P121" s="55">
        <v>0.42</v>
      </c>
      <c r="Q121" s="45" t="s">
        <v>46</v>
      </c>
      <c r="R121" s="45">
        <v>14</v>
      </c>
      <c r="S121" s="45">
        <v>14</v>
      </c>
      <c r="T121" s="45">
        <v>14</v>
      </c>
      <c r="U121" s="45">
        <v>14</v>
      </c>
      <c r="V121" s="45" t="s">
        <v>41</v>
      </c>
      <c r="W121" s="45" t="s">
        <v>41</v>
      </c>
      <c r="X121" s="45" t="s">
        <v>41</v>
      </c>
      <c r="Y121" s="45" t="s">
        <v>41</v>
      </c>
      <c r="Z121" s="45" t="s">
        <v>41</v>
      </c>
      <c r="AA121" s="45" t="s">
        <v>41</v>
      </c>
      <c r="AB121" s="46" t="s">
        <v>72</v>
      </c>
      <c r="AC121" s="46" t="s">
        <v>73</v>
      </c>
      <c r="AD121" s="67"/>
    </row>
    <row r="122" s="8" customFormat="1" ht="24" spans="1:228">
      <c r="A122" s="45" t="s">
        <v>42</v>
      </c>
      <c r="B122" s="46" t="s">
        <v>91</v>
      </c>
      <c r="C122" s="45" t="s">
        <v>58</v>
      </c>
      <c r="D122" s="45" t="s">
        <v>70</v>
      </c>
      <c r="E122" s="45" t="s">
        <v>71</v>
      </c>
      <c r="F122" s="45">
        <v>6</v>
      </c>
      <c r="G122" s="45">
        <v>1</v>
      </c>
      <c r="H122" s="45">
        <v>6</v>
      </c>
      <c r="I122" s="45">
        <v>6</v>
      </c>
      <c r="J122" s="45">
        <v>2019</v>
      </c>
      <c r="K122" s="45">
        <v>2019</v>
      </c>
      <c r="L122" s="55">
        <v>0.18</v>
      </c>
      <c r="M122" s="55">
        <v>0</v>
      </c>
      <c r="N122" s="55">
        <v>0</v>
      </c>
      <c r="O122" s="55">
        <v>0</v>
      </c>
      <c r="P122" s="55">
        <v>0.18</v>
      </c>
      <c r="Q122" s="45" t="s">
        <v>46</v>
      </c>
      <c r="R122" s="45">
        <v>6</v>
      </c>
      <c r="S122" s="45">
        <v>6</v>
      </c>
      <c r="T122" s="45">
        <v>6</v>
      </c>
      <c r="U122" s="45">
        <v>6</v>
      </c>
      <c r="V122" s="45" t="s">
        <v>41</v>
      </c>
      <c r="W122" s="45" t="s">
        <v>41</v>
      </c>
      <c r="X122" s="45" t="s">
        <v>41</v>
      </c>
      <c r="Y122" s="45" t="s">
        <v>41</v>
      </c>
      <c r="Z122" s="45" t="s">
        <v>41</v>
      </c>
      <c r="AA122" s="45" t="s">
        <v>41</v>
      </c>
      <c r="AB122" s="46" t="s">
        <v>72</v>
      </c>
      <c r="AC122" s="46" t="s">
        <v>73</v>
      </c>
      <c r="AD122" s="69"/>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row>
    <row r="123" s="5" customFormat="1" ht="12" spans="1:30">
      <c r="A123" s="43">
        <v>2.7</v>
      </c>
      <c r="B123" s="44" t="s">
        <v>92</v>
      </c>
      <c r="C123" s="43" t="s">
        <v>36</v>
      </c>
      <c r="D123" s="43"/>
      <c r="E123" s="43"/>
      <c r="F123" s="43">
        <v>422</v>
      </c>
      <c r="G123" s="43">
        <v>11</v>
      </c>
      <c r="H123" s="43">
        <v>422</v>
      </c>
      <c r="I123" s="43">
        <v>438</v>
      </c>
      <c r="J123" s="43"/>
      <c r="K123" s="43"/>
      <c r="L123" s="52">
        <f>SUM(L124:L134)</f>
        <v>27.02</v>
      </c>
      <c r="M123" s="52">
        <f>SUM(M124:M134)</f>
        <v>0</v>
      </c>
      <c r="N123" s="52">
        <f>SUM(N124:N134)</f>
        <v>0</v>
      </c>
      <c r="O123" s="52">
        <f>SUM(O124:O134)</f>
        <v>0</v>
      </c>
      <c r="P123" s="52">
        <f>SUM(P124:P134)</f>
        <v>27.02</v>
      </c>
      <c r="Q123" s="43"/>
      <c r="R123" s="43">
        <v>422</v>
      </c>
      <c r="S123" s="43">
        <v>438</v>
      </c>
      <c r="T123" s="43">
        <v>422</v>
      </c>
      <c r="U123" s="43">
        <v>438</v>
      </c>
      <c r="V123" s="43" t="s">
        <v>41</v>
      </c>
      <c r="W123" s="43" t="s">
        <v>41</v>
      </c>
      <c r="X123" s="43" t="s">
        <v>41</v>
      </c>
      <c r="Y123" s="43" t="s">
        <v>41</v>
      </c>
      <c r="Z123" s="43" t="s">
        <v>41</v>
      </c>
      <c r="AA123" s="43" t="s">
        <v>41</v>
      </c>
      <c r="AB123" s="44"/>
      <c r="AC123" s="44"/>
      <c r="AD123" s="65"/>
    </row>
    <row r="124" s="6" customFormat="1" ht="24" spans="1:228">
      <c r="A124" s="45" t="s">
        <v>42</v>
      </c>
      <c r="B124" s="46" t="s">
        <v>93</v>
      </c>
      <c r="C124" s="45" t="s">
        <v>44</v>
      </c>
      <c r="D124" s="45" t="s">
        <v>70</v>
      </c>
      <c r="E124" s="45" t="s">
        <v>71</v>
      </c>
      <c r="F124" s="45">
        <v>1</v>
      </c>
      <c r="G124" s="45">
        <v>1</v>
      </c>
      <c r="H124" s="45">
        <v>1</v>
      </c>
      <c r="I124" s="45">
        <v>1</v>
      </c>
      <c r="J124" s="45">
        <v>2019</v>
      </c>
      <c r="K124" s="45">
        <v>2019</v>
      </c>
      <c r="L124" s="55">
        <v>0.06</v>
      </c>
      <c r="M124" s="55">
        <v>0</v>
      </c>
      <c r="N124" s="55">
        <v>0</v>
      </c>
      <c r="O124" s="55">
        <v>0</v>
      </c>
      <c r="P124" s="55">
        <v>0.06</v>
      </c>
      <c r="Q124" s="45" t="s">
        <v>46</v>
      </c>
      <c r="R124" s="45">
        <v>1</v>
      </c>
      <c r="S124" s="45">
        <v>1</v>
      </c>
      <c r="T124" s="45">
        <v>1</v>
      </c>
      <c r="U124" s="45">
        <v>1</v>
      </c>
      <c r="V124" s="45" t="s">
        <v>41</v>
      </c>
      <c r="W124" s="45" t="s">
        <v>41</v>
      </c>
      <c r="X124" s="45" t="s">
        <v>41</v>
      </c>
      <c r="Y124" s="45" t="s">
        <v>41</v>
      </c>
      <c r="Z124" s="45" t="s">
        <v>41</v>
      </c>
      <c r="AA124" s="45" t="s">
        <v>41</v>
      </c>
      <c r="AB124" s="46" t="s">
        <v>72</v>
      </c>
      <c r="AC124" s="46" t="s">
        <v>73</v>
      </c>
      <c r="AD124" s="66"/>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c r="GY124" s="8"/>
      <c r="GZ124" s="8"/>
      <c r="HA124" s="8"/>
      <c r="HB124" s="8"/>
      <c r="HC124" s="8"/>
      <c r="HD124" s="8"/>
      <c r="HE124" s="8"/>
      <c r="HF124" s="8"/>
      <c r="HG124" s="8"/>
      <c r="HH124" s="8"/>
      <c r="HI124" s="8"/>
      <c r="HJ124" s="8"/>
      <c r="HK124" s="8"/>
      <c r="HL124" s="8"/>
      <c r="HM124" s="8"/>
      <c r="HN124" s="8"/>
      <c r="HO124" s="8"/>
      <c r="HP124" s="8"/>
      <c r="HQ124" s="8"/>
      <c r="HR124" s="8"/>
      <c r="HS124" s="8"/>
      <c r="HT124" s="8"/>
    </row>
    <row r="125" s="7" customFormat="1" ht="24" spans="1:30">
      <c r="A125" s="45" t="s">
        <v>42</v>
      </c>
      <c r="B125" s="46" t="s">
        <v>93</v>
      </c>
      <c r="C125" s="45" t="s">
        <v>49</v>
      </c>
      <c r="D125" s="45" t="s">
        <v>70</v>
      </c>
      <c r="E125" s="45" t="s">
        <v>71</v>
      </c>
      <c r="F125" s="45">
        <v>28</v>
      </c>
      <c r="G125" s="45">
        <v>1</v>
      </c>
      <c r="H125" s="45">
        <v>28</v>
      </c>
      <c r="I125" s="45">
        <v>28</v>
      </c>
      <c r="J125" s="45">
        <v>2019</v>
      </c>
      <c r="K125" s="45">
        <v>2019</v>
      </c>
      <c r="L125" s="55">
        <v>1.68</v>
      </c>
      <c r="M125" s="55">
        <v>0</v>
      </c>
      <c r="N125" s="55">
        <v>0</v>
      </c>
      <c r="O125" s="55">
        <v>0</v>
      </c>
      <c r="P125" s="55">
        <v>1.68</v>
      </c>
      <c r="Q125" s="45" t="s">
        <v>46</v>
      </c>
      <c r="R125" s="45">
        <v>28</v>
      </c>
      <c r="S125" s="45">
        <v>28</v>
      </c>
      <c r="T125" s="45">
        <v>28</v>
      </c>
      <c r="U125" s="45">
        <v>28</v>
      </c>
      <c r="V125" s="45" t="s">
        <v>41</v>
      </c>
      <c r="W125" s="45" t="s">
        <v>41</v>
      </c>
      <c r="X125" s="45" t="s">
        <v>41</v>
      </c>
      <c r="Y125" s="45" t="s">
        <v>41</v>
      </c>
      <c r="Z125" s="45" t="s">
        <v>41</v>
      </c>
      <c r="AA125" s="45" t="s">
        <v>41</v>
      </c>
      <c r="AB125" s="46" t="s">
        <v>72</v>
      </c>
      <c r="AC125" s="46" t="s">
        <v>73</v>
      </c>
      <c r="AD125" s="67"/>
    </row>
    <row r="126" s="6" customFormat="1" ht="24" spans="1:228">
      <c r="A126" s="45" t="s">
        <v>42</v>
      </c>
      <c r="B126" s="46" t="s">
        <v>93</v>
      </c>
      <c r="C126" s="45" t="s">
        <v>50</v>
      </c>
      <c r="D126" s="45" t="s">
        <v>70</v>
      </c>
      <c r="E126" s="45" t="s">
        <v>71</v>
      </c>
      <c r="F126" s="45">
        <v>6</v>
      </c>
      <c r="G126" s="45">
        <v>1</v>
      </c>
      <c r="H126" s="45">
        <v>6</v>
      </c>
      <c r="I126" s="45">
        <v>22</v>
      </c>
      <c r="J126" s="45">
        <v>2019</v>
      </c>
      <c r="K126" s="45">
        <v>2019</v>
      </c>
      <c r="L126" s="55">
        <v>2</v>
      </c>
      <c r="M126" s="55">
        <v>0</v>
      </c>
      <c r="N126" s="55">
        <v>0</v>
      </c>
      <c r="O126" s="55">
        <v>0</v>
      </c>
      <c r="P126" s="55">
        <v>2</v>
      </c>
      <c r="Q126" s="45" t="s">
        <v>46</v>
      </c>
      <c r="R126" s="45">
        <v>6</v>
      </c>
      <c r="S126" s="45">
        <v>22</v>
      </c>
      <c r="T126" s="45">
        <v>6</v>
      </c>
      <c r="U126" s="45">
        <v>22</v>
      </c>
      <c r="V126" s="45" t="s">
        <v>41</v>
      </c>
      <c r="W126" s="45" t="s">
        <v>41</v>
      </c>
      <c r="X126" s="45" t="s">
        <v>41</v>
      </c>
      <c r="Y126" s="45" t="s">
        <v>41</v>
      </c>
      <c r="Z126" s="45" t="s">
        <v>41</v>
      </c>
      <c r="AA126" s="45" t="s">
        <v>41</v>
      </c>
      <c r="AB126" s="46" t="s">
        <v>72</v>
      </c>
      <c r="AC126" s="46" t="s">
        <v>73</v>
      </c>
      <c r="AD126" s="6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row>
    <row r="127" s="6" customFormat="1" ht="24" spans="1:30">
      <c r="A127" s="45" t="s">
        <v>42</v>
      </c>
      <c r="B127" s="46" t="s">
        <v>93</v>
      </c>
      <c r="C127" s="45" t="s">
        <v>51</v>
      </c>
      <c r="D127" s="45" t="s">
        <v>70</v>
      </c>
      <c r="E127" s="45" t="s">
        <v>71</v>
      </c>
      <c r="F127" s="45">
        <v>5</v>
      </c>
      <c r="G127" s="45">
        <v>1</v>
      </c>
      <c r="H127" s="45">
        <v>5</v>
      </c>
      <c r="I127" s="45">
        <v>5</v>
      </c>
      <c r="J127" s="45">
        <v>2019</v>
      </c>
      <c r="K127" s="45">
        <v>2019</v>
      </c>
      <c r="L127" s="55">
        <v>0.3</v>
      </c>
      <c r="M127" s="55">
        <v>0</v>
      </c>
      <c r="N127" s="55">
        <v>0</v>
      </c>
      <c r="O127" s="55">
        <v>0</v>
      </c>
      <c r="P127" s="55">
        <v>0.3</v>
      </c>
      <c r="Q127" s="45" t="s">
        <v>46</v>
      </c>
      <c r="R127" s="45">
        <v>5</v>
      </c>
      <c r="S127" s="45">
        <v>5</v>
      </c>
      <c r="T127" s="45">
        <v>5</v>
      </c>
      <c r="U127" s="45">
        <v>5</v>
      </c>
      <c r="V127" s="45" t="s">
        <v>41</v>
      </c>
      <c r="W127" s="45" t="s">
        <v>41</v>
      </c>
      <c r="X127" s="45" t="s">
        <v>41</v>
      </c>
      <c r="Y127" s="45" t="s">
        <v>41</v>
      </c>
      <c r="Z127" s="45" t="s">
        <v>41</v>
      </c>
      <c r="AA127" s="45" t="s">
        <v>41</v>
      </c>
      <c r="AB127" s="46" t="s">
        <v>72</v>
      </c>
      <c r="AC127" s="46" t="s">
        <v>73</v>
      </c>
      <c r="AD127" s="69"/>
    </row>
    <row r="128" s="11" customFormat="1" ht="24" spans="1:228">
      <c r="A128" s="45" t="s">
        <v>42</v>
      </c>
      <c r="B128" s="46" t="s">
        <v>93</v>
      </c>
      <c r="C128" s="45" t="s">
        <v>52</v>
      </c>
      <c r="D128" s="45" t="s">
        <v>70</v>
      </c>
      <c r="E128" s="45" t="s">
        <v>71</v>
      </c>
      <c r="F128" s="45">
        <v>26</v>
      </c>
      <c r="G128" s="45">
        <v>1</v>
      </c>
      <c r="H128" s="45">
        <v>26</v>
      </c>
      <c r="I128" s="45">
        <v>26</v>
      </c>
      <c r="J128" s="45">
        <v>2019</v>
      </c>
      <c r="K128" s="45">
        <v>2019</v>
      </c>
      <c r="L128" s="55">
        <v>1.56</v>
      </c>
      <c r="M128" s="55">
        <v>0</v>
      </c>
      <c r="N128" s="55">
        <v>0</v>
      </c>
      <c r="O128" s="55">
        <v>0</v>
      </c>
      <c r="P128" s="55">
        <v>1.56</v>
      </c>
      <c r="Q128" s="45" t="s">
        <v>46</v>
      </c>
      <c r="R128" s="45">
        <v>26</v>
      </c>
      <c r="S128" s="45">
        <v>26</v>
      </c>
      <c r="T128" s="45">
        <v>26</v>
      </c>
      <c r="U128" s="45">
        <v>26</v>
      </c>
      <c r="V128" s="45" t="s">
        <v>41</v>
      </c>
      <c r="W128" s="45" t="s">
        <v>41</v>
      </c>
      <c r="X128" s="45" t="s">
        <v>41</v>
      </c>
      <c r="Y128" s="45" t="s">
        <v>41</v>
      </c>
      <c r="Z128" s="45" t="s">
        <v>41</v>
      </c>
      <c r="AA128" s="45" t="s">
        <v>41</v>
      </c>
      <c r="AB128" s="46" t="s">
        <v>72</v>
      </c>
      <c r="AC128" s="46" t="s">
        <v>73</v>
      </c>
      <c r="AD128" s="66"/>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row>
    <row r="129" s="11" customFormat="1" ht="24" spans="1:228">
      <c r="A129" s="45" t="s">
        <v>42</v>
      </c>
      <c r="B129" s="46" t="s">
        <v>93</v>
      </c>
      <c r="C129" s="45" t="s">
        <v>53</v>
      </c>
      <c r="D129" s="45" t="s">
        <v>70</v>
      </c>
      <c r="E129" s="45" t="s">
        <v>71</v>
      </c>
      <c r="F129" s="45">
        <v>76</v>
      </c>
      <c r="G129" s="45">
        <v>1</v>
      </c>
      <c r="H129" s="45">
        <v>76</v>
      </c>
      <c r="I129" s="45">
        <v>76</v>
      </c>
      <c r="J129" s="45">
        <v>2019</v>
      </c>
      <c r="K129" s="45">
        <v>2019</v>
      </c>
      <c r="L129" s="55">
        <v>4.56</v>
      </c>
      <c r="M129" s="55">
        <v>0</v>
      </c>
      <c r="N129" s="55">
        <v>0</v>
      </c>
      <c r="O129" s="55">
        <v>0</v>
      </c>
      <c r="P129" s="55">
        <v>4.56</v>
      </c>
      <c r="Q129" s="45" t="s">
        <v>46</v>
      </c>
      <c r="R129" s="45">
        <v>76</v>
      </c>
      <c r="S129" s="45">
        <v>76</v>
      </c>
      <c r="T129" s="45">
        <v>76</v>
      </c>
      <c r="U129" s="45">
        <v>76</v>
      </c>
      <c r="V129" s="45" t="s">
        <v>41</v>
      </c>
      <c r="W129" s="45" t="s">
        <v>41</v>
      </c>
      <c r="X129" s="45" t="s">
        <v>41</v>
      </c>
      <c r="Y129" s="45" t="s">
        <v>41</v>
      </c>
      <c r="Z129" s="45" t="s">
        <v>41</v>
      </c>
      <c r="AA129" s="45" t="s">
        <v>41</v>
      </c>
      <c r="AB129" s="46" t="s">
        <v>72</v>
      </c>
      <c r="AC129" s="46" t="s">
        <v>73</v>
      </c>
      <c r="AD129" s="69"/>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row>
    <row r="130" s="6" customFormat="1" ht="24" spans="1:228">
      <c r="A130" s="45" t="s">
        <v>42</v>
      </c>
      <c r="B130" s="46" t="s">
        <v>93</v>
      </c>
      <c r="C130" s="45" t="s">
        <v>54</v>
      </c>
      <c r="D130" s="45" t="s">
        <v>70</v>
      </c>
      <c r="E130" s="45" t="s">
        <v>71</v>
      </c>
      <c r="F130" s="45">
        <v>75</v>
      </c>
      <c r="G130" s="45">
        <v>1</v>
      </c>
      <c r="H130" s="45">
        <v>75</v>
      </c>
      <c r="I130" s="45">
        <v>75</v>
      </c>
      <c r="J130" s="45">
        <v>2019</v>
      </c>
      <c r="K130" s="45">
        <v>2019</v>
      </c>
      <c r="L130" s="55">
        <v>4.5</v>
      </c>
      <c r="M130" s="55">
        <v>0</v>
      </c>
      <c r="N130" s="55">
        <v>0</v>
      </c>
      <c r="O130" s="55">
        <v>0</v>
      </c>
      <c r="P130" s="55">
        <v>4.5</v>
      </c>
      <c r="Q130" s="45" t="s">
        <v>46</v>
      </c>
      <c r="R130" s="45">
        <v>75</v>
      </c>
      <c r="S130" s="45">
        <v>75</v>
      </c>
      <c r="T130" s="45">
        <v>75</v>
      </c>
      <c r="U130" s="45">
        <v>75</v>
      </c>
      <c r="V130" s="45" t="s">
        <v>41</v>
      </c>
      <c r="W130" s="45" t="s">
        <v>41</v>
      </c>
      <c r="X130" s="45" t="s">
        <v>41</v>
      </c>
      <c r="Y130" s="45" t="s">
        <v>41</v>
      </c>
      <c r="Z130" s="45" t="s">
        <v>41</v>
      </c>
      <c r="AA130" s="45" t="s">
        <v>41</v>
      </c>
      <c r="AB130" s="46" t="s">
        <v>72</v>
      </c>
      <c r="AC130" s="46" t="s">
        <v>73</v>
      </c>
      <c r="AD130" s="6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row>
    <row r="131" s="8" customFormat="1" ht="24" spans="1:30">
      <c r="A131" s="45" t="s">
        <v>42</v>
      </c>
      <c r="B131" s="46" t="s">
        <v>93</v>
      </c>
      <c r="C131" s="45" t="s">
        <v>55</v>
      </c>
      <c r="D131" s="45" t="s">
        <v>70</v>
      </c>
      <c r="E131" s="45" t="s">
        <v>71</v>
      </c>
      <c r="F131" s="45">
        <v>70</v>
      </c>
      <c r="G131" s="45">
        <v>1</v>
      </c>
      <c r="H131" s="45">
        <v>70</v>
      </c>
      <c r="I131" s="45">
        <v>70</v>
      </c>
      <c r="J131" s="45">
        <v>2019</v>
      </c>
      <c r="K131" s="45">
        <v>2019</v>
      </c>
      <c r="L131" s="55">
        <v>4.26</v>
      </c>
      <c r="M131" s="55">
        <v>0</v>
      </c>
      <c r="N131" s="55">
        <v>0</v>
      </c>
      <c r="O131" s="55">
        <v>0</v>
      </c>
      <c r="P131" s="55">
        <v>4.26</v>
      </c>
      <c r="Q131" s="45" t="s">
        <v>46</v>
      </c>
      <c r="R131" s="45">
        <v>70</v>
      </c>
      <c r="S131" s="45">
        <v>70</v>
      </c>
      <c r="T131" s="45">
        <v>70</v>
      </c>
      <c r="U131" s="45">
        <v>70</v>
      </c>
      <c r="V131" s="45" t="s">
        <v>41</v>
      </c>
      <c r="W131" s="45" t="s">
        <v>41</v>
      </c>
      <c r="X131" s="45" t="s">
        <v>41</v>
      </c>
      <c r="Y131" s="45" t="s">
        <v>41</v>
      </c>
      <c r="Z131" s="45" t="s">
        <v>41</v>
      </c>
      <c r="AA131" s="45" t="s">
        <v>41</v>
      </c>
      <c r="AB131" s="46" t="s">
        <v>72</v>
      </c>
      <c r="AC131" s="46" t="s">
        <v>73</v>
      </c>
      <c r="AD131" s="66"/>
    </row>
    <row r="132" s="8" customFormat="1" ht="24" spans="1:228">
      <c r="A132" s="45" t="s">
        <v>42</v>
      </c>
      <c r="B132" s="46" t="s">
        <v>93</v>
      </c>
      <c r="C132" s="45" t="s">
        <v>56</v>
      </c>
      <c r="D132" s="45" t="s">
        <v>70</v>
      </c>
      <c r="E132" s="45" t="s">
        <v>71</v>
      </c>
      <c r="F132" s="45">
        <v>38</v>
      </c>
      <c r="G132" s="45">
        <v>1</v>
      </c>
      <c r="H132" s="45">
        <v>38</v>
      </c>
      <c r="I132" s="45">
        <v>38</v>
      </c>
      <c r="J132" s="45">
        <v>2019</v>
      </c>
      <c r="K132" s="45">
        <v>2019</v>
      </c>
      <c r="L132" s="55">
        <v>2.28</v>
      </c>
      <c r="M132" s="55">
        <v>0</v>
      </c>
      <c r="N132" s="55">
        <v>0</v>
      </c>
      <c r="O132" s="55">
        <v>0</v>
      </c>
      <c r="P132" s="55">
        <v>2.28</v>
      </c>
      <c r="Q132" s="45" t="s">
        <v>46</v>
      </c>
      <c r="R132" s="45">
        <v>38</v>
      </c>
      <c r="S132" s="45">
        <v>38</v>
      </c>
      <c r="T132" s="45">
        <v>38</v>
      </c>
      <c r="U132" s="45">
        <v>38</v>
      </c>
      <c r="V132" s="45" t="s">
        <v>41</v>
      </c>
      <c r="W132" s="45" t="s">
        <v>41</v>
      </c>
      <c r="X132" s="45" t="s">
        <v>41</v>
      </c>
      <c r="Y132" s="45" t="s">
        <v>41</v>
      </c>
      <c r="Z132" s="45" t="s">
        <v>41</v>
      </c>
      <c r="AA132" s="45" t="s">
        <v>41</v>
      </c>
      <c r="AB132" s="46" t="s">
        <v>72</v>
      </c>
      <c r="AC132" s="46" t="s">
        <v>73</v>
      </c>
      <c r="AD132" s="69"/>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row>
    <row r="133" s="8" customFormat="1" ht="24" spans="1:30">
      <c r="A133" s="45" t="s">
        <v>42</v>
      </c>
      <c r="B133" s="46" t="s">
        <v>93</v>
      </c>
      <c r="C133" s="45" t="s">
        <v>57</v>
      </c>
      <c r="D133" s="45" t="s">
        <v>70</v>
      </c>
      <c r="E133" s="45" t="s">
        <v>71</v>
      </c>
      <c r="F133" s="45">
        <v>9</v>
      </c>
      <c r="G133" s="45">
        <v>1</v>
      </c>
      <c r="H133" s="45">
        <v>9</v>
      </c>
      <c r="I133" s="45">
        <v>9</v>
      </c>
      <c r="J133" s="45">
        <v>2019</v>
      </c>
      <c r="K133" s="45">
        <v>2019</v>
      </c>
      <c r="L133" s="55">
        <v>0.54</v>
      </c>
      <c r="M133" s="55">
        <v>0</v>
      </c>
      <c r="N133" s="55">
        <v>0</v>
      </c>
      <c r="O133" s="55">
        <v>0</v>
      </c>
      <c r="P133" s="55">
        <v>0.54</v>
      </c>
      <c r="Q133" s="45" t="s">
        <v>46</v>
      </c>
      <c r="R133" s="45">
        <v>9</v>
      </c>
      <c r="S133" s="45">
        <v>9</v>
      </c>
      <c r="T133" s="45">
        <v>9</v>
      </c>
      <c r="U133" s="45">
        <v>9</v>
      </c>
      <c r="V133" s="45" t="s">
        <v>41</v>
      </c>
      <c r="W133" s="45" t="s">
        <v>41</v>
      </c>
      <c r="X133" s="45" t="s">
        <v>41</v>
      </c>
      <c r="Y133" s="45" t="s">
        <v>41</v>
      </c>
      <c r="Z133" s="45" t="s">
        <v>41</v>
      </c>
      <c r="AA133" s="45" t="s">
        <v>41</v>
      </c>
      <c r="AB133" s="46" t="s">
        <v>72</v>
      </c>
      <c r="AC133" s="46" t="s">
        <v>73</v>
      </c>
      <c r="AD133" s="66"/>
    </row>
    <row r="134" s="8" customFormat="1" ht="24" spans="1:228">
      <c r="A134" s="45" t="s">
        <v>42</v>
      </c>
      <c r="B134" s="46" t="s">
        <v>93</v>
      </c>
      <c r="C134" s="45" t="s">
        <v>58</v>
      </c>
      <c r="D134" s="45" t="s">
        <v>70</v>
      </c>
      <c r="E134" s="45" t="s">
        <v>71</v>
      </c>
      <c r="F134" s="45">
        <v>88</v>
      </c>
      <c r="G134" s="45">
        <v>1</v>
      </c>
      <c r="H134" s="45">
        <v>88</v>
      </c>
      <c r="I134" s="45">
        <v>88</v>
      </c>
      <c r="J134" s="45">
        <v>2019</v>
      </c>
      <c r="K134" s="45">
        <v>2019</v>
      </c>
      <c r="L134" s="55">
        <v>5.28</v>
      </c>
      <c r="M134" s="55">
        <v>0</v>
      </c>
      <c r="N134" s="55">
        <v>0</v>
      </c>
      <c r="O134" s="55">
        <v>0</v>
      </c>
      <c r="P134" s="55">
        <v>5.28</v>
      </c>
      <c r="Q134" s="45" t="s">
        <v>46</v>
      </c>
      <c r="R134" s="45">
        <v>88</v>
      </c>
      <c r="S134" s="45">
        <v>88</v>
      </c>
      <c r="T134" s="45">
        <v>88</v>
      </c>
      <c r="U134" s="45">
        <v>88</v>
      </c>
      <c r="V134" s="45" t="s">
        <v>41</v>
      </c>
      <c r="W134" s="45" t="s">
        <v>41</v>
      </c>
      <c r="X134" s="45" t="s">
        <v>41</v>
      </c>
      <c r="Y134" s="45" t="s">
        <v>41</v>
      </c>
      <c r="Z134" s="45" t="s">
        <v>41</v>
      </c>
      <c r="AA134" s="45" t="s">
        <v>41</v>
      </c>
      <c r="AB134" s="46" t="s">
        <v>72</v>
      </c>
      <c r="AC134" s="46" t="s">
        <v>73</v>
      </c>
      <c r="AD134" s="69"/>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row>
    <row r="135" s="5" customFormat="1" ht="24" spans="1:30">
      <c r="A135" s="43">
        <v>2.8</v>
      </c>
      <c r="B135" s="44" t="s">
        <v>94</v>
      </c>
      <c r="C135" s="43" t="s">
        <v>95</v>
      </c>
      <c r="D135" s="43"/>
      <c r="E135" s="43"/>
      <c r="F135" s="43">
        <v>25</v>
      </c>
      <c r="G135" s="43">
        <v>7</v>
      </c>
      <c r="H135" s="43">
        <v>25</v>
      </c>
      <c r="I135" s="43">
        <v>25</v>
      </c>
      <c r="J135" s="43"/>
      <c r="K135" s="43"/>
      <c r="L135" s="52">
        <f>SUM(L136:L142)</f>
        <v>2.39</v>
      </c>
      <c r="M135" s="52">
        <f>SUM(M136:M142)</f>
        <v>0</v>
      </c>
      <c r="N135" s="52">
        <f>SUM(N136:N142)</f>
        <v>0</v>
      </c>
      <c r="O135" s="52">
        <f>SUM(O136:O142)</f>
        <v>0</v>
      </c>
      <c r="P135" s="52">
        <f>SUM(P136:P142)</f>
        <v>2.39</v>
      </c>
      <c r="Q135" s="43"/>
      <c r="R135" s="43">
        <v>25</v>
      </c>
      <c r="S135" s="43">
        <v>25</v>
      </c>
      <c r="T135" s="43">
        <v>25</v>
      </c>
      <c r="U135" s="43">
        <v>25</v>
      </c>
      <c r="V135" s="43" t="s">
        <v>41</v>
      </c>
      <c r="W135" s="43" t="s">
        <v>41</v>
      </c>
      <c r="X135" s="43" t="s">
        <v>41</v>
      </c>
      <c r="Y135" s="43" t="s">
        <v>41</v>
      </c>
      <c r="Z135" s="43" t="s">
        <v>41</v>
      </c>
      <c r="AA135" s="43" t="s">
        <v>41</v>
      </c>
      <c r="AB135" s="44"/>
      <c r="AC135" s="44"/>
      <c r="AD135" s="65"/>
    </row>
    <row r="136" s="7" customFormat="1" ht="24" spans="1:30">
      <c r="A136" s="45" t="s">
        <v>42</v>
      </c>
      <c r="B136" s="46" t="s">
        <v>96</v>
      </c>
      <c r="C136" s="45" t="s">
        <v>49</v>
      </c>
      <c r="D136" s="45" t="s">
        <v>70</v>
      </c>
      <c r="E136" s="45" t="s">
        <v>71</v>
      </c>
      <c r="F136" s="45">
        <v>1</v>
      </c>
      <c r="G136" s="45">
        <v>1</v>
      </c>
      <c r="H136" s="45">
        <v>1</v>
      </c>
      <c r="I136" s="45">
        <v>1</v>
      </c>
      <c r="J136" s="45">
        <v>2019</v>
      </c>
      <c r="K136" s="45">
        <v>2019</v>
      </c>
      <c r="L136" s="55">
        <v>0.09</v>
      </c>
      <c r="M136" s="55">
        <v>0</v>
      </c>
      <c r="N136" s="55">
        <v>0</v>
      </c>
      <c r="O136" s="55">
        <v>0</v>
      </c>
      <c r="P136" s="55">
        <v>0.09</v>
      </c>
      <c r="Q136" s="45" t="s">
        <v>46</v>
      </c>
      <c r="R136" s="45">
        <v>1</v>
      </c>
      <c r="S136" s="45">
        <v>1</v>
      </c>
      <c r="T136" s="45">
        <v>1</v>
      </c>
      <c r="U136" s="45">
        <v>1</v>
      </c>
      <c r="V136" s="45" t="s">
        <v>41</v>
      </c>
      <c r="W136" s="45" t="s">
        <v>41</v>
      </c>
      <c r="X136" s="45" t="s">
        <v>41</v>
      </c>
      <c r="Y136" s="45" t="s">
        <v>41</v>
      </c>
      <c r="Z136" s="45" t="s">
        <v>41</v>
      </c>
      <c r="AA136" s="45" t="s">
        <v>41</v>
      </c>
      <c r="AB136" s="46" t="s">
        <v>72</v>
      </c>
      <c r="AC136" s="46" t="s">
        <v>73</v>
      </c>
      <c r="AD136" s="67"/>
    </row>
    <row r="137" s="11" customFormat="1" ht="24" spans="1:228">
      <c r="A137" s="45" t="s">
        <v>42</v>
      </c>
      <c r="B137" s="46" t="s">
        <v>96</v>
      </c>
      <c r="C137" s="45" t="s">
        <v>52</v>
      </c>
      <c r="D137" s="45" t="s">
        <v>70</v>
      </c>
      <c r="E137" s="45" t="s">
        <v>71</v>
      </c>
      <c r="F137" s="45">
        <v>6</v>
      </c>
      <c r="G137" s="45">
        <v>1</v>
      </c>
      <c r="H137" s="45">
        <v>6</v>
      </c>
      <c r="I137" s="45">
        <v>6</v>
      </c>
      <c r="J137" s="45">
        <v>2019</v>
      </c>
      <c r="K137" s="45">
        <v>2019</v>
      </c>
      <c r="L137" s="55">
        <v>0.56</v>
      </c>
      <c r="M137" s="55">
        <v>0</v>
      </c>
      <c r="N137" s="55">
        <v>0</v>
      </c>
      <c r="O137" s="55">
        <v>0</v>
      </c>
      <c r="P137" s="55">
        <v>0.56</v>
      </c>
      <c r="Q137" s="45" t="s">
        <v>46</v>
      </c>
      <c r="R137" s="45">
        <v>6</v>
      </c>
      <c r="S137" s="45">
        <v>6</v>
      </c>
      <c r="T137" s="45">
        <v>6</v>
      </c>
      <c r="U137" s="45">
        <v>6</v>
      </c>
      <c r="V137" s="45" t="s">
        <v>41</v>
      </c>
      <c r="W137" s="45" t="s">
        <v>41</v>
      </c>
      <c r="X137" s="45" t="s">
        <v>41</v>
      </c>
      <c r="Y137" s="45" t="s">
        <v>41</v>
      </c>
      <c r="Z137" s="45" t="s">
        <v>41</v>
      </c>
      <c r="AA137" s="45" t="s">
        <v>41</v>
      </c>
      <c r="AB137" s="46" t="s">
        <v>72</v>
      </c>
      <c r="AC137" s="46" t="s">
        <v>73</v>
      </c>
      <c r="AD137" s="66"/>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8"/>
      <c r="FN137" s="8"/>
      <c r="FO137" s="8"/>
      <c r="FP137" s="8"/>
      <c r="FQ137" s="8"/>
      <c r="FR137" s="8"/>
      <c r="FS137" s="8"/>
      <c r="FT137" s="8"/>
      <c r="FU137" s="8"/>
      <c r="FV137" s="8"/>
      <c r="FW137" s="8"/>
      <c r="FX137" s="8"/>
      <c r="FY137" s="8"/>
      <c r="FZ137" s="8"/>
      <c r="GA137" s="8"/>
      <c r="GB137" s="8"/>
      <c r="GC137" s="8"/>
      <c r="GD137" s="8"/>
      <c r="GE137" s="8"/>
      <c r="GF137" s="8"/>
      <c r="GG137" s="8"/>
      <c r="GH137" s="8"/>
      <c r="GI137" s="8"/>
      <c r="GJ137" s="8"/>
      <c r="GK137" s="8"/>
      <c r="GL137" s="8"/>
      <c r="GM137" s="8"/>
      <c r="GN137" s="8"/>
      <c r="GO137" s="8"/>
      <c r="GP137" s="8"/>
      <c r="GQ137" s="8"/>
      <c r="GR137" s="8"/>
      <c r="GS137" s="8"/>
      <c r="GT137" s="8"/>
      <c r="GU137" s="8"/>
      <c r="GV137" s="8"/>
      <c r="GW137" s="8"/>
      <c r="GX137" s="8"/>
      <c r="GY137" s="8"/>
      <c r="GZ137" s="8"/>
      <c r="HA137" s="8"/>
      <c r="HB137" s="8"/>
      <c r="HC137" s="8"/>
      <c r="HD137" s="8"/>
      <c r="HE137" s="8"/>
      <c r="HF137" s="8"/>
      <c r="HG137" s="8"/>
      <c r="HH137" s="8"/>
      <c r="HI137" s="8"/>
      <c r="HJ137" s="8"/>
      <c r="HK137" s="8"/>
      <c r="HL137" s="8"/>
      <c r="HM137" s="8"/>
      <c r="HN137" s="8"/>
      <c r="HO137" s="8"/>
      <c r="HP137" s="8"/>
      <c r="HQ137" s="8"/>
      <c r="HR137" s="8"/>
      <c r="HS137" s="8"/>
      <c r="HT137" s="8"/>
    </row>
    <row r="138" s="11" customFormat="1" ht="24" spans="1:228">
      <c r="A138" s="45" t="s">
        <v>42</v>
      </c>
      <c r="B138" s="46" t="s">
        <v>96</v>
      </c>
      <c r="C138" s="45" t="s">
        <v>53</v>
      </c>
      <c r="D138" s="45" t="s">
        <v>70</v>
      </c>
      <c r="E138" s="45" t="s">
        <v>71</v>
      </c>
      <c r="F138" s="45">
        <v>6</v>
      </c>
      <c r="G138" s="45">
        <v>1</v>
      </c>
      <c r="H138" s="45">
        <v>6</v>
      </c>
      <c r="I138" s="45">
        <v>6</v>
      </c>
      <c r="J138" s="45"/>
      <c r="K138" s="45"/>
      <c r="L138" s="55">
        <v>0.58</v>
      </c>
      <c r="M138" s="55">
        <v>0</v>
      </c>
      <c r="N138" s="55">
        <v>0</v>
      </c>
      <c r="O138" s="55">
        <v>0</v>
      </c>
      <c r="P138" s="55">
        <v>0.58</v>
      </c>
      <c r="Q138" s="45" t="s">
        <v>46</v>
      </c>
      <c r="R138" s="45">
        <v>6</v>
      </c>
      <c r="S138" s="45">
        <v>6</v>
      </c>
      <c r="T138" s="45">
        <v>6</v>
      </c>
      <c r="U138" s="45">
        <v>6</v>
      </c>
      <c r="V138" s="45" t="s">
        <v>41</v>
      </c>
      <c r="W138" s="45" t="s">
        <v>41</v>
      </c>
      <c r="X138" s="45" t="s">
        <v>41</v>
      </c>
      <c r="Y138" s="45" t="s">
        <v>41</v>
      </c>
      <c r="Z138" s="45" t="s">
        <v>41</v>
      </c>
      <c r="AA138" s="45" t="s">
        <v>41</v>
      </c>
      <c r="AB138" s="46" t="s">
        <v>72</v>
      </c>
      <c r="AC138" s="46" t="s">
        <v>73</v>
      </c>
      <c r="AD138" s="69"/>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row>
    <row r="139" s="6" customFormat="1" ht="24" spans="1:228">
      <c r="A139" s="45" t="s">
        <v>42</v>
      </c>
      <c r="B139" s="46" t="s">
        <v>96</v>
      </c>
      <c r="C139" s="45" t="s">
        <v>54</v>
      </c>
      <c r="D139" s="45" t="s">
        <v>70</v>
      </c>
      <c r="E139" s="45" t="s">
        <v>71</v>
      </c>
      <c r="F139" s="45">
        <v>5</v>
      </c>
      <c r="G139" s="45">
        <v>1</v>
      </c>
      <c r="H139" s="45">
        <v>5</v>
      </c>
      <c r="I139" s="45">
        <v>5</v>
      </c>
      <c r="J139" s="45">
        <v>2019</v>
      </c>
      <c r="K139" s="45">
        <v>2019</v>
      </c>
      <c r="L139" s="55">
        <v>0.49</v>
      </c>
      <c r="M139" s="55">
        <v>0</v>
      </c>
      <c r="N139" s="55">
        <v>0</v>
      </c>
      <c r="O139" s="55">
        <v>0</v>
      </c>
      <c r="P139" s="55">
        <v>0.49</v>
      </c>
      <c r="Q139" s="45" t="s">
        <v>46</v>
      </c>
      <c r="R139" s="45">
        <v>5</v>
      </c>
      <c r="S139" s="45">
        <v>5</v>
      </c>
      <c r="T139" s="45">
        <v>5</v>
      </c>
      <c r="U139" s="45">
        <v>5</v>
      </c>
      <c r="V139" s="45" t="s">
        <v>41</v>
      </c>
      <c r="W139" s="45" t="s">
        <v>41</v>
      </c>
      <c r="X139" s="45" t="s">
        <v>41</v>
      </c>
      <c r="Y139" s="45" t="s">
        <v>41</v>
      </c>
      <c r="Z139" s="45" t="s">
        <v>41</v>
      </c>
      <c r="AA139" s="45" t="s">
        <v>41</v>
      </c>
      <c r="AB139" s="46" t="s">
        <v>72</v>
      </c>
      <c r="AC139" s="46" t="s">
        <v>73</v>
      </c>
      <c r="AD139" s="6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c r="GM139" s="7"/>
      <c r="GN139" s="7"/>
      <c r="GO139" s="7"/>
      <c r="GP139" s="7"/>
      <c r="GQ139" s="7"/>
      <c r="GR139" s="7"/>
      <c r="GS139" s="7"/>
      <c r="GT139" s="7"/>
      <c r="GU139" s="7"/>
      <c r="GV139" s="7"/>
      <c r="GW139" s="7"/>
      <c r="GX139" s="7"/>
      <c r="GY139" s="7"/>
      <c r="GZ139" s="7"/>
      <c r="HA139" s="7"/>
      <c r="HB139" s="7"/>
      <c r="HC139" s="7"/>
      <c r="HD139" s="7"/>
      <c r="HE139" s="7"/>
      <c r="HF139" s="7"/>
      <c r="HG139" s="7"/>
      <c r="HH139" s="7"/>
      <c r="HI139" s="7"/>
      <c r="HJ139" s="7"/>
      <c r="HK139" s="7"/>
      <c r="HL139" s="7"/>
      <c r="HM139" s="7"/>
      <c r="HN139" s="7"/>
      <c r="HO139" s="7"/>
      <c r="HP139" s="7"/>
      <c r="HQ139" s="7"/>
      <c r="HR139" s="7"/>
      <c r="HS139" s="7"/>
      <c r="HT139" s="7"/>
    </row>
    <row r="140" s="8" customFormat="1" ht="24" spans="1:30">
      <c r="A140" s="45" t="s">
        <v>42</v>
      </c>
      <c r="B140" s="46" t="s">
        <v>96</v>
      </c>
      <c r="C140" s="45" t="s">
        <v>55</v>
      </c>
      <c r="D140" s="45" t="s">
        <v>70</v>
      </c>
      <c r="E140" s="45" t="s">
        <v>71</v>
      </c>
      <c r="F140" s="45">
        <v>4</v>
      </c>
      <c r="G140" s="45">
        <v>1</v>
      </c>
      <c r="H140" s="45">
        <v>4</v>
      </c>
      <c r="I140" s="45">
        <v>4</v>
      </c>
      <c r="J140" s="45">
        <v>2019</v>
      </c>
      <c r="K140" s="45">
        <v>2019</v>
      </c>
      <c r="L140" s="55">
        <v>0.38</v>
      </c>
      <c r="M140" s="55">
        <v>0</v>
      </c>
      <c r="N140" s="55">
        <v>0</v>
      </c>
      <c r="O140" s="55">
        <v>0</v>
      </c>
      <c r="P140" s="55">
        <v>0.38</v>
      </c>
      <c r="Q140" s="45" t="s">
        <v>46</v>
      </c>
      <c r="R140" s="45">
        <v>4</v>
      </c>
      <c r="S140" s="45">
        <v>4</v>
      </c>
      <c r="T140" s="45">
        <v>4</v>
      </c>
      <c r="U140" s="45">
        <v>4</v>
      </c>
      <c r="V140" s="45" t="s">
        <v>41</v>
      </c>
      <c r="W140" s="45" t="s">
        <v>41</v>
      </c>
      <c r="X140" s="45" t="s">
        <v>41</v>
      </c>
      <c r="Y140" s="45" t="s">
        <v>41</v>
      </c>
      <c r="Z140" s="45" t="s">
        <v>41</v>
      </c>
      <c r="AA140" s="45" t="s">
        <v>41</v>
      </c>
      <c r="AB140" s="46" t="s">
        <v>72</v>
      </c>
      <c r="AC140" s="46" t="s">
        <v>73</v>
      </c>
      <c r="AD140" s="66"/>
    </row>
    <row r="141" s="8" customFormat="1" ht="24" spans="1:228">
      <c r="A141" s="45" t="s">
        <v>42</v>
      </c>
      <c r="B141" s="46" t="s">
        <v>96</v>
      </c>
      <c r="C141" s="45" t="s">
        <v>56</v>
      </c>
      <c r="D141" s="45" t="s">
        <v>70</v>
      </c>
      <c r="E141" s="45" t="s">
        <v>71</v>
      </c>
      <c r="F141" s="45">
        <v>1</v>
      </c>
      <c r="G141" s="45">
        <v>1</v>
      </c>
      <c r="H141" s="45">
        <v>1</v>
      </c>
      <c r="I141" s="45">
        <v>1</v>
      </c>
      <c r="J141" s="45">
        <v>2019</v>
      </c>
      <c r="K141" s="45">
        <v>2019</v>
      </c>
      <c r="L141" s="55">
        <v>0.09</v>
      </c>
      <c r="M141" s="55">
        <v>0</v>
      </c>
      <c r="N141" s="55">
        <v>0</v>
      </c>
      <c r="O141" s="55">
        <v>0</v>
      </c>
      <c r="P141" s="55">
        <v>0.09</v>
      </c>
      <c r="Q141" s="45" t="s">
        <v>46</v>
      </c>
      <c r="R141" s="45">
        <v>1</v>
      </c>
      <c r="S141" s="45">
        <v>1</v>
      </c>
      <c r="T141" s="45">
        <v>1</v>
      </c>
      <c r="U141" s="45">
        <v>1</v>
      </c>
      <c r="V141" s="45" t="s">
        <v>41</v>
      </c>
      <c r="W141" s="45" t="s">
        <v>41</v>
      </c>
      <c r="X141" s="45" t="s">
        <v>41</v>
      </c>
      <c r="Y141" s="45" t="s">
        <v>41</v>
      </c>
      <c r="Z141" s="45" t="s">
        <v>41</v>
      </c>
      <c r="AA141" s="45" t="s">
        <v>41</v>
      </c>
      <c r="AB141" s="46" t="s">
        <v>72</v>
      </c>
      <c r="AC141" s="46" t="s">
        <v>73</v>
      </c>
      <c r="AD141" s="69"/>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row>
    <row r="142" s="8" customFormat="1" ht="24" spans="1:228">
      <c r="A142" s="45" t="s">
        <v>42</v>
      </c>
      <c r="B142" s="46" t="s">
        <v>96</v>
      </c>
      <c r="C142" s="45" t="s">
        <v>58</v>
      </c>
      <c r="D142" s="45" t="s">
        <v>70</v>
      </c>
      <c r="E142" s="45" t="s">
        <v>71</v>
      </c>
      <c r="F142" s="45">
        <v>2</v>
      </c>
      <c r="G142" s="45">
        <v>1</v>
      </c>
      <c r="H142" s="45">
        <v>2</v>
      </c>
      <c r="I142" s="45">
        <v>2</v>
      </c>
      <c r="J142" s="45">
        <v>2019</v>
      </c>
      <c r="K142" s="45">
        <v>2019</v>
      </c>
      <c r="L142" s="55">
        <v>0.2</v>
      </c>
      <c r="M142" s="55">
        <v>0</v>
      </c>
      <c r="N142" s="55">
        <v>0</v>
      </c>
      <c r="O142" s="55">
        <v>0</v>
      </c>
      <c r="P142" s="55">
        <v>0.2</v>
      </c>
      <c r="Q142" s="45" t="s">
        <v>46</v>
      </c>
      <c r="R142" s="45">
        <v>2</v>
      </c>
      <c r="S142" s="45">
        <v>2</v>
      </c>
      <c r="T142" s="45">
        <v>2</v>
      </c>
      <c r="U142" s="45">
        <v>2</v>
      </c>
      <c r="V142" s="45" t="s">
        <v>41</v>
      </c>
      <c r="W142" s="45" t="s">
        <v>41</v>
      </c>
      <c r="X142" s="45" t="s">
        <v>41</v>
      </c>
      <c r="Y142" s="45" t="s">
        <v>41</v>
      </c>
      <c r="Z142" s="45" t="s">
        <v>41</v>
      </c>
      <c r="AA142" s="45" t="s">
        <v>41</v>
      </c>
      <c r="AB142" s="46" t="s">
        <v>72</v>
      </c>
      <c r="AC142" s="46" t="s">
        <v>73</v>
      </c>
      <c r="AD142" s="69"/>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row>
    <row r="143" s="5" customFormat="1" ht="12" spans="1:30">
      <c r="A143" s="43">
        <v>3</v>
      </c>
      <c r="B143" s="44" t="s">
        <v>97</v>
      </c>
      <c r="C143" s="43"/>
      <c r="D143" s="43"/>
      <c r="E143" s="43"/>
      <c r="F143" s="43">
        <f t="shared" ref="F143:P143" si="5">SUM(F144,F156,F168,F171,F183)</f>
        <v>37759</v>
      </c>
      <c r="G143" s="43">
        <f t="shared" si="5"/>
        <v>36</v>
      </c>
      <c r="H143" s="43">
        <f t="shared" si="5"/>
        <v>15732</v>
      </c>
      <c r="I143" s="43">
        <f t="shared" si="5"/>
        <v>59386</v>
      </c>
      <c r="J143" s="43"/>
      <c r="K143" s="43"/>
      <c r="L143" s="52">
        <f t="shared" si="5"/>
        <v>1087.487715</v>
      </c>
      <c r="M143" s="52">
        <f t="shared" si="5"/>
        <v>0</v>
      </c>
      <c r="N143" s="52">
        <f t="shared" si="5"/>
        <v>0</v>
      </c>
      <c r="O143" s="52">
        <f t="shared" si="5"/>
        <v>0</v>
      </c>
      <c r="P143" s="52">
        <f t="shared" si="5"/>
        <v>1087.487715</v>
      </c>
      <c r="Q143" s="43"/>
      <c r="R143" s="43">
        <f t="shared" ref="M143:U143" si="6">SUM(R144,R156,R168,R171,R183)</f>
        <v>16082</v>
      </c>
      <c r="S143" s="43">
        <f t="shared" si="6"/>
        <v>61258</v>
      </c>
      <c r="T143" s="43">
        <f t="shared" si="6"/>
        <v>15732</v>
      </c>
      <c r="U143" s="43">
        <f t="shared" si="6"/>
        <v>59386</v>
      </c>
      <c r="V143" s="43" t="s">
        <v>41</v>
      </c>
      <c r="W143" s="43" t="s">
        <v>41</v>
      </c>
      <c r="X143" s="43" t="s">
        <v>41</v>
      </c>
      <c r="Y143" s="43" t="s">
        <v>41</v>
      </c>
      <c r="Z143" s="43" t="s">
        <v>41</v>
      </c>
      <c r="AA143" s="43" t="s">
        <v>41</v>
      </c>
      <c r="AB143" s="44"/>
      <c r="AC143" s="44"/>
      <c r="AD143" s="65"/>
    </row>
    <row r="144" s="5" customFormat="1" ht="12" spans="1:30">
      <c r="A144" s="43">
        <v>3.1</v>
      </c>
      <c r="B144" s="44" t="s">
        <v>98</v>
      </c>
      <c r="C144" s="43" t="s">
        <v>148</v>
      </c>
      <c r="D144" s="43"/>
      <c r="E144" s="43"/>
      <c r="F144" s="43">
        <f t="shared" ref="F144:I144" si="7">SUM(F145:F155)</f>
        <v>7717</v>
      </c>
      <c r="G144" s="43">
        <f t="shared" si="7"/>
        <v>11</v>
      </c>
      <c r="H144" s="43">
        <f t="shared" si="7"/>
        <v>7542</v>
      </c>
      <c r="I144" s="43">
        <f t="shared" si="7"/>
        <v>29344</v>
      </c>
      <c r="J144" s="43"/>
      <c r="K144" s="43"/>
      <c r="L144" s="52">
        <f>SUM(L145:L155)</f>
        <v>528.192</v>
      </c>
      <c r="M144" s="52">
        <f t="shared" ref="M144:U144" si="8">SUM(M145:M155)</f>
        <v>0</v>
      </c>
      <c r="N144" s="52">
        <f t="shared" si="8"/>
        <v>0</v>
      </c>
      <c r="O144" s="52">
        <f t="shared" si="8"/>
        <v>0</v>
      </c>
      <c r="P144" s="52">
        <f t="shared" si="8"/>
        <v>528.192</v>
      </c>
      <c r="Q144" s="43"/>
      <c r="R144" s="43">
        <f t="shared" si="8"/>
        <v>7717</v>
      </c>
      <c r="S144" s="43">
        <f t="shared" si="8"/>
        <v>31216</v>
      </c>
      <c r="T144" s="43">
        <f t="shared" si="8"/>
        <v>7542</v>
      </c>
      <c r="U144" s="43">
        <f t="shared" si="8"/>
        <v>29344</v>
      </c>
      <c r="V144" s="43" t="s">
        <v>41</v>
      </c>
      <c r="W144" s="43" t="s">
        <v>41</v>
      </c>
      <c r="X144" s="43" t="s">
        <v>41</v>
      </c>
      <c r="Y144" s="43" t="s">
        <v>41</v>
      </c>
      <c r="Z144" s="43" t="s">
        <v>41</v>
      </c>
      <c r="AA144" s="43" t="s">
        <v>41</v>
      </c>
      <c r="AB144" s="44"/>
      <c r="AC144" s="44"/>
      <c r="AD144" s="65"/>
    </row>
    <row r="145" s="6" customFormat="1" ht="24" spans="1:224">
      <c r="A145" s="45" t="s">
        <v>42</v>
      </c>
      <c r="B145" s="46" t="s">
        <v>99</v>
      </c>
      <c r="C145" s="45" t="s">
        <v>44</v>
      </c>
      <c r="D145" s="45" t="s">
        <v>70</v>
      </c>
      <c r="E145" s="45" t="s">
        <v>71</v>
      </c>
      <c r="F145" s="45">
        <v>250</v>
      </c>
      <c r="G145" s="45">
        <v>1</v>
      </c>
      <c r="H145" s="45">
        <v>75</v>
      </c>
      <c r="I145" s="45">
        <v>250</v>
      </c>
      <c r="J145" s="45">
        <v>2019</v>
      </c>
      <c r="K145" s="45">
        <v>2019</v>
      </c>
      <c r="L145" s="55">
        <f>I145*180/10000</f>
        <v>4.5</v>
      </c>
      <c r="M145" s="55">
        <v>0</v>
      </c>
      <c r="N145" s="55">
        <v>0</v>
      </c>
      <c r="O145" s="55">
        <v>0</v>
      </c>
      <c r="P145" s="55">
        <v>4.5</v>
      </c>
      <c r="Q145" s="45" t="s">
        <v>46</v>
      </c>
      <c r="R145" s="45">
        <v>250</v>
      </c>
      <c r="S145" s="45">
        <v>250</v>
      </c>
      <c r="T145" s="45">
        <v>75</v>
      </c>
      <c r="U145" s="45">
        <v>250</v>
      </c>
      <c r="V145" s="45" t="s">
        <v>41</v>
      </c>
      <c r="W145" s="45" t="s">
        <v>41</v>
      </c>
      <c r="X145" s="45" t="s">
        <v>41</v>
      </c>
      <c r="Y145" s="45" t="s">
        <v>41</v>
      </c>
      <c r="Z145" s="45" t="s">
        <v>41</v>
      </c>
      <c r="AA145" s="45" t="s">
        <v>41</v>
      </c>
      <c r="AB145" s="46" t="s">
        <v>100</v>
      </c>
      <c r="AC145" s="46" t="s">
        <v>101</v>
      </c>
      <c r="AD145" s="66"/>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c r="FT145" s="8"/>
      <c r="FU145" s="8"/>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c r="GY145" s="8"/>
      <c r="GZ145" s="8"/>
      <c r="HA145" s="8"/>
      <c r="HB145" s="8"/>
      <c r="HC145" s="8"/>
      <c r="HD145" s="8"/>
      <c r="HE145" s="8"/>
      <c r="HF145" s="8"/>
      <c r="HG145" s="8"/>
      <c r="HH145" s="8"/>
      <c r="HI145" s="8"/>
      <c r="HJ145" s="8"/>
      <c r="HK145" s="8"/>
      <c r="HL145" s="8"/>
      <c r="HM145" s="8"/>
      <c r="HN145" s="8"/>
      <c r="HO145" s="8"/>
      <c r="HP145" s="8"/>
    </row>
    <row r="146" s="7" customFormat="1" ht="24" spans="1:30">
      <c r="A146" s="45" t="s">
        <v>42</v>
      </c>
      <c r="B146" s="46" t="s">
        <v>99</v>
      </c>
      <c r="C146" s="45" t="s">
        <v>49</v>
      </c>
      <c r="D146" s="45" t="s">
        <v>70</v>
      </c>
      <c r="E146" s="45" t="s">
        <v>71</v>
      </c>
      <c r="F146" s="45">
        <v>374</v>
      </c>
      <c r="G146" s="45">
        <v>1</v>
      </c>
      <c r="H146" s="45">
        <v>374</v>
      </c>
      <c r="I146" s="45">
        <v>1415</v>
      </c>
      <c r="J146" s="45">
        <v>2019</v>
      </c>
      <c r="K146" s="45">
        <v>2019</v>
      </c>
      <c r="L146" s="55">
        <f t="shared" ref="L146:L155" si="9">I146*180/10000</f>
        <v>25.47</v>
      </c>
      <c r="M146" s="55">
        <v>0</v>
      </c>
      <c r="N146" s="55">
        <v>0</v>
      </c>
      <c r="O146" s="55">
        <v>0</v>
      </c>
      <c r="P146" s="55">
        <v>25.47</v>
      </c>
      <c r="Q146" s="45" t="s">
        <v>46</v>
      </c>
      <c r="R146" s="45">
        <v>374</v>
      </c>
      <c r="S146" s="45">
        <v>1415</v>
      </c>
      <c r="T146" s="45">
        <v>374</v>
      </c>
      <c r="U146" s="45">
        <v>1415</v>
      </c>
      <c r="V146" s="45" t="s">
        <v>41</v>
      </c>
      <c r="W146" s="45" t="s">
        <v>41</v>
      </c>
      <c r="X146" s="45" t="s">
        <v>41</v>
      </c>
      <c r="Y146" s="45" t="s">
        <v>41</v>
      </c>
      <c r="Z146" s="45" t="s">
        <v>41</v>
      </c>
      <c r="AA146" s="45" t="s">
        <v>41</v>
      </c>
      <c r="AB146" s="46" t="s">
        <v>100</v>
      </c>
      <c r="AC146" s="46" t="s">
        <v>101</v>
      </c>
      <c r="AD146" s="67"/>
    </row>
    <row r="147" s="6" customFormat="1" ht="24" spans="1:228">
      <c r="A147" s="45" t="s">
        <v>42</v>
      </c>
      <c r="B147" s="46" t="s">
        <v>99</v>
      </c>
      <c r="C147" s="45" t="s">
        <v>50</v>
      </c>
      <c r="D147" s="45" t="s">
        <v>70</v>
      </c>
      <c r="E147" s="45" t="s">
        <v>71</v>
      </c>
      <c r="F147" s="45">
        <v>308</v>
      </c>
      <c r="G147" s="45">
        <v>1</v>
      </c>
      <c r="H147" s="45">
        <v>308</v>
      </c>
      <c r="I147" s="45">
        <v>1149</v>
      </c>
      <c r="J147" s="45" t="s">
        <v>795</v>
      </c>
      <c r="K147" s="45" t="s">
        <v>795</v>
      </c>
      <c r="L147" s="55">
        <f t="shared" si="9"/>
        <v>20.682</v>
      </c>
      <c r="M147" s="55">
        <v>0</v>
      </c>
      <c r="N147" s="55">
        <v>0</v>
      </c>
      <c r="O147" s="55">
        <v>0</v>
      </c>
      <c r="P147" s="55">
        <v>20.682</v>
      </c>
      <c r="Q147" s="45" t="s">
        <v>46</v>
      </c>
      <c r="R147" s="45">
        <v>308</v>
      </c>
      <c r="S147" s="45">
        <v>1149</v>
      </c>
      <c r="T147" s="45">
        <v>308</v>
      </c>
      <c r="U147" s="45">
        <v>1149</v>
      </c>
      <c r="V147" s="45" t="s">
        <v>41</v>
      </c>
      <c r="W147" s="45" t="s">
        <v>41</v>
      </c>
      <c r="X147" s="45" t="s">
        <v>41</v>
      </c>
      <c r="Y147" s="45" t="s">
        <v>41</v>
      </c>
      <c r="Z147" s="45" t="s">
        <v>41</v>
      </c>
      <c r="AA147" s="45" t="s">
        <v>41</v>
      </c>
      <c r="AB147" s="46" t="s">
        <v>100</v>
      </c>
      <c r="AC147" s="46" t="s">
        <v>101</v>
      </c>
      <c r="AD147" s="6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row>
    <row r="148" s="6" customFormat="1" ht="24" spans="1:30">
      <c r="A148" s="45" t="s">
        <v>42</v>
      </c>
      <c r="B148" s="46" t="s">
        <v>99</v>
      </c>
      <c r="C148" s="45" t="s">
        <v>51</v>
      </c>
      <c r="D148" s="45" t="s">
        <v>70</v>
      </c>
      <c r="E148" s="45" t="s">
        <v>71</v>
      </c>
      <c r="F148" s="45">
        <v>181</v>
      </c>
      <c r="G148" s="45">
        <v>1</v>
      </c>
      <c r="H148" s="45">
        <v>181</v>
      </c>
      <c r="I148" s="45">
        <v>780</v>
      </c>
      <c r="J148" s="45">
        <v>2019</v>
      </c>
      <c r="K148" s="45">
        <v>2019</v>
      </c>
      <c r="L148" s="55">
        <f t="shared" si="9"/>
        <v>14.04</v>
      </c>
      <c r="M148" s="55">
        <v>0</v>
      </c>
      <c r="N148" s="55">
        <v>0</v>
      </c>
      <c r="O148" s="55">
        <v>0</v>
      </c>
      <c r="P148" s="55">
        <v>14.04</v>
      </c>
      <c r="Q148" s="45" t="s">
        <v>46</v>
      </c>
      <c r="R148" s="45">
        <v>181</v>
      </c>
      <c r="S148" s="45">
        <v>2652</v>
      </c>
      <c r="T148" s="45">
        <v>181</v>
      </c>
      <c r="U148" s="45">
        <v>780</v>
      </c>
      <c r="V148" s="45" t="s">
        <v>41</v>
      </c>
      <c r="W148" s="45" t="s">
        <v>41</v>
      </c>
      <c r="X148" s="45" t="s">
        <v>41</v>
      </c>
      <c r="Y148" s="45" t="s">
        <v>41</v>
      </c>
      <c r="Z148" s="45" t="s">
        <v>41</v>
      </c>
      <c r="AA148" s="45" t="s">
        <v>41</v>
      </c>
      <c r="AB148" s="46" t="s">
        <v>100</v>
      </c>
      <c r="AC148" s="46" t="s">
        <v>101</v>
      </c>
      <c r="AD148" s="69"/>
    </row>
    <row r="149" s="11" customFormat="1" ht="24" spans="1:228">
      <c r="A149" s="45" t="s">
        <v>42</v>
      </c>
      <c r="B149" s="46" t="s">
        <v>99</v>
      </c>
      <c r="C149" s="45" t="s">
        <v>52</v>
      </c>
      <c r="D149" s="45" t="s">
        <v>70</v>
      </c>
      <c r="E149" s="45" t="s">
        <v>71</v>
      </c>
      <c r="F149" s="45">
        <v>658</v>
      </c>
      <c r="G149" s="45">
        <v>1</v>
      </c>
      <c r="H149" s="45">
        <v>658</v>
      </c>
      <c r="I149" s="45">
        <v>2446</v>
      </c>
      <c r="J149" s="45">
        <v>2019</v>
      </c>
      <c r="K149" s="45">
        <v>2019</v>
      </c>
      <c r="L149" s="55">
        <f t="shared" si="9"/>
        <v>44.028</v>
      </c>
      <c r="M149" s="55">
        <v>0</v>
      </c>
      <c r="N149" s="55">
        <v>0</v>
      </c>
      <c r="O149" s="55">
        <v>0</v>
      </c>
      <c r="P149" s="55">
        <v>44.028</v>
      </c>
      <c r="Q149" s="45" t="s">
        <v>46</v>
      </c>
      <c r="R149" s="45">
        <v>658</v>
      </c>
      <c r="S149" s="45">
        <v>2446</v>
      </c>
      <c r="T149" s="45">
        <v>658</v>
      </c>
      <c r="U149" s="45">
        <v>2446</v>
      </c>
      <c r="V149" s="45" t="s">
        <v>41</v>
      </c>
      <c r="W149" s="45" t="s">
        <v>41</v>
      </c>
      <c r="X149" s="45" t="s">
        <v>41</v>
      </c>
      <c r="Y149" s="45" t="s">
        <v>41</v>
      </c>
      <c r="Z149" s="45" t="s">
        <v>41</v>
      </c>
      <c r="AA149" s="45" t="s">
        <v>41</v>
      </c>
      <c r="AB149" s="46" t="s">
        <v>100</v>
      </c>
      <c r="AC149" s="46" t="s">
        <v>101</v>
      </c>
      <c r="AD149" s="66"/>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c r="FQ149" s="8"/>
      <c r="FR149" s="8"/>
      <c r="FS149" s="8"/>
      <c r="FT149" s="8"/>
      <c r="FU149" s="8"/>
      <c r="FV149" s="8"/>
      <c r="FW149" s="8"/>
      <c r="FX149" s="8"/>
      <c r="FY149" s="8"/>
      <c r="FZ149" s="8"/>
      <c r="GA149" s="8"/>
      <c r="GB149" s="8"/>
      <c r="GC149" s="8"/>
      <c r="GD149" s="8"/>
      <c r="GE149" s="8"/>
      <c r="GF149" s="8"/>
      <c r="GG149" s="8"/>
      <c r="GH149" s="8"/>
      <c r="GI149" s="8"/>
      <c r="GJ149" s="8"/>
      <c r="GK149" s="8"/>
      <c r="GL149" s="8"/>
      <c r="GM149" s="8"/>
      <c r="GN149" s="8"/>
      <c r="GO149" s="8"/>
      <c r="GP149" s="8"/>
      <c r="GQ149" s="8"/>
      <c r="GR149" s="8"/>
      <c r="GS149" s="8"/>
      <c r="GT149" s="8"/>
      <c r="GU149" s="8"/>
      <c r="GV149" s="8"/>
      <c r="GW149" s="8"/>
      <c r="GX149" s="8"/>
      <c r="GY149" s="8"/>
      <c r="GZ149" s="8"/>
      <c r="HA149" s="8"/>
      <c r="HB149" s="8"/>
      <c r="HC149" s="8"/>
      <c r="HD149" s="8"/>
      <c r="HE149" s="8"/>
      <c r="HF149" s="8"/>
      <c r="HG149" s="8"/>
      <c r="HH149" s="8"/>
      <c r="HI149" s="8"/>
      <c r="HJ149" s="8"/>
      <c r="HK149" s="8"/>
      <c r="HL149" s="8"/>
      <c r="HM149" s="8"/>
      <c r="HN149" s="8"/>
      <c r="HO149" s="8"/>
      <c r="HP149" s="8"/>
      <c r="HQ149" s="8"/>
      <c r="HR149" s="8"/>
      <c r="HS149" s="8"/>
      <c r="HT149" s="8"/>
    </row>
    <row r="150" s="7" customFormat="1" ht="24" spans="1:228">
      <c r="A150" s="45" t="s">
        <v>42</v>
      </c>
      <c r="B150" s="46" t="s">
        <v>99</v>
      </c>
      <c r="C150" s="45" t="s">
        <v>53</v>
      </c>
      <c r="D150" s="45" t="s">
        <v>70</v>
      </c>
      <c r="E150" s="45" t="s">
        <v>71</v>
      </c>
      <c r="F150" s="45">
        <v>1124</v>
      </c>
      <c r="G150" s="45">
        <v>1</v>
      </c>
      <c r="H150" s="45">
        <v>1124</v>
      </c>
      <c r="I150" s="45">
        <v>4228</v>
      </c>
      <c r="J150" s="45">
        <v>2019</v>
      </c>
      <c r="K150" s="45">
        <v>2019</v>
      </c>
      <c r="L150" s="55">
        <f t="shared" si="9"/>
        <v>76.104</v>
      </c>
      <c r="M150" s="55">
        <v>0</v>
      </c>
      <c r="N150" s="55">
        <v>0</v>
      </c>
      <c r="O150" s="55">
        <v>0</v>
      </c>
      <c r="P150" s="55">
        <v>76.104</v>
      </c>
      <c r="Q150" s="45" t="s">
        <v>46</v>
      </c>
      <c r="R150" s="45">
        <v>1124</v>
      </c>
      <c r="S150" s="45">
        <v>4228</v>
      </c>
      <c r="T150" s="45">
        <v>1124</v>
      </c>
      <c r="U150" s="45">
        <v>4228</v>
      </c>
      <c r="V150" s="45" t="s">
        <v>41</v>
      </c>
      <c r="W150" s="45" t="s">
        <v>41</v>
      </c>
      <c r="X150" s="45" t="s">
        <v>41</v>
      </c>
      <c r="Y150" s="45" t="s">
        <v>41</v>
      </c>
      <c r="Z150" s="45" t="s">
        <v>41</v>
      </c>
      <c r="AA150" s="45" t="s">
        <v>41</v>
      </c>
      <c r="AB150" s="46" t="s">
        <v>100</v>
      </c>
      <c r="AC150" s="46" t="s">
        <v>101</v>
      </c>
      <c r="AD150" s="69"/>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row>
    <row r="151" s="6" customFormat="1" ht="24" spans="1:228">
      <c r="A151" s="45" t="s">
        <v>42</v>
      </c>
      <c r="B151" s="46" t="s">
        <v>99</v>
      </c>
      <c r="C151" s="45" t="s">
        <v>54</v>
      </c>
      <c r="D151" s="45" t="s">
        <v>70</v>
      </c>
      <c r="E151" s="45" t="s">
        <v>71</v>
      </c>
      <c r="F151" s="45">
        <v>1506</v>
      </c>
      <c r="G151" s="45">
        <v>1</v>
      </c>
      <c r="H151" s="45">
        <v>1506</v>
      </c>
      <c r="I151" s="45">
        <v>5871</v>
      </c>
      <c r="J151" s="45">
        <v>2019</v>
      </c>
      <c r="K151" s="45">
        <v>2019</v>
      </c>
      <c r="L151" s="55">
        <f t="shared" si="9"/>
        <v>105.678</v>
      </c>
      <c r="M151" s="55">
        <v>0</v>
      </c>
      <c r="N151" s="55">
        <v>0</v>
      </c>
      <c r="O151" s="55">
        <v>0</v>
      </c>
      <c r="P151" s="55">
        <v>105.678</v>
      </c>
      <c r="Q151" s="45" t="s">
        <v>46</v>
      </c>
      <c r="R151" s="45">
        <v>1506</v>
      </c>
      <c r="S151" s="45">
        <v>5871</v>
      </c>
      <c r="T151" s="45">
        <v>1506</v>
      </c>
      <c r="U151" s="45">
        <v>5871</v>
      </c>
      <c r="V151" s="45" t="s">
        <v>41</v>
      </c>
      <c r="W151" s="45" t="s">
        <v>41</v>
      </c>
      <c r="X151" s="45" t="s">
        <v>41</v>
      </c>
      <c r="Y151" s="45" t="s">
        <v>41</v>
      </c>
      <c r="Z151" s="45" t="s">
        <v>41</v>
      </c>
      <c r="AA151" s="45" t="s">
        <v>41</v>
      </c>
      <c r="AB151" s="46" t="s">
        <v>100</v>
      </c>
      <c r="AC151" s="46" t="s">
        <v>101</v>
      </c>
      <c r="AD151" s="6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row>
    <row r="152" s="8" customFormat="1" ht="24" spans="1:30">
      <c r="A152" s="45" t="s">
        <v>42</v>
      </c>
      <c r="B152" s="46" t="s">
        <v>99</v>
      </c>
      <c r="C152" s="45" t="s">
        <v>55</v>
      </c>
      <c r="D152" s="45" t="s">
        <v>70</v>
      </c>
      <c r="E152" s="45" t="s">
        <v>71</v>
      </c>
      <c r="F152" s="45">
        <v>1449</v>
      </c>
      <c r="G152" s="45">
        <v>1</v>
      </c>
      <c r="H152" s="45">
        <v>1449</v>
      </c>
      <c r="I152" s="45">
        <v>5731</v>
      </c>
      <c r="J152" s="45">
        <v>2019</v>
      </c>
      <c r="K152" s="45">
        <v>2019</v>
      </c>
      <c r="L152" s="55">
        <f t="shared" si="9"/>
        <v>103.158</v>
      </c>
      <c r="M152" s="55">
        <v>0</v>
      </c>
      <c r="N152" s="55">
        <v>0</v>
      </c>
      <c r="O152" s="55">
        <v>0</v>
      </c>
      <c r="P152" s="55">
        <v>103.158</v>
      </c>
      <c r="Q152" s="45" t="s">
        <v>46</v>
      </c>
      <c r="R152" s="45">
        <v>1449</v>
      </c>
      <c r="S152" s="45">
        <v>5731</v>
      </c>
      <c r="T152" s="45">
        <v>1449</v>
      </c>
      <c r="U152" s="45">
        <v>5731</v>
      </c>
      <c r="V152" s="45" t="s">
        <v>41</v>
      </c>
      <c r="W152" s="45" t="s">
        <v>41</v>
      </c>
      <c r="X152" s="45" t="s">
        <v>41</v>
      </c>
      <c r="Y152" s="45" t="s">
        <v>41</v>
      </c>
      <c r="Z152" s="45" t="s">
        <v>41</v>
      </c>
      <c r="AA152" s="45" t="s">
        <v>41</v>
      </c>
      <c r="AB152" s="46" t="s">
        <v>100</v>
      </c>
      <c r="AC152" s="46" t="s">
        <v>101</v>
      </c>
      <c r="AD152" s="66"/>
    </row>
    <row r="153" s="8" customFormat="1" ht="24" spans="1:228">
      <c r="A153" s="45" t="s">
        <v>42</v>
      </c>
      <c r="B153" s="46" t="s">
        <v>99</v>
      </c>
      <c r="C153" s="45" t="s">
        <v>56</v>
      </c>
      <c r="D153" s="45" t="s">
        <v>70</v>
      </c>
      <c r="E153" s="45" t="s">
        <v>71</v>
      </c>
      <c r="F153" s="45">
        <v>650</v>
      </c>
      <c r="G153" s="45">
        <v>1</v>
      </c>
      <c r="H153" s="45">
        <v>650</v>
      </c>
      <c r="I153" s="45">
        <v>2289</v>
      </c>
      <c r="J153" s="45">
        <v>2019</v>
      </c>
      <c r="K153" s="45">
        <v>2019</v>
      </c>
      <c r="L153" s="55">
        <f t="shared" si="9"/>
        <v>41.202</v>
      </c>
      <c r="M153" s="55">
        <v>0</v>
      </c>
      <c r="N153" s="55">
        <v>0</v>
      </c>
      <c r="O153" s="55">
        <v>0</v>
      </c>
      <c r="P153" s="55">
        <v>41.202</v>
      </c>
      <c r="Q153" s="45" t="s">
        <v>46</v>
      </c>
      <c r="R153" s="45">
        <v>650</v>
      </c>
      <c r="S153" s="45">
        <v>2289</v>
      </c>
      <c r="T153" s="45">
        <v>650</v>
      </c>
      <c r="U153" s="45">
        <v>2289</v>
      </c>
      <c r="V153" s="45" t="s">
        <v>41</v>
      </c>
      <c r="W153" s="45" t="s">
        <v>41</v>
      </c>
      <c r="X153" s="45" t="s">
        <v>41</v>
      </c>
      <c r="Y153" s="45" t="s">
        <v>41</v>
      </c>
      <c r="Z153" s="45" t="s">
        <v>41</v>
      </c>
      <c r="AA153" s="45" t="s">
        <v>41</v>
      </c>
      <c r="AB153" s="46" t="s">
        <v>100</v>
      </c>
      <c r="AC153" s="46" t="s">
        <v>101</v>
      </c>
      <c r="AD153" s="69"/>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row>
    <row r="154" s="8" customFormat="1" ht="24" spans="1:30">
      <c r="A154" s="45" t="s">
        <v>42</v>
      </c>
      <c r="B154" s="46" t="s">
        <v>99</v>
      </c>
      <c r="C154" s="45" t="s">
        <v>57</v>
      </c>
      <c r="D154" s="45" t="s">
        <v>70</v>
      </c>
      <c r="E154" s="45" t="s">
        <v>71</v>
      </c>
      <c r="F154" s="45">
        <v>204</v>
      </c>
      <c r="G154" s="45">
        <v>1</v>
      </c>
      <c r="H154" s="45">
        <v>204</v>
      </c>
      <c r="I154" s="45">
        <v>798</v>
      </c>
      <c r="J154" s="45">
        <v>2019</v>
      </c>
      <c r="K154" s="45">
        <v>2019</v>
      </c>
      <c r="L154" s="55">
        <f t="shared" si="9"/>
        <v>14.364</v>
      </c>
      <c r="M154" s="55">
        <v>0</v>
      </c>
      <c r="N154" s="55">
        <v>0</v>
      </c>
      <c r="O154" s="55">
        <v>0</v>
      </c>
      <c r="P154" s="55">
        <v>14.364</v>
      </c>
      <c r="Q154" s="45" t="s">
        <v>46</v>
      </c>
      <c r="R154" s="45">
        <v>204</v>
      </c>
      <c r="S154" s="45">
        <v>798</v>
      </c>
      <c r="T154" s="45">
        <v>204</v>
      </c>
      <c r="U154" s="45">
        <v>798</v>
      </c>
      <c r="V154" s="45" t="s">
        <v>41</v>
      </c>
      <c r="W154" s="45" t="s">
        <v>41</v>
      </c>
      <c r="X154" s="45" t="s">
        <v>41</v>
      </c>
      <c r="Y154" s="45" t="s">
        <v>41</v>
      </c>
      <c r="Z154" s="45" t="s">
        <v>41</v>
      </c>
      <c r="AA154" s="45" t="s">
        <v>41</v>
      </c>
      <c r="AB154" s="46" t="s">
        <v>100</v>
      </c>
      <c r="AC154" s="46" t="s">
        <v>101</v>
      </c>
      <c r="AD154" s="66"/>
    </row>
    <row r="155" s="8" customFormat="1" ht="24" spans="1:228">
      <c r="A155" s="45" t="s">
        <v>42</v>
      </c>
      <c r="B155" s="46" t="s">
        <v>99</v>
      </c>
      <c r="C155" s="45" t="s">
        <v>58</v>
      </c>
      <c r="D155" s="45" t="s">
        <v>70</v>
      </c>
      <c r="E155" s="45" t="s">
        <v>71</v>
      </c>
      <c r="F155" s="45">
        <v>1013</v>
      </c>
      <c r="G155" s="45">
        <v>1</v>
      </c>
      <c r="H155" s="45">
        <v>1013</v>
      </c>
      <c r="I155" s="45">
        <v>4387</v>
      </c>
      <c r="J155" s="45">
        <v>2019</v>
      </c>
      <c r="K155" s="45">
        <v>2019</v>
      </c>
      <c r="L155" s="55">
        <f t="shared" si="9"/>
        <v>78.966</v>
      </c>
      <c r="M155" s="55">
        <v>0</v>
      </c>
      <c r="N155" s="55">
        <v>0</v>
      </c>
      <c r="O155" s="55">
        <v>0</v>
      </c>
      <c r="P155" s="55">
        <v>78.966</v>
      </c>
      <c r="Q155" s="45" t="s">
        <v>46</v>
      </c>
      <c r="R155" s="45">
        <v>1013</v>
      </c>
      <c r="S155" s="45">
        <v>4387</v>
      </c>
      <c r="T155" s="45">
        <v>1013</v>
      </c>
      <c r="U155" s="45">
        <v>4387</v>
      </c>
      <c r="V155" s="45" t="s">
        <v>41</v>
      </c>
      <c r="W155" s="45" t="s">
        <v>41</v>
      </c>
      <c r="X155" s="45" t="s">
        <v>41</v>
      </c>
      <c r="Y155" s="45" t="s">
        <v>41</v>
      </c>
      <c r="Z155" s="45" t="s">
        <v>41</v>
      </c>
      <c r="AA155" s="45" t="s">
        <v>41</v>
      </c>
      <c r="AB155" s="46" t="s">
        <v>100</v>
      </c>
      <c r="AC155" s="46" t="s">
        <v>101</v>
      </c>
      <c r="AD155" s="69"/>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row>
    <row r="156" s="5" customFormat="1" ht="12" spans="1:30">
      <c r="A156" s="43">
        <v>3.2</v>
      </c>
      <c r="B156" s="44" t="s">
        <v>102</v>
      </c>
      <c r="C156" s="43" t="s">
        <v>148</v>
      </c>
      <c r="D156" s="43"/>
      <c r="E156" s="43"/>
      <c r="F156" s="43">
        <f t="shared" ref="F156:K156" si="10">SUM(F157:F167)</f>
        <v>29344</v>
      </c>
      <c r="G156" s="43">
        <f t="shared" si="10"/>
        <v>11</v>
      </c>
      <c r="H156" s="43">
        <f t="shared" si="10"/>
        <v>7543</v>
      </c>
      <c r="I156" s="43">
        <f t="shared" si="10"/>
        <v>29344</v>
      </c>
      <c r="J156" s="43"/>
      <c r="K156" s="43"/>
      <c r="L156" s="52">
        <f>SUM(L157:L167)</f>
        <v>176.064</v>
      </c>
      <c r="M156" s="52">
        <f>SUM(M157:M167)</f>
        <v>0</v>
      </c>
      <c r="N156" s="52">
        <f>SUM(N157:N167)</f>
        <v>0</v>
      </c>
      <c r="O156" s="52">
        <f>SUM(O157:O167)</f>
        <v>0</v>
      </c>
      <c r="P156" s="52">
        <f>SUM(P157:P167)</f>
        <v>176.064</v>
      </c>
      <c r="Q156" s="43"/>
      <c r="R156" s="43">
        <f>SUM(R157:R167)</f>
        <v>7718</v>
      </c>
      <c r="S156" s="43">
        <f>SUM(S157:S167)</f>
        <v>29344</v>
      </c>
      <c r="T156" s="43">
        <f>SUM(T157:T167)</f>
        <v>7543</v>
      </c>
      <c r="U156" s="43">
        <f>SUM(U157:U167)</f>
        <v>29344</v>
      </c>
      <c r="V156" s="43" t="s">
        <v>41</v>
      </c>
      <c r="W156" s="43" t="s">
        <v>41</v>
      </c>
      <c r="X156" s="43" t="s">
        <v>41</v>
      </c>
      <c r="Y156" s="43" t="s">
        <v>41</v>
      </c>
      <c r="Z156" s="43" t="s">
        <v>41</v>
      </c>
      <c r="AA156" s="43" t="s">
        <v>41</v>
      </c>
      <c r="AB156" s="44"/>
      <c r="AC156" s="44"/>
      <c r="AD156" s="65"/>
    </row>
    <row r="157" s="6" customFormat="1" ht="24" spans="1:224">
      <c r="A157" s="45" t="s">
        <v>42</v>
      </c>
      <c r="B157" s="46" t="s">
        <v>99</v>
      </c>
      <c r="C157" s="45" t="s">
        <v>44</v>
      </c>
      <c r="D157" s="45" t="s">
        <v>70</v>
      </c>
      <c r="E157" s="45" t="s">
        <v>71</v>
      </c>
      <c r="F157" s="45">
        <v>250</v>
      </c>
      <c r="G157" s="45">
        <v>1</v>
      </c>
      <c r="H157" s="45">
        <v>75</v>
      </c>
      <c r="I157" s="45">
        <v>250</v>
      </c>
      <c r="J157" s="45">
        <v>2019</v>
      </c>
      <c r="K157" s="45">
        <v>2019</v>
      </c>
      <c r="L157" s="55">
        <f>I157*60/10000</f>
        <v>1.5</v>
      </c>
      <c r="M157" s="55">
        <v>0</v>
      </c>
      <c r="N157" s="55">
        <v>0</v>
      </c>
      <c r="O157" s="55">
        <v>0</v>
      </c>
      <c r="P157" s="55">
        <v>1.5</v>
      </c>
      <c r="Q157" s="45" t="s">
        <v>46</v>
      </c>
      <c r="R157" s="45">
        <v>250</v>
      </c>
      <c r="S157" s="45">
        <v>250</v>
      </c>
      <c r="T157" s="45">
        <v>75</v>
      </c>
      <c r="U157" s="45">
        <v>250</v>
      </c>
      <c r="V157" s="45" t="s">
        <v>41</v>
      </c>
      <c r="W157" s="45" t="s">
        <v>41</v>
      </c>
      <c r="X157" s="45" t="s">
        <v>41</v>
      </c>
      <c r="Y157" s="45" t="s">
        <v>41</v>
      </c>
      <c r="Z157" s="45" t="s">
        <v>41</v>
      </c>
      <c r="AA157" s="45" t="s">
        <v>41</v>
      </c>
      <c r="AB157" s="46" t="s">
        <v>100</v>
      </c>
      <c r="AC157" s="46" t="s">
        <v>101</v>
      </c>
      <c r="AD157" s="66"/>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G157" s="8"/>
      <c r="EH157" s="8"/>
      <c r="EI157" s="8"/>
      <c r="EJ157" s="8"/>
      <c r="EK157" s="8"/>
      <c r="EL157" s="8"/>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8"/>
      <c r="GZ157" s="8"/>
      <c r="HA157" s="8"/>
      <c r="HB157" s="8"/>
      <c r="HC157" s="8"/>
      <c r="HD157" s="8"/>
      <c r="HE157" s="8"/>
      <c r="HF157" s="8"/>
      <c r="HG157" s="8"/>
      <c r="HH157" s="8"/>
      <c r="HI157" s="8"/>
      <c r="HJ157" s="8"/>
      <c r="HK157" s="8"/>
      <c r="HL157" s="8"/>
      <c r="HM157" s="8"/>
      <c r="HN157" s="8"/>
      <c r="HO157" s="8"/>
      <c r="HP157" s="8"/>
    </row>
    <row r="158" s="7" customFormat="1" ht="24" spans="1:30">
      <c r="A158" s="45" t="s">
        <v>42</v>
      </c>
      <c r="B158" s="46" t="s">
        <v>103</v>
      </c>
      <c r="C158" s="45" t="s">
        <v>49</v>
      </c>
      <c r="D158" s="45" t="s">
        <v>70</v>
      </c>
      <c r="E158" s="45" t="s">
        <v>71</v>
      </c>
      <c r="F158" s="45">
        <v>1415</v>
      </c>
      <c r="G158" s="45">
        <v>1</v>
      </c>
      <c r="H158" s="45">
        <v>374</v>
      </c>
      <c r="I158" s="45">
        <v>1415</v>
      </c>
      <c r="J158" s="45">
        <v>2019</v>
      </c>
      <c r="K158" s="45">
        <v>2019</v>
      </c>
      <c r="L158" s="55">
        <f t="shared" ref="L158:L167" si="11">I158*60/10000</f>
        <v>8.49</v>
      </c>
      <c r="M158" s="55">
        <v>0</v>
      </c>
      <c r="N158" s="55">
        <v>0</v>
      </c>
      <c r="O158" s="55">
        <v>0</v>
      </c>
      <c r="P158" s="55">
        <v>8.49</v>
      </c>
      <c r="Q158" s="45" t="s">
        <v>46</v>
      </c>
      <c r="R158" s="45">
        <v>374</v>
      </c>
      <c r="S158" s="45">
        <v>1415</v>
      </c>
      <c r="T158" s="45">
        <v>374</v>
      </c>
      <c r="U158" s="45">
        <v>1415</v>
      </c>
      <c r="V158" s="45" t="s">
        <v>41</v>
      </c>
      <c r="W158" s="45" t="s">
        <v>41</v>
      </c>
      <c r="X158" s="45" t="s">
        <v>41</v>
      </c>
      <c r="Y158" s="45" t="s">
        <v>41</v>
      </c>
      <c r="Z158" s="45" t="s">
        <v>41</v>
      </c>
      <c r="AA158" s="45" t="s">
        <v>41</v>
      </c>
      <c r="AB158" s="46" t="s">
        <v>100</v>
      </c>
      <c r="AC158" s="46" t="s">
        <v>101</v>
      </c>
      <c r="AD158" s="67"/>
    </row>
    <row r="159" s="6" customFormat="1" ht="24" spans="1:228">
      <c r="A159" s="45" t="s">
        <v>42</v>
      </c>
      <c r="B159" s="46" t="s">
        <v>103</v>
      </c>
      <c r="C159" s="45" t="s">
        <v>50</v>
      </c>
      <c r="D159" s="45" t="s">
        <v>70</v>
      </c>
      <c r="E159" s="45" t="s">
        <v>71</v>
      </c>
      <c r="F159" s="45">
        <v>1149</v>
      </c>
      <c r="G159" s="45">
        <v>1</v>
      </c>
      <c r="H159" s="45">
        <v>308</v>
      </c>
      <c r="I159" s="45">
        <v>1149</v>
      </c>
      <c r="J159" s="45">
        <v>2019</v>
      </c>
      <c r="K159" s="45">
        <v>2019</v>
      </c>
      <c r="L159" s="55">
        <f t="shared" si="11"/>
        <v>6.894</v>
      </c>
      <c r="M159" s="55">
        <v>0</v>
      </c>
      <c r="N159" s="55">
        <v>0</v>
      </c>
      <c r="O159" s="55">
        <v>0</v>
      </c>
      <c r="P159" s="55">
        <v>6.894</v>
      </c>
      <c r="Q159" s="45" t="s">
        <v>46</v>
      </c>
      <c r="R159" s="45">
        <v>308</v>
      </c>
      <c r="S159" s="45">
        <v>1149</v>
      </c>
      <c r="T159" s="45">
        <v>308</v>
      </c>
      <c r="U159" s="45">
        <v>1149</v>
      </c>
      <c r="V159" s="45" t="s">
        <v>41</v>
      </c>
      <c r="W159" s="45" t="s">
        <v>41</v>
      </c>
      <c r="X159" s="45" t="s">
        <v>41</v>
      </c>
      <c r="Y159" s="45" t="s">
        <v>41</v>
      </c>
      <c r="Z159" s="45" t="s">
        <v>41</v>
      </c>
      <c r="AA159" s="45" t="s">
        <v>41</v>
      </c>
      <c r="AB159" s="46" t="s">
        <v>100</v>
      </c>
      <c r="AC159" s="46" t="s">
        <v>101</v>
      </c>
      <c r="AD159" s="6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row>
    <row r="160" s="6" customFormat="1" ht="24" spans="1:30">
      <c r="A160" s="45" t="s">
        <v>42</v>
      </c>
      <c r="B160" s="46" t="s">
        <v>103</v>
      </c>
      <c r="C160" s="45" t="s">
        <v>51</v>
      </c>
      <c r="D160" s="45" t="s">
        <v>70</v>
      </c>
      <c r="E160" s="45" t="s">
        <v>71</v>
      </c>
      <c r="F160" s="45">
        <v>780</v>
      </c>
      <c r="G160" s="45">
        <v>1</v>
      </c>
      <c r="H160" s="45">
        <v>181</v>
      </c>
      <c r="I160" s="45">
        <v>780</v>
      </c>
      <c r="J160" s="45">
        <v>2019</v>
      </c>
      <c r="K160" s="45">
        <v>2019</v>
      </c>
      <c r="L160" s="55">
        <f t="shared" si="11"/>
        <v>4.68</v>
      </c>
      <c r="M160" s="55">
        <v>0</v>
      </c>
      <c r="N160" s="55">
        <v>0</v>
      </c>
      <c r="O160" s="55">
        <v>0</v>
      </c>
      <c r="P160" s="55">
        <v>4.68</v>
      </c>
      <c r="Q160" s="45" t="s">
        <v>46</v>
      </c>
      <c r="R160" s="45">
        <v>181</v>
      </c>
      <c r="S160" s="45">
        <v>780</v>
      </c>
      <c r="T160" s="45">
        <v>181</v>
      </c>
      <c r="U160" s="45">
        <v>780</v>
      </c>
      <c r="V160" s="45" t="s">
        <v>41</v>
      </c>
      <c r="W160" s="45" t="s">
        <v>41</v>
      </c>
      <c r="X160" s="45" t="s">
        <v>41</v>
      </c>
      <c r="Y160" s="45" t="s">
        <v>41</v>
      </c>
      <c r="Z160" s="45" t="s">
        <v>41</v>
      </c>
      <c r="AA160" s="45" t="s">
        <v>41</v>
      </c>
      <c r="AB160" s="46" t="s">
        <v>100</v>
      </c>
      <c r="AC160" s="46" t="s">
        <v>101</v>
      </c>
      <c r="AD160" s="69"/>
    </row>
    <row r="161" s="11" customFormat="1" ht="24" spans="1:228">
      <c r="A161" s="45" t="s">
        <v>42</v>
      </c>
      <c r="B161" s="46" t="s">
        <v>103</v>
      </c>
      <c r="C161" s="45" t="s">
        <v>52</v>
      </c>
      <c r="D161" s="45" t="s">
        <v>70</v>
      </c>
      <c r="E161" s="45" t="s">
        <v>71</v>
      </c>
      <c r="F161" s="45">
        <v>2446</v>
      </c>
      <c r="G161" s="45">
        <v>1</v>
      </c>
      <c r="H161" s="45">
        <v>659</v>
      </c>
      <c r="I161" s="45">
        <v>2446</v>
      </c>
      <c r="J161" s="45">
        <v>2019</v>
      </c>
      <c r="K161" s="45">
        <v>2019</v>
      </c>
      <c r="L161" s="55">
        <f t="shared" si="11"/>
        <v>14.676</v>
      </c>
      <c r="M161" s="55">
        <v>0</v>
      </c>
      <c r="N161" s="55">
        <v>0</v>
      </c>
      <c r="O161" s="55">
        <v>0</v>
      </c>
      <c r="P161" s="55">
        <v>14.676</v>
      </c>
      <c r="Q161" s="45" t="s">
        <v>46</v>
      </c>
      <c r="R161" s="45">
        <v>659</v>
      </c>
      <c r="S161" s="45">
        <v>2446</v>
      </c>
      <c r="T161" s="45">
        <v>659</v>
      </c>
      <c r="U161" s="45">
        <v>2446</v>
      </c>
      <c r="V161" s="45" t="s">
        <v>41</v>
      </c>
      <c r="W161" s="45" t="s">
        <v>41</v>
      </c>
      <c r="X161" s="45" t="s">
        <v>41</v>
      </c>
      <c r="Y161" s="45" t="s">
        <v>41</v>
      </c>
      <c r="Z161" s="45" t="s">
        <v>41</v>
      </c>
      <c r="AA161" s="45" t="s">
        <v>41</v>
      </c>
      <c r="AB161" s="46" t="s">
        <v>100</v>
      </c>
      <c r="AC161" s="46" t="s">
        <v>101</v>
      </c>
      <c r="AD161" s="66"/>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c r="FQ161" s="8"/>
      <c r="FR161" s="8"/>
      <c r="FS161" s="8"/>
      <c r="FT161" s="8"/>
      <c r="FU161" s="8"/>
      <c r="FV161" s="8"/>
      <c r="FW161" s="8"/>
      <c r="FX161" s="8"/>
      <c r="FY161" s="8"/>
      <c r="FZ161" s="8"/>
      <c r="GA161" s="8"/>
      <c r="GB161" s="8"/>
      <c r="GC161" s="8"/>
      <c r="GD161" s="8"/>
      <c r="GE161" s="8"/>
      <c r="GF161" s="8"/>
      <c r="GG161" s="8"/>
      <c r="GH161" s="8"/>
      <c r="GI161" s="8"/>
      <c r="GJ161" s="8"/>
      <c r="GK161" s="8"/>
      <c r="GL161" s="8"/>
      <c r="GM161" s="8"/>
      <c r="GN161" s="8"/>
      <c r="GO161" s="8"/>
      <c r="GP161" s="8"/>
      <c r="GQ161" s="8"/>
      <c r="GR161" s="8"/>
      <c r="GS161" s="8"/>
      <c r="GT161" s="8"/>
      <c r="GU161" s="8"/>
      <c r="GV161" s="8"/>
      <c r="GW161" s="8"/>
      <c r="GX161" s="8"/>
      <c r="GY161" s="8"/>
      <c r="GZ161" s="8"/>
      <c r="HA161" s="8"/>
      <c r="HB161" s="8"/>
      <c r="HC161" s="8"/>
      <c r="HD161" s="8"/>
      <c r="HE161" s="8"/>
      <c r="HF161" s="8"/>
      <c r="HG161" s="8"/>
      <c r="HH161" s="8"/>
      <c r="HI161" s="8"/>
      <c r="HJ161" s="8"/>
      <c r="HK161" s="8"/>
      <c r="HL161" s="8"/>
      <c r="HM161" s="8"/>
      <c r="HN161" s="8"/>
      <c r="HO161" s="8"/>
      <c r="HP161" s="8"/>
      <c r="HQ161" s="8"/>
      <c r="HR161" s="8"/>
      <c r="HS161" s="8"/>
      <c r="HT161" s="8"/>
    </row>
    <row r="162" s="7" customFormat="1" ht="24" spans="1:228">
      <c r="A162" s="45" t="s">
        <v>42</v>
      </c>
      <c r="B162" s="46" t="s">
        <v>103</v>
      </c>
      <c r="C162" s="45" t="s">
        <v>53</v>
      </c>
      <c r="D162" s="45" t="s">
        <v>70</v>
      </c>
      <c r="E162" s="45" t="s">
        <v>71</v>
      </c>
      <c r="F162" s="45">
        <v>4228</v>
      </c>
      <c r="G162" s="45">
        <v>1</v>
      </c>
      <c r="H162" s="45">
        <v>1124</v>
      </c>
      <c r="I162" s="45">
        <v>4228</v>
      </c>
      <c r="J162" s="45">
        <v>2019</v>
      </c>
      <c r="K162" s="45">
        <v>2019</v>
      </c>
      <c r="L162" s="55">
        <f t="shared" si="11"/>
        <v>25.368</v>
      </c>
      <c r="M162" s="55">
        <v>0</v>
      </c>
      <c r="N162" s="55">
        <v>0</v>
      </c>
      <c r="O162" s="55">
        <v>0</v>
      </c>
      <c r="P162" s="55">
        <v>25.368</v>
      </c>
      <c r="Q162" s="45" t="s">
        <v>46</v>
      </c>
      <c r="R162" s="45">
        <v>1124</v>
      </c>
      <c r="S162" s="45">
        <v>4228</v>
      </c>
      <c r="T162" s="45">
        <v>1124</v>
      </c>
      <c r="U162" s="45">
        <v>4228</v>
      </c>
      <c r="V162" s="45" t="s">
        <v>41</v>
      </c>
      <c r="W162" s="45" t="s">
        <v>41</v>
      </c>
      <c r="X162" s="45" t="s">
        <v>41</v>
      </c>
      <c r="Y162" s="45" t="s">
        <v>41</v>
      </c>
      <c r="Z162" s="45" t="s">
        <v>41</v>
      </c>
      <c r="AA162" s="45" t="s">
        <v>41</v>
      </c>
      <c r="AB162" s="46" t="s">
        <v>100</v>
      </c>
      <c r="AC162" s="46" t="s">
        <v>101</v>
      </c>
      <c r="AD162" s="69"/>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row>
    <row r="163" s="6" customFormat="1" ht="24" spans="1:228">
      <c r="A163" s="45" t="s">
        <v>42</v>
      </c>
      <c r="B163" s="46" t="s">
        <v>103</v>
      </c>
      <c r="C163" s="45" t="s">
        <v>54</v>
      </c>
      <c r="D163" s="45" t="s">
        <v>70</v>
      </c>
      <c r="E163" s="45" t="s">
        <v>71</v>
      </c>
      <c r="F163" s="45">
        <v>5871</v>
      </c>
      <c r="G163" s="45">
        <v>1</v>
      </c>
      <c r="H163" s="45">
        <v>1506</v>
      </c>
      <c r="I163" s="45">
        <v>5871</v>
      </c>
      <c r="J163" s="45">
        <v>2019</v>
      </c>
      <c r="K163" s="45">
        <v>2019</v>
      </c>
      <c r="L163" s="55">
        <f t="shared" si="11"/>
        <v>35.226</v>
      </c>
      <c r="M163" s="55">
        <v>0</v>
      </c>
      <c r="N163" s="55">
        <v>0</v>
      </c>
      <c r="O163" s="55">
        <v>0</v>
      </c>
      <c r="P163" s="55">
        <v>35.226</v>
      </c>
      <c r="Q163" s="45" t="s">
        <v>46</v>
      </c>
      <c r="R163" s="45">
        <v>1506</v>
      </c>
      <c r="S163" s="45">
        <v>5871</v>
      </c>
      <c r="T163" s="45">
        <v>1506</v>
      </c>
      <c r="U163" s="45">
        <v>5871</v>
      </c>
      <c r="V163" s="45" t="s">
        <v>41</v>
      </c>
      <c r="W163" s="45" t="s">
        <v>41</v>
      </c>
      <c r="X163" s="45" t="s">
        <v>41</v>
      </c>
      <c r="Y163" s="45" t="s">
        <v>41</v>
      </c>
      <c r="Z163" s="45" t="s">
        <v>41</v>
      </c>
      <c r="AA163" s="45" t="s">
        <v>41</v>
      </c>
      <c r="AB163" s="46" t="s">
        <v>100</v>
      </c>
      <c r="AC163" s="46" t="s">
        <v>101</v>
      </c>
      <c r="AD163" s="6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row>
    <row r="164" s="8" customFormat="1" ht="24" spans="1:228">
      <c r="A164" s="45" t="s">
        <v>42</v>
      </c>
      <c r="B164" s="46" t="s">
        <v>103</v>
      </c>
      <c r="C164" s="45" t="s">
        <v>55</v>
      </c>
      <c r="D164" s="45" t="s">
        <v>70</v>
      </c>
      <c r="E164" s="45" t="s">
        <v>71</v>
      </c>
      <c r="F164" s="45">
        <v>5731</v>
      </c>
      <c r="G164" s="45">
        <v>1</v>
      </c>
      <c r="H164" s="45">
        <v>1449</v>
      </c>
      <c r="I164" s="45">
        <v>5731</v>
      </c>
      <c r="J164" s="45">
        <v>2019</v>
      </c>
      <c r="K164" s="45">
        <v>2019</v>
      </c>
      <c r="L164" s="55">
        <f t="shared" si="11"/>
        <v>34.386</v>
      </c>
      <c r="M164" s="55">
        <v>0</v>
      </c>
      <c r="N164" s="55">
        <v>0</v>
      </c>
      <c r="O164" s="55">
        <v>0</v>
      </c>
      <c r="P164" s="55">
        <v>34.386</v>
      </c>
      <c r="Q164" s="45" t="s">
        <v>46</v>
      </c>
      <c r="R164" s="45">
        <v>1449</v>
      </c>
      <c r="S164" s="45">
        <v>5731</v>
      </c>
      <c r="T164" s="45">
        <v>1449</v>
      </c>
      <c r="U164" s="45">
        <v>5731</v>
      </c>
      <c r="V164" s="45" t="s">
        <v>41</v>
      </c>
      <c r="W164" s="45" t="s">
        <v>41</v>
      </c>
      <c r="X164" s="45" t="s">
        <v>41</v>
      </c>
      <c r="Y164" s="45" t="s">
        <v>41</v>
      </c>
      <c r="Z164" s="45" t="s">
        <v>41</v>
      </c>
      <c r="AA164" s="45" t="s">
        <v>41</v>
      </c>
      <c r="AB164" s="46" t="s">
        <v>100</v>
      </c>
      <c r="AC164" s="46" t="s">
        <v>101</v>
      </c>
      <c r="AD164" s="7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c r="CH164" s="11"/>
      <c r="CI164" s="11"/>
      <c r="CJ164" s="11"/>
      <c r="CK164" s="11"/>
      <c r="CL164" s="11"/>
      <c r="CM164" s="11"/>
      <c r="CN164" s="11"/>
      <c r="CO164" s="11"/>
      <c r="CP164" s="11"/>
      <c r="CQ164" s="11"/>
      <c r="CR164" s="11"/>
      <c r="CS164" s="11"/>
      <c r="CT164" s="11"/>
      <c r="CU164" s="11"/>
      <c r="CV164" s="11"/>
      <c r="CW164" s="11"/>
      <c r="CX164" s="11"/>
      <c r="CY164" s="11"/>
      <c r="CZ164" s="11"/>
      <c r="DA164" s="11"/>
      <c r="DB164" s="11"/>
      <c r="DC164" s="11"/>
      <c r="DD164" s="11"/>
      <c r="DE164" s="11"/>
      <c r="DF164" s="11"/>
      <c r="DG164" s="11"/>
      <c r="DH164" s="11"/>
      <c r="DI164" s="11"/>
      <c r="DJ164" s="11"/>
      <c r="DK164" s="11"/>
      <c r="DL164" s="11"/>
      <c r="DM164" s="11"/>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c r="EM164" s="11"/>
      <c r="EN164" s="11"/>
      <c r="EO164" s="11"/>
      <c r="EP164" s="11"/>
      <c r="EQ164" s="11"/>
      <c r="ER164" s="11"/>
      <c r="ES164" s="11"/>
      <c r="ET164" s="11"/>
      <c r="EU164" s="11"/>
      <c r="EV164" s="11"/>
      <c r="EW164" s="11"/>
      <c r="EX164" s="11"/>
      <c r="EY164" s="11"/>
      <c r="EZ164" s="11"/>
      <c r="FA164" s="11"/>
      <c r="FB164" s="11"/>
      <c r="FC164" s="11"/>
      <c r="FD164" s="11"/>
      <c r="FE164" s="11"/>
      <c r="FF164" s="11"/>
      <c r="FG164" s="11"/>
      <c r="FH164" s="11"/>
      <c r="FI164" s="11"/>
      <c r="FJ164" s="11"/>
      <c r="FK164" s="11"/>
      <c r="FL164" s="11"/>
      <c r="FM164" s="11"/>
      <c r="FN164" s="11"/>
      <c r="FO164" s="11"/>
      <c r="FP164" s="11"/>
      <c r="FQ164" s="11"/>
      <c r="FR164" s="11"/>
      <c r="FS164" s="11"/>
      <c r="FT164" s="11"/>
      <c r="FU164" s="11"/>
      <c r="FV164" s="11"/>
      <c r="FW164" s="11"/>
      <c r="FX164" s="11"/>
      <c r="FY164" s="11"/>
      <c r="FZ164" s="11"/>
      <c r="GA164" s="11"/>
      <c r="GB164" s="11"/>
      <c r="GC164" s="11"/>
      <c r="GD164" s="11"/>
      <c r="GE164" s="11"/>
      <c r="GF164" s="11"/>
      <c r="GG164" s="11"/>
      <c r="GH164" s="11"/>
      <c r="GI164" s="11"/>
      <c r="GJ164" s="11"/>
      <c r="GK164" s="11"/>
      <c r="GL164" s="11"/>
      <c r="GM164" s="11"/>
      <c r="GN164" s="11"/>
      <c r="GO164" s="11"/>
      <c r="GP164" s="11"/>
      <c r="GQ164" s="11"/>
      <c r="GR164" s="11"/>
      <c r="GS164" s="11"/>
      <c r="GT164" s="11"/>
      <c r="GU164" s="11"/>
      <c r="GV164" s="11"/>
      <c r="GW164" s="11"/>
      <c r="GX164" s="11"/>
      <c r="GY164" s="11"/>
      <c r="GZ164" s="11"/>
      <c r="HA164" s="11"/>
      <c r="HB164" s="11"/>
      <c r="HC164" s="11"/>
      <c r="HD164" s="11"/>
      <c r="HE164" s="11"/>
      <c r="HF164" s="11"/>
      <c r="HG164" s="11"/>
      <c r="HH164" s="11"/>
      <c r="HI164" s="11"/>
      <c r="HJ164" s="11"/>
      <c r="HK164" s="11"/>
      <c r="HL164" s="11"/>
      <c r="HM164" s="11"/>
      <c r="HN164" s="11"/>
      <c r="HO164" s="11"/>
      <c r="HP164" s="11"/>
      <c r="HQ164" s="11"/>
      <c r="HR164" s="11"/>
      <c r="HS164" s="11"/>
      <c r="HT164" s="11"/>
    </row>
    <row r="165" s="8" customFormat="1" ht="24" spans="1:228">
      <c r="A165" s="45" t="s">
        <v>42</v>
      </c>
      <c r="B165" s="46" t="s">
        <v>103</v>
      </c>
      <c r="C165" s="45" t="s">
        <v>56</v>
      </c>
      <c r="D165" s="45" t="s">
        <v>70</v>
      </c>
      <c r="E165" s="45" t="s">
        <v>71</v>
      </c>
      <c r="F165" s="45">
        <v>2289</v>
      </c>
      <c r="G165" s="45">
        <v>1</v>
      </c>
      <c r="H165" s="45">
        <v>650</v>
      </c>
      <c r="I165" s="45">
        <v>2289</v>
      </c>
      <c r="J165" s="45">
        <v>2019</v>
      </c>
      <c r="K165" s="45">
        <v>2019</v>
      </c>
      <c r="L165" s="55">
        <f t="shared" si="11"/>
        <v>13.734</v>
      </c>
      <c r="M165" s="55">
        <v>0</v>
      </c>
      <c r="N165" s="55">
        <v>0</v>
      </c>
      <c r="O165" s="55">
        <v>0</v>
      </c>
      <c r="P165" s="55">
        <v>13.734</v>
      </c>
      <c r="Q165" s="45" t="s">
        <v>46</v>
      </c>
      <c r="R165" s="45">
        <v>650</v>
      </c>
      <c r="S165" s="45">
        <v>2289</v>
      </c>
      <c r="T165" s="45">
        <v>650</v>
      </c>
      <c r="U165" s="45">
        <v>2289</v>
      </c>
      <c r="V165" s="45" t="s">
        <v>41</v>
      </c>
      <c r="W165" s="45" t="s">
        <v>41</v>
      </c>
      <c r="X165" s="45" t="s">
        <v>41</v>
      </c>
      <c r="Y165" s="45" t="s">
        <v>41</v>
      </c>
      <c r="Z165" s="45" t="s">
        <v>41</v>
      </c>
      <c r="AA165" s="45" t="s">
        <v>41</v>
      </c>
      <c r="AB165" s="46" t="s">
        <v>100</v>
      </c>
      <c r="AC165" s="46" t="s">
        <v>101</v>
      </c>
      <c r="AD165" s="69"/>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row>
    <row r="166" s="8" customFormat="1" ht="24" spans="1:30">
      <c r="A166" s="45" t="s">
        <v>42</v>
      </c>
      <c r="B166" s="46" t="s">
        <v>103</v>
      </c>
      <c r="C166" s="45" t="s">
        <v>57</v>
      </c>
      <c r="D166" s="45" t="s">
        <v>70</v>
      </c>
      <c r="E166" s="45" t="s">
        <v>71</v>
      </c>
      <c r="F166" s="45">
        <v>798</v>
      </c>
      <c r="G166" s="45">
        <v>1</v>
      </c>
      <c r="H166" s="45">
        <v>204</v>
      </c>
      <c r="I166" s="45">
        <v>798</v>
      </c>
      <c r="J166" s="45">
        <v>2019</v>
      </c>
      <c r="K166" s="45">
        <v>2019</v>
      </c>
      <c r="L166" s="55">
        <f t="shared" si="11"/>
        <v>4.788</v>
      </c>
      <c r="M166" s="55">
        <v>0</v>
      </c>
      <c r="N166" s="55">
        <v>0</v>
      </c>
      <c r="O166" s="55">
        <v>0</v>
      </c>
      <c r="P166" s="55">
        <v>4.788</v>
      </c>
      <c r="Q166" s="45" t="s">
        <v>46</v>
      </c>
      <c r="R166" s="45">
        <v>204</v>
      </c>
      <c r="S166" s="45">
        <v>798</v>
      </c>
      <c r="T166" s="45">
        <v>204</v>
      </c>
      <c r="U166" s="45">
        <v>798</v>
      </c>
      <c r="V166" s="45" t="s">
        <v>41</v>
      </c>
      <c r="W166" s="45" t="s">
        <v>41</v>
      </c>
      <c r="X166" s="45" t="s">
        <v>41</v>
      </c>
      <c r="Y166" s="45" t="s">
        <v>41</v>
      </c>
      <c r="Z166" s="45" t="s">
        <v>41</v>
      </c>
      <c r="AA166" s="45" t="s">
        <v>41</v>
      </c>
      <c r="AB166" s="46" t="s">
        <v>100</v>
      </c>
      <c r="AC166" s="46" t="s">
        <v>101</v>
      </c>
      <c r="AD166" s="66"/>
    </row>
    <row r="167" s="9" customFormat="1" ht="24" spans="1:228">
      <c r="A167" s="45" t="s">
        <v>42</v>
      </c>
      <c r="B167" s="46" t="s">
        <v>103</v>
      </c>
      <c r="C167" s="45" t="s">
        <v>58</v>
      </c>
      <c r="D167" s="45" t="s">
        <v>70</v>
      </c>
      <c r="E167" s="45" t="s">
        <v>71</v>
      </c>
      <c r="F167" s="45">
        <v>4387</v>
      </c>
      <c r="G167" s="45">
        <v>1</v>
      </c>
      <c r="H167" s="45">
        <v>1013</v>
      </c>
      <c r="I167" s="45">
        <v>4387</v>
      </c>
      <c r="J167" s="45">
        <v>2019</v>
      </c>
      <c r="K167" s="45">
        <v>2019</v>
      </c>
      <c r="L167" s="55">
        <f t="shared" si="11"/>
        <v>26.322</v>
      </c>
      <c r="M167" s="55">
        <v>0</v>
      </c>
      <c r="N167" s="55">
        <v>0</v>
      </c>
      <c r="O167" s="55">
        <v>0</v>
      </c>
      <c r="P167" s="55">
        <v>26.322</v>
      </c>
      <c r="Q167" s="45" t="s">
        <v>46</v>
      </c>
      <c r="R167" s="45">
        <v>1013</v>
      </c>
      <c r="S167" s="45">
        <v>4387</v>
      </c>
      <c r="T167" s="45">
        <v>1013</v>
      </c>
      <c r="U167" s="45">
        <v>4387</v>
      </c>
      <c r="V167" s="45" t="s">
        <v>41</v>
      </c>
      <c r="W167" s="45" t="s">
        <v>41</v>
      </c>
      <c r="X167" s="45" t="s">
        <v>41</v>
      </c>
      <c r="Y167" s="45" t="s">
        <v>41</v>
      </c>
      <c r="Z167" s="45" t="s">
        <v>41</v>
      </c>
      <c r="AA167" s="45" t="s">
        <v>41</v>
      </c>
      <c r="AB167" s="46" t="s">
        <v>100</v>
      </c>
      <c r="AC167" s="46" t="s">
        <v>101</v>
      </c>
      <c r="AD167" s="69"/>
      <c r="AE167" s="72"/>
      <c r="AF167" s="72"/>
      <c r="AG167" s="72"/>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c r="BZ167" s="72"/>
      <c r="CA167" s="72"/>
      <c r="CB167" s="72"/>
      <c r="CC167" s="72"/>
      <c r="CD167" s="72"/>
      <c r="CE167" s="72"/>
      <c r="CF167" s="72"/>
      <c r="CG167" s="72"/>
      <c r="CH167" s="72"/>
      <c r="CI167" s="72"/>
      <c r="CJ167" s="72"/>
      <c r="CK167" s="72"/>
      <c r="CL167" s="72"/>
      <c r="CM167" s="72"/>
      <c r="CN167" s="72"/>
      <c r="CO167" s="72"/>
      <c r="CP167" s="72"/>
      <c r="CQ167" s="72"/>
      <c r="CR167" s="72"/>
      <c r="CS167" s="72"/>
      <c r="CT167" s="72"/>
      <c r="CU167" s="72"/>
      <c r="CV167" s="72"/>
      <c r="CW167" s="72"/>
      <c r="CX167" s="72"/>
      <c r="CY167" s="72"/>
      <c r="CZ167" s="72"/>
      <c r="DA167" s="72"/>
      <c r="DB167" s="72"/>
      <c r="DC167" s="72"/>
      <c r="DD167" s="72"/>
      <c r="DE167" s="72"/>
      <c r="DF167" s="72"/>
      <c r="DG167" s="72"/>
      <c r="DH167" s="72"/>
      <c r="DI167" s="72"/>
      <c r="DJ167" s="72"/>
      <c r="DK167" s="72"/>
      <c r="DL167" s="72"/>
      <c r="DM167" s="72"/>
      <c r="DN167" s="72"/>
      <c r="DO167" s="72"/>
      <c r="DP167" s="72"/>
      <c r="DQ167" s="72"/>
      <c r="DR167" s="72"/>
      <c r="DS167" s="72"/>
      <c r="DT167" s="72"/>
      <c r="DU167" s="72"/>
      <c r="DV167" s="72"/>
      <c r="DW167" s="72"/>
      <c r="DX167" s="72"/>
      <c r="DY167" s="72"/>
      <c r="DZ167" s="72"/>
      <c r="EA167" s="72"/>
      <c r="EB167" s="72"/>
      <c r="EC167" s="72"/>
      <c r="ED167" s="72"/>
      <c r="EE167" s="72"/>
      <c r="EF167" s="72"/>
      <c r="EG167" s="72"/>
      <c r="EH167" s="72"/>
      <c r="EI167" s="72"/>
      <c r="EJ167" s="72"/>
      <c r="EK167" s="72"/>
      <c r="EL167" s="72"/>
      <c r="EM167" s="72"/>
      <c r="EN167" s="72"/>
      <c r="EO167" s="72"/>
      <c r="EP167" s="72"/>
      <c r="EQ167" s="72"/>
      <c r="ER167" s="72"/>
      <c r="ES167" s="72"/>
      <c r="ET167" s="72"/>
      <c r="EU167" s="72"/>
      <c r="EV167" s="72"/>
      <c r="EW167" s="72"/>
      <c r="EX167" s="72"/>
      <c r="EY167" s="72"/>
      <c r="EZ167" s="72"/>
      <c r="FA167" s="72"/>
      <c r="FB167" s="72"/>
      <c r="FC167" s="72"/>
      <c r="FD167" s="72"/>
      <c r="FE167" s="72"/>
      <c r="FF167" s="72"/>
      <c r="FG167" s="72"/>
      <c r="FH167" s="72"/>
      <c r="FI167" s="72"/>
      <c r="FJ167" s="72"/>
      <c r="FK167" s="72"/>
      <c r="FL167" s="72"/>
      <c r="FM167" s="72"/>
      <c r="FN167" s="72"/>
      <c r="FO167" s="72"/>
      <c r="FP167" s="72"/>
      <c r="FQ167" s="72"/>
      <c r="FR167" s="72"/>
      <c r="FS167" s="72"/>
      <c r="FT167" s="72"/>
      <c r="FU167" s="72"/>
      <c r="FV167" s="72"/>
      <c r="FW167" s="72"/>
      <c r="FX167" s="72"/>
      <c r="FY167" s="72"/>
      <c r="FZ167" s="72"/>
      <c r="GA167" s="72"/>
      <c r="GB167" s="72"/>
      <c r="GC167" s="72"/>
      <c r="GD167" s="72"/>
      <c r="GE167" s="72"/>
      <c r="GF167" s="72"/>
      <c r="GG167" s="72"/>
      <c r="GH167" s="72"/>
      <c r="GI167" s="72"/>
      <c r="GJ167" s="72"/>
      <c r="GK167" s="72"/>
      <c r="GL167" s="72"/>
      <c r="GM167" s="72"/>
      <c r="GN167" s="72"/>
      <c r="GO167" s="72"/>
      <c r="GP167" s="72"/>
      <c r="GQ167" s="72"/>
      <c r="GR167" s="72"/>
      <c r="GS167" s="72"/>
      <c r="GT167" s="72"/>
      <c r="GU167" s="72"/>
      <c r="GV167" s="72"/>
      <c r="GW167" s="72"/>
      <c r="GX167" s="72"/>
      <c r="GY167" s="72"/>
      <c r="GZ167" s="72"/>
      <c r="HA167" s="72"/>
      <c r="HB167" s="72"/>
      <c r="HC167" s="72"/>
      <c r="HD167" s="72"/>
      <c r="HE167" s="72"/>
      <c r="HF167" s="72"/>
      <c r="HG167" s="72"/>
      <c r="HH167" s="72"/>
      <c r="HI167" s="72"/>
      <c r="HJ167" s="72"/>
      <c r="HK167" s="72"/>
      <c r="HL167" s="72"/>
      <c r="HM167" s="72"/>
      <c r="HN167" s="72"/>
      <c r="HO167" s="72"/>
      <c r="HP167" s="72"/>
      <c r="HQ167" s="72"/>
      <c r="HR167" s="72"/>
      <c r="HS167" s="72"/>
      <c r="HT167" s="72"/>
    </row>
    <row r="168" s="5" customFormat="1" ht="12" spans="1:30">
      <c r="A168" s="43">
        <v>3.3</v>
      </c>
      <c r="B168" s="44" t="s">
        <v>104</v>
      </c>
      <c r="C168" s="43" t="s">
        <v>134</v>
      </c>
      <c r="D168" s="43"/>
      <c r="E168" s="43"/>
      <c r="F168" s="43">
        <v>63</v>
      </c>
      <c r="G168" s="43">
        <v>2</v>
      </c>
      <c r="H168" s="43">
        <v>58</v>
      </c>
      <c r="I168" s="43">
        <v>63</v>
      </c>
      <c r="J168" s="43"/>
      <c r="K168" s="43"/>
      <c r="L168" s="52">
        <v>0</v>
      </c>
      <c r="M168" s="52">
        <v>0</v>
      </c>
      <c r="N168" s="52">
        <v>0</v>
      </c>
      <c r="O168" s="52">
        <v>0</v>
      </c>
      <c r="P168" s="52">
        <v>0</v>
      </c>
      <c r="Q168" s="43"/>
      <c r="R168" s="43">
        <v>58</v>
      </c>
      <c r="S168" s="43">
        <v>63</v>
      </c>
      <c r="T168" s="43">
        <v>58</v>
      </c>
      <c r="U168" s="43">
        <v>63</v>
      </c>
      <c r="V168" s="43" t="s">
        <v>41</v>
      </c>
      <c r="W168" s="43" t="s">
        <v>41</v>
      </c>
      <c r="X168" s="43" t="s">
        <v>41</v>
      </c>
      <c r="Y168" s="43" t="s">
        <v>41</v>
      </c>
      <c r="Z168" s="43" t="s">
        <v>41</v>
      </c>
      <c r="AA168" s="43" t="s">
        <v>41</v>
      </c>
      <c r="AB168" s="44"/>
      <c r="AC168" s="44"/>
      <c r="AD168" s="65"/>
    </row>
    <row r="169" s="11" customFormat="1" ht="24" spans="1:228">
      <c r="A169" s="45" t="s">
        <v>42</v>
      </c>
      <c r="B169" s="46" t="s">
        <v>105</v>
      </c>
      <c r="C169" s="45" t="s">
        <v>52</v>
      </c>
      <c r="D169" s="45" t="s">
        <v>70</v>
      </c>
      <c r="E169" s="45" t="s">
        <v>71</v>
      </c>
      <c r="F169" s="45">
        <v>37</v>
      </c>
      <c r="G169" s="45">
        <v>1</v>
      </c>
      <c r="H169" s="45">
        <v>33</v>
      </c>
      <c r="I169" s="45">
        <v>37</v>
      </c>
      <c r="J169" s="45">
        <v>2019</v>
      </c>
      <c r="K169" s="45">
        <v>2019</v>
      </c>
      <c r="L169" s="55">
        <v>0</v>
      </c>
      <c r="M169" s="55">
        <v>0</v>
      </c>
      <c r="N169" s="55">
        <v>0</v>
      </c>
      <c r="O169" s="55">
        <v>0</v>
      </c>
      <c r="P169" s="55">
        <v>0</v>
      </c>
      <c r="Q169" s="45" t="s">
        <v>46</v>
      </c>
      <c r="R169" s="45">
        <v>33</v>
      </c>
      <c r="S169" s="45">
        <v>37</v>
      </c>
      <c r="T169" s="45">
        <v>33</v>
      </c>
      <c r="U169" s="45">
        <v>37</v>
      </c>
      <c r="V169" s="45" t="s">
        <v>41</v>
      </c>
      <c r="W169" s="45" t="s">
        <v>41</v>
      </c>
      <c r="X169" s="45" t="s">
        <v>41</v>
      </c>
      <c r="Y169" s="45" t="s">
        <v>41</v>
      </c>
      <c r="Z169" s="45" t="s">
        <v>41</v>
      </c>
      <c r="AA169" s="45" t="s">
        <v>41</v>
      </c>
      <c r="AB169" s="46" t="s">
        <v>100</v>
      </c>
      <c r="AC169" s="46" t="s">
        <v>101</v>
      </c>
      <c r="AD169" s="66"/>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c r="EI169" s="8"/>
      <c r="EJ169" s="8"/>
      <c r="EK169" s="8"/>
      <c r="EL169" s="8"/>
      <c r="EM169" s="8"/>
      <c r="EN169" s="8"/>
      <c r="EO169" s="8"/>
      <c r="EP169" s="8"/>
      <c r="EQ169" s="8"/>
      <c r="ER169" s="8"/>
      <c r="ES169" s="8"/>
      <c r="ET169" s="8"/>
      <c r="EU169" s="8"/>
      <c r="EV169" s="8"/>
      <c r="EW169" s="8"/>
      <c r="EX169" s="8"/>
      <c r="EY169" s="8"/>
      <c r="EZ169" s="8"/>
      <c r="FA169" s="8"/>
      <c r="FB169" s="8"/>
      <c r="FC169" s="8"/>
      <c r="FD169" s="8"/>
      <c r="FE169" s="8"/>
      <c r="FF169" s="8"/>
      <c r="FG169" s="8"/>
      <c r="FH169" s="8"/>
      <c r="FI169" s="8"/>
      <c r="FJ169" s="8"/>
      <c r="FK169" s="8"/>
      <c r="FL169" s="8"/>
      <c r="FM169" s="8"/>
      <c r="FN169" s="8"/>
      <c r="FO169" s="8"/>
      <c r="FP169" s="8"/>
      <c r="FQ169" s="8"/>
      <c r="FR169" s="8"/>
      <c r="FS169" s="8"/>
      <c r="FT169" s="8"/>
      <c r="FU169" s="8"/>
      <c r="FV169" s="8"/>
      <c r="FW169" s="8"/>
      <c r="FX169" s="8"/>
      <c r="FY169" s="8"/>
      <c r="FZ169" s="8"/>
      <c r="GA169" s="8"/>
      <c r="GB169" s="8"/>
      <c r="GC169" s="8"/>
      <c r="GD169" s="8"/>
      <c r="GE169" s="8"/>
      <c r="GF169" s="8"/>
      <c r="GG169" s="8"/>
      <c r="GH169" s="8"/>
      <c r="GI169" s="8"/>
      <c r="GJ169" s="8"/>
      <c r="GK169" s="8"/>
      <c r="GL169" s="8"/>
      <c r="GM169" s="8"/>
      <c r="GN169" s="8"/>
      <c r="GO169" s="8"/>
      <c r="GP169" s="8"/>
      <c r="GQ169" s="8"/>
      <c r="GR169" s="8"/>
      <c r="GS169" s="8"/>
      <c r="GT169" s="8"/>
      <c r="GU169" s="8"/>
      <c r="GV169" s="8"/>
      <c r="GW169" s="8"/>
      <c r="GX169" s="8"/>
      <c r="GY169" s="8"/>
      <c r="GZ169" s="8"/>
      <c r="HA169" s="8"/>
      <c r="HB169" s="8"/>
      <c r="HC169" s="8"/>
      <c r="HD169" s="8"/>
      <c r="HE169" s="8"/>
      <c r="HF169" s="8"/>
      <c r="HG169" s="8"/>
      <c r="HH169" s="8"/>
      <c r="HI169" s="8"/>
      <c r="HJ169" s="8"/>
      <c r="HK169" s="8"/>
      <c r="HL169" s="8"/>
      <c r="HM169" s="8"/>
      <c r="HN169" s="8"/>
      <c r="HO169" s="8"/>
      <c r="HP169" s="8"/>
      <c r="HQ169" s="8"/>
      <c r="HR169" s="8"/>
      <c r="HS169" s="8"/>
      <c r="HT169" s="8"/>
    </row>
    <row r="170" s="8" customFormat="1" ht="24" spans="1:228">
      <c r="A170" s="45" t="s">
        <v>42</v>
      </c>
      <c r="B170" s="46" t="s">
        <v>105</v>
      </c>
      <c r="C170" s="45" t="s">
        <v>55</v>
      </c>
      <c r="D170" s="45" t="s">
        <v>70</v>
      </c>
      <c r="E170" s="45" t="s">
        <v>71</v>
      </c>
      <c r="F170" s="45">
        <v>26</v>
      </c>
      <c r="G170" s="45">
        <v>1</v>
      </c>
      <c r="H170" s="45">
        <v>25</v>
      </c>
      <c r="I170" s="45">
        <v>26</v>
      </c>
      <c r="J170" s="45">
        <v>2019</v>
      </c>
      <c r="K170" s="45">
        <v>2019</v>
      </c>
      <c r="L170" s="55">
        <v>0</v>
      </c>
      <c r="M170" s="55">
        <v>0</v>
      </c>
      <c r="N170" s="55">
        <v>0</v>
      </c>
      <c r="O170" s="55">
        <v>0</v>
      </c>
      <c r="P170" s="55">
        <v>0</v>
      </c>
      <c r="Q170" s="45" t="s">
        <v>46</v>
      </c>
      <c r="R170" s="45">
        <v>25</v>
      </c>
      <c r="S170" s="45">
        <v>26</v>
      </c>
      <c r="T170" s="45">
        <v>25</v>
      </c>
      <c r="U170" s="45">
        <v>26</v>
      </c>
      <c r="V170" s="45" t="s">
        <v>41</v>
      </c>
      <c r="W170" s="45" t="s">
        <v>41</v>
      </c>
      <c r="X170" s="45" t="s">
        <v>41</v>
      </c>
      <c r="Y170" s="45" t="s">
        <v>41</v>
      </c>
      <c r="Z170" s="45" t="s">
        <v>41</v>
      </c>
      <c r="AA170" s="45" t="s">
        <v>41</v>
      </c>
      <c r="AB170" s="46" t="s">
        <v>100</v>
      </c>
      <c r="AC170" s="46" t="s">
        <v>101</v>
      </c>
      <c r="AD170" s="7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11"/>
      <c r="CZ170" s="11"/>
      <c r="DA170" s="11"/>
      <c r="DB170" s="11"/>
      <c r="DC170" s="11"/>
      <c r="DD170" s="11"/>
      <c r="DE170" s="11"/>
      <c r="DF170" s="11"/>
      <c r="DG170" s="11"/>
      <c r="DH170" s="11"/>
      <c r="DI170" s="11"/>
      <c r="DJ170" s="11"/>
      <c r="DK170" s="11"/>
      <c r="DL170" s="11"/>
      <c r="DM170" s="11"/>
      <c r="DN170" s="11"/>
      <c r="DO170" s="11"/>
      <c r="DP170" s="11"/>
      <c r="DQ170" s="11"/>
      <c r="DR170" s="11"/>
      <c r="DS170" s="11"/>
      <c r="DT170" s="11"/>
      <c r="DU170" s="11"/>
      <c r="DV170" s="11"/>
      <c r="DW170" s="11"/>
      <c r="DX170" s="11"/>
      <c r="DY170" s="11"/>
      <c r="DZ170" s="11"/>
      <c r="EA170" s="11"/>
      <c r="EB170" s="11"/>
      <c r="EC170" s="11"/>
      <c r="ED170" s="11"/>
      <c r="EE170" s="11"/>
      <c r="EF170" s="11"/>
      <c r="EG170" s="11"/>
      <c r="EH170" s="11"/>
      <c r="EI170" s="11"/>
      <c r="EJ170" s="11"/>
      <c r="EK170" s="11"/>
      <c r="EL170" s="11"/>
      <c r="EM170" s="11"/>
      <c r="EN170" s="11"/>
      <c r="EO170" s="11"/>
      <c r="EP170" s="11"/>
      <c r="EQ170" s="11"/>
      <c r="ER170" s="11"/>
      <c r="ES170" s="11"/>
      <c r="ET170" s="11"/>
      <c r="EU170" s="11"/>
      <c r="EV170" s="11"/>
      <c r="EW170" s="11"/>
      <c r="EX170" s="11"/>
      <c r="EY170" s="11"/>
      <c r="EZ170" s="11"/>
      <c r="FA170" s="11"/>
      <c r="FB170" s="11"/>
      <c r="FC170" s="11"/>
      <c r="FD170" s="11"/>
      <c r="FE170" s="11"/>
      <c r="FF170" s="11"/>
      <c r="FG170" s="11"/>
      <c r="FH170" s="11"/>
      <c r="FI170" s="11"/>
      <c r="FJ170" s="11"/>
      <c r="FK170" s="11"/>
      <c r="FL170" s="11"/>
      <c r="FM170" s="11"/>
      <c r="FN170" s="11"/>
      <c r="FO170" s="11"/>
      <c r="FP170" s="11"/>
      <c r="FQ170" s="11"/>
      <c r="FR170" s="11"/>
      <c r="FS170" s="11"/>
      <c r="FT170" s="11"/>
      <c r="FU170" s="11"/>
      <c r="FV170" s="11"/>
      <c r="FW170" s="11"/>
      <c r="FX170" s="11"/>
      <c r="FY170" s="11"/>
      <c r="FZ170" s="11"/>
      <c r="GA170" s="11"/>
      <c r="GB170" s="11"/>
      <c r="GC170" s="11"/>
      <c r="GD170" s="11"/>
      <c r="GE170" s="11"/>
      <c r="GF170" s="11"/>
      <c r="GG170" s="11"/>
      <c r="GH170" s="11"/>
      <c r="GI170" s="11"/>
      <c r="GJ170" s="11"/>
      <c r="GK170" s="11"/>
      <c r="GL170" s="11"/>
      <c r="GM170" s="11"/>
      <c r="GN170" s="11"/>
      <c r="GO170" s="11"/>
      <c r="GP170" s="11"/>
      <c r="GQ170" s="11"/>
      <c r="GR170" s="11"/>
      <c r="GS170" s="11"/>
      <c r="GT170" s="11"/>
      <c r="GU170" s="11"/>
      <c r="GV170" s="11"/>
      <c r="GW170" s="11"/>
      <c r="GX170" s="11"/>
      <c r="GY170" s="11"/>
      <c r="GZ170" s="11"/>
      <c r="HA170" s="11"/>
      <c r="HB170" s="11"/>
      <c r="HC170" s="11"/>
      <c r="HD170" s="11"/>
      <c r="HE170" s="11"/>
      <c r="HF170" s="11"/>
      <c r="HG170" s="11"/>
      <c r="HH170" s="11"/>
      <c r="HI170" s="11"/>
      <c r="HJ170" s="11"/>
      <c r="HK170" s="11"/>
      <c r="HL170" s="11"/>
      <c r="HM170" s="11"/>
      <c r="HN170" s="11"/>
      <c r="HO170" s="11"/>
      <c r="HP170" s="11"/>
      <c r="HQ170" s="11"/>
      <c r="HR170" s="11"/>
      <c r="HS170" s="11"/>
      <c r="HT170" s="11"/>
    </row>
    <row r="171" s="5" customFormat="1" ht="12" spans="1:30">
      <c r="A171" s="43">
        <v>3.4</v>
      </c>
      <c r="B171" s="44" t="s">
        <v>796</v>
      </c>
      <c r="C171" s="43" t="s">
        <v>36</v>
      </c>
      <c r="D171" s="43"/>
      <c r="E171" s="43"/>
      <c r="F171" s="43">
        <f>SUM(F172:F182)</f>
        <v>550</v>
      </c>
      <c r="G171" s="43">
        <f>SUM(G172:G182)</f>
        <v>11</v>
      </c>
      <c r="H171" s="43">
        <f t="shared" ref="H171:U171" si="12">SUM(H172:H182)</f>
        <v>515</v>
      </c>
      <c r="I171" s="43">
        <f t="shared" si="12"/>
        <v>550</v>
      </c>
      <c r="J171" s="43"/>
      <c r="K171" s="43"/>
      <c r="L171" s="52">
        <f t="shared" si="12"/>
        <v>330.195235</v>
      </c>
      <c r="M171" s="52">
        <f t="shared" si="12"/>
        <v>0</v>
      </c>
      <c r="N171" s="52">
        <f t="shared" si="12"/>
        <v>0</v>
      </c>
      <c r="O171" s="52">
        <f t="shared" si="12"/>
        <v>0</v>
      </c>
      <c r="P171" s="52">
        <f t="shared" si="12"/>
        <v>330.195235</v>
      </c>
      <c r="Q171" s="43"/>
      <c r="R171" s="43">
        <f t="shared" si="12"/>
        <v>515</v>
      </c>
      <c r="S171" s="43">
        <f t="shared" si="12"/>
        <v>550</v>
      </c>
      <c r="T171" s="43">
        <f t="shared" si="12"/>
        <v>515</v>
      </c>
      <c r="U171" s="43">
        <f t="shared" si="12"/>
        <v>550</v>
      </c>
      <c r="V171" s="43" t="s">
        <v>41</v>
      </c>
      <c r="W171" s="43" t="s">
        <v>41</v>
      </c>
      <c r="X171" s="43" t="s">
        <v>41</v>
      </c>
      <c r="Y171" s="43" t="s">
        <v>41</v>
      </c>
      <c r="Z171" s="43" t="s">
        <v>41</v>
      </c>
      <c r="AA171" s="43" t="s">
        <v>41</v>
      </c>
      <c r="AB171" s="44"/>
      <c r="AC171" s="44"/>
      <c r="AD171" s="65"/>
    </row>
    <row r="172" s="8" customFormat="1" ht="24" spans="1:30">
      <c r="A172" s="45" t="s">
        <v>42</v>
      </c>
      <c r="B172" s="46" t="s">
        <v>107</v>
      </c>
      <c r="C172" s="45" t="s">
        <v>44</v>
      </c>
      <c r="D172" s="45" t="s">
        <v>70</v>
      </c>
      <c r="E172" s="45" t="s">
        <v>71</v>
      </c>
      <c r="F172" s="45">
        <v>19</v>
      </c>
      <c r="G172" s="45">
        <v>1</v>
      </c>
      <c r="H172" s="45">
        <v>18</v>
      </c>
      <c r="I172" s="45">
        <v>19</v>
      </c>
      <c r="J172" s="45">
        <v>2019</v>
      </c>
      <c r="K172" s="45">
        <v>2019</v>
      </c>
      <c r="L172" s="55">
        <v>26.191919</v>
      </c>
      <c r="M172" s="55">
        <v>0</v>
      </c>
      <c r="N172" s="55">
        <v>0</v>
      </c>
      <c r="O172" s="55">
        <v>0</v>
      </c>
      <c r="P172" s="55">
        <v>26.191919</v>
      </c>
      <c r="Q172" s="45" t="s">
        <v>46</v>
      </c>
      <c r="R172" s="45">
        <v>18</v>
      </c>
      <c r="S172" s="45">
        <v>19</v>
      </c>
      <c r="T172" s="45">
        <v>18</v>
      </c>
      <c r="U172" s="45">
        <v>19</v>
      </c>
      <c r="V172" s="45" t="s">
        <v>41</v>
      </c>
      <c r="W172" s="45" t="s">
        <v>41</v>
      </c>
      <c r="X172" s="45" t="s">
        <v>41</v>
      </c>
      <c r="Y172" s="45" t="s">
        <v>41</v>
      </c>
      <c r="Z172" s="45" t="s">
        <v>41</v>
      </c>
      <c r="AA172" s="45" t="s">
        <v>41</v>
      </c>
      <c r="AB172" s="46" t="s">
        <v>100</v>
      </c>
      <c r="AC172" s="46" t="s">
        <v>108</v>
      </c>
      <c r="AD172" s="66"/>
    </row>
    <row r="173" s="7" customFormat="1" ht="24" spans="1:30">
      <c r="A173" s="45" t="s">
        <v>42</v>
      </c>
      <c r="B173" s="46" t="s">
        <v>797</v>
      </c>
      <c r="C173" s="45" t="s">
        <v>49</v>
      </c>
      <c r="D173" s="45" t="s">
        <v>70</v>
      </c>
      <c r="E173" s="45" t="s">
        <v>71</v>
      </c>
      <c r="F173" s="45">
        <v>35</v>
      </c>
      <c r="G173" s="45">
        <v>1</v>
      </c>
      <c r="H173" s="45">
        <v>34</v>
      </c>
      <c r="I173" s="45">
        <v>35</v>
      </c>
      <c r="J173" s="45">
        <v>2019</v>
      </c>
      <c r="K173" s="45">
        <v>2019</v>
      </c>
      <c r="L173" s="55">
        <v>19.542186</v>
      </c>
      <c r="M173" s="55">
        <v>0</v>
      </c>
      <c r="N173" s="55">
        <v>0</v>
      </c>
      <c r="O173" s="55">
        <v>0</v>
      </c>
      <c r="P173" s="55">
        <v>19.542186</v>
      </c>
      <c r="Q173" s="45" t="s">
        <v>46</v>
      </c>
      <c r="R173" s="45">
        <v>34</v>
      </c>
      <c r="S173" s="45">
        <v>35</v>
      </c>
      <c r="T173" s="45">
        <v>34</v>
      </c>
      <c r="U173" s="45">
        <v>35</v>
      </c>
      <c r="V173" s="45" t="s">
        <v>41</v>
      </c>
      <c r="W173" s="45" t="s">
        <v>41</v>
      </c>
      <c r="X173" s="45" t="s">
        <v>41</v>
      </c>
      <c r="Y173" s="45" t="s">
        <v>41</v>
      </c>
      <c r="Z173" s="45" t="s">
        <v>41</v>
      </c>
      <c r="AA173" s="45" t="s">
        <v>41</v>
      </c>
      <c r="AB173" s="46" t="s">
        <v>100</v>
      </c>
      <c r="AC173" s="46" t="s">
        <v>108</v>
      </c>
      <c r="AD173" s="67"/>
    </row>
    <row r="174" s="6" customFormat="1" ht="24" spans="1:228">
      <c r="A174" s="45" t="s">
        <v>42</v>
      </c>
      <c r="B174" s="46" t="s">
        <v>798</v>
      </c>
      <c r="C174" s="45" t="s">
        <v>50</v>
      </c>
      <c r="D174" s="45" t="s">
        <v>70</v>
      </c>
      <c r="E174" s="45" t="s">
        <v>71</v>
      </c>
      <c r="F174" s="45">
        <v>22</v>
      </c>
      <c r="G174" s="45">
        <v>1</v>
      </c>
      <c r="H174" s="45">
        <v>22</v>
      </c>
      <c r="I174" s="45">
        <v>22</v>
      </c>
      <c r="J174" s="45">
        <v>2019</v>
      </c>
      <c r="K174" s="45">
        <v>2019</v>
      </c>
      <c r="L174" s="55">
        <v>21.796691</v>
      </c>
      <c r="M174" s="55">
        <v>0</v>
      </c>
      <c r="N174" s="55">
        <v>0</v>
      </c>
      <c r="O174" s="55">
        <v>0</v>
      </c>
      <c r="P174" s="55">
        <v>21.796691</v>
      </c>
      <c r="Q174" s="45" t="s">
        <v>46</v>
      </c>
      <c r="R174" s="45">
        <v>22</v>
      </c>
      <c r="S174" s="45">
        <v>22</v>
      </c>
      <c r="T174" s="45">
        <v>22</v>
      </c>
      <c r="U174" s="45">
        <v>22</v>
      </c>
      <c r="V174" s="45" t="s">
        <v>41</v>
      </c>
      <c r="W174" s="45" t="s">
        <v>41</v>
      </c>
      <c r="X174" s="45" t="s">
        <v>41</v>
      </c>
      <c r="Y174" s="45" t="s">
        <v>41</v>
      </c>
      <c r="Z174" s="45" t="s">
        <v>41</v>
      </c>
      <c r="AA174" s="45" t="s">
        <v>41</v>
      </c>
      <c r="AB174" s="46" t="s">
        <v>100</v>
      </c>
      <c r="AC174" s="46" t="s">
        <v>108</v>
      </c>
      <c r="AD174" s="6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GJ174" s="7"/>
      <c r="GK174" s="7"/>
      <c r="GL174" s="7"/>
      <c r="GM174" s="7"/>
      <c r="GN174" s="7"/>
      <c r="GO174" s="7"/>
      <c r="GP174" s="7"/>
      <c r="GQ174" s="7"/>
      <c r="GR174" s="7"/>
      <c r="GS174" s="7"/>
      <c r="GT174" s="7"/>
      <c r="GU174" s="7"/>
      <c r="GV174" s="7"/>
      <c r="GW174" s="7"/>
      <c r="GX174" s="7"/>
      <c r="GY174" s="7"/>
      <c r="GZ174" s="7"/>
      <c r="HA174" s="7"/>
      <c r="HB174" s="7"/>
      <c r="HC174" s="7"/>
      <c r="HD174" s="7"/>
      <c r="HE174" s="7"/>
      <c r="HF174" s="7"/>
      <c r="HG174" s="7"/>
      <c r="HH174" s="7"/>
      <c r="HI174" s="7"/>
      <c r="HJ174" s="7"/>
      <c r="HK174" s="7"/>
      <c r="HL174" s="7"/>
      <c r="HM174" s="7"/>
      <c r="HN174" s="7"/>
      <c r="HO174" s="7"/>
      <c r="HP174" s="7"/>
      <c r="HQ174" s="7"/>
      <c r="HR174" s="7"/>
      <c r="HS174" s="7"/>
      <c r="HT174" s="7"/>
    </row>
    <row r="175" s="6" customFormat="1" ht="24" spans="1:30">
      <c r="A175" s="45" t="s">
        <v>42</v>
      </c>
      <c r="B175" s="46" t="s">
        <v>799</v>
      </c>
      <c r="C175" s="45" t="s">
        <v>51</v>
      </c>
      <c r="D175" s="45" t="s">
        <v>70</v>
      </c>
      <c r="E175" s="45" t="s">
        <v>71</v>
      </c>
      <c r="F175" s="45">
        <v>17</v>
      </c>
      <c r="G175" s="45">
        <v>1</v>
      </c>
      <c r="H175" s="45">
        <v>15</v>
      </c>
      <c r="I175" s="45">
        <v>17</v>
      </c>
      <c r="J175" s="45">
        <v>2019</v>
      </c>
      <c r="K175" s="45">
        <v>2019</v>
      </c>
      <c r="L175" s="55">
        <v>5.662459</v>
      </c>
      <c r="M175" s="55">
        <v>0</v>
      </c>
      <c r="N175" s="55">
        <v>0</v>
      </c>
      <c r="O175" s="55">
        <v>0</v>
      </c>
      <c r="P175" s="55">
        <v>5.662459</v>
      </c>
      <c r="Q175" s="45" t="s">
        <v>46</v>
      </c>
      <c r="R175" s="45">
        <v>15</v>
      </c>
      <c r="S175" s="45">
        <v>17</v>
      </c>
      <c r="T175" s="45">
        <v>15</v>
      </c>
      <c r="U175" s="45">
        <v>17</v>
      </c>
      <c r="V175" s="45" t="s">
        <v>41</v>
      </c>
      <c r="W175" s="45" t="s">
        <v>41</v>
      </c>
      <c r="X175" s="45" t="s">
        <v>41</v>
      </c>
      <c r="Y175" s="45" t="s">
        <v>41</v>
      </c>
      <c r="Z175" s="45" t="s">
        <v>41</v>
      </c>
      <c r="AA175" s="45" t="s">
        <v>41</v>
      </c>
      <c r="AB175" s="46" t="s">
        <v>100</v>
      </c>
      <c r="AC175" s="46" t="s">
        <v>108</v>
      </c>
      <c r="AD175" s="69"/>
    </row>
    <row r="176" s="11" customFormat="1" ht="24" spans="1:228">
      <c r="A176" s="45" t="s">
        <v>42</v>
      </c>
      <c r="B176" s="46" t="s">
        <v>800</v>
      </c>
      <c r="C176" s="45" t="s">
        <v>52</v>
      </c>
      <c r="D176" s="45" t="s">
        <v>70</v>
      </c>
      <c r="E176" s="45" t="s">
        <v>71</v>
      </c>
      <c r="F176" s="45">
        <v>85</v>
      </c>
      <c r="G176" s="45">
        <v>1</v>
      </c>
      <c r="H176" s="45">
        <v>75</v>
      </c>
      <c r="I176" s="45">
        <v>85</v>
      </c>
      <c r="J176" s="45">
        <v>2019</v>
      </c>
      <c r="K176" s="45">
        <v>2019</v>
      </c>
      <c r="L176" s="55">
        <v>31.473534</v>
      </c>
      <c r="M176" s="55">
        <v>0</v>
      </c>
      <c r="N176" s="55">
        <v>0</v>
      </c>
      <c r="O176" s="55">
        <v>0</v>
      </c>
      <c r="P176" s="55">
        <v>31.473534</v>
      </c>
      <c r="Q176" s="45" t="s">
        <v>46</v>
      </c>
      <c r="R176" s="45">
        <v>75</v>
      </c>
      <c r="S176" s="45">
        <v>85</v>
      </c>
      <c r="T176" s="45">
        <v>75</v>
      </c>
      <c r="U176" s="45">
        <v>85</v>
      </c>
      <c r="V176" s="45" t="s">
        <v>41</v>
      </c>
      <c r="W176" s="45" t="s">
        <v>41</v>
      </c>
      <c r="X176" s="45" t="s">
        <v>41</v>
      </c>
      <c r="Y176" s="45" t="s">
        <v>41</v>
      </c>
      <c r="Z176" s="45" t="s">
        <v>41</v>
      </c>
      <c r="AA176" s="45" t="s">
        <v>41</v>
      </c>
      <c r="AB176" s="46" t="s">
        <v>100</v>
      </c>
      <c r="AC176" s="46" t="s">
        <v>108</v>
      </c>
      <c r="AD176" s="66"/>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c r="FQ176" s="8"/>
      <c r="FR176" s="8"/>
      <c r="FS176" s="8"/>
      <c r="FT176" s="8"/>
      <c r="FU176" s="8"/>
      <c r="FV176" s="8"/>
      <c r="FW176" s="8"/>
      <c r="FX176" s="8"/>
      <c r="FY176" s="8"/>
      <c r="FZ176" s="8"/>
      <c r="GA176" s="8"/>
      <c r="GB176" s="8"/>
      <c r="GC176" s="8"/>
      <c r="GD176" s="8"/>
      <c r="GE176" s="8"/>
      <c r="GF176" s="8"/>
      <c r="GG176" s="8"/>
      <c r="GH176" s="8"/>
      <c r="GI176" s="8"/>
      <c r="GJ176" s="8"/>
      <c r="GK176" s="8"/>
      <c r="GL176" s="8"/>
      <c r="GM176" s="8"/>
      <c r="GN176" s="8"/>
      <c r="GO176" s="8"/>
      <c r="GP176" s="8"/>
      <c r="GQ176" s="8"/>
      <c r="GR176" s="8"/>
      <c r="GS176" s="8"/>
      <c r="GT176" s="8"/>
      <c r="GU176" s="8"/>
      <c r="GV176" s="8"/>
      <c r="GW176" s="8"/>
      <c r="GX176" s="8"/>
      <c r="GY176" s="8"/>
      <c r="GZ176" s="8"/>
      <c r="HA176" s="8"/>
      <c r="HB176" s="8"/>
      <c r="HC176" s="8"/>
      <c r="HD176" s="8"/>
      <c r="HE176" s="8"/>
      <c r="HF176" s="8"/>
      <c r="HG176" s="8"/>
      <c r="HH176" s="8"/>
      <c r="HI176" s="8"/>
      <c r="HJ176" s="8"/>
      <c r="HK176" s="8"/>
      <c r="HL176" s="8"/>
      <c r="HM176" s="8"/>
      <c r="HN176" s="8"/>
      <c r="HO176" s="8"/>
      <c r="HP176" s="8"/>
      <c r="HQ176" s="8"/>
      <c r="HR176" s="8"/>
      <c r="HS176" s="8"/>
      <c r="HT176" s="8"/>
    </row>
    <row r="177" s="11" customFormat="1" ht="24" spans="1:228">
      <c r="A177" s="45" t="s">
        <v>42</v>
      </c>
      <c r="B177" s="46" t="s">
        <v>801</v>
      </c>
      <c r="C177" s="45" t="s">
        <v>53</v>
      </c>
      <c r="D177" s="45" t="s">
        <v>70</v>
      </c>
      <c r="E177" s="45" t="s">
        <v>71</v>
      </c>
      <c r="F177" s="45">
        <v>79</v>
      </c>
      <c r="G177" s="45">
        <v>1</v>
      </c>
      <c r="H177" s="45">
        <v>71</v>
      </c>
      <c r="I177" s="45">
        <v>79</v>
      </c>
      <c r="J177" s="45">
        <v>2019</v>
      </c>
      <c r="K177" s="45">
        <v>2019</v>
      </c>
      <c r="L177" s="55">
        <v>34.5</v>
      </c>
      <c r="M177" s="55">
        <v>0</v>
      </c>
      <c r="N177" s="55">
        <v>0</v>
      </c>
      <c r="O177" s="55">
        <v>0</v>
      </c>
      <c r="P177" s="55">
        <v>34.5</v>
      </c>
      <c r="Q177" s="45" t="s">
        <v>46</v>
      </c>
      <c r="R177" s="45">
        <v>71</v>
      </c>
      <c r="S177" s="45">
        <v>79</v>
      </c>
      <c r="T177" s="45">
        <v>71</v>
      </c>
      <c r="U177" s="45">
        <v>79</v>
      </c>
      <c r="V177" s="45" t="s">
        <v>41</v>
      </c>
      <c r="W177" s="45" t="s">
        <v>41</v>
      </c>
      <c r="X177" s="45" t="s">
        <v>41</v>
      </c>
      <c r="Y177" s="45" t="s">
        <v>41</v>
      </c>
      <c r="Z177" s="45" t="s">
        <v>41</v>
      </c>
      <c r="AA177" s="45" t="s">
        <v>41</v>
      </c>
      <c r="AB177" s="46" t="s">
        <v>100</v>
      </c>
      <c r="AC177" s="46" t="s">
        <v>108</v>
      </c>
      <c r="AD177" s="69"/>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row>
    <row r="178" s="6" customFormat="1" ht="24" spans="1:228">
      <c r="A178" s="45" t="s">
        <v>42</v>
      </c>
      <c r="B178" s="46" t="s">
        <v>802</v>
      </c>
      <c r="C178" s="45" t="s">
        <v>54</v>
      </c>
      <c r="D178" s="45" t="s">
        <v>70</v>
      </c>
      <c r="E178" s="45" t="s">
        <v>71</v>
      </c>
      <c r="F178" s="45">
        <v>127</v>
      </c>
      <c r="G178" s="45">
        <v>1</v>
      </c>
      <c r="H178" s="45">
        <v>121</v>
      </c>
      <c r="I178" s="45">
        <v>127</v>
      </c>
      <c r="J178" s="45">
        <v>2019</v>
      </c>
      <c r="K178" s="45">
        <v>2019</v>
      </c>
      <c r="L178" s="55">
        <v>82.993904</v>
      </c>
      <c r="M178" s="55">
        <v>0</v>
      </c>
      <c r="N178" s="55">
        <v>0</v>
      </c>
      <c r="O178" s="55">
        <v>0</v>
      </c>
      <c r="P178" s="55">
        <v>82.993904</v>
      </c>
      <c r="Q178" s="45" t="s">
        <v>46</v>
      </c>
      <c r="R178" s="45">
        <v>121</v>
      </c>
      <c r="S178" s="45">
        <v>127</v>
      </c>
      <c r="T178" s="45">
        <v>121</v>
      </c>
      <c r="U178" s="45">
        <v>127</v>
      </c>
      <c r="V178" s="45" t="s">
        <v>41</v>
      </c>
      <c r="W178" s="45" t="s">
        <v>41</v>
      </c>
      <c r="X178" s="45" t="s">
        <v>41</v>
      </c>
      <c r="Y178" s="45" t="s">
        <v>41</v>
      </c>
      <c r="Z178" s="45" t="s">
        <v>41</v>
      </c>
      <c r="AA178" s="45" t="s">
        <v>41</v>
      </c>
      <c r="AB178" s="46" t="s">
        <v>100</v>
      </c>
      <c r="AC178" s="46" t="s">
        <v>108</v>
      </c>
      <c r="AD178" s="6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7"/>
      <c r="GL178" s="7"/>
      <c r="GM178" s="7"/>
      <c r="GN178" s="7"/>
      <c r="GO178" s="7"/>
      <c r="GP178" s="7"/>
      <c r="GQ178" s="7"/>
      <c r="GR178" s="7"/>
      <c r="GS178" s="7"/>
      <c r="GT178" s="7"/>
      <c r="GU178" s="7"/>
      <c r="GV178" s="7"/>
      <c r="GW178" s="7"/>
      <c r="GX178" s="7"/>
      <c r="GY178" s="7"/>
      <c r="GZ178" s="7"/>
      <c r="HA178" s="7"/>
      <c r="HB178" s="7"/>
      <c r="HC178" s="7"/>
      <c r="HD178" s="7"/>
      <c r="HE178" s="7"/>
      <c r="HF178" s="7"/>
      <c r="HG178" s="7"/>
      <c r="HH178" s="7"/>
      <c r="HI178" s="7"/>
      <c r="HJ178" s="7"/>
      <c r="HK178" s="7"/>
      <c r="HL178" s="7"/>
      <c r="HM178" s="7"/>
      <c r="HN178" s="7"/>
      <c r="HO178" s="7"/>
      <c r="HP178" s="7"/>
      <c r="HQ178" s="7"/>
      <c r="HR178" s="7"/>
      <c r="HS178" s="7"/>
      <c r="HT178" s="7"/>
    </row>
    <row r="179" s="8" customFormat="1" ht="24" spans="1:30">
      <c r="A179" s="45" t="s">
        <v>42</v>
      </c>
      <c r="B179" s="46" t="s">
        <v>803</v>
      </c>
      <c r="C179" s="45" t="s">
        <v>55</v>
      </c>
      <c r="D179" s="45" t="s">
        <v>70</v>
      </c>
      <c r="E179" s="45" t="s">
        <v>71</v>
      </c>
      <c r="F179" s="45">
        <v>54</v>
      </c>
      <c r="G179" s="45">
        <v>1</v>
      </c>
      <c r="H179" s="45">
        <v>51</v>
      </c>
      <c r="I179" s="45">
        <v>54</v>
      </c>
      <c r="J179" s="45">
        <v>2019</v>
      </c>
      <c r="K179" s="45">
        <v>2019</v>
      </c>
      <c r="L179" s="55">
        <v>21.63</v>
      </c>
      <c r="M179" s="55">
        <v>0</v>
      </c>
      <c r="N179" s="55">
        <v>0</v>
      </c>
      <c r="O179" s="55">
        <v>0</v>
      </c>
      <c r="P179" s="55">
        <v>21.63</v>
      </c>
      <c r="Q179" s="45" t="s">
        <v>46</v>
      </c>
      <c r="R179" s="45">
        <v>51</v>
      </c>
      <c r="S179" s="45">
        <v>54</v>
      </c>
      <c r="T179" s="45">
        <v>51</v>
      </c>
      <c r="U179" s="45">
        <v>54</v>
      </c>
      <c r="V179" s="45" t="s">
        <v>41</v>
      </c>
      <c r="W179" s="45" t="s">
        <v>41</v>
      </c>
      <c r="X179" s="45" t="s">
        <v>41</v>
      </c>
      <c r="Y179" s="45" t="s">
        <v>41</v>
      </c>
      <c r="Z179" s="45" t="s">
        <v>41</v>
      </c>
      <c r="AA179" s="45" t="s">
        <v>41</v>
      </c>
      <c r="AB179" s="46" t="s">
        <v>100</v>
      </c>
      <c r="AC179" s="46" t="s">
        <v>108</v>
      </c>
      <c r="AD179" s="66"/>
    </row>
    <row r="180" s="8" customFormat="1" ht="24" spans="1:228">
      <c r="A180" s="45" t="s">
        <v>42</v>
      </c>
      <c r="B180" s="46" t="s">
        <v>804</v>
      </c>
      <c r="C180" s="45" t="s">
        <v>56</v>
      </c>
      <c r="D180" s="45" t="s">
        <v>70</v>
      </c>
      <c r="E180" s="45" t="s">
        <v>71</v>
      </c>
      <c r="F180" s="45">
        <v>43</v>
      </c>
      <c r="G180" s="45">
        <v>1</v>
      </c>
      <c r="H180" s="45">
        <v>39</v>
      </c>
      <c r="I180" s="45">
        <v>43</v>
      </c>
      <c r="J180" s="45">
        <v>2019</v>
      </c>
      <c r="K180" s="45">
        <v>2019</v>
      </c>
      <c r="L180" s="55">
        <v>48.493382</v>
      </c>
      <c r="M180" s="55">
        <v>0</v>
      </c>
      <c r="N180" s="55">
        <v>0</v>
      </c>
      <c r="O180" s="55">
        <v>0</v>
      </c>
      <c r="P180" s="55">
        <v>48.493382</v>
      </c>
      <c r="Q180" s="45" t="s">
        <v>46</v>
      </c>
      <c r="R180" s="45">
        <v>39</v>
      </c>
      <c r="S180" s="45">
        <v>43</v>
      </c>
      <c r="T180" s="45">
        <v>39</v>
      </c>
      <c r="U180" s="45">
        <v>43</v>
      </c>
      <c r="V180" s="45" t="s">
        <v>41</v>
      </c>
      <c r="W180" s="45" t="s">
        <v>41</v>
      </c>
      <c r="X180" s="45" t="s">
        <v>41</v>
      </c>
      <c r="Y180" s="45" t="s">
        <v>41</v>
      </c>
      <c r="Z180" s="45" t="s">
        <v>41</v>
      </c>
      <c r="AA180" s="45" t="s">
        <v>41</v>
      </c>
      <c r="AB180" s="46" t="s">
        <v>100</v>
      </c>
      <c r="AC180" s="46" t="s">
        <v>108</v>
      </c>
      <c r="AD180" s="69"/>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row>
    <row r="181" s="8" customFormat="1" ht="24" spans="1:30">
      <c r="A181" s="45" t="s">
        <v>42</v>
      </c>
      <c r="B181" s="46" t="s">
        <v>805</v>
      </c>
      <c r="C181" s="45" t="s">
        <v>57</v>
      </c>
      <c r="D181" s="45" t="s">
        <v>70</v>
      </c>
      <c r="E181" s="45" t="s">
        <v>71</v>
      </c>
      <c r="F181" s="45">
        <v>19</v>
      </c>
      <c r="G181" s="45">
        <v>1</v>
      </c>
      <c r="H181" s="45">
        <v>19</v>
      </c>
      <c r="I181" s="45">
        <v>19</v>
      </c>
      <c r="J181" s="45">
        <v>2019</v>
      </c>
      <c r="K181" s="45">
        <v>2019</v>
      </c>
      <c r="L181" s="55">
        <v>9.231115</v>
      </c>
      <c r="M181" s="55">
        <v>0</v>
      </c>
      <c r="N181" s="55">
        <v>0</v>
      </c>
      <c r="O181" s="55">
        <v>0</v>
      </c>
      <c r="P181" s="55">
        <v>9.231115</v>
      </c>
      <c r="Q181" s="45" t="s">
        <v>46</v>
      </c>
      <c r="R181" s="45">
        <v>19</v>
      </c>
      <c r="S181" s="45">
        <v>19</v>
      </c>
      <c r="T181" s="45">
        <v>19</v>
      </c>
      <c r="U181" s="45">
        <v>19</v>
      </c>
      <c r="V181" s="45" t="s">
        <v>41</v>
      </c>
      <c r="W181" s="45" t="s">
        <v>41</v>
      </c>
      <c r="X181" s="45" t="s">
        <v>41</v>
      </c>
      <c r="Y181" s="45" t="s">
        <v>41</v>
      </c>
      <c r="Z181" s="45" t="s">
        <v>41</v>
      </c>
      <c r="AA181" s="45" t="s">
        <v>41</v>
      </c>
      <c r="AB181" s="46" t="s">
        <v>100</v>
      </c>
      <c r="AC181" s="46" t="s">
        <v>108</v>
      </c>
      <c r="AD181" s="66"/>
    </row>
    <row r="182" s="8" customFormat="1" ht="24" spans="1:228">
      <c r="A182" s="45" t="s">
        <v>42</v>
      </c>
      <c r="B182" s="46" t="s">
        <v>806</v>
      </c>
      <c r="C182" s="45" t="s">
        <v>58</v>
      </c>
      <c r="D182" s="45" t="s">
        <v>70</v>
      </c>
      <c r="E182" s="45" t="s">
        <v>71</v>
      </c>
      <c r="F182" s="45">
        <v>50</v>
      </c>
      <c r="G182" s="45">
        <v>1</v>
      </c>
      <c r="H182" s="45">
        <v>50</v>
      </c>
      <c r="I182" s="45">
        <v>50</v>
      </c>
      <c r="J182" s="45">
        <v>2019</v>
      </c>
      <c r="K182" s="45">
        <v>2019</v>
      </c>
      <c r="L182" s="55">
        <v>28.680045</v>
      </c>
      <c r="M182" s="55">
        <v>0</v>
      </c>
      <c r="N182" s="55">
        <v>0</v>
      </c>
      <c r="O182" s="55">
        <v>0</v>
      </c>
      <c r="P182" s="55">
        <v>28.680045</v>
      </c>
      <c r="Q182" s="45" t="s">
        <v>46</v>
      </c>
      <c r="R182" s="45">
        <v>50</v>
      </c>
      <c r="S182" s="45">
        <v>50</v>
      </c>
      <c r="T182" s="45">
        <v>50</v>
      </c>
      <c r="U182" s="45">
        <v>50</v>
      </c>
      <c r="V182" s="45" t="s">
        <v>41</v>
      </c>
      <c r="W182" s="45" t="s">
        <v>41</v>
      </c>
      <c r="X182" s="45" t="s">
        <v>41</v>
      </c>
      <c r="Y182" s="45" t="s">
        <v>41</v>
      </c>
      <c r="Z182" s="45" t="s">
        <v>41</v>
      </c>
      <c r="AA182" s="45" t="s">
        <v>41</v>
      </c>
      <c r="AB182" s="46" t="s">
        <v>100</v>
      </c>
      <c r="AC182" s="46" t="s">
        <v>108</v>
      </c>
      <c r="AD182" s="69"/>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row>
    <row r="183" s="5" customFormat="1" ht="12" spans="1:30">
      <c r="A183" s="43">
        <v>3.5</v>
      </c>
      <c r="B183" s="44" t="s">
        <v>109</v>
      </c>
      <c r="C183" s="43" t="s">
        <v>174</v>
      </c>
      <c r="D183" s="43"/>
      <c r="E183" s="43"/>
      <c r="F183" s="43">
        <f>F184</f>
        <v>85</v>
      </c>
      <c r="G183" s="43">
        <f t="shared" ref="G183:U183" si="13">G184</f>
        <v>1</v>
      </c>
      <c r="H183" s="43">
        <f t="shared" si="13"/>
        <v>74</v>
      </c>
      <c r="I183" s="43">
        <f t="shared" si="13"/>
        <v>85</v>
      </c>
      <c r="J183" s="43"/>
      <c r="K183" s="43"/>
      <c r="L183" s="52">
        <f t="shared" si="13"/>
        <v>53.03648</v>
      </c>
      <c r="M183" s="52">
        <f t="shared" si="13"/>
        <v>0</v>
      </c>
      <c r="N183" s="52">
        <f t="shared" si="13"/>
        <v>0</v>
      </c>
      <c r="O183" s="52">
        <f t="shared" si="13"/>
        <v>0</v>
      </c>
      <c r="P183" s="52">
        <f t="shared" si="13"/>
        <v>53.03648</v>
      </c>
      <c r="Q183" s="43"/>
      <c r="R183" s="43">
        <f t="shared" si="13"/>
        <v>74</v>
      </c>
      <c r="S183" s="43">
        <f t="shared" si="13"/>
        <v>85</v>
      </c>
      <c r="T183" s="43">
        <f t="shared" si="13"/>
        <v>74</v>
      </c>
      <c r="U183" s="43">
        <f t="shared" si="13"/>
        <v>85</v>
      </c>
      <c r="V183" s="43" t="s">
        <v>41</v>
      </c>
      <c r="W183" s="43" t="s">
        <v>41</v>
      </c>
      <c r="X183" s="43" t="s">
        <v>41</v>
      </c>
      <c r="Y183" s="43" t="s">
        <v>41</v>
      </c>
      <c r="Z183" s="43" t="s">
        <v>41</v>
      </c>
      <c r="AA183" s="43" t="s">
        <v>41</v>
      </c>
      <c r="AB183" s="44"/>
      <c r="AC183" s="44"/>
      <c r="AD183" s="65"/>
    </row>
    <row r="184" s="8" customFormat="1" ht="24" spans="1:30">
      <c r="A184" s="45" t="s">
        <v>42</v>
      </c>
      <c r="B184" s="46" t="s">
        <v>110</v>
      </c>
      <c r="C184" s="45" t="s">
        <v>57</v>
      </c>
      <c r="D184" s="45" t="s">
        <v>70</v>
      </c>
      <c r="E184" s="45" t="s">
        <v>71</v>
      </c>
      <c r="F184" s="45">
        <v>85</v>
      </c>
      <c r="G184" s="45">
        <v>1</v>
      </c>
      <c r="H184" s="45">
        <v>74</v>
      </c>
      <c r="I184" s="45">
        <v>85</v>
      </c>
      <c r="J184" s="45">
        <v>2019</v>
      </c>
      <c r="K184" s="45">
        <v>2019</v>
      </c>
      <c r="L184" s="55">
        <v>53.03648</v>
      </c>
      <c r="M184" s="55">
        <v>0</v>
      </c>
      <c r="N184" s="55">
        <v>0</v>
      </c>
      <c r="O184" s="55">
        <v>0</v>
      </c>
      <c r="P184" s="55">
        <v>53.03648</v>
      </c>
      <c r="Q184" s="45" t="s">
        <v>46</v>
      </c>
      <c r="R184" s="45">
        <v>74</v>
      </c>
      <c r="S184" s="45">
        <v>85</v>
      </c>
      <c r="T184" s="45">
        <v>74</v>
      </c>
      <c r="U184" s="45">
        <v>85</v>
      </c>
      <c r="V184" s="45" t="s">
        <v>41</v>
      </c>
      <c r="W184" s="45" t="s">
        <v>41</v>
      </c>
      <c r="X184" s="45" t="s">
        <v>41</v>
      </c>
      <c r="Y184" s="45" t="s">
        <v>41</v>
      </c>
      <c r="Z184" s="45" t="s">
        <v>41</v>
      </c>
      <c r="AA184" s="45" t="s">
        <v>41</v>
      </c>
      <c r="AB184" s="46" t="s">
        <v>100</v>
      </c>
      <c r="AC184" s="46" t="s">
        <v>108</v>
      </c>
      <c r="AD184" s="66"/>
    </row>
    <row r="185" s="5" customFormat="1" ht="12" spans="1:30">
      <c r="A185" s="43">
        <v>4</v>
      </c>
      <c r="B185" s="44" t="s">
        <v>111</v>
      </c>
      <c r="C185" s="43"/>
      <c r="D185" s="43"/>
      <c r="E185" s="43"/>
      <c r="F185" s="43">
        <v>2754</v>
      </c>
      <c r="G185" s="43">
        <f t="shared" ref="G185:I185" si="14">SUM(G186,G206,G214)</f>
        <v>70</v>
      </c>
      <c r="H185" s="43">
        <f t="shared" si="14"/>
        <v>2092</v>
      </c>
      <c r="I185" s="43">
        <f t="shared" si="14"/>
        <v>2739</v>
      </c>
      <c r="J185" s="43"/>
      <c r="K185" s="43"/>
      <c r="L185" s="52">
        <f>SUM(L186,L206,L214)</f>
        <v>826.533078</v>
      </c>
      <c r="M185" s="52">
        <f>SUM(M186,M206,M214)</f>
        <v>0</v>
      </c>
      <c r="N185" s="52">
        <f>SUM(N186,N206,N214)</f>
        <v>0</v>
      </c>
      <c r="O185" s="52">
        <f>SUM(O186,O206,O214)</f>
        <v>118.09</v>
      </c>
      <c r="P185" s="52">
        <f>SUM(P186,P206,P214)</f>
        <v>708.443078</v>
      </c>
      <c r="Q185" s="43"/>
      <c r="R185" s="43">
        <v>2496</v>
      </c>
      <c r="S185" s="43">
        <v>4343</v>
      </c>
      <c r="T185" s="43">
        <v>2092</v>
      </c>
      <c r="U185" s="43">
        <v>2739</v>
      </c>
      <c r="V185" s="43">
        <v>0</v>
      </c>
      <c r="W185" s="43">
        <v>0</v>
      </c>
      <c r="X185" s="43">
        <v>0</v>
      </c>
      <c r="Y185" s="43">
        <v>0</v>
      </c>
      <c r="Z185" s="43">
        <v>2092</v>
      </c>
      <c r="AA185" s="43">
        <v>2739</v>
      </c>
      <c r="AB185" s="44"/>
      <c r="AC185" s="44"/>
      <c r="AD185" s="65"/>
    </row>
    <row r="186" s="5" customFormat="1" ht="12" spans="1:30">
      <c r="A186" s="43">
        <v>4.1</v>
      </c>
      <c r="B186" s="44" t="s">
        <v>112</v>
      </c>
      <c r="C186" s="43" t="s">
        <v>36</v>
      </c>
      <c r="D186" s="43"/>
      <c r="E186" s="43"/>
      <c r="F186" s="43">
        <v>751</v>
      </c>
      <c r="G186" s="43">
        <f>SUM(G187,G193,G198,G203)</f>
        <v>15</v>
      </c>
      <c r="H186" s="43">
        <v>496</v>
      </c>
      <c r="I186" s="43">
        <v>751</v>
      </c>
      <c r="J186" s="43"/>
      <c r="K186" s="43"/>
      <c r="L186" s="52">
        <v>0</v>
      </c>
      <c r="M186" s="52">
        <v>0</v>
      </c>
      <c r="N186" s="52">
        <v>0</v>
      </c>
      <c r="O186" s="52">
        <v>0</v>
      </c>
      <c r="P186" s="52">
        <v>0</v>
      </c>
      <c r="Q186" s="43"/>
      <c r="R186" s="43">
        <v>496</v>
      </c>
      <c r="S186" s="43">
        <v>751</v>
      </c>
      <c r="T186" s="43">
        <v>496</v>
      </c>
      <c r="U186" s="43">
        <v>751</v>
      </c>
      <c r="V186" s="43">
        <v>0</v>
      </c>
      <c r="W186" s="43">
        <v>0</v>
      </c>
      <c r="X186" s="43">
        <v>0</v>
      </c>
      <c r="Y186" s="43">
        <v>0</v>
      </c>
      <c r="Z186" s="43">
        <v>496</v>
      </c>
      <c r="AA186" s="43">
        <v>751</v>
      </c>
      <c r="AB186" s="44"/>
      <c r="AC186" s="44"/>
      <c r="AD186" s="65"/>
    </row>
    <row r="187" s="5" customFormat="1" ht="12" spans="1:30">
      <c r="A187" s="43" t="s">
        <v>113</v>
      </c>
      <c r="B187" s="44" t="s">
        <v>114</v>
      </c>
      <c r="C187" s="43" t="s">
        <v>64</v>
      </c>
      <c r="D187" s="43"/>
      <c r="E187" s="43"/>
      <c r="F187" s="43">
        <v>386</v>
      </c>
      <c r="G187" s="43">
        <v>5</v>
      </c>
      <c r="H187" s="43">
        <v>208</v>
      </c>
      <c r="I187" s="43">
        <v>386</v>
      </c>
      <c r="J187" s="43"/>
      <c r="K187" s="43"/>
      <c r="L187" s="52">
        <v>0</v>
      </c>
      <c r="M187" s="52">
        <v>0</v>
      </c>
      <c r="N187" s="52">
        <v>0</v>
      </c>
      <c r="O187" s="52">
        <v>0</v>
      </c>
      <c r="P187" s="52">
        <v>0</v>
      </c>
      <c r="Q187" s="43"/>
      <c r="R187" s="43">
        <v>208</v>
      </c>
      <c r="S187" s="43">
        <v>386</v>
      </c>
      <c r="T187" s="43">
        <v>208</v>
      </c>
      <c r="U187" s="43">
        <v>386</v>
      </c>
      <c r="V187" s="43">
        <v>0</v>
      </c>
      <c r="W187" s="43">
        <v>0</v>
      </c>
      <c r="X187" s="43">
        <v>0</v>
      </c>
      <c r="Y187" s="43">
        <v>0</v>
      </c>
      <c r="Z187" s="43">
        <v>208</v>
      </c>
      <c r="AA187" s="43">
        <v>386</v>
      </c>
      <c r="AB187" s="44"/>
      <c r="AC187" s="44"/>
      <c r="AD187" s="65"/>
    </row>
    <row r="188" s="6" customFormat="1" ht="12" spans="1:30">
      <c r="A188" s="45" t="s">
        <v>42</v>
      </c>
      <c r="B188" s="46" t="s">
        <v>116</v>
      </c>
      <c r="C188" s="45" t="s">
        <v>51</v>
      </c>
      <c r="D188" s="45" t="s">
        <v>70</v>
      </c>
      <c r="E188" s="45" t="s">
        <v>71</v>
      </c>
      <c r="F188" s="45">
        <v>1</v>
      </c>
      <c r="G188" s="45">
        <v>1</v>
      </c>
      <c r="H188" s="45">
        <v>1</v>
      </c>
      <c r="I188" s="45">
        <v>1</v>
      </c>
      <c r="J188" s="45">
        <v>2019</v>
      </c>
      <c r="K188" s="45">
        <v>2019</v>
      </c>
      <c r="L188" s="55">
        <v>0</v>
      </c>
      <c r="M188" s="55">
        <v>0</v>
      </c>
      <c r="N188" s="55">
        <v>0</v>
      </c>
      <c r="O188" s="55">
        <v>0</v>
      </c>
      <c r="P188" s="55">
        <v>0</v>
      </c>
      <c r="Q188" s="45" t="s">
        <v>46</v>
      </c>
      <c r="R188" s="45">
        <v>1</v>
      </c>
      <c r="S188" s="45">
        <v>1</v>
      </c>
      <c r="T188" s="45">
        <v>1</v>
      </c>
      <c r="U188" s="45">
        <v>1</v>
      </c>
      <c r="V188" s="45" t="s">
        <v>41</v>
      </c>
      <c r="W188" s="45" t="s">
        <v>41</v>
      </c>
      <c r="X188" s="45" t="s">
        <v>41</v>
      </c>
      <c r="Y188" s="45" t="s">
        <v>41</v>
      </c>
      <c r="Z188" s="45">
        <v>1</v>
      </c>
      <c r="AA188" s="45">
        <v>1</v>
      </c>
      <c r="AB188" s="46" t="s">
        <v>117</v>
      </c>
      <c r="AC188" s="46" t="s">
        <v>118</v>
      </c>
      <c r="AD188" s="69"/>
    </row>
    <row r="189" s="11" customFormat="1" ht="12.75" spans="1:228">
      <c r="A189" s="45" t="s">
        <v>42</v>
      </c>
      <c r="B189" s="46" t="s">
        <v>116</v>
      </c>
      <c r="C189" s="45" t="s">
        <v>52</v>
      </c>
      <c r="D189" s="45" t="s">
        <v>70</v>
      </c>
      <c r="E189" s="45" t="s">
        <v>71</v>
      </c>
      <c r="F189" s="45">
        <v>119</v>
      </c>
      <c r="G189" s="45">
        <v>1</v>
      </c>
      <c r="H189" s="45">
        <v>82</v>
      </c>
      <c r="I189" s="45">
        <v>119</v>
      </c>
      <c r="J189" s="45">
        <v>2019</v>
      </c>
      <c r="K189" s="45">
        <v>2019</v>
      </c>
      <c r="L189" s="55">
        <v>0</v>
      </c>
      <c r="M189" s="55">
        <v>0</v>
      </c>
      <c r="N189" s="55">
        <v>0</v>
      </c>
      <c r="O189" s="55">
        <v>0</v>
      </c>
      <c r="P189" s="55">
        <v>0</v>
      </c>
      <c r="Q189" s="45" t="s">
        <v>46</v>
      </c>
      <c r="R189" s="45">
        <v>82</v>
      </c>
      <c r="S189" s="45">
        <v>119</v>
      </c>
      <c r="T189" s="45">
        <v>82</v>
      </c>
      <c r="U189" s="45">
        <v>119</v>
      </c>
      <c r="V189" s="45" t="s">
        <v>41</v>
      </c>
      <c r="W189" s="45" t="s">
        <v>41</v>
      </c>
      <c r="X189" s="45" t="s">
        <v>41</v>
      </c>
      <c r="Y189" s="45" t="s">
        <v>41</v>
      </c>
      <c r="Z189" s="45">
        <v>82</v>
      </c>
      <c r="AA189" s="45">
        <v>119</v>
      </c>
      <c r="AB189" s="46" t="s">
        <v>117</v>
      </c>
      <c r="AC189" s="46" t="s">
        <v>118</v>
      </c>
      <c r="AD189" s="66"/>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c r="FT189" s="8"/>
      <c r="FU189" s="8"/>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c r="GU189" s="8"/>
      <c r="GV189" s="8"/>
      <c r="GW189" s="8"/>
      <c r="GX189" s="8"/>
      <c r="GY189" s="8"/>
      <c r="GZ189" s="8"/>
      <c r="HA189" s="8"/>
      <c r="HB189" s="8"/>
      <c r="HC189" s="8"/>
      <c r="HD189" s="8"/>
      <c r="HE189" s="8"/>
      <c r="HF189" s="8"/>
      <c r="HG189" s="8"/>
      <c r="HH189" s="8"/>
      <c r="HI189" s="8"/>
      <c r="HJ189" s="8"/>
      <c r="HK189" s="8"/>
      <c r="HL189" s="8"/>
      <c r="HM189" s="8"/>
      <c r="HN189" s="8"/>
      <c r="HO189" s="8"/>
      <c r="HP189" s="8"/>
      <c r="HQ189" s="8"/>
      <c r="HR189" s="8"/>
      <c r="HS189" s="8"/>
      <c r="HT189" s="8"/>
    </row>
    <row r="190" s="11" customFormat="1" ht="12.75" spans="1:228">
      <c r="A190" s="45" t="s">
        <v>42</v>
      </c>
      <c r="B190" s="46" t="s">
        <v>116</v>
      </c>
      <c r="C190" s="45" t="s">
        <v>53</v>
      </c>
      <c r="D190" s="45" t="s">
        <v>70</v>
      </c>
      <c r="E190" s="45" t="s">
        <v>71</v>
      </c>
      <c r="F190" s="45">
        <v>58</v>
      </c>
      <c r="G190" s="45">
        <v>1</v>
      </c>
      <c r="H190" s="45">
        <v>47</v>
      </c>
      <c r="I190" s="45">
        <v>58</v>
      </c>
      <c r="J190" s="45">
        <v>2019</v>
      </c>
      <c r="K190" s="45">
        <v>2019</v>
      </c>
      <c r="L190" s="55">
        <v>0</v>
      </c>
      <c r="M190" s="55">
        <v>0</v>
      </c>
      <c r="N190" s="55">
        <v>0</v>
      </c>
      <c r="O190" s="55">
        <v>0</v>
      </c>
      <c r="P190" s="55">
        <v>0</v>
      </c>
      <c r="Q190" s="45" t="s">
        <v>46</v>
      </c>
      <c r="R190" s="45">
        <v>47</v>
      </c>
      <c r="S190" s="45">
        <v>58</v>
      </c>
      <c r="T190" s="45">
        <v>47</v>
      </c>
      <c r="U190" s="45">
        <v>58</v>
      </c>
      <c r="V190" s="45" t="s">
        <v>41</v>
      </c>
      <c r="W190" s="45" t="s">
        <v>41</v>
      </c>
      <c r="X190" s="45" t="s">
        <v>41</v>
      </c>
      <c r="Y190" s="45" t="s">
        <v>41</v>
      </c>
      <c r="Z190" s="45">
        <v>47</v>
      </c>
      <c r="AA190" s="45">
        <v>58</v>
      </c>
      <c r="AB190" s="46" t="s">
        <v>117</v>
      </c>
      <c r="AC190" s="46" t="s">
        <v>118</v>
      </c>
      <c r="AD190" s="69"/>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row>
    <row r="191" s="8" customFormat="1" ht="12" spans="1:30">
      <c r="A191" s="45" t="s">
        <v>42</v>
      </c>
      <c r="B191" s="46" t="s">
        <v>116</v>
      </c>
      <c r="C191" s="45" t="s">
        <v>55</v>
      </c>
      <c r="D191" s="45" t="s">
        <v>70</v>
      </c>
      <c r="E191" s="45" t="s">
        <v>71</v>
      </c>
      <c r="F191" s="45">
        <v>178</v>
      </c>
      <c r="G191" s="45">
        <v>1</v>
      </c>
      <c r="H191" s="45">
        <v>65</v>
      </c>
      <c r="I191" s="45">
        <v>178</v>
      </c>
      <c r="J191" s="45">
        <v>2019</v>
      </c>
      <c r="K191" s="45" t="s">
        <v>794</v>
      </c>
      <c r="L191" s="55">
        <v>0</v>
      </c>
      <c r="M191" s="55">
        <v>0</v>
      </c>
      <c r="N191" s="55">
        <v>0</v>
      </c>
      <c r="O191" s="55">
        <v>0</v>
      </c>
      <c r="P191" s="55">
        <v>0</v>
      </c>
      <c r="Q191" s="45" t="s">
        <v>46</v>
      </c>
      <c r="R191" s="45">
        <v>65</v>
      </c>
      <c r="S191" s="45">
        <v>178</v>
      </c>
      <c r="T191" s="45">
        <v>65</v>
      </c>
      <c r="U191" s="45">
        <v>178</v>
      </c>
      <c r="V191" s="45" t="s">
        <v>41</v>
      </c>
      <c r="W191" s="45" t="s">
        <v>41</v>
      </c>
      <c r="X191" s="45" t="s">
        <v>41</v>
      </c>
      <c r="Y191" s="45" t="s">
        <v>41</v>
      </c>
      <c r="Z191" s="45">
        <v>65</v>
      </c>
      <c r="AA191" s="45">
        <v>178</v>
      </c>
      <c r="AB191" s="46" t="s">
        <v>117</v>
      </c>
      <c r="AC191" s="46" t="s">
        <v>118</v>
      </c>
      <c r="AD191" s="66"/>
    </row>
    <row r="192" s="8" customFormat="1" ht="12" spans="1:228">
      <c r="A192" s="45" t="s">
        <v>42</v>
      </c>
      <c r="B192" s="46" t="s">
        <v>116</v>
      </c>
      <c r="C192" s="45" t="s">
        <v>58</v>
      </c>
      <c r="D192" s="45" t="s">
        <v>70</v>
      </c>
      <c r="E192" s="45" t="s">
        <v>71</v>
      </c>
      <c r="F192" s="45">
        <v>30</v>
      </c>
      <c r="G192" s="45">
        <v>1</v>
      </c>
      <c r="H192" s="45">
        <v>13</v>
      </c>
      <c r="I192" s="45">
        <v>30</v>
      </c>
      <c r="J192" s="45">
        <v>2019</v>
      </c>
      <c r="K192" s="45">
        <v>2019</v>
      </c>
      <c r="L192" s="55">
        <v>0</v>
      </c>
      <c r="M192" s="55">
        <v>0</v>
      </c>
      <c r="N192" s="55">
        <v>0</v>
      </c>
      <c r="O192" s="55">
        <v>0</v>
      </c>
      <c r="P192" s="55">
        <v>0</v>
      </c>
      <c r="Q192" s="45" t="s">
        <v>46</v>
      </c>
      <c r="R192" s="45">
        <v>13</v>
      </c>
      <c r="S192" s="45">
        <v>30</v>
      </c>
      <c r="T192" s="45">
        <v>13</v>
      </c>
      <c r="U192" s="45">
        <v>30</v>
      </c>
      <c r="V192" s="45" t="s">
        <v>41</v>
      </c>
      <c r="W192" s="45" t="s">
        <v>41</v>
      </c>
      <c r="X192" s="45" t="s">
        <v>41</v>
      </c>
      <c r="Y192" s="45" t="s">
        <v>41</v>
      </c>
      <c r="Z192" s="45">
        <v>13</v>
      </c>
      <c r="AA192" s="45">
        <v>30</v>
      </c>
      <c r="AB192" s="46" t="s">
        <v>117</v>
      </c>
      <c r="AC192" s="46" t="s">
        <v>118</v>
      </c>
      <c r="AD192" s="69"/>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row>
    <row r="193" s="5" customFormat="1" ht="12" spans="1:30">
      <c r="A193" s="43" t="s">
        <v>119</v>
      </c>
      <c r="B193" s="44" t="s">
        <v>120</v>
      </c>
      <c r="C193" s="43" t="s">
        <v>789</v>
      </c>
      <c r="D193" s="43"/>
      <c r="E193" s="43"/>
      <c r="F193" s="43">
        <v>229</v>
      </c>
      <c r="G193" s="43">
        <v>4</v>
      </c>
      <c r="H193" s="43">
        <v>170</v>
      </c>
      <c r="I193" s="43">
        <v>229</v>
      </c>
      <c r="J193" s="43"/>
      <c r="K193" s="43"/>
      <c r="L193" s="52">
        <v>0</v>
      </c>
      <c r="M193" s="52">
        <v>0</v>
      </c>
      <c r="N193" s="52">
        <v>0</v>
      </c>
      <c r="O193" s="52">
        <v>0</v>
      </c>
      <c r="P193" s="52">
        <v>0</v>
      </c>
      <c r="Q193" s="43"/>
      <c r="R193" s="43">
        <v>170</v>
      </c>
      <c r="S193" s="43">
        <v>229</v>
      </c>
      <c r="T193" s="43">
        <v>170</v>
      </c>
      <c r="U193" s="43">
        <v>229</v>
      </c>
      <c r="V193" s="43">
        <v>0</v>
      </c>
      <c r="W193" s="43">
        <v>0</v>
      </c>
      <c r="X193" s="43">
        <v>0</v>
      </c>
      <c r="Y193" s="43">
        <v>0</v>
      </c>
      <c r="Z193" s="43">
        <v>170</v>
      </c>
      <c r="AA193" s="43">
        <v>229</v>
      </c>
      <c r="AB193" s="44"/>
      <c r="AC193" s="44"/>
      <c r="AD193" s="65"/>
    </row>
    <row r="194" s="11" customFormat="1" ht="12.75" spans="1:228">
      <c r="A194" s="45" t="s">
        <v>42</v>
      </c>
      <c r="B194" s="46" t="s">
        <v>121</v>
      </c>
      <c r="C194" s="45" t="s">
        <v>52</v>
      </c>
      <c r="D194" s="45" t="s">
        <v>70</v>
      </c>
      <c r="E194" s="45" t="s">
        <v>71</v>
      </c>
      <c r="F194" s="45">
        <v>100</v>
      </c>
      <c r="G194" s="45">
        <v>1</v>
      </c>
      <c r="H194" s="45">
        <v>54</v>
      </c>
      <c r="I194" s="45">
        <v>100</v>
      </c>
      <c r="J194" s="45">
        <v>2019</v>
      </c>
      <c r="K194" s="45">
        <v>2019</v>
      </c>
      <c r="L194" s="55">
        <v>0</v>
      </c>
      <c r="M194" s="55">
        <v>0</v>
      </c>
      <c r="N194" s="55">
        <v>0</v>
      </c>
      <c r="O194" s="55">
        <v>0</v>
      </c>
      <c r="P194" s="55">
        <v>0</v>
      </c>
      <c r="Q194" s="45" t="s">
        <v>46</v>
      </c>
      <c r="R194" s="45">
        <v>54</v>
      </c>
      <c r="S194" s="45">
        <v>100</v>
      </c>
      <c r="T194" s="45">
        <v>54</v>
      </c>
      <c r="U194" s="45">
        <v>100</v>
      </c>
      <c r="V194" s="45" t="s">
        <v>41</v>
      </c>
      <c r="W194" s="45" t="s">
        <v>41</v>
      </c>
      <c r="X194" s="45" t="s">
        <v>41</v>
      </c>
      <c r="Y194" s="45" t="s">
        <v>41</v>
      </c>
      <c r="Z194" s="45">
        <v>54</v>
      </c>
      <c r="AA194" s="45">
        <v>100</v>
      </c>
      <c r="AB194" s="46" t="s">
        <v>117</v>
      </c>
      <c r="AC194" s="46" t="s">
        <v>118</v>
      </c>
      <c r="AD194" s="66"/>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c r="FQ194" s="8"/>
      <c r="FR194" s="8"/>
      <c r="FS194" s="8"/>
      <c r="FT194" s="8"/>
      <c r="FU194" s="8"/>
      <c r="FV194" s="8"/>
      <c r="FW194" s="8"/>
      <c r="FX194" s="8"/>
      <c r="FY194" s="8"/>
      <c r="FZ194" s="8"/>
      <c r="GA194" s="8"/>
      <c r="GB194" s="8"/>
      <c r="GC194" s="8"/>
      <c r="GD194" s="8"/>
      <c r="GE194" s="8"/>
      <c r="GF194" s="8"/>
      <c r="GG194" s="8"/>
      <c r="GH194" s="8"/>
      <c r="GI194" s="8"/>
      <c r="GJ194" s="8"/>
      <c r="GK194" s="8"/>
      <c r="GL194" s="8"/>
      <c r="GM194" s="8"/>
      <c r="GN194" s="8"/>
      <c r="GO194" s="8"/>
      <c r="GP194" s="8"/>
      <c r="GQ194" s="8"/>
      <c r="GR194" s="8"/>
      <c r="GS194" s="8"/>
      <c r="GT194" s="8"/>
      <c r="GU194" s="8"/>
      <c r="GV194" s="8"/>
      <c r="GW194" s="8"/>
      <c r="GX194" s="8"/>
      <c r="GY194" s="8"/>
      <c r="GZ194" s="8"/>
      <c r="HA194" s="8"/>
      <c r="HB194" s="8"/>
      <c r="HC194" s="8"/>
      <c r="HD194" s="8"/>
      <c r="HE194" s="8"/>
      <c r="HF194" s="8"/>
      <c r="HG194" s="8"/>
      <c r="HH194" s="8"/>
      <c r="HI194" s="8"/>
      <c r="HJ194" s="8"/>
      <c r="HK194" s="8"/>
      <c r="HL194" s="8"/>
      <c r="HM194" s="8"/>
      <c r="HN194" s="8"/>
      <c r="HO194" s="8"/>
      <c r="HP194" s="8"/>
      <c r="HQ194" s="8"/>
      <c r="HR194" s="8"/>
      <c r="HS194" s="8"/>
      <c r="HT194" s="8"/>
    </row>
    <row r="195" s="11" customFormat="1" ht="12.75" spans="1:228">
      <c r="A195" s="45" t="s">
        <v>42</v>
      </c>
      <c r="B195" s="46" t="s">
        <v>121</v>
      </c>
      <c r="C195" s="45" t="s">
        <v>53</v>
      </c>
      <c r="D195" s="45" t="s">
        <v>70</v>
      </c>
      <c r="E195" s="45" t="s">
        <v>71</v>
      </c>
      <c r="F195" s="45">
        <v>66</v>
      </c>
      <c r="G195" s="45">
        <v>1</v>
      </c>
      <c r="H195" s="45">
        <v>60</v>
      </c>
      <c r="I195" s="45">
        <v>66</v>
      </c>
      <c r="J195" s="45">
        <v>2019</v>
      </c>
      <c r="K195" s="45">
        <v>2019</v>
      </c>
      <c r="L195" s="55">
        <v>0</v>
      </c>
      <c r="M195" s="55">
        <v>0</v>
      </c>
      <c r="N195" s="55">
        <v>0</v>
      </c>
      <c r="O195" s="55">
        <v>0</v>
      </c>
      <c r="P195" s="55">
        <v>0</v>
      </c>
      <c r="Q195" s="45" t="s">
        <v>46</v>
      </c>
      <c r="R195" s="45">
        <v>60</v>
      </c>
      <c r="S195" s="45">
        <v>66</v>
      </c>
      <c r="T195" s="45">
        <v>60</v>
      </c>
      <c r="U195" s="45">
        <v>66</v>
      </c>
      <c r="V195" s="45" t="s">
        <v>41</v>
      </c>
      <c r="W195" s="45" t="s">
        <v>41</v>
      </c>
      <c r="X195" s="45" t="s">
        <v>41</v>
      </c>
      <c r="Y195" s="45" t="s">
        <v>41</v>
      </c>
      <c r="Z195" s="45">
        <v>60</v>
      </c>
      <c r="AA195" s="45">
        <v>66</v>
      </c>
      <c r="AB195" s="46" t="s">
        <v>117</v>
      </c>
      <c r="AC195" s="46" t="s">
        <v>118</v>
      </c>
      <c r="AD195" s="69"/>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row>
    <row r="196" s="8" customFormat="1" ht="12" spans="1:30">
      <c r="A196" s="45" t="s">
        <v>42</v>
      </c>
      <c r="B196" s="46" t="s">
        <v>121</v>
      </c>
      <c r="C196" s="45" t="s">
        <v>55</v>
      </c>
      <c r="D196" s="45" t="s">
        <v>70</v>
      </c>
      <c r="E196" s="45" t="s">
        <v>71</v>
      </c>
      <c r="F196" s="45">
        <v>53</v>
      </c>
      <c r="G196" s="45">
        <v>1</v>
      </c>
      <c r="H196" s="45">
        <v>46</v>
      </c>
      <c r="I196" s="45">
        <v>53</v>
      </c>
      <c r="J196" s="45">
        <v>2019</v>
      </c>
      <c r="K196" s="45" t="s">
        <v>794</v>
      </c>
      <c r="L196" s="55">
        <v>0</v>
      </c>
      <c r="M196" s="55">
        <v>0</v>
      </c>
      <c r="N196" s="55">
        <v>0</v>
      </c>
      <c r="O196" s="55">
        <v>0</v>
      </c>
      <c r="P196" s="55">
        <v>0</v>
      </c>
      <c r="Q196" s="45" t="s">
        <v>46</v>
      </c>
      <c r="R196" s="45">
        <v>46</v>
      </c>
      <c r="S196" s="45">
        <v>53</v>
      </c>
      <c r="T196" s="45">
        <v>46</v>
      </c>
      <c r="U196" s="45">
        <v>53</v>
      </c>
      <c r="V196" s="45" t="s">
        <v>41</v>
      </c>
      <c r="W196" s="45" t="s">
        <v>41</v>
      </c>
      <c r="X196" s="45" t="s">
        <v>41</v>
      </c>
      <c r="Y196" s="45" t="s">
        <v>41</v>
      </c>
      <c r="Z196" s="45">
        <v>46</v>
      </c>
      <c r="AA196" s="45">
        <v>53</v>
      </c>
      <c r="AB196" s="46" t="s">
        <v>117</v>
      </c>
      <c r="AC196" s="46" t="s">
        <v>118</v>
      </c>
      <c r="AD196" s="66"/>
    </row>
    <row r="197" s="8" customFormat="1" ht="12" spans="1:228">
      <c r="A197" s="45" t="s">
        <v>42</v>
      </c>
      <c r="B197" s="46" t="s">
        <v>121</v>
      </c>
      <c r="C197" s="45" t="s">
        <v>58</v>
      </c>
      <c r="D197" s="45" t="s">
        <v>70</v>
      </c>
      <c r="E197" s="45" t="s">
        <v>71</v>
      </c>
      <c r="F197" s="45">
        <v>10</v>
      </c>
      <c r="G197" s="45">
        <v>1</v>
      </c>
      <c r="H197" s="45">
        <v>10</v>
      </c>
      <c r="I197" s="45">
        <v>10</v>
      </c>
      <c r="J197" s="45">
        <v>2019</v>
      </c>
      <c r="K197" s="45">
        <v>2019</v>
      </c>
      <c r="L197" s="55">
        <v>0</v>
      </c>
      <c r="M197" s="55">
        <v>0</v>
      </c>
      <c r="N197" s="55">
        <v>0</v>
      </c>
      <c r="O197" s="55">
        <v>0</v>
      </c>
      <c r="P197" s="55">
        <v>0</v>
      </c>
      <c r="Q197" s="45" t="s">
        <v>46</v>
      </c>
      <c r="R197" s="45">
        <v>10</v>
      </c>
      <c r="S197" s="45">
        <v>10</v>
      </c>
      <c r="T197" s="45">
        <v>10</v>
      </c>
      <c r="U197" s="45">
        <v>10</v>
      </c>
      <c r="V197" s="45" t="s">
        <v>41</v>
      </c>
      <c r="W197" s="45" t="s">
        <v>41</v>
      </c>
      <c r="X197" s="45" t="s">
        <v>41</v>
      </c>
      <c r="Y197" s="45" t="s">
        <v>41</v>
      </c>
      <c r="Z197" s="45">
        <v>10</v>
      </c>
      <c r="AA197" s="45">
        <v>10</v>
      </c>
      <c r="AB197" s="46" t="s">
        <v>117</v>
      </c>
      <c r="AC197" s="46" t="s">
        <v>118</v>
      </c>
      <c r="AD197" s="6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GM197" s="7"/>
      <c r="GN197" s="7"/>
      <c r="GO197" s="7"/>
      <c r="GP197" s="7"/>
      <c r="GQ197" s="7"/>
      <c r="GR197" s="7"/>
      <c r="GS197" s="7"/>
      <c r="GT197" s="7"/>
      <c r="GU197" s="7"/>
      <c r="GV197" s="7"/>
      <c r="GW197" s="7"/>
      <c r="GX197" s="7"/>
      <c r="GY197" s="7"/>
      <c r="GZ197" s="7"/>
      <c r="HA197" s="7"/>
      <c r="HB197" s="7"/>
      <c r="HC197" s="7"/>
      <c r="HD197" s="7"/>
      <c r="HE197" s="7"/>
      <c r="HF197" s="7"/>
      <c r="HG197" s="7"/>
      <c r="HH197" s="7"/>
      <c r="HI197" s="7"/>
      <c r="HJ197" s="7"/>
      <c r="HK197" s="7"/>
      <c r="HL197" s="7"/>
      <c r="HM197" s="7"/>
      <c r="HN197" s="7"/>
      <c r="HO197" s="7"/>
      <c r="HP197" s="7"/>
      <c r="HQ197" s="7"/>
      <c r="HR197" s="7"/>
      <c r="HS197" s="7"/>
      <c r="HT197" s="7"/>
    </row>
    <row r="198" s="5" customFormat="1" ht="12" spans="1:30">
      <c r="A198" s="43" t="s">
        <v>122</v>
      </c>
      <c r="B198" s="44" t="s">
        <v>123</v>
      </c>
      <c r="C198" s="43" t="s">
        <v>789</v>
      </c>
      <c r="D198" s="43"/>
      <c r="E198" s="43"/>
      <c r="F198" s="43">
        <v>116</v>
      </c>
      <c r="G198" s="43">
        <v>4</v>
      </c>
      <c r="H198" s="43">
        <v>100</v>
      </c>
      <c r="I198" s="43">
        <v>116</v>
      </c>
      <c r="J198" s="43"/>
      <c r="K198" s="43"/>
      <c r="L198" s="52">
        <v>0</v>
      </c>
      <c r="M198" s="52">
        <v>0</v>
      </c>
      <c r="N198" s="52">
        <v>0</v>
      </c>
      <c r="O198" s="52">
        <v>0</v>
      </c>
      <c r="P198" s="52">
        <v>0</v>
      </c>
      <c r="Q198" s="43"/>
      <c r="R198" s="43">
        <v>100</v>
      </c>
      <c r="S198" s="43">
        <v>116</v>
      </c>
      <c r="T198" s="43">
        <v>100</v>
      </c>
      <c r="U198" s="43">
        <v>116</v>
      </c>
      <c r="V198" s="43">
        <v>0</v>
      </c>
      <c r="W198" s="43">
        <v>0</v>
      </c>
      <c r="X198" s="43">
        <v>0</v>
      </c>
      <c r="Y198" s="43">
        <v>0</v>
      </c>
      <c r="Z198" s="43">
        <v>100</v>
      </c>
      <c r="AA198" s="43">
        <v>116</v>
      </c>
      <c r="AB198" s="44"/>
      <c r="AC198" s="44"/>
      <c r="AD198" s="65"/>
    </row>
    <row r="199" s="11" customFormat="1" ht="12.75" spans="1:228">
      <c r="A199" s="45" t="s">
        <v>42</v>
      </c>
      <c r="B199" s="46" t="s">
        <v>125</v>
      </c>
      <c r="C199" s="45" t="s">
        <v>52</v>
      </c>
      <c r="D199" s="45" t="s">
        <v>70</v>
      </c>
      <c r="E199" s="45" t="s">
        <v>71</v>
      </c>
      <c r="F199" s="45">
        <v>35</v>
      </c>
      <c r="G199" s="45">
        <v>1</v>
      </c>
      <c r="H199" s="45">
        <v>34</v>
      </c>
      <c r="I199" s="45">
        <v>35</v>
      </c>
      <c r="J199" s="45">
        <v>2019</v>
      </c>
      <c r="K199" s="45">
        <v>2019</v>
      </c>
      <c r="L199" s="55">
        <v>0</v>
      </c>
      <c r="M199" s="55">
        <v>0</v>
      </c>
      <c r="N199" s="55">
        <v>0</v>
      </c>
      <c r="O199" s="55">
        <v>0</v>
      </c>
      <c r="P199" s="55">
        <v>0</v>
      </c>
      <c r="Q199" s="45" t="s">
        <v>46</v>
      </c>
      <c r="R199" s="45">
        <v>34</v>
      </c>
      <c r="S199" s="45">
        <v>35</v>
      </c>
      <c r="T199" s="45">
        <v>34</v>
      </c>
      <c r="U199" s="45">
        <v>35</v>
      </c>
      <c r="V199" s="45" t="s">
        <v>41</v>
      </c>
      <c r="W199" s="45" t="s">
        <v>41</v>
      </c>
      <c r="X199" s="45" t="s">
        <v>41</v>
      </c>
      <c r="Y199" s="45" t="s">
        <v>41</v>
      </c>
      <c r="Z199" s="45">
        <v>34</v>
      </c>
      <c r="AA199" s="45">
        <v>35</v>
      </c>
      <c r="AB199" s="46" t="s">
        <v>117</v>
      </c>
      <c r="AC199" s="46" t="s">
        <v>118</v>
      </c>
      <c r="AD199" s="46"/>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c r="EC199" s="8"/>
      <c r="ED199" s="8"/>
      <c r="EE199" s="8"/>
      <c r="EF199" s="8"/>
      <c r="EG199" s="8"/>
      <c r="EH199" s="8"/>
      <c r="EI199" s="8"/>
      <c r="EJ199" s="8"/>
      <c r="EK199" s="8"/>
      <c r="EL199" s="8"/>
      <c r="EM199" s="8"/>
      <c r="EN199" s="8"/>
      <c r="EO199" s="8"/>
      <c r="EP199" s="8"/>
      <c r="EQ199" s="8"/>
      <c r="ER199" s="8"/>
      <c r="ES199" s="8"/>
      <c r="ET199" s="8"/>
      <c r="EU199" s="8"/>
      <c r="EV199" s="8"/>
      <c r="EW199" s="8"/>
      <c r="EX199" s="8"/>
      <c r="EY199" s="8"/>
      <c r="EZ199" s="8"/>
      <c r="FA199" s="8"/>
      <c r="FB199" s="8"/>
      <c r="FC199" s="8"/>
      <c r="FD199" s="8"/>
      <c r="FE199" s="8"/>
      <c r="FF199" s="8"/>
      <c r="FG199" s="8"/>
      <c r="FH199" s="8"/>
      <c r="FI199" s="8"/>
      <c r="FJ199" s="8"/>
      <c r="FK199" s="8"/>
      <c r="FL199" s="8"/>
      <c r="FM199" s="8"/>
      <c r="FN199" s="8"/>
      <c r="FO199" s="8"/>
      <c r="FP199" s="8"/>
      <c r="FQ199" s="8"/>
      <c r="FR199" s="8"/>
      <c r="FS199" s="8"/>
      <c r="FT199" s="8"/>
      <c r="FU199" s="8"/>
      <c r="FV199" s="8"/>
      <c r="FW199" s="8"/>
      <c r="FX199" s="8"/>
      <c r="FY199" s="8"/>
      <c r="FZ199" s="8"/>
      <c r="GA199" s="8"/>
      <c r="GB199" s="8"/>
      <c r="GC199" s="8"/>
      <c r="GD199" s="8"/>
      <c r="GE199" s="8"/>
      <c r="GF199" s="8"/>
      <c r="GG199" s="8"/>
      <c r="GH199" s="8"/>
      <c r="GI199" s="8"/>
      <c r="GJ199" s="8"/>
      <c r="GK199" s="8"/>
      <c r="GL199" s="8"/>
      <c r="GM199" s="8"/>
      <c r="GN199" s="8"/>
      <c r="GO199" s="8"/>
      <c r="GP199" s="8"/>
      <c r="GQ199" s="8"/>
      <c r="GR199" s="8"/>
      <c r="GS199" s="8"/>
      <c r="GT199" s="8"/>
      <c r="GU199" s="8"/>
      <c r="GV199" s="8"/>
      <c r="GW199" s="8"/>
      <c r="GX199" s="8"/>
      <c r="GY199" s="8"/>
      <c r="GZ199" s="8"/>
      <c r="HA199" s="8"/>
      <c r="HB199" s="8"/>
      <c r="HC199" s="8"/>
      <c r="HD199" s="8"/>
      <c r="HE199" s="8"/>
      <c r="HF199" s="8"/>
      <c r="HG199" s="8"/>
      <c r="HH199" s="8"/>
      <c r="HI199" s="8"/>
      <c r="HJ199" s="8"/>
      <c r="HK199" s="8"/>
      <c r="HL199" s="8"/>
      <c r="HM199" s="8"/>
      <c r="HN199" s="8"/>
      <c r="HO199" s="8"/>
      <c r="HP199" s="8"/>
      <c r="HQ199" s="8"/>
      <c r="HR199" s="8"/>
      <c r="HS199" s="8"/>
      <c r="HT199" s="8"/>
    </row>
    <row r="200" s="11" customFormat="1" ht="12.75" spans="1:228">
      <c r="A200" s="45" t="s">
        <v>42</v>
      </c>
      <c r="B200" s="46" t="s">
        <v>125</v>
      </c>
      <c r="C200" s="45" t="s">
        <v>53</v>
      </c>
      <c r="D200" s="45" t="s">
        <v>70</v>
      </c>
      <c r="E200" s="45" t="s">
        <v>71</v>
      </c>
      <c r="F200" s="45">
        <v>54</v>
      </c>
      <c r="G200" s="45">
        <v>1</v>
      </c>
      <c r="H200" s="45">
        <v>41</v>
      </c>
      <c r="I200" s="45">
        <v>54</v>
      </c>
      <c r="J200" s="45">
        <v>2019</v>
      </c>
      <c r="K200" s="45">
        <v>2019</v>
      </c>
      <c r="L200" s="55">
        <v>0</v>
      </c>
      <c r="M200" s="55">
        <v>0</v>
      </c>
      <c r="N200" s="55">
        <v>0</v>
      </c>
      <c r="O200" s="55">
        <v>0</v>
      </c>
      <c r="P200" s="55">
        <v>0</v>
      </c>
      <c r="Q200" s="45" t="s">
        <v>46</v>
      </c>
      <c r="R200" s="45">
        <v>41</v>
      </c>
      <c r="S200" s="45">
        <v>54</v>
      </c>
      <c r="T200" s="45">
        <v>41</v>
      </c>
      <c r="U200" s="45">
        <v>54</v>
      </c>
      <c r="V200" s="45" t="s">
        <v>41</v>
      </c>
      <c r="W200" s="45" t="s">
        <v>41</v>
      </c>
      <c r="X200" s="45" t="s">
        <v>41</v>
      </c>
      <c r="Y200" s="45" t="s">
        <v>41</v>
      </c>
      <c r="Z200" s="45">
        <v>41</v>
      </c>
      <c r="AA200" s="45">
        <v>54</v>
      </c>
      <c r="AB200" s="46" t="s">
        <v>117</v>
      </c>
      <c r="AC200" s="46" t="s">
        <v>118</v>
      </c>
      <c r="AD200" s="4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row>
    <row r="201" s="8" customFormat="1" ht="12" spans="1:30">
      <c r="A201" s="45" t="s">
        <v>42</v>
      </c>
      <c r="B201" s="46" t="s">
        <v>125</v>
      </c>
      <c r="C201" s="45" t="s">
        <v>55</v>
      </c>
      <c r="D201" s="45" t="s">
        <v>70</v>
      </c>
      <c r="E201" s="45" t="s">
        <v>71</v>
      </c>
      <c r="F201" s="45">
        <v>17</v>
      </c>
      <c r="G201" s="45">
        <v>1</v>
      </c>
      <c r="H201" s="45">
        <v>15</v>
      </c>
      <c r="I201" s="45">
        <v>17</v>
      </c>
      <c r="J201" s="45">
        <v>2019</v>
      </c>
      <c r="K201" s="45" t="s">
        <v>794</v>
      </c>
      <c r="L201" s="55">
        <v>0</v>
      </c>
      <c r="M201" s="55">
        <v>0</v>
      </c>
      <c r="N201" s="55">
        <v>0</v>
      </c>
      <c r="O201" s="55">
        <v>0</v>
      </c>
      <c r="P201" s="55">
        <v>0</v>
      </c>
      <c r="Q201" s="45" t="s">
        <v>46</v>
      </c>
      <c r="R201" s="45">
        <v>15</v>
      </c>
      <c r="S201" s="45">
        <v>17</v>
      </c>
      <c r="T201" s="45">
        <v>15</v>
      </c>
      <c r="U201" s="45">
        <v>17</v>
      </c>
      <c r="V201" s="45" t="s">
        <v>41</v>
      </c>
      <c r="W201" s="45" t="s">
        <v>41</v>
      </c>
      <c r="X201" s="45" t="s">
        <v>41</v>
      </c>
      <c r="Y201" s="45" t="s">
        <v>41</v>
      </c>
      <c r="Z201" s="45">
        <v>15</v>
      </c>
      <c r="AA201" s="45">
        <v>17</v>
      </c>
      <c r="AB201" s="46" t="s">
        <v>117</v>
      </c>
      <c r="AC201" s="46" t="s">
        <v>118</v>
      </c>
      <c r="AD201" s="46"/>
    </row>
    <row r="202" s="8" customFormat="1" ht="12" spans="1:228">
      <c r="A202" s="45" t="s">
        <v>42</v>
      </c>
      <c r="B202" s="46" t="s">
        <v>125</v>
      </c>
      <c r="C202" s="45" t="s">
        <v>58</v>
      </c>
      <c r="D202" s="45" t="s">
        <v>70</v>
      </c>
      <c r="E202" s="45" t="s">
        <v>71</v>
      </c>
      <c r="F202" s="45">
        <v>10</v>
      </c>
      <c r="G202" s="45">
        <v>1</v>
      </c>
      <c r="H202" s="45">
        <v>10</v>
      </c>
      <c r="I202" s="45">
        <v>10</v>
      </c>
      <c r="J202" s="45">
        <v>2019</v>
      </c>
      <c r="K202" s="45">
        <v>2019</v>
      </c>
      <c r="L202" s="55">
        <v>0</v>
      </c>
      <c r="M202" s="55">
        <v>0</v>
      </c>
      <c r="N202" s="55">
        <v>0</v>
      </c>
      <c r="O202" s="55">
        <v>0</v>
      </c>
      <c r="P202" s="55">
        <v>0</v>
      </c>
      <c r="Q202" s="45" t="s">
        <v>46</v>
      </c>
      <c r="R202" s="45">
        <v>10</v>
      </c>
      <c r="S202" s="45">
        <v>10</v>
      </c>
      <c r="T202" s="45">
        <v>10</v>
      </c>
      <c r="U202" s="45">
        <v>10</v>
      </c>
      <c r="V202" s="45" t="s">
        <v>41</v>
      </c>
      <c r="W202" s="45" t="s">
        <v>41</v>
      </c>
      <c r="X202" s="45" t="s">
        <v>41</v>
      </c>
      <c r="Y202" s="45" t="s">
        <v>41</v>
      </c>
      <c r="Z202" s="45">
        <v>10</v>
      </c>
      <c r="AA202" s="45">
        <v>10</v>
      </c>
      <c r="AB202" s="46" t="s">
        <v>117</v>
      </c>
      <c r="AC202" s="46" t="s">
        <v>118</v>
      </c>
      <c r="AD202" s="46"/>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GM202" s="7"/>
      <c r="GN202" s="7"/>
      <c r="GO202" s="7"/>
      <c r="GP202" s="7"/>
      <c r="GQ202" s="7"/>
      <c r="GR202" s="7"/>
      <c r="GS202" s="7"/>
      <c r="GT202" s="7"/>
      <c r="GU202" s="7"/>
      <c r="GV202" s="7"/>
      <c r="GW202" s="7"/>
      <c r="GX202" s="7"/>
      <c r="GY202" s="7"/>
      <c r="GZ202" s="7"/>
      <c r="HA202" s="7"/>
      <c r="HB202" s="7"/>
      <c r="HC202" s="7"/>
      <c r="HD202" s="7"/>
      <c r="HE202" s="7"/>
      <c r="HF202" s="7"/>
      <c r="HG202" s="7"/>
      <c r="HH202" s="7"/>
      <c r="HI202" s="7"/>
      <c r="HJ202" s="7"/>
      <c r="HK202" s="7"/>
      <c r="HL202" s="7"/>
      <c r="HM202" s="7"/>
      <c r="HN202" s="7"/>
      <c r="HO202" s="7"/>
      <c r="HP202" s="7"/>
      <c r="HQ202" s="7"/>
      <c r="HR202" s="7"/>
      <c r="HS202" s="7"/>
      <c r="HT202" s="7"/>
    </row>
    <row r="203" s="5" customFormat="1" ht="12" spans="1:30">
      <c r="A203" s="43" t="s">
        <v>126</v>
      </c>
      <c r="B203" s="44" t="s">
        <v>127</v>
      </c>
      <c r="C203" s="43" t="s">
        <v>134</v>
      </c>
      <c r="D203" s="43"/>
      <c r="E203" s="43"/>
      <c r="F203" s="43">
        <v>20</v>
      </c>
      <c r="G203" s="43">
        <v>2</v>
      </c>
      <c r="H203" s="43">
        <v>18</v>
      </c>
      <c r="I203" s="43">
        <v>20</v>
      </c>
      <c r="J203" s="43"/>
      <c r="K203" s="43"/>
      <c r="L203" s="52">
        <v>0</v>
      </c>
      <c r="M203" s="52">
        <v>0</v>
      </c>
      <c r="N203" s="52">
        <v>0</v>
      </c>
      <c r="O203" s="52">
        <v>0</v>
      </c>
      <c r="P203" s="52">
        <v>0</v>
      </c>
      <c r="Q203" s="43"/>
      <c r="R203" s="43">
        <v>18</v>
      </c>
      <c r="S203" s="43">
        <v>20</v>
      </c>
      <c r="T203" s="43">
        <v>18</v>
      </c>
      <c r="U203" s="43">
        <v>20</v>
      </c>
      <c r="V203" s="43">
        <v>0</v>
      </c>
      <c r="W203" s="43">
        <v>0</v>
      </c>
      <c r="X203" s="43">
        <v>0</v>
      </c>
      <c r="Y203" s="43">
        <v>0</v>
      </c>
      <c r="Z203" s="43">
        <v>18</v>
      </c>
      <c r="AA203" s="43">
        <v>20</v>
      </c>
      <c r="AB203" s="44"/>
      <c r="AC203" s="44"/>
      <c r="AD203" s="65"/>
    </row>
    <row r="204" s="11" customFormat="1" ht="12.75" spans="1:228">
      <c r="A204" s="45" t="s">
        <v>42</v>
      </c>
      <c r="B204" s="46" t="s">
        <v>128</v>
      </c>
      <c r="C204" s="45" t="s">
        <v>53</v>
      </c>
      <c r="D204" s="45" t="s">
        <v>70</v>
      </c>
      <c r="E204" s="45" t="s">
        <v>71</v>
      </c>
      <c r="F204" s="45">
        <v>1</v>
      </c>
      <c r="G204" s="45">
        <v>1</v>
      </c>
      <c r="H204" s="45">
        <v>1</v>
      </c>
      <c r="I204" s="45">
        <v>1</v>
      </c>
      <c r="J204" s="45">
        <v>2019</v>
      </c>
      <c r="K204" s="45">
        <v>2019</v>
      </c>
      <c r="L204" s="55">
        <v>0</v>
      </c>
      <c r="M204" s="55">
        <v>0</v>
      </c>
      <c r="N204" s="55">
        <v>0</v>
      </c>
      <c r="O204" s="55">
        <v>0</v>
      </c>
      <c r="P204" s="55">
        <v>0</v>
      </c>
      <c r="Q204" s="45" t="s">
        <v>46</v>
      </c>
      <c r="R204" s="45">
        <v>1</v>
      </c>
      <c r="S204" s="45">
        <v>1</v>
      </c>
      <c r="T204" s="45">
        <v>1</v>
      </c>
      <c r="U204" s="45">
        <v>1</v>
      </c>
      <c r="V204" s="45" t="s">
        <v>41</v>
      </c>
      <c r="W204" s="45" t="s">
        <v>41</v>
      </c>
      <c r="X204" s="45" t="s">
        <v>41</v>
      </c>
      <c r="Y204" s="45" t="s">
        <v>41</v>
      </c>
      <c r="Z204" s="45">
        <v>1</v>
      </c>
      <c r="AA204" s="45">
        <v>1</v>
      </c>
      <c r="AB204" s="46" t="s">
        <v>117</v>
      </c>
      <c r="AC204" s="46" t="s">
        <v>118</v>
      </c>
      <c r="AD204" s="69"/>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row>
    <row r="205" s="8" customFormat="1" ht="12" spans="1:30">
      <c r="A205" s="45" t="s">
        <v>42</v>
      </c>
      <c r="B205" s="46" t="s">
        <v>128</v>
      </c>
      <c r="C205" s="45" t="s">
        <v>55</v>
      </c>
      <c r="D205" s="45" t="s">
        <v>70</v>
      </c>
      <c r="E205" s="45" t="s">
        <v>71</v>
      </c>
      <c r="F205" s="45">
        <v>19</v>
      </c>
      <c r="G205" s="45">
        <v>1</v>
      </c>
      <c r="H205" s="45">
        <v>17</v>
      </c>
      <c r="I205" s="45">
        <v>19</v>
      </c>
      <c r="J205" s="45">
        <v>2019</v>
      </c>
      <c r="K205" s="45" t="s">
        <v>794</v>
      </c>
      <c r="L205" s="55">
        <v>0</v>
      </c>
      <c r="M205" s="55">
        <v>0</v>
      </c>
      <c r="N205" s="55">
        <v>0</v>
      </c>
      <c r="O205" s="55">
        <v>0</v>
      </c>
      <c r="P205" s="55">
        <v>0</v>
      </c>
      <c r="Q205" s="45" t="s">
        <v>46</v>
      </c>
      <c r="R205" s="45">
        <v>17</v>
      </c>
      <c r="S205" s="45">
        <v>19</v>
      </c>
      <c r="T205" s="45">
        <v>17</v>
      </c>
      <c r="U205" s="45">
        <v>19</v>
      </c>
      <c r="V205" s="45" t="s">
        <v>41</v>
      </c>
      <c r="W205" s="45" t="s">
        <v>41</v>
      </c>
      <c r="X205" s="45" t="s">
        <v>41</v>
      </c>
      <c r="Y205" s="45" t="s">
        <v>41</v>
      </c>
      <c r="Z205" s="45">
        <v>17</v>
      </c>
      <c r="AA205" s="45">
        <v>19</v>
      </c>
      <c r="AB205" s="46" t="s">
        <v>117</v>
      </c>
      <c r="AC205" s="46" t="s">
        <v>118</v>
      </c>
      <c r="AD205" s="66"/>
    </row>
    <row r="206" s="5" customFormat="1" ht="12" spans="1:30">
      <c r="A206" s="43">
        <v>4.2</v>
      </c>
      <c r="B206" s="44" t="s">
        <v>129</v>
      </c>
      <c r="C206" s="43" t="s">
        <v>95</v>
      </c>
      <c r="D206" s="43"/>
      <c r="E206" s="43"/>
      <c r="F206" s="43">
        <v>1526</v>
      </c>
      <c r="G206" s="43">
        <v>7</v>
      </c>
      <c r="H206" s="43">
        <v>1135</v>
      </c>
      <c r="I206" s="43">
        <v>1526</v>
      </c>
      <c r="J206" s="43"/>
      <c r="K206" s="43"/>
      <c r="L206" s="52">
        <f>SUM(L207:L213)</f>
        <v>428.02</v>
      </c>
      <c r="M206" s="52">
        <f>SUM(M207:M213)</f>
        <v>0</v>
      </c>
      <c r="N206" s="52">
        <f>SUM(N207:N213)</f>
        <v>0</v>
      </c>
      <c r="O206" s="52">
        <f>SUM(O207:O213)</f>
        <v>118.09</v>
      </c>
      <c r="P206" s="52">
        <f>SUM(P207:P213)</f>
        <v>309.93</v>
      </c>
      <c r="Q206" s="43"/>
      <c r="R206" s="43">
        <v>1135</v>
      </c>
      <c r="S206" s="43">
        <v>1526</v>
      </c>
      <c r="T206" s="43">
        <v>1135</v>
      </c>
      <c r="U206" s="43">
        <v>1526</v>
      </c>
      <c r="V206" s="43">
        <v>0</v>
      </c>
      <c r="W206" s="43">
        <v>0</v>
      </c>
      <c r="X206" s="43">
        <v>0</v>
      </c>
      <c r="Y206" s="43">
        <v>0</v>
      </c>
      <c r="Z206" s="43">
        <v>1135</v>
      </c>
      <c r="AA206" s="43">
        <v>1526</v>
      </c>
      <c r="AB206" s="44"/>
      <c r="AC206" s="44"/>
      <c r="AD206" s="65"/>
    </row>
    <row r="207" s="6" customFormat="1" ht="12" spans="1:228">
      <c r="A207" s="45" t="s">
        <v>42</v>
      </c>
      <c r="B207" s="46" t="s">
        <v>130</v>
      </c>
      <c r="C207" s="45" t="s">
        <v>49</v>
      </c>
      <c r="D207" s="45" t="s">
        <v>70</v>
      </c>
      <c r="E207" s="45" t="s">
        <v>71</v>
      </c>
      <c r="F207" s="45">
        <v>27</v>
      </c>
      <c r="G207" s="45">
        <v>1</v>
      </c>
      <c r="H207" s="45">
        <v>25</v>
      </c>
      <c r="I207" s="45">
        <v>27</v>
      </c>
      <c r="J207" s="45">
        <v>2019</v>
      </c>
      <c r="K207" s="45">
        <v>2019</v>
      </c>
      <c r="L207" s="55">
        <v>39.36</v>
      </c>
      <c r="M207" s="55">
        <v>0</v>
      </c>
      <c r="N207" s="55">
        <v>0</v>
      </c>
      <c r="O207" s="55">
        <v>3.36</v>
      </c>
      <c r="P207" s="55">
        <v>36</v>
      </c>
      <c r="Q207" s="45" t="s">
        <v>46</v>
      </c>
      <c r="R207" s="45">
        <v>25</v>
      </c>
      <c r="S207" s="45">
        <v>27</v>
      </c>
      <c r="T207" s="45">
        <v>25</v>
      </c>
      <c r="U207" s="45">
        <v>27</v>
      </c>
      <c r="V207" s="45" t="s">
        <v>41</v>
      </c>
      <c r="W207" s="45" t="s">
        <v>41</v>
      </c>
      <c r="X207" s="45" t="s">
        <v>41</v>
      </c>
      <c r="Y207" s="45" t="s">
        <v>41</v>
      </c>
      <c r="Z207" s="45">
        <v>25</v>
      </c>
      <c r="AA207" s="45">
        <v>27</v>
      </c>
      <c r="AB207" s="46" t="s">
        <v>117</v>
      </c>
      <c r="AC207" s="46" t="s">
        <v>118</v>
      </c>
      <c r="AD207" s="6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c r="HE207" s="7"/>
      <c r="HF207" s="7"/>
      <c r="HG207" s="7"/>
      <c r="HH207" s="7"/>
      <c r="HI207" s="7"/>
      <c r="HJ207" s="7"/>
      <c r="HK207" s="7"/>
      <c r="HL207" s="7"/>
      <c r="HM207" s="7"/>
      <c r="HN207" s="7"/>
      <c r="HO207" s="7"/>
      <c r="HP207" s="7"/>
      <c r="HQ207" s="7"/>
      <c r="HR207" s="7"/>
      <c r="HS207" s="7"/>
      <c r="HT207" s="7"/>
    </row>
    <row r="208" s="6" customFormat="1" ht="12" spans="1:228">
      <c r="A208" s="45" t="s">
        <v>42</v>
      </c>
      <c r="B208" s="46" t="s">
        <v>130</v>
      </c>
      <c r="C208" s="45" t="s">
        <v>50</v>
      </c>
      <c r="D208" s="45" t="s">
        <v>70</v>
      </c>
      <c r="E208" s="45" t="s">
        <v>71</v>
      </c>
      <c r="F208" s="45">
        <v>23</v>
      </c>
      <c r="G208" s="45">
        <v>1</v>
      </c>
      <c r="H208" s="45">
        <v>13</v>
      </c>
      <c r="I208" s="45">
        <v>23</v>
      </c>
      <c r="J208" s="45">
        <v>2019</v>
      </c>
      <c r="K208" s="45">
        <v>2019</v>
      </c>
      <c r="L208" s="132">
        <v>27.6</v>
      </c>
      <c r="M208" s="55">
        <v>0</v>
      </c>
      <c r="N208" s="55">
        <v>0</v>
      </c>
      <c r="O208" s="55">
        <v>13.8</v>
      </c>
      <c r="P208" s="55">
        <v>13.8</v>
      </c>
      <c r="Q208" s="45" t="s">
        <v>46</v>
      </c>
      <c r="R208" s="45">
        <v>13</v>
      </c>
      <c r="S208" s="45">
        <v>23</v>
      </c>
      <c r="T208" s="45">
        <v>13</v>
      </c>
      <c r="U208" s="45">
        <v>23</v>
      </c>
      <c r="V208" s="45" t="s">
        <v>41</v>
      </c>
      <c r="W208" s="45" t="s">
        <v>41</v>
      </c>
      <c r="X208" s="45" t="s">
        <v>41</v>
      </c>
      <c r="Y208" s="45" t="s">
        <v>41</v>
      </c>
      <c r="Z208" s="45">
        <v>13</v>
      </c>
      <c r="AA208" s="45">
        <v>23</v>
      </c>
      <c r="AB208" s="46" t="s">
        <v>117</v>
      </c>
      <c r="AC208" s="46" t="s">
        <v>118</v>
      </c>
      <c r="AD208" s="6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c r="GS208" s="7"/>
      <c r="GT208" s="7"/>
      <c r="GU208" s="7"/>
      <c r="GV208" s="7"/>
      <c r="GW208" s="7"/>
      <c r="GX208" s="7"/>
      <c r="GY208" s="7"/>
      <c r="GZ208" s="7"/>
      <c r="HA208" s="7"/>
      <c r="HB208" s="7"/>
      <c r="HC208" s="7"/>
      <c r="HD208" s="7"/>
      <c r="HE208" s="7"/>
      <c r="HF208" s="7"/>
      <c r="HG208" s="7"/>
      <c r="HH208" s="7"/>
      <c r="HI208" s="7"/>
      <c r="HJ208" s="7"/>
      <c r="HK208" s="7"/>
      <c r="HL208" s="7"/>
      <c r="HM208" s="7"/>
      <c r="HN208" s="7"/>
      <c r="HO208" s="7"/>
      <c r="HP208" s="7"/>
      <c r="HQ208" s="7"/>
      <c r="HR208" s="7"/>
      <c r="HS208" s="7"/>
      <c r="HT208" s="7"/>
    </row>
    <row r="209" s="11" customFormat="1" ht="12.75" spans="1:228">
      <c r="A209" s="45" t="s">
        <v>42</v>
      </c>
      <c r="B209" s="46" t="s">
        <v>130</v>
      </c>
      <c r="C209" s="45" t="s">
        <v>52</v>
      </c>
      <c r="D209" s="45" t="s">
        <v>70</v>
      </c>
      <c r="E209" s="45" t="s">
        <v>71</v>
      </c>
      <c r="F209" s="45">
        <v>62</v>
      </c>
      <c r="G209" s="45">
        <v>1</v>
      </c>
      <c r="H209" s="45">
        <v>57</v>
      </c>
      <c r="I209" s="45">
        <v>62</v>
      </c>
      <c r="J209" s="45">
        <v>2019</v>
      </c>
      <c r="K209" s="45">
        <v>2019</v>
      </c>
      <c r="L209" s="55">
        <v>43.61</v>
      </c>
      <c r="M209" s="55">
        <v>0</v>
      </c>
      <c r="N209" s="55">
        <v>0</v>
      </c>
      <c r="O209" s="55">
        <v>4.34</v>
      </c>
      <c r="P209" s="55">
        <v>39.27</v>
      </c>
      <c r="Q209" s="45" t="s">
        <v>46</v>
      </c>
      <c r="R209" s="45">
        <v>57</v>
      </c>
      <c r="S209" s="45">
        <v>62</v>
      </c>
      <c r="T209" s="45">
        <v>57</v>
      </c>
      <c r="U209" s="45">
        <v>62</v>
      </c>
      <c r="V209" s="45" t="s">
        <v>41</v>
      </c>
      <c r="W209" s="45" t="s">
        <v>41</v>
      </c>
      <c r="X209" s="45" t="s">
        <v>41</v>
      </c>
      <c r="Y209" s="45" t="s">
        <v>41</v>
      </c>
      <c r="Z209" s="45">
        <v>57</v>
      </c>
      <c r="AA209" s="45">
        <v>62</v>
      </c>
      <c r="AB209" s="46" t="s">
        <v>117</v>
      </c>
      <c r="AC209" s="46" t="s">
        <v>118</v>
      </c>
      <c r="AD209" s="66"/>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c r="FQ209" s="8"/>
      <c r="FR209" s="8"/>
      <c r="FS209" s="8"/>
      <c r="FT209" s="8"/>
      <c r="FU209" s="8"/>
      <c r="FV209" s="8"/>
      <c r="FW209" s="8"/>
      <c r="FX209" s="8"/>
      <c r="FY209" s="8"/>
      <c r="FZ209" s="8"/>
      <c r="GA209" s="8"/>
      <c r="GB209" s="8"/>
      <c r="GC209" s="8"/>
      <c r="GD209" s="8"/>
      <c r="GE209" s="8"/>
      <c r="GF209" s="8"/>
      <c r="GG209" s="8"/>
      <c r="GH209" s="8"/>
      <c r="GI209" s="8"/>
      <c r="GJ209" s="8"/>
      <c r="GK209" s="8"/>
      <c r="GL209" s="8"/>
      <c r="GM209" s="8"/>
      <c r="GN209" s="8"/>
      <c r="GO209" s="8"/>
      <c r="GP209" s="8"/>
      <c r="GQ209" s="8"/>
      <c r="GR209" s="8"/>
      <c r="GS209" s="8"/>
      <c r="GT209" s="8"/>
      <c r="GU209" s="8"/>
      <c r="GV209" s="8"/>
      <c r="GW209" s="8"/>
      <c r="GX209" s="8"/>
      <c r="GY209" s="8"/>
      <c r="GZ209" s="8"/>
      <c r="HA209" s="8"/>
      <c r="HB209" s="8"/>
      <c r="HC209" s="8"/>
      <c r="HD209" s="8"/>
      <c r="HE209" s="8"/>
      <c r="HF209" s="8"/>
      <c r="HG209" s="8"/>
      <c r="HH209" s="8"/>
      <c r="HI209" s="8"/>
      <c r="HJ209" s="8"/>
      <c r="HK209" s="8"/>
      <c r="HL209" s="8"/>
      <c r="HM209" s="8"/>
      <c r="HN209" s="8"/>
      <c r="HO209" s="8"/>
      <c r="HP209" s="8"/>
      <c r="HQ209" s="8"/>
      <c r="HR209" s="8"/>
      <c r="HS209" s="8"/>
      <c r="HT209" s="8"/>
    </row>
    <row r="210" s="7" customFormat="1" ht="12" spans="1:30">
      <c r="A210" s="45" t="s">
        <v>42</v>
      </c>
      <c r="B210" s="46" t="s">
        <v>130</v>
      </c>
      <c r="C210" s="45" t="s">
        <v>54</v>
      </c>
      <c r="D210" s="45" t="s">
        <v>70</v>
      </c>
      <c r="E210" s="45" t="s">
        <v>71</v>
      </c>
      <c r="F210" s="45">
        <v>552</v>
      </c>
      <c r="G210" s="45">
        <v>1</v>
      </c>
      <c r="H210" s="45">
        <v>419</v>
      </c>
      <c r="I210" s="45">
        <v>552</v>
      </c>
      <c r="J210" s="45">
        <v>2019</v>
      </c>
      <c r="K210" s="45">
        <v>2019</v>
      </c>
      <c r="L210" s="55">
        <v>50.06</v>
      </c>
      <c r="M210" s="55">
        <v>0</v>
      </c>
      <c r="N210" s="55">
        <v>0</v>
      </c>
      <c r="O210" s="55">
        <v>35.46</v>
      </c>
      <c r="P210" s="55">
        <v>14.6</v>
      </c>
      <c r="Q210" s="45" t="s">
        <v>46</v>
      </c>
      <c r="R210" s="45">
        <v>419</v>
      </c>
      <c r="S210" s="45">
        <v>552</v>
      </c>
      <c r="T210" s="45">
        <v>419</v>
      </c>
      <c r="U210" s="45">
        <v>552</v>
      </c>
      <c r="V210" s="45" t="s">
        <v>41</v>
      </c>
      <c r="W210" s="45" t="s">
        <v>41</v>
      </c>
      <c r="X210" s="45" t="s">
        <v>41</v>
      </c>
      <c r="Y210" s="45" t="s">
        <v>41</v>
      </c>
      <c r="Z210" s="45">
        <v>419</v>
      </c>
      <c r="AA210" s="45">
        <v>552</v>
      </c>
      <c r="AB210" s="46" t="s">
        <v>117</v>
      </c>
      <c r="AC210" s="46" t="s">
        <v>118</v>
      </c>
      <c r="AD210" s="67"/>
    </row>
    <row r="211" s="8" customFormat="1" ht="12" spans="1:30">
      <c r="A211" s="45" t="s">
        <v>42</v>
      </c>
      <c r="B211" s="46" t="s">
        <v>130</v>
      </c>
      <c r="C211" s="45" t="s">
        <v>55</v>
      </c>
      <c r="D211" s="45" t="s">
        <v>70</v>
      </c>
      <c r="E211" s="45" t="s">
        <v>71</v>
      </c>
      <c r="F211" s="45">
        <v>183</v>
      </c>
      <c r="G211" s="45">
        <v>1</v>
      </c>
      <c r="H211" s="45">
        <v>131</v>
      </c>
      <c r="I211" s="45">
        <v>183</v>
      </c>
      <c r="J211" s="45">
        <v>2019</v>
      </c>
      <c r="K211" s="45">
        <v>2019</v>
      </c>
      <c r="L211" s="55">
        <v>31.24</v>
      </c>
      <c r="M211" s="55">
        <v>0</v>
      </c>
      <c r="N211" s="55">
        <v>0</v>
      </c>
      <c r="O211" s="55">
        <v>11.45</v>
      </c>
      <c r="P211" s="55">
        <v>19.79</v>
      </c>
      <c r="Q211" s="45" t="s">
        <v>46</v>
      </c>
      <c r="R211" s="45">
        <v>131</v>
      </c>
      <c r="S211" s="45">
        <v>183</v>
      </c>
      <c r="T211" s="45">
        <v>131</v>
      </c>
      <c r="U211" s="45">
        <v>183</v>
      </c>
      <c r="V211" s="45" t="s">
        <v>41</v>
      </c>
      <c r="W211" s="45" t="s">
        <v>41</v>
      </c>
      <c r="X211" s="45" t="s">
        <v>41</v>
      </c>
      <c r="Y211" s="45" t="s">
        <v>41</v>
      </c>
      <c r="Z211" s="45">
        <v>131</v>
      </c>
      <c r="AA211" s="45">
        <v>183</v>
      </c>
      <c r="AB211" s="46" t="s">
        <v>117</v>
      </c>
      <c r="AC211" s="46" t="s">
        <v>118</v>
      </c>
      <c r="AD211" s="66"/>
    </row>
    <row r="212" s="8" customFormat="1" ht="12" spans="1:228">
      <c r="A212" s="45" t="s">
        <v>42</v>
      </c>
      <c r="B212" s="46" t="s">
        <v>130</v>
      </c>
      <c r="C212" s="45" t="s">
        <v>56</v>
      </c>
      <c r="D212" s="45" t="s">
        <v>70</v>
      </c>
      <c r="E212" s="45" t="s">
        <v>71</v>
      </c>
      <c r="F212" s="45">
        <v>425</v>
      </c>
      <c r="G212" s="45">
        <v>1</v>
      </c>
      <c r="H212" s="45">
        <v>365</v>
      </c>
      <c r="I212" s="45">
        <v>425</v>
      </c>
      <c r="J212" s="45">
        <v>2019</v>
      </c>
      <c r="K212" s="45">
        <v>2019</v>
      </c>
      <c r="L212" s="55">
        <v>103.06</v>
      </c>
      <c r="M212" s="55">
        <v>0</v>
      </c>
      <c r="N212" s="55">
        <v>0</v>
      </c>
      <c r="O212" s="55">
        <v>31.9</v>
      </c>
      <c r="P212" s="55">
        <v>71.16</v>
      </c>
      <c r="Q212" s="45" t="s">
        <v>46</v>
      </c>
      <c r="R212" s="45">
        <v>365</v>
      </c>
      <c r="S212" s="45">
        <v>425</v>
      </c>
      <c r="T212" s="45">
        <v>365</v>
      </c>
      <c r="U212" s="45">
        <v>425</v>
      </c>
      <c r="V212" s="45" t="s">
        <v>41</v>
      </c>
      <c r="W212" s="45" t="s">
        <v>41</v>
      </c>
      <c r="X212" s="45" t="s">
        <v>41</v>
      </c>
      <c r="Y212" s="45" t="s">
        <v>41</v>
      </c>
      <c r="Z212" s="45">
        <v>365</v>
      </c>
      <c r="AA212" s="45">
        <v>425</v>
      </c>
      <c r="AB212" s="46" t="s">
        <v>117</v>
      </c>
      <c r="AC212" s="46" t="s">
        <v>118</v>
      </c>
      <c r="AD212" s="69"/>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row>
    <row r="213" s="8" customFormat="1" ht="12" spans="1:228">
      <c r="A213" s="45" t="s">
        <v>42</v>
      </c>
      <c r="B213" s="46" t="s">
        <v>130</v>
      </c>
      <c r="C213" s="45" t="s">
        <v>58</v>
      </c>
      <c r="D213" s="45" t="s">
        <v>70</v>
      </c>
      <c r="E213" s="45" t="s">
        <v>71</v>
      </c>
      <c r="F213" s="45">
        <v>254</v>
      </c>
      <c r="G213" s="45">
        <v>1</v>
      </c>
      <c r="H213" s="45">
        <v>125</v>
      </c>
      <c r="I213" s="45">
        <v>254</v>
      </c>
      <c r="J213" s="45">
        <v>2019</v>
      </c>
      <c r="K213" s="45">
        <v>2019</v>
      </c>
      <c r="L213" s="55">
        <v>133.09</v>
      </c>
      <c r="M213" s="55">
        <v>0</v>
      </c>
      <c r="N213" s="55">
        <v>0</v>
      </c>
      <c r="O213" s="55">
        <v>17.78</v>
      </c>
      <c r="P213" s="55">
        <v>115.31</v>
      </c>
      <c r="Q213" s="45" t="s">
        <v>46</v>
      </c>
      <c r="R213" s="45">
        <v>125</v>
      </c>
      <c r="S213" s="45">
        <v>254</v>
      </c>
      <c r="T213" s="45">
        <v>125</v>
      </c>
      <c r="U213" s="45">
        <v>254</v>
      </c>
      <c r="V213" s="45" t="s">
        <v>41</v>
      </c>
      <c r="W213" s="45" t="s">
        <v>41</v>
      </c>
      <c r="X213" s="45" t="s">
        <v>41</v>
      </c>
      <c r="Y213" s="45" t="s">
        <v>41</v>
      </c>
      <c r="Z213" s="45">
        <v>125</v>
      </c>
      <c r="AA213" s="45">
        <v>254</v>
      </c>
      <c r="AB213" s="46" t="s">
        <v>117</v>
      </c>
      <c r="AC213" s="46" t="s">
        <v>118</v>
      </c>
      <c r="AD213" s="6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c r="HI213" s="7"/>
      <c r="HJ213" s="7"/>
      <c r="HK213" s="7"/>
      <c r="HL213" s="7"/>
      <c r="HM213" s="7"/>
      <c r="HN213" s="7"/>
      <c r="HO213" s="7"/>
      <c r="HP213" s="7"/>
      <c r="HQ213" s="7"/>
      <c r="HR213" s="7"/>
      <c r="HS213" s="7"/>
      <c r="HT213" s="7"/>
    </row>
    <row r="214" s="5" customFormat="1" ht="15" customHeight="1" spans="1:30">
      <c r="A214" s="43">
        <v>4.3</v>
      </c>
      <c r="B214" s="44" t="s">
        <v>131</v>
      </c>
      <c r="C214" s="43" t="s">
        <v>36</v>
      </c>
      <c r="D214" s="43"/>
      <c r="E214" s="43"/>
      <c r="F214" s="43">
        <v>477</v>
      </c>
      <c r="G214" s="43">
        <f>SUM(G215,G217,G226,G233,G238,G248,G255,G256,G257,G260,G263,G268,G274)</f>
        <v>48</v>
      </c>
      <c r="H214" s="43">
        <v>461</v>
      </c>
      <c r="I214" s="43">
        <v>462</v>
      </c>
      <c r="J214" s="43"/>
      <c r="K214" s="43"/>
      <c r="L214" s="52">
        <f>SUM(L215,L217,L226,L233,L238,L248,L257,L260,L263,L268,L274)</f>
        <v>398.513078</v>
      </c>
      <c r="M214" s="52">
        <f>SUM(M215,M217,M226,M233,M238,M248,M257,M260,M263,M268,M274)</f>
        <v>0</v>
      </c>
      <c r="N214" s="52">
        <f>SUM(N215,N217,N226,N233,N238,N248,N257,N260,N263,N268,N274)</f>
        <v>0</v>
      </c>
      <c r="O214" s="52">
        <f>SUM(O215,O217,O226,O233,O238,O248,O257,O260,O263,O268,O274)</f>
        <v>0</v>
      </c>
      <c r="P214" s="52">
        <f>SUM(P215,P217,P226,P233,P238,P248,P257,P260,P263,P268,P274)</f>
        <v>398.513078</v>
      </c>
      <c r="Q214" s="43"/>
      <c r="R214" s="43">
        <v>865</v>
      </c>
      <c r="S214" s="43">
        <v>2066</v>
      </c>
      <c r="T214" s="43">
        <v>461</v>
      </c>
      <c r="U214" s="43">
        <v>462</v>
      </c>
      <c r="V214" s="43">
        <v>0</v>
      </c>
      <c r="W214" s="43">
        <v>0</v>
      </c>
      <c r="X214" s="43">
        <v>0</v>
      </c>
      <c r="Y214" s="43">
        <v>0</v>
      </c>
      <c r="Z214" s="43">
        <v>461</v>
      </c>
      <c r="AA214" s="43">
        <v>462</v>
      </c>
      <c r="AB214" s="44"/>
      <c r="AC214" s="44"/>
      <c r="AD214" s="65"/>
    </row>
    <row r="215" s="5" customFormat="1" ht="12" spans="1:30">
      <c r="A215" s="43" t="s">
        <v>132</v>
      </c>
      <c r="B215" s="44" t="s">
        <v>133</v>
      </c>
      <c r="C215" s="43" t="s">
        <v>174</v>
      </c>
      <c r="D215" s="43"/>
      <c r="E215" s="43"/>
      <c r="F215" s="43">
        <v>2</v>
      </c>
      <c r="G215" s="43">
        <v>1</v>
      </c>
      <c r="H215" s="43">
        <v>2</v>
      </c>
      <c r="I215" s="43">
        <v>2</v>
      </c>
      <c r="J215" s="43"/>
      <c r="K215" s="43"/>
      <c r="L215" s="52">
        <f>SUM(L216)</f>
        <v>1.44</v>
      </c>
      <c r="M215" s="52">
        <f>SUM(M216)</f>
        <v>0</v>
      </c>
      <c r="N215" s="52">
        <f>SUM(N216)</f>
        <v>0</v>
      </c>
      <c r="O215" s="52">
        <f>SUM(O216)</f>
        <v>0</v>
      </c>
      <c r="P215" s="52">
        <f>SUM(P216)</f>
        <v>1.44</v>
      </c>
      <c r="Q215" s="43"/>
      <c r="R215" s="43">
        <v>2</v>
      </c>
      <c r="S215" s="43">
        <v>2</v>
      </c>
      <c r="T215" s="43">
        <v>2</v>
      </c>
      <c r="U215" s="43">
        <v>2</v>
      </c>
      <c r="V215" s="43">
        <v>0</v>
      </c>
      <c r="W215" s="43">
        <v>0</v>
      </c>
      <c r="X215" s="43">
        <v>0</v>
      </c>
      <c r="Y215" s="43">
        <v>0</v>
      </c>
      <c r="Z215" s="43">
        <v>2</v>
      </c>
      <c r="AA215" s="43">
        <v>2</v>
      </c>
      <c r="AB215" s="44"/>
      <c r="AC215" s="44"/>
      <c r="AD215" s="65"/>
    </row>
    <row r="216" s="8" customFormat="1" ht="12" spans="1:228">
      <c r="A216" s="45" t="s">
        <v>42</v>
      </c>
      <c r="B216" s="46" t="s">
        <v>135</v>
      </c>
      <c r="C216" s="45" t="s">
        <v>58</v>
      </c>
      <c r="D216" s="45" t="s">
        <v>70</v>
      </c>
      <c r="E216" s="45" t="s">
        <v>71</v>
      </c>
      <c r="F216" s="45">
        <v>2</v>
      </c>
      <c r="G216" s="45">
        <v>1</v>
      </c>
      <c r="H216" s="45">
        <v>2</v>
      </c>
      <c r="I216" s="45">
        <v>2</v>
      </c>
      <c r="J216" s="45">
        <v>2019</v>
      </c>
      <c r="K216" s="45">
        <v>2019</v>
      </c>
      <c r="L216" s="55">
        <v>1.44</v>
      </c>
      <c r="M216" s="55">
        <v>0</v>
      </c>
      <c r="N216" s="55">
        <v>0</v>
      </c>
      <c r="O216" s="55">
        <v>0</v>
      </c>
      <c r="P216" s="55">
        <v>1.44</v>
      </c>
      <c r="Q216" s="45" t="s">
        <v>46</v>
      </c>
      <c r="R216" s="45">
        <v>2</v>
      </c>
      <c r="S216" s="45">
        <v>2</v>
      </c>
      <c r="T216" s="45">
        <v>2</v>
      </c>
      <c r="U216" s="45">
        <v>2</v>
      </c>
      <c r="V216" s="45" t="s">
        <v>41</v>
      </c>
      <c r="W216" s="45" t="s">
        <v>41</v>
      </c>
      <c r="X216" s="45" t="s">
        <v>41</v>
      </c>
      <c r="Y216" s="45" t="s">
        <v>41</v>
      </c>
      <c r="Z216" s="45">
        <v>2</v>
      </c>
      <c r="AA216" s="45">
        <v>2</v>
      </c>
      <c r="AB216" s="46" t="s">
        <v>117</v>
      </c>
      <c r="AC216" s="46" t="s">
        <v>118</v>
      </c>
      <c r="AD216" s="6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7"/>
      <c r="GL216" s="7"/>
      <c r="GM216" s="7"/>
      <c r="GN216" s="7"/>
      <c r="GO216" s="7"/>
      <c r="GP216" s="7"/>
      <c r="GQ216" s="7"/>
      <c r="GR216" s="7"/>
      <c r="GS216" s="7"/>
      <c r="GT216" s="7"/>
      <c r="GU216" s="7"/>
      <c r="GV216" s="7"/>
      <c r="GW216" s="7"/>
      <c r="GX216" s="7"/>
      <c r="GY216" s="7"/>
      <c r="GZ216" s="7"/>
      <c r="HA216" s="7"/>
      <c r="HB216" s="7"/>
      <c r="HC216" s="7"/>
      <c r="HD216" s="7"/>
      <c r="HE216" s="7"/>
      <c r="HF216" s="7"/>
      <c r="HG216" s="7"/>
      <c r="HH216" s="7"/>
      <c r="HI216" s="7"/>
      <c r="HJ216" s="7"/>
      <c r="HK216" s="7"/>
      <c r="HL216" s="7"/>
      <c r="HM216" s="7"/>
      <c r="HN216" s="7"/>
      <c r="HO216" s="7"/>
      <c r="HP216" s="7"/>
      <c r="HQ216" s="7"/>
      <c r="HR216" s="7"/>
      <c r="HS216" s="7"/>
      <c r="HT216" s="7"/>
    </row>
    <row r="217" s="5" customFormat="1" ht="12" spans="1:30">
      <c r="A217" s="43" t="s">
        <v>136</v>
      </c>
      <c r="B217" s="44" t="s">
        <v>137</v>
      </c>
      <c r="C217" s="43" t="s">
        <v>124</v>
      </c>
      <c r="D217" s="43"/>
      <c r="E217" s="43"/>
      <c r="F217" s="43">
        <v>158</v>
      </c>
      <c r="G217" s="43">
        <v>8</v>
      </c>
      <c r="H217" s="43">
        <v>158</v>
      </c>
      <c r="I217" s="43">
        <v>158</v>
      </c>
      <c r="J217" s="43"/>
      <c r="K217" s="43"/>
      <c r="L217" s="52">
        <f>SUM(L218:L225)</f>
        <v>142.672</v>
      </c>
      <c r="M217" s="52">
        <f>SUM(M218:M225)</f>
        <v>0</v>
      </c>
      <c r="N217" s="52">
        <f>SUM(N218:N225)</f>
        <v>0</v>
      </c>
      <c r="O217" s="52">
        <f>SUM(O218:O225)</f>
        <v>0</v>
      </c>
      <c r="P217" s="52">
        <f>SUM(P218:P225)</f>
        <v>142.672</v>
      </c>
      <c r="Q217" s="43"/>
      <c r="R217" s="43">
        <v>158</v>
      </c>
      <c r="S217" s="43">
        <v>158</v>
      </c>
      <c r="T217" s="43">
        <v>158</v>
      </c>
      <c r="U217" s="43">
        <v>158</v>
      </c>
      <c r="V217" s="43">
        <v>0</v>
      </c>
      <c r="W217" s="43">
        <v>0</v>
      </c>
      <c r="X217" s="43">
        <v>0</v>
      </c>
      <c r="Y217" s="43">
        <v>0</v>
      </c>
      <c r="Z217" s="43">
        <v>158</v>
      </c>
      <c r="AA217" s="43">
        <v>158</v>
      </c>
      <c r="AB217" s="44"/>
      <c r="AC217" s="44"/>
      <c r="AD217" s="65"/>
    </row>
    <row r="218" s="7" customFormat="1" ht="12" spans="1:30">
      <c r="A218" s="45" t="s">
        <v>42</v>
      </c>
      <c r="B218" s="46" t="s">
        <v>138</v>
      </c>
      <c r="C218" s="45" t="s">
        <v>49</v>
      </c>
      <c r="D218" s="45" t="s">
        <v>70</v>
      </c>
      <c r="E218" s="45" t="s">
        <v>71</v>
      </c>
      <c r="F218" s="45">
        <v>16</v>
      </c>
      <c r="G218" s="45">
        <v>1</v>
      </c>
      <c r="H218" s="45">
        <v>16</v>
      </c>
      <c r="I218" s="45">
        <v>16</v>
      </c>
      <c r="J218" s="45">
        <v>2019</v>
      </c>
      <c r="K218" s="45">
        <v>2019</v>
      </c>
      <c r="L218" s="55">
        <v>15.36</v>
      </c>
      <c r="M218" s="55">
        <v>0</v>
      </c>
      <c r="N218" s="55">
        <v>0</v>
      </c>
      <c r="O218" s="55">
        <v>0</v>
      </c>
      <c r="P218" s="55">
        <v>15.36</v>
      </c>
      <c r="Q218" s="45" t="s">
        <v>46</v>
      </c>
      <c r="R218" s="45">
        <v>16</v>
      </c>
      <c r="S218" s="45">
        <v>16</v>
      </c>
      <c r="T218" s="45">
        <v>16</v>
      </c>
      <c r="U218" s="45">
        <v>16</v>
      </c>
      <c r="V218" s="45" t="s">
        <v>41</v>
      </c>
      <c r="W218" s="45" t="s">
        <v>41</v>
      </c>
      <c r="X218" s="45" t="s">
        <v>41</v>
      </c>
      <c r="Y218" s="45" t="s">
        <v>41</v>
      </c>
      <c r="Z218" s="45">
        <v>16</v>
      </c>
      <c r="AA218" s="45">
        <v>16</v>
      </c>
      <c r="AB218" s="46" t="s">
        <v>117</v>
      </c>
      <c r="AC218" s="46" t="s">
        <v>118</v>
      </c>
      <c r="AD218" s="67"/>
    </row>
    <row r="219" s="6" customFormat="1" ht="12" spans="1:228">
      <c r="A219" s="45" t="s">
        <v>42</v>
      </c>
      <c r="B219" s="46" t="s">
        <v>138</v>
      </c>
      <c r="C219" s="45" t="s">
        <v>50</v>
      </c>
      <c r="D219" s="45" t="s">
        <v>70</v>
      </c>
      <c r="E219" s="45" t="s">
        <v>71</v>
      </c>
      <c r="F219" s="45">
        <v>16</v>
      </c>
      <c r="G219" s="45">
        <v>1</v>
      </c>
      <c r="H219" s="45">
        <v>16</v>
      </c>
      <c r="I219" s="45">
        <v>16</v>
      </c>
      <c r="J219" s="45">
        <v>2019</v>
      </c>
      <c r="K219" s="45">
        <v>2019</v>
      </c>
      <c r="L219" s="132">
        <v>10.944</v>
      </c>
      <c r="M219" s="55">
        <v>0</v>
      </c>
      <c r="N219" s="55">
        <v>0</v>
      </c>
      <c r="O219" s="55">
        <v>0</v>
      </c>
      <c r="P219" s="132">
        <v>10.944</v>
      </c>
      <c r="Q219" s="45" t="s">
        <v>46</v>
      </c>
      <c r="R219" s="45">
        <v>16</v>
      </c>
      <c r="S219" s="45">
        <v>16</v>
      </c>
      <c r="T219" s="45">
        <v>16</v>
      </c>
      <c r="U219" s="45">
        <v>16</v>
      </c>
      <c r="V219" s="45" t="s">
        <v>41</v>
      </c>
      <c r="W219" s="45" t="s">
        <v>41</v>
      </c>
      <c r="X219" s="45" t="s">
        <v>41</v>
      </c>
      <c r="Y219" s="45" t="s">
        <v>41</v>
      </c>
      <c r="Z219" s="45">
        <v>16</v>
      </c>
      <c r="AA219" s="45">
        <v>16</v>
      </c>
      <c r="AB219" s="46" t="s">
        <v>117</v>
      </c>
      <c r="AC219" s="46" t="s">
        <v>118</v>
      </c>
      <c r="AD219" s="6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GJ219" s="7"/>
      <c r="GK219" s="7"/>
      <c r="GL219" s="7"/>
      <c r="GM219" s="7"/>
      <c r="GN219" s="7"/>
      <c r="GO219" s="7"/>
      <c r="GP219" s="7"/>
      <c r="GQ219" s="7"/>
      <c r="GR219" s="7"/>
      <c r="GS219" s="7"/>
      <c r="GT219" s="7"/>
      <c r="GU219" s="7"/>
      <c r="GV219" s="7"/>
      <c r="GW219" s="7"/>
      <c r="GX219" s="7"/>
      <c r="GY219" s="7"/>
      <c r="GZ219" s="7"/>
      <c r="HA219" s="7"/>
      <c r="HB219" s="7"/>
      <c r="HC219" s="7"/>
      <c r="HD219" s="7"/>
      <c r="HE219" s="7"/>
      <c r="HF219" s="7"/>
      <c r="HG219" s="7"/>
      <c r="HH219" s="7"/>
      <c r="HI219" s="7"/>
      <c r="HJ219" s="7"/>
      <c r="HK219" s="7"/>
      <c r="HL219" s="7"/>
      <c r="HM219" s="7"/>
      <c r="HN219" s="7"/>
      <c r="HO219" s="7"/>
      <c r="HP219" s="7"/>
      <c r="HQ219" s="7"/>
      <c r="HR219" s="7"/>
      <c r="HS219" s="7"/>
      <c r="HT219" s="7"/>
    </row>
    <row r="220" s="6" customFormat="1" ht="12" spans="1:30">
      <c r="A220" s="45" t="s">
        <v>42</v>
      </c>
      <c r="B220" s="46" t="s">
        <v>138</v>
      </c>
      <c r="C220" s="45" t="s">
        <v>51</v>
      </c>
      <c r="D220" s="45" t="s">
        <v>70</v>
      </c>
      <c r="E220" s="45" t="s">
        <v>71</v>
      </c>
      <c r="F220" s="45">
        <v>2</v>
      </c>
      <c r="G220" s="45">
        <v>1</v>
      </c>
      <c r="H220" s="45">
        <v>2</v>
      </c>
      <c r="I220" s="45">
        <v>2</v>
      </c>
      <c r="J220" s="45">
        <v>2019</v>
      </c>
      <c r="K220" s="45">
        <v>2019</v>
      </c>
      <c r="L220" s="55">
        <v>1.92</v>
      </c>
      <c r="M220" s="55">
        <v>0</v>
      </c>
      <c r="N220" s="55">
        <v>0</v>
      </c>
      <c r="O220" s="55">
        <v>0</v>
      </c>
      <c r="P220" s="55">
        <v>1.92</v>
      </c>
      <c r="Q220" s="45" t="s">
        <v>46</v>
      </c>
      <c r="R220" s="45">
        <v>2</v>
      </c>
      <c r="S220" s="45">
        <v>2</v>
      </c>
      <c r="T220" s="45">
        <v>2</v>
      </c>
      <c r="U220" s="45">
        <v>2</v>
      </c>
      <c r="V220" s="45" t="s">
        <v>41</v>
      </c>
      <c r="W220" s="45" t="s">
        <v>41</v>
      </c>
      <c r="X220" s="45" t="s">
        <v>41</v>
      </c>
      <c r="Y220" s="45" t="s">
        <v>41</v>
      </c>
      <c r="Z220" s="45">
        <v>2</v>
      </c>
      <c r="AA220" s="45">
        <v>2</v>
      </c>
      <c r="AB220" s="46" t="s">
        <v>117</v>
      </c>
      <c r="AC220" s="46" t="s">
        <v>118</v>
      </c>
      <c r="AD220" s="69"/>
    </row>
    <row r="221" s="11" customFormat="1" ht="12.75" spans="1:228">
      <c r="A221" s="45" t="s">
        <v>42</v>
      </c>
      <c r="B221" s="46" t="s">
        <v>138</v>
      </c>
      <c r="C221" s="45" t="s">
        <v>52</v>
      </c>
      <c r="D221" s="45" t="s">
        <v>70</v>
      </c>
      <c r="E221" s="45" t="s">
        <v>71</v>
      </c>
      <c r="F221" s="45">
        <v>10</v>
      </c>
      <c r="G221" s="45">
        <v>1</v>
      </c>
      <c r="H221" s="45">
        <v>10</v>
      </c>
      <c r="I221" s="45">
        <v>10</v>
      </c>
      <c r="J221" s="45">
        <v>2019</v>
      </c>
      <c r="K221" s="45">
        <v>2019</v>
      </c>
      <c r="L221" s="55">
        <v>9.744</v>
      </c>
      <c r="M221" s="55">
        <v>0</v>
      </c>
      <c r="N221" s="55">
        <v>0</v>
      </c>
      <c r="O221" s="55">
        <v>0</v>
      </c>
      <c r="P221" s="55">
        <v>9.744</v>
      </c>
      <c r="Q221" s="45" t="s">
        <v>46</v>
      </c>
      <c r="R221" s="45">
        <v>10</v>
      </c>
      <c r="S221" s="45">
        <v>10</v>
      </c>
      <c r="T221" s="45">
        <v>10</v>
      </c>
      <c r="U221" s="45">
        <v>10</v>
      </c>
      <c r="V221" s="45" t="s">
        <v>41</v>
      </c>
      <c r="W221" s="45" t="s">
        <v>41</v>
      </c>
      <c r="X221" s="45" t="s">
        <v>41</v>
      </c>
      <c r="Y221" s="45" t="s">
        <v>41</v>
      </c>
      <c r="Z221" s="45">
        <v>10</v>
      </c>
      <c r="AA221" s="45">
        <v>10</v>
      </c>
      <c r="AB221" s="46" t="s">
        <v>117</v>
      </c>
      <c r="AC221" s="46" t="s">
        <v>118</v>
      </c>
      <c r="AD221" s="66"/>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c r="EA221" s="8"/>
      <c r="EB221" s="8"/>
      <c r="EC221" s="8"/>
      <c r="ED221" s="8"/>
      <c r="EE221" s="8"/>
      <c r="EF221" s="8"/>
      <c r="EG221" s="8"/>
      <c r="EH221" s="8"/>
      <c r="EI221" s="8"/>
      <c r="EJ221" s="8"/>
      <c r="EK221" s="8"/>
      <c r="EL221" s="8"/>
      <c r="EM221" s="8"/>
      <c r="EN221" s="8"/>
      <c r="EO221" s="8"/>
      <c r="EP221" s="8"/>
      <c r="EQ221" s="8"/>
      <c r="ER221" s="8"/>
      <c r="ES221" s="8"/>
      <c r="ET221" s="8"/>
      <c r="EU221" s="8"/>
      <c r="EV221" s="8"/>
      <c r="EW221" s="8"/>
      <c r="EX221" s="8"/>
      <c r="EY221" s="8"/>
      <c r="EZ221" s="8"/>
      <c r="FA221" s="8"/>
      <c r="FB221" s="8"/>
      <c r="FC221" s="8"/>
      <c r="FD221" s="8"/>
      <c r="FE221" s="8"/>
      <c r="FF221" s="8"/>
      <c r="FG221" s="8"/>
      <c r="FH221" s="8"/>
      <c r="FI221" s="8"/>
      <c r="FJ221" s="8"/>
      <c r="FK221" s="8"/>
      <c r="FL221" s="8"/>
      <c r="FM221" s="8"/>
      <c r="FN221" s="8"/>
      <c r="FO221" s="8"/>
      <c r="FP221" s="8"/>
      <c r="FQ221" s="8"/>
      <c r="FR221" s="8"/>
      <c r="FS221" s="8"/>
      <c r="FT221" s="8"/>
      <c r="FU221" s="8"/>
      <c r="FV221" s="8"/>
      <c r="FW221" s="8"/>
      <c r="FX221" s="8"/>
      <c r="FY221" s="8"/>
      <c r="FZ221" s="8"/>
      <c r="GA221" s="8"/>
      <c r="GB221" s="8"/>
      <c r="GC221" s="8"/>
      <c r="GD221" s="8"/>
      <c r="GE221" s="8"/>
      <c r="GF221" s="8"/>
      <c r="GG221" s="8"/>
      <c r="GH221" s="8"/>
      <c r="GI221" s="8"/>
      <c r="GJ221" s="8"/>
      <c r="GK221" s="8"/>
      <c r="GL221" s="8"/>
      <c r="GM221" s="8"/>
      <c r="GN221" s="8"/>
      <c r="GO221" s="8"/>
      <c r="GP221" s="8"/>
      <c r="GQ221" s="8"/>
      <c r="GR221" s="8"/>
      <c r="GS221" s="8"/>
      <c r="GT221" s="8"/>
      <c r="GU221" s="8"/>
      <c r="GV221" s="8"/>
      <c r="GW221" s="8"/>
      <c r="GX221" s="8"/>
      <c r="GY221" s="8"/>
      <c r="GZ221" s="8"/>
      <c r="HA221" s="8"/>
      <c r="HB221" s="8"/>
      <c r="HC221" s="8"/>
      <c r="HD221" s="8"/>
      <c r="HE221" s="8"/>
      <c r="HF221" s="8"/>
      <c r="HG221" s="8"/>
      <c r="HH221" s="8"/>
      <c r="HI221" s="8"/>
      <c r="HJ221" s="8"/>
      <c r="HK221" s="8"/>
      <c r="HL221" s="8"/>
      <c r="HM221" s="8"/>
      <c r="HN221" s="8"/>
      <c r="HO221" s="8"/>
      <c r="HP221" s="8"/>
      <c r="HQ221" s="8"/>
      <c r="HR221" s="8"/>
      <c r="HS221" s="8"/>
      <c r="HT221" s="8"/>
    </row>
    <row r="222" s="11" customFormat="1" ht="12.75" spans="1:228">
      <c r="A222" s="45" t="s">
        <v>42</v>
      </c>
      <c r="B222" s="46" t="s">
        <v>138</v>
      </c>
      <c r="C222" s="45" t="s">
        <v>53</v>
      </c>
      <c r="D222" s="45" t="s">
        <v>70</v>
      </c>
      <c r="E222" s="45" t="s">
        <v>71</v>
      </c>
      <c r="F222" s="45">
        <v>15</v>
      </c>
      <c r="G222" s="45">
        <v>1</v>
      </c>
      <c r="H222" s="45">
        <v>15</v>
      </c>
      <c r="I222" s="45">
        <v>15</v>
      </c>
      <c r="J222" s="45">
        <v>2019</v>
      </c>
      <c r="K222" s="45">
        <v>2019</v>
      </c>
      <c r="L222" s="55">
        <v>9</v>
      </c>
      <c r="M222" s="55">
        <v>0</v>
      </c>
      <c r="N222" s="55">
        <v>0</v>
      </c>
      <c r="O222" s="55">
        <v>0</v>
      </c>
      <c r="P222" s="55">
        <v>9</v>
      </c>
      <c r="Q222" s="45" t="s">
        <v>46</v>
      </c>
      <c r="R222" s="45">
        <v>15</v>
      </c>
      <c r="S222" s="45">
        <v>15</v>
      </c>
      <c r="T222" s="45">
        <v>15</v>
      </c>
      <c r="U222" s="45">
        <v>15</v>
      </c>
      <c r="V222" s="45" t="s">
        <v>41</v>
      </c>
      <c r="W222" s="45" t="s">
        <v>41</v>
      </c>
      <c r="X222" s="45" t="s">
        <v>41</v>
      </c>
      <c r="Y222" s="45" t="s">
        <v>41</v>
      </c>
      <c r="Z222" s="45">
        <v>15</v>
      </c>
      <c r="AA222" s="45">
        <v>15</v>
      </c>
      <c r="AB222" s="46" t="s">
        <v>117</v>
      </c>
      <c r="AC222" s="46" t="s">
        <v>118</v>
      </c>
      <c r="AD222" s="69"/>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row>
    <row r="223" s="8" customFormat="1" ht="12" spans="1:30">
      <c r="A223" s="45" t="s">
        <v>42</v>
      </c>
      <c r="B223" s="46" t="s">
        <v>138</v>
      </c>
      <c r="C223" s="45" t="s">
        <v>55</v>
      </c>
      <c r="D223" s="45" t="s">
        <v>70</v>
      </c>
      <c r="E223" s="45" t="s">
        <v>71</v>
      </c>
      <c r="F223" s="45">
        <v>88</v>
      </c>
      <c r="G223" s="45">
        <v>1</v>
      </c>
      <c r="H223" s="45">
        <v>88</v>
      </c>
      <c r="I223" s="45">
        <v>88</v>
      </c>
      <c r="J223" s="45">
        <v>2019</v>
      </c>
      <c r="K223" s="45">
        <v>2019</v>
      </c>
      <c r="L223" s="55">
        <v>88</v>
      </c>
      <c r="M223" s="55">
        <v>0</v>
      </c>
      <c r="N223" s="55">
        <v>0</v>
      </c>
      <c r="O223" s="55">
        <v>0</v>
      </c>
      <c r="P223" s="55">
        <v>88</v>
      </c>
      <c r="Q223" s="45" t="s">
        <v>46</v>
      </c>
      <c r="R223" s="45">
        <v>88</v>
      </c>
      <c r="S223" s="45">
        <v>88</v>
      </c>
      <c r="T223" s="45">
        <v>88</v>
      </c>
      <c r="U223" s="45">
        <v>88</v>
      </c>
      <c r="V223" s="45" t="s">
        <v>41</v>
      </c>
      <c r="W223" s="45" t="s">
        <v>41</v>
      </c>
      <c r="X223" s="45" t="s">
        <v>41</v>
      </c>
      <c r="Y223" s="45" t="s">
        <v>41</v>
      </c>
      <c r="Z223" s="45">
        <v>88</v>
      </c>
      <c r="AA223" s="45">
        <v>88</v>
      </c>
      <c r="AB223" s="46" t="s">
        <v>117</v>
      </c>
      <c r="AC223" s="46" t="s">
        <v>118</v>
      </c>
      <c r="AD223" s="66"/>
    </row>
    <row r="224" s="8" customFormat="1" ht="12" spans="1:30">
      <c r="A224" s="45" t="s">
        <v>42</v>
      </c>
      <c r="B224" s="46" t="s">
        <v>138</v>
      </c>
      <c r="C224" s="45" t="s">
        <v>57</v>
      </c>
      <c r="D224" s="45" t="s">
        <v>70</v>
      </c>
      <c r="E224" s="45" t="s">
        <v>71</v>
      </c>
      <c r="F224" s="45">
        <v>9</v>
      </c>
      <c r="G224" s="45">
        <v>1</v>
      </c>
      <c r="H224" s="45">
        <v>9</v>
      </c>
      <c r="I224" s="45">
        <v>9</v>
      </c>
      <c r="J224" s="45">
        <v>2019</v>
      </c>
      <c r="K224" s="45">
        <v>2019</v>
      </c>
      <c r="L224" s="55">
        <v>6.264</v>
      </c>
      <c r="M224" s="55">
        <v>0</v>
      </c>
      <c r="N224" s="55">
        <v>0</v>
      </c>
      <c r="O224" s="55">
        <v>0</v>
      </c>
      <c r="P224" s="55">
        <v>6.264</v>
      </c>
      <c r="Q224" s="45" t="s">
        <v>46</v>
      </c>
      <c r="R224" s="45">
        <v>9</v>
      </c>
      <c r="S224" s="45">
        <v>9</v>
      </c>
      <c r="T224" s="45">
        <v>9</v>
      </c>
      <c r="U224" s="45">
        <v>9</v>
      </c>
      <c r="V224" s="45" t="s">
        <v>41</v>
      </c>
      <c r="W224" s="45" t="s">
        <v>41</v>
      </c>
      <c r="X224" s="45" t="s">
        <v>41</v>
      </c>
      <c r="Y224" s="45" t="s">
        <v>41</v>
      </c>
      <c r="Z224" s="45">
        <v>9</v>
      </c>
      <c r="AA224" s="45">
        <v>9</v>
      </c>
      <c r="AB224" s="46" t="s">
        <v>117</v>
      </c>
      <c r="AC224" s="46" t="s">
        <v>118</v>
      </c>
      <c r="AD224" s="66"/>
    </row>
    <row r="225" s="8" customFormat="1" ht="12" spans="1:228">
      <c r="A225" s="45" t="s">
        <v>42</v>
      </c>
      <c r="B225" s="46" t="s">
        <v>138</v>
      </c>
      <c r="C225" s="45" t="s">
        <v>58</v>
      </c>
      <c r="D225" s="45" t="s">
        <v>70</v>
      </c>
      <c r="E225" s="45" t="s">
        <v>71</v>
      </c>
      <c r="F225" s="45">
        <v>2</v>
      </c>
      <c r="G225" s="45">
        <v>1</v>
      </c>
      <c r="H225" s="45">
        <v>2</v>
      </c>
      <c r="I225" s="45">
        <v>2</v>
      </c>
      <c r="J225" s="45">
        <v>2019</v>
      </c>
      <c r="K225" s="45">
        <v>2019</v>
      </c>
      <c r="L225" s="55">
        <v>1.44</v>
      </c>
      <c r="M225" s="55">
        <v>0</v>
      </c>
      <c r="N225" s="55">
        <v>0</v>
      </c>
      <c r="O225" s="55">
        <v>0</v>
      </c>
      <c r="P225" s="55">
        <v>1.44</v>
      </c>
      <c r="Q225" s="45" t="s">
        <v>46</v>
      </c>
      <c r="R225" s="45">
        <v>2</v>
      </c>
      <c r="S225" s="45">
        <v>2</v>
      </c>
      <c r="T225" s="45">
        <v>2</v>
      </c>
      <c r="U225" s="45">
        <v>2</v>
      </c>
      <c r="V225" s="45" t="s">
        <v>41</v>
      </c>
      <c r="W225" s="45" t="s">
        <v>41</v>
      </c>
      <c r="X225" s="45" t="s">
        <v>41</v>
      </c>
      <c r="Y225" s="45" t="s">
        <v>41</v>
      </c>
      <c r="Z225" s="45">
        <v>2</v>
      </c>
      <c r="AA225" s="45">
        <v>2</v>
      </c>
      <c r="AB225" s="46" t="s">
        <v>117</v>
      </c>
      <c r="AC225" s="46" t="s">
        <v>118</v>
      </c>
      <c r="AD225" s="6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c r="HI225" s="7"/>
      <c r="HJ225" s="7"/>
      <c r="HK225" s="7"/>
      <c r="HL225" s="7"/>
      <c r="HM225" s="7"/>
      <c r="HN225" s="7"/>
      <c r="HO225" s="7"/>
      <c r="HP225" s="7"/>
      <c r="HQ225" s="7"/>
      <c r="HR225" s="7"/>
      <c r="HS225" s="7"/>
      <c r="HT225" s="7"/>
    </row>
    <row r="226" s="5" customFormat="1" ht="12" spans="1:30">
      <c r="A226" s="43" t="s">
        <v>139</v>
      </c>
      <c r="B226" s="44" t="s">
        <v>140</v>
      </c>
      <c r="C226" s="43" t="s">
        <v>144</v>
      </c>
      <c r="D226" s="43"/>
      <c r="E226" s="43"/>
      <c r="F226" s="43">
        <v>165</v>
      </c>
      <c r="G226" s="43">
        <v>6</v>
      </c>
      <c r="H226" s="43">
        <v>134</v>
      </c>
      <c r="I226" s="43">
        <v>134</v>
      </c>
      <c r="J226" s="43"/>
      <c r="K226" s="43"/>
      <c r="L226" s="52">
        <f>SUM(L227:L232)</f>
        <v>125.342</v>
      </c>
      <c r="M226" s="52">
        <f>SUM(M227:M232)</f>
        <v>0</v>
      </c>
      <c r="N226" s="52">
        <f>SUM(N227:N232)</f>
        <v>0</v>
      </c>
      <c r="O226" s="52">
        <f>SUM(O227:O232)</f>
        <v>0</v>
      </c>
      <c r="P226" s="52">
        <f>SUM(P227:P232)</f>
        <v>125.342</v>
      </c>
      <c r="Q226" s="43"/>
      <c r="R226" s="43">
        <v>170</v>
      </c>
      <c r="S226" s="43">
        <v>170</v>
      </c>
      <c r="T226" s="43">
        <v>134</v>
      </c>
      <c r="U226" s="43">
        <v>134</v>
      </c>
      <c r="V226" s="43">
        <v>0</v>
      </c>
      <c r="W226" s="43">
        <v>0</v>
      </c>
      <c r="X226" s="43">
        <v>0</v>
      </c>
      <c r="Y226" s="43">
        <v>0</v>
      </c>
      <c r="Z226" s="43">
        <v>134</v>
      </c>
      <c r="AA226" s="43">
        <v>134</v>
      </c>
      <c r="AB226" s="44"/>
      <c r="AC226" s="44"/>
      <c r="AD226" s="65"/>
    </row>
    <row r="227" s="7" customFormat="1" ht="12" spans="1:30">
      <c r="A227" s="45" t="s">
        <v>42</v>
      </c>
      <c r="B227" s="46" t="s">
        <v>141</v>
      </c>
      <c r="C227" s="45" t="s">
        <v>49</v>
      </c>
      <c r="D227" s="45" t="s">
        <v>70</v>
      </c>
      <c r="E227" s="45" t="s">
        <v>71</v>
      </c>
      <c r="F227" s="45">
        <v>12</v>
      </c>
      <c r="G227" s="45">
        <v>1</v>
      </c>
      <c r="H227" s="45">
        <v>12</v>
      </c>
      <c r="I227" s="45">
        <v>12</v>
      </c>
      <c r="J227" s="45">
        <v>2019</v>
      </c>
      <c r="K227" s="45">
        <v>2019</v>
      </c>
      <c r="L227" s="55">
        <v>14.4</v>
      </c>
      <c r="M227" s="55">
        <v>0</v>
      </c>
      <c r="N227" s="55">
        <v>0</v>
      </c>
      <c r="O227" s="55">
        <v>0</v>
      </c>
      <c r="P227" s="55">
        <v>14.4</v>
      </c>
      <c r="Q227" s="45" t="s">
        <v>46</v>
      </c>
      <c r="R227" s="45">
        <v>12</v>
      </c>
      <c r="S227" s="45">
        <v>12</v>
      </c>
      <c r="T227" s="45">
        <v>12</v>
      </c>
      <c r="U227" s="45">
        <v>12</v>
      </c>
      <c r="V227" s="45" t="s">
        <v>41</v>
      </c>
      <c r="W227" s="45" t="s">
        <v>41</v>
      </c>
      <c r="X227" s="45" t="s">
        <v>41</v>
      </c>
      <c r="Y227" s="45" t="s">
        <v>41</v>
      </c>
      <c r="Z227" s="45">
        <v>12</v>
      </c>
      <c r="AA227" s="45">
        <v>12</v>
      </c>
      <c r="AB227" s="46" t="s">
        <v>117</v>
      </c>
      <c r="AC227" s="46" t="s">
        <v>118</v>
      </c>
      <c r="AD227" s="67"/>
    </row>
    <row r="228" s="11" customFormat="1" ht="12.75" spans="1:228">
      <c r="A228" s="45" t="s">
        <v>42</v>
      </c>
      <c r="B228" s="46" t="s">
        <v>141</v>
      </c>
      <c r="C228" s="45" t="s">
        <v>52</v>
      </c>
      <c r="D228" s="45" t="s">
        <v>70</v>
      </c>
      <c r="E228" s="45" t="s">
        <v>71</v>
      </c>
      <c r="F228" s="45">
        <v>76</v>
      </c>
      <c r="G228" s="45">
        <v>1</v>
      </c>
      <c r="H228" s="45">
        <v>40</v>
      </c>
      <c r="I228" s="45">
        <v>40</v>
      </c>
      <c r="J228" s="45">
        <v>2019</v>
      </c>
      <c r="K228" s="45">
        <v>2019</v>
      </c>
      <c r="L228" s="55">
        <v>48.006</v>
      </c>
      <c r="M228" s="55">
        <v>0</v>
      </c>
      <c r="N228" s="55">
        <v>0</v>
      </c>
      <c r="O228" s="55">
        <v>0</v>
      </c>
      <c r="P228" s="55">
        <v>48.006</v>
      </c>
      <c r="Q228" s="45" t="s">
        <v>46</v>
      </c>
      <c r="R228" s="45">
        <v>76</v>
      </c>
      <c r="S228" s="45">
        <v>76</v>
      </c>
      <c r="T228" s="45">
        <v>40</v>
      </c>
      <c r="U228" s="45">
        <v>40</v>
      </c>
      <c r="V228" s="45" t="s">
        <v>41</v>
      </c>
      <c r="W228" s="45" t="s">
        <v>41</v>
      </c>
      <c r="X228" s="45" t="s">
        <v>41</v>
      </c>
      <c r="Y228" s="45" t="s">
        <v>41</v>
      </c>
      <c r="Z228" s="45">
        <v>40</v>
      </c>
      <c r="AA228" s="45">
        <v>40</v>
      </c>
      <c r="AB228" s="46" t="s">
        <v>117</v>
      </c>
      <c r="AC228" s="46" t="s">
        <v>118</v>
      </c>
      <c r="AD228" s="66"/>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c r="EA228" s="8"/>
      <c r="EB228" s="8"/>
      <c r="EC228" s="8"/>
      <c r="ED228" s="8"/>
      <c r="EE228" s="8"/>
      <c r="EF228" s="8"/>
      <c r="EG228" s="8"/>
      <c r="EH228" s="8"/>
      <c r="EI228" s="8"/>
      <c r="EJ228" s="8"/>
      <c r="EK228" s="8"/>
      <c r="EL228" s="8"/>
      <c r="EM228" s="8"/>
      <c r="EN228" s="8"/>
      <c r="EO228" s="8"/>
      <c r="EP228" s="8"/>
      <c r="EQ228" s="8"/>
      <c r="ER228" s="8"/>
      <c r="ES228" s="8"/>
      <c r="ET228" s="8"/>
      <c r="EU228" s="8"/>
      <c r="EV228" s="8"/>
      <c r="EW228" s="8"/>
      <c r="EX228" s="8"/>
      <c r="EY228" s="8"/>
      <c r="EZ228" s="8"/>
      <c r="FA228" s="8"/>
      <c r="FB228" s="8"/>
      <c r="FC228" s="8"/>
      <c r="FD228" s="8"/>
      <c r="FE228" s="8"/>
      <c r="FF228" s="8"/>
      <c r="FG228" s="8"/>
      <c r="FH228" s="8"/>
      <c r="FI228" s="8"/>
      <c r="FJ228" s="8"/>
      <c r="FK228" s="8"/>
      <c r="FL228" s="8"/>
      <c r="FM228" s="8"/>
      <c r="FN228" s="8"/>
      <c r="FO228" s="8"/>
      <c r="FP228" s="8"/>
      <c r="FQ228" s="8"/>
      <c r="FR228" s="8"/>
      <c r="FS228" s="8"/>
      <c r="FT228" s="8"/>
      <c r="FU228" s="8"/>
      <c r="FV228" s="8"/>
      <c r="FW228" s="8"/>
      <c r="FX228" s="8"/>
      <c r="FY228" s="8"/>
      <c r="FZ228" s="8"/>
      <c r="GA228" s="8"/>
      <c r="GB228" s="8"/>
      <c r="GC228" s="8"/>
      <c r="GD228" s="8"/>
      <c r="GE228" s="8"/>
      <c r="GF228" s="8"/>
      <c r="GG228" s="8"/>
      <c r="GH228" s="8"/>
      <c r="GI228" s="8"/>
      <c r="GJ228" s="8"/>
      <c r="GK228" s="8"/>
      <c r="GL228" s="8"/>
      <c r="GM228" s="8"/>
      <c r="GN228" s="8"/>
      <c r="GO228" s="8"/>
      <c r="GP228" s="8"/>
      <c r="GQ228" s="8"/>
      <c r="GR228" s="8"/>
      <c r="GS228" s="8"/>
      <c r="GT228" s="8"/>
      <c r="GU228" s="8"/>
      <c r="GV228" s="8"/>
      <c r="GW228" s="8"/>
      <c r="GX228" s="8"/>
      <c r="GY228" s="8"/>
      <c r="GZ228" s="8"/>
      <c r="HA228" s="8"/>
      <c r="HB228" s="8"/>
      <c r="HC228" s="8"/>
      <c r="HD228" s="8"/>
      <c r="HE228" s="8"/>
      <c r="HF228" s="8"/>
      <c r="HG228" s="8"/>
      <c r="HH228" s="8"/>
      <c r="HI228" s="8"/>
      <c r="HJ228" s="8"/>
      <c r="HK228" s="8"/>
      <c r="HL228" s="8"/>
      <c r="HM228" s="8"/>
      <c r="HN228" s="8"/>
      <c r="HO228" s="8"/>
      <c r="HP228" s="8"/>
      <c r="HQ228" s="8"/>
      <c r="HR228" s="8"/>
      <c r="HS228" s="8"/>
      <c r="HT228" s="8"/>
    </row>
    <row r="229" s="11" customFormat="1" ht="12.75" spans="1:228">
      <c r="A229" s="45" t="s">
        <v>42</v>
      </c>
      <c r="B229" s="46" t="s">
        <v>141</v>
      </c>
      <c r="C229" s="45" t="s">
        <v>53</v>
      </c>
      <c r="D229" s="45" t="s">
        <v>70</v>
      </c>
      <c r="E229" s="45" t="s">
        <v>71</v>
      </c>
      <c r="F229" s="45">
        <v>34</v>
      </c>
      <c r="G229" s="45">
        <v>1</v>
      </c>
      <c r="H229" s="45">
        <v>34</v>
      </c>
      <c r="I229" s="45">
        <v>34</v>
      </c>
      <c r="J229" s="45">
        <v>2019</v>
      </c>
      <c r="K229" s="45">
        <v>2019</v>
      </c>
      <c r="L229" s="55">
        <v>20.4</v>
      </c>
      <c r="M229" s="55">
        <v>0</v>
      </c>
      <c r="N229" s="55">
        <v>0</v>
      </c>
      <c r="O229" s="55">
        <v>0</v>
      </c>
      <c r="P229" s="55">
        <v>20.4</v>
      </c>
      <c r="Q229" s="45" t="s">
        <v>46</v>
      </c>
      <c r="R229" s="45">
        <v>34</v>
      </c>
      <c r="S229" s="45">
        <v>34</v>
      </c>
      <c r="T229" s="45">
        <v>34</v>
      </c>
      <c r="U229" s="45">
        <v>34</v>
      </c>
      <c r="V229" s="45" t="s">
        <v>41</v>
      </c>
      <c r="W229" s="45" t="s">
        <v>41</v>
      </c>
      <c r="X229" s="45" t="s">
        <v>41</v>
      </c>
      <c r="Y229" s="45" t="s">
        <v>41</v>
      </c>
      <c r="Z229" s="45">
        <v>34</v>
      </c>
      <c r="AA229" s="45">
        <v>34</v>
      </c>
      <c r="AB229" s="46" t="s">
        <v>117</v>
      </c>
      <c r="AC229" s="46" t="s">
        <v>118</v>
      </c>
      <c r="AD229" s="69"/>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row>
    <row r="230" s="8" customFormat="1" ht="12" spans="1:30">
      <c r="A230" s="45" t="s">
        <v>42</v>
      </c>
      <c r="B230" s="46" t="s">
        <v>141</v>
      </c>
      <c r="C230" s="45" t="s">
        <v>55</v>
      </c>
      <c r="D230" s="45" t="s">
        <v>70</v>
      </c>
      <c r="E230" s="45" t="s">
        <v>71</v>
      </c>
      <c r="F230" s="45">
        <v>29</v>
      </c>
      <c r="G230" s="45">
        <v>1</v>
      </c>
      <c r="H230" s="45">
        <v>29</v>
      </c>
      <c r="I230" s="45">
        <v>29</v>
      </c>
      <c r="J230" s="45">
        <v>2019</v>
      </c>
      <c r="K230" s="45">
        <v>2019</v>
      </c>
      <c r="L230" s="55">
        <v>29</v>
      </c>
      <c r="M230" s="55">
        <v>0</v>
      </c>
      <c r="N230" s="55">
        <v>0</v>
      </c>
      <c r="O230" s="55">
        <v>0</v>
      </c>
      <c r="P230" s="55">
        <v>29</v>
      </c>
      <c r="Q230" s="45" t="s">
        <v>46</v>
      </c>
      <c r="R230" s="45">
        <v>29</v>
      </c>
      <c r="S230" s="45">
        <v>29</v>
      </c>
      <c r="T230" s="45">
        <v>29</v>
      </c>
      <c r="U230" s="45">
        <v>29</v>
      </c>
      <c r="V230" s="45" t="s">
        <v>41</v>
      </c>
      <c r="W230" s="45" t="s">
        <v>41</v>
      </c>
      <c r="X230" s="45" t="s">
        <v>41</v>
      </c>
      <c r="Y230" s="45" t="s">
        <v>41</v>
      </c>
      <c r="Z230" s="45">
        <v>29</v>
      </c>
      <c r="AA230" s="45">
        <v>29</v>
      </c>
      <c r="AB230" s="46" t="s">
        <v>117</v>
      </c>
      <c r="AC230" s="46" t="s">
        <v>118</v>
      </c>
      <c r="AD230" s="66"/>
    </row>
    <row r="231" s="8" customFormat="1" ht="12" spans="1:30">
      <c r="A231" s="45" t="s">
        <v>42</v>
      </c>
      <c r="B231" s="46" t="s">
        <v>141</v>
      </c>
      <c r="C231" s="45" t="s">
        <v>57</v>
      </c>
      <c r="D231" s="45" t="s">
        <v>70</v>
      </c>
      <c r="E231" s="45" t="s">
        <v>71</v>
      </c>
      <c r="F231" s="45">
        <v>1</v>
      </c>
      <c r="G231" s="45">
        <v>1</v>
      </c>
      <c r="H231" s="45">
        <v>6</v>
      </c>
      <c r="I231" s="45">
        <v>6</v>
      </c>
      <c r="J231" s="45">
        <v>2019</v>
      </c>
      <c r="K231" s="45">
        <v>2019</v>
      </c>
      <c r="L231" s="55">
        <v>4.176</v>
      </c>
      <c r="M231" s="55">
        <v>0</v>
      </c>
      <c r="N231" s="55">
        <v>0</v>
      </c>
      <c r="O231" s="55">
        <v>0</v>
      </c>
      <c r="P231" s="55">
        <v>4.176</v>
      </c>
      <c r="Q231" s="45" t="s">
        <v>46</v>
      </c>
      <c r="R231" s="45">
        <v>6</v>
      </c>
      <c r="S231" s="45">
        <v>6</v>
      </c>
      <c r="T231" s="45">
        <v>6</v>
      </c>
      <c r="U231" s="45">
        <v>6</v>
      </c>
      <c r="V231" s="45" t="s">
        <v>41</v>
      </c>
      <c r="W231" s="45" t="s">
        <v>41</v>
      </c>
      <c r="X231" s="45" t="s">
        <v>41</v>
      </c>
      <c r="Y231" s="45" t="s">
        <v>41</v>
      </c>
      <c r="Z231" s="45">
        <v>6</v>
      </c>
      <c r="AA231" s="45">
        <v>6</v>
      </c>
      <c r="AB231" s="46" t="s">
        <v>117</v>
      </c>
      <c r="AC231" s="46" t="s">
        <v>118</v>
      </c>
      <c r="AD231" s="66"/>
    </row>
    <row r="232" s="8" customFormat="1" ht="12" spans="1:228">
      <c r="A232" s="45" t="s">
        <v>42</v>
      </c>
      <c r="B232" s="46" t="s">
        <v>141</v>
      </c>
      <c r="C232" s="45" t="s">
        <v>58</v>
      </c>
      <c r="D232" s="45" t="s">
        <v>70</v>
      </c>
      <c r="E232" s="45" t="s">
        <v>71</v>
      </c>
      <c r="F232" s="45">
        <v>13</v>
      </c>
      <c r="G232" s="45">
        <v>1</v>
      </c>
      <c r="H232" s="45">
        <v>13</v>
      </c>
      <c r="I232" s="45">
        <v>13</v>
      </c>
      <c r="J232" s="45">
        <v>2019</v>
      </c>
      <c r="K232" s="45">
        <v>2019</v>
      </c>
      <c r="L232" s="55">
        <v>9.36</v>
      </c>
      <c r="M232" s="55">
        <v>0</v>
      </c>
      <c r="N232" s="55">
        <v>0</v>
      </c>
      <c r="O232" s="55">
        <v>0</v>
      </c>
      <c r="P232" s="55">
        <v>9.36</v>
      </c>
      <c r="Q232" s="45" t="s">
        <v>46</v>
      </c>
      <c r="R232" s="45">
        <v>13</v>
      </c>
      <c r="S232" s="45">
        <v>13</v>
      </c>
      <c r="T232" s="45">
        <v>13</v>
      </c>
      <c r="U232" s="45">
        <v>13</v>
      </c>
      <c r="V232" s="45" t="s">
        <v>41</v>
      </c>
      <c r="W232" s="45" t="s">
        <v>41</v>
      </c>
      <c r="X232" s="45" t="s">
        <v>41</v>
      </c>
      <c r="Y232" s="45" t="s">
        <v>41</v>
      </c>
      <c r="Z232" s="45">
        <v>13</v>
      </c>
      <c r="AA232" s="45">
        <v>13</v>
      </c>
      <c r="AB232" s="46" t="s">
        <v>117</v>
      </c>
      <c r="AC232" s="46" t="s">
        <v>118</v>
      </c>
      <c r="AD232" s="6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7"/>
      <c r="GL232" s="7"/>
      <c r="GM232" s="7"/>
      <c r="GN232" s="7"/>
      <c r="GO232" s="7"/>
      <c r="GP232" s="7"/>
      <c r="GQ232" s="7"/>
      <c r="GR232" s="7"/>
      <c r="GS232" s="7"/>
      <c r="GT232" s="7"/>
      <c r="GU232" s="7"/>
      <c r="GV232" s="7"/>
      <c r="GW232" s="7"/>
      <c r="GX232" s="7"/>
      <c r="GY232" s="7"/>
      <c r="GZ232" s="7"/>
      <c r="HA232" s="7"/>
      <c r="HB232" s="7"/>
      <c r="HC232" s="7"/>
      <c r="HD232" s="7"/>
      <c r="HE232" s="7"/>
      <c r="HF232" s="7"/>
      <c r="HG232" s="7"/>
      <c r="HH232" s="7"/>
      <c r="HI232" s="7"/>
      <c r="HJ232" s="7"/>
      <c r="HK232" s="7"/>
      <c r="HL232" s="7"/>
      <c r="HM232" s="7"/>
      <c r="HN232" s="7"/>
      <c r="HO232" s="7"/>
      <c r="HP232" s="7"/>
      <c r="HQ232" s="7"/>
      <c r="HR232" s="7"/>
      <c r="HS232" s="7"/>
      <c r="HT232" s="7"/>
    </row>
    <row r="233" s="5" customFormat="1" ht="12" spans="1:30">
      <c r="A233" s="43" t="s">
        <v>142</v>
      </c>
      <c r="B233" s="44" t="s">
        <v>143</v>
      </c>
      <c r="C233" s="43" t="s">
        <v>789</v>
      </c>
      <c r="D233" s="43"/>
      <c r="E233" s="43"/>
      <c r="F233" s="43">
        <v>18</v>
      </c>
      <c r="G233" s="43">
        <v>4</v>
      </c>
      <c r="H233" s="43">
        <v>18</v>
      </c>
      <c r="I233" s="43">
        <v>18</v>
      </c>
      <c r="J233" s="43"/>
      <c r="K233" s="43"/>
      <c r="L233" s="52">
        <f>SUM(L234:L237)</f>
        <v>12.6</v>
      </c>
      <c r="M233" s="52">
        <f>SUM(M234:M237)</f>
        <v>0</v>
      </c>
      <c r="N233" s="52">
        <f>SUM(N234:N237)</f>
        <v>0</v>
      </c>
      <c r="O233" s="52">
        <f>SUM(O234:O237)</f>
        <v>0</v>
      </c>
      <c r="P233" s="52">
        <f>SUM(P234:P237)</f>
        <v>12.6</v>
      </c>
      <c r="Q233" s="43"/>
      <c r="R233" s="43">
        <v>18</v>
      </c>
      <c r="S233" s="43">
        <v>18</v>
      </c>
      <c r="T233" s="43">
        <v>18</v>
      </c>
      <c r="U233" s="43">
        <v>18</v>
      </c>
      <c r="V233" s="43">
        <v>0</v>
      </c>
      <c r="W233" s="43">
        <v>0</v>
      </c>
      <c r="X233" s="43">
        <v>0</v>
      </c>
      <c r="Y233" s="43">
        <v>0</v>
      </c>
      <c r="Z233" s="43">
        <v>18</v>
      </c>
      <c r="AA233" s="43">
        <v>18</v>
      </c>
      <c r="AB233" s="44"/>
      <c r="AC233" s="44"/>
      <c r="AD233" s="65"/>
    </row>
    <row r="234" s="7" customFormat="1" ht="12" spans="1:30">
      <c r="A234" s="45" t="s">
        <v>42</v>
      </c>
      <c r="B234" s="46" t="s">
        <v>145</v>
      </c>
      <c r="C234" s="45" t="s">
        <v>49</v>
      </c>
      <c r="D234" s="45" t="s">
        <v>70</v>
      </c>
      <c r="E234" s="45" t="s">
        <v>71</v>
      </c>
      <c r="F234" s="45">
        <v>3</v>
      </c>
      <c r="G234" s="45">
        <v>1</v>
      </c>
      <c r="H234" s="45">
        <v>3</v>
      </c>
      <c r="I234" s="45">
        <v>3</v>
      </c>
      <c r="J234" s="45">
        <v>2019</v>
      </c>
      <c r="K234" s="45">
        <v>2019</v>
      </c>
      <c r="L234" s="55">
        <v>2.88</v>
      </c>
      <c r="M234" s="55">
        <v>0</v>
      </c>
      <c r="N234" s="55">
        <v>0</v>
      </c>
      <c r="O234" s="55">
        <v>0</v>
      </c>
      <c r="P234" s="55">
        <v>2.88</v>
      </c>
      <c r="Q234" s="45" t="s">
        <v>46</v>
      </c>
      <c r="R234" s="45">
        <v>3</v>
      </c>
      <c r="S234" s="45">
        <v>3</v>
      </c>
      <c r="T234" s="45">
        <v>3</v>
      </c>
      <c r="U234" s="45">
        <v>3</v>
      </c>
      <c r="V234" s="45" t="s">
        <v>41</v>
      </c>
      <c r="W234" s="45" t="s">
        <v>41</v>
      </c>
      <c r="X234" s="45" t="s">
        <v>41</v>
      </c>
      <c r="Y234" s="45" t="s">
        <v>41</v>
      </c>
      <c r="Z234" s="45">
        <v>3</v>
      </c>
      <c r="AA234" s="45">
        <v>3</v>
      </c>
      <c r="AB234" s="46" t="s">
        <v>117</v>
      </c>
      <c r="AC234" s="46" t="s">
        <v>118</v>
      </c>
      <c r="AD234" s="67"/>
    </row>
    <row r="235" s="11" customFormat="1" ht="12.75" spans="1:228">
      <c r="A235" s="45" t="s">
        <v>42</v>
      </c>
      <c r="B235" s="46" t="s">
        <v>145</v>
      </c>
      <c r="C235" s="45" t="s">
        <v>53</v>
      </c>
      <c r="D235" s="45" t="s">
        <v>70</v>
      </c>
      <c r="E235" s="45" t="s">
        <v>71</v>
      </c>
      <c r="F235" s="45">
        <v>8</v>
      </c>
      <c r="G235" s="45">
        <v>1</v>
      </c>
      <c r="H235" s="45">
        <v>8</v>
      </c>
      <c r="I235" s="45">
        <v>8</v>
      </c>
      <c r="J235" s="45">
        <v>2019</v>
      </c>
      <c r="K235" s="45">
        <v>2019</v>
      </c>
      <c r="L235" s="55">
        <v>4.8</v>
      </c>
      <c r="M235" s="55">
        <v>0</v>
      </c>
      <c r="N235" s="55">
        <v>0</v>
      </c>
      <c r="O235" s="55">
        <v>0</v>
      </c>
      <c r="P235" s="55">
        <v>4.8</v>
      </c>
      <c r="Q235" s="45" t="s">
        <v>46</v>
      </c>
      <c r="R235" s="45">
        <v>8</v>
      </c>
      <c r="S235" s="45">
        <v>8</v>
      </c>
      <c r="T235" s="45">
        <v>8</v>
      </c>
      <c r="U235" s="45">
        <v>8</v>
      </c>
      <c r="V235" s="45" t="s">
        <v>41</v>
      </c>
      <c r="W235" s="45" t="s">
        <v>41</v>
      </c>
      <c r="X235" s="45" t="s">
        <v>41</v>
      </c>
      <c r="Y235" s="45" t="s">
        <v>41</v>
      </c>
      <c r="Z235" s="45">
        <v>8</v>
      </c>
      <c r="AA235" s="45">
        <v>8</v>
      </c>
      <c r="AB235" s="46" t="s">
        <v>117</v>
      </c>
      <c r="AC235" s="46" t="s">
        <v>118</v>
      </c>
      <c r="AD235" s="69"/>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row>
    <row r="236" s="8" customFormat="1" ht="12" spans="1:30">
      <c r="A236" s="45" t="s">
        <v>42</v>
      </c>
      <c r="B236" s="46" t="s">
        <v>145</v>
      </c>
      <c r="C236" s="45" t="s">
        <v>55</v>
      </c>
      <c r="D236" s="45" t="s">
        <v>70</v>
      </c>
      <c r="E236" s="45" t="s">
        <v>71</v>
      </c>
      <c r="F236" s="45">
        <v>3</v>
      </c>
      <c r="G236" s="45">
        <v>1</v>
      </c>
      <c r="H236" s="45">
        <v>3</v>
      </c>
      <c r="I236" s="45">
        <v>3</v>
      </c>
      <c r="J236" s="45">
        <v>2019</v>
      </c>
      <c r="K236" s="45">
        <v>2019</v>
      </c>
      <c r="L236" s="55">
        <v>3</v>
      </c>
      <c r="M236" s="55">
        <v>0</v>
      </c>
      <c r="N236" s="55">
        <v>0</v>
      </c>
      <c r="O236" s="55">
        <v>0</v>
      </c>
      <c r="P236" s="55">
        <v>3</v>
      </c>
      <c r="Q236" s="45" t="s">
        <v>46</v>
      </c>
      <c r="R236" s="45">
        <v>3</v>
      </c>
      <c r="S236" s="45">
        <v>3</v>
      </c>
      <c r="T236" s="45">
        <v>3</v>
      </c>
      <c r="U236" s="45">
        <v>3</v>
      </c>
      <c r="V236" s="45" t="s">
        <v>41</v>
      </c>
      <c r="W236" s="45" t="s">
        <v>41</v>
      </c>
      <c r="X236" s="45" t="s">
        <v>41</v>
      </c>
      <c r="Y236" s="45" t="s">
        <v>41</v>
      </c>
      <c r="Z236" s="45">
        <v>3</v>
      </c>
      <c r="AA236" s="45">
        <v>3</v>
      </c>
      <c r="AB236" s="46" t="s">
        <v>117</v>
      </c>
      <c r="AC236" s="46" t="s">
        <v>118</v>
      </c>
      <c r="AD236" s="66"/>
    </row>
    <row r="237" s="8" customFormat="1" ht="12" spans="1:30">
      <c r="A237" s="45" t="s">
        <v>42</v>
      </c>
      <c r="B237" s="46" t="s">
        <v>145</v>
      </c>
      <c r="C237" s="45" t="s">
        <v>57</v>
      </c>
      <c r="D237" s="45" t="s">
        <v>70</v>
      </c>
      <c r="E237" s="45" t="s">
        <v>71</v>
      </c>
      <c r="F237" s="45">
        <v>4</v>
      </c>
      <c r="G237" s="45">
        <v>1</v>
      </c>
      <c r="H237" s="45">
        <v>4</v>
      </c>
      <c r="I237" s="45">
        <v>4</v>
      </c>
      <c r="J237" s="45">
        <v>2019</v>
      </c>
      <c r="K237" s="45">
        <v>2019</v>
      </c>
      <c r="L237" s="55">
        <v>1.92</v>
      </c>
      <c r="M237" s="55">
        <v>0</v>
      </c>
      <c r="N237" s="55">
        <v>0</v>
      </c>
      <c r="O237" s="55">
        <v>0</v>
      </c>
      <c r="P237" s="55">
        <v>1.92</v>
      </c>
      <c r="Q237" s="45" t="s">
        <v>46</v>
      </c>
      <c r="R237" s="45">
        <v>4</v>
      </c>
      <c r="S237" s="45">
        <v>4</v>
      </c>
      <c r="T237" s="45">
        <v>4</v>
      </c>
      <c r="U237" s="45">
        <v>4</v>
      </c>
      <c r="V237" s="45" t="s">
        <v>41</v>
      </c>
      <c r="W237" s="45" t="s">
        <v>41</v>
      </c>
      <c r="X237" s="45" t="s">
        <v>41</v>
      </c>
      <c r="Y237" s="45" t="s">
        <v>41</v>
      </c>
      <c r="Z237" s="45">
        <v>4</v>
      </c>
      <c r="AA237" s="45">
        <v>4</v>
      </c>
      <c r="AB237" s="46" t="s">
        <v>117</v>
      </c>
      <c r="AC237" s="46" t="s">
        <v>118</v>
      </c>
      <c r="AD237" s="66"/>
    </row>
    <row r="238" s="5" customFormat="1" ht="12" spans="1:30">
      <c r="A238" s="43" t="s">
        <v>146</v>
      </c>
      <c r="B238" s="44" t="s">
        <v>147</v>
      </c>
      <c r="C238" s="43" t="s">
        <v>115</v>
      </c>
      <c r="D238" s="43"/>
      <c r="E238" s="43"/>
      <c r="F238" s="43">
        <v>57</v>
      </c>
      <c r="G238" s="43">
        <v>9</v>
      </c>
      <c r="H238" s="43">
        <v>57</v>
      </c>
      <c r="I238" s="43">
        <v>57</v>
      </c>
      <c r="J238" s="43"/>
      <c r="K238" s="43"/>
      <c r="L238" s="52">
        <f>SUM(L239:L247)</f>
        <v>11.67</v>
      </c>
      <c r="M238" s="52">
        <f>SUM(M239:M247)</f>
        <v>0</v>
      </c>
      <c r="N238" s="52">
        <f>SUM(N239:N247)</f>
        <v>0</v>
      </c>
      <c r="O238" s="52">
        <f>SUM(O239:O247)</f>
        <v>0</v>
      </c>
      <c r="P238" s="52">
        <f>SUM(P239:P247)</f>
        <v>11.67</v>
      </c>
      <c r="Q238" s="43"/>
      <c r="R238" s="43">
        <v>57</v>
      </c>
      <c r="S238" s="43">
        <v>57</v>
      </c>
      <c r="T238" s="43">
        <v>57</v>
      </c>
      <c r="U238" s="43">
        <v>57</v>
      </c>
      <c r="V238" s="43">
        <v>0</v>
      </c>
      <c r="W238" s="43">
        <v>0</v>
      </c>
      <c r="X238" s="43">
        <v>0</v>
      </c>
      <c r="Y238" s="43">
        <v>0</v>
      </c>
      <c r="Z238" s="43">
        <v>57</v>
      </c>
      <c r="AA238" s="43">
        <v>57</v>
      </c>
      <c r="AB238" s="44"/>
      <c r="AC238" s="44"/>
      <c r="AD238" s="65"/>
    </row>
    <row r="239" s="7" customFormat="1" ht="12" spans="1:30">
      <c r="A239" s="45" t="s">
        <v>42</v>
      </c>
      <c r="B239" s="46" t="s">
        <v>149</v>
      </c>
      <c r="C239" s="45" t="s">
        <v>49</v>
      </c>
      <c r="D239" s="45" t="s">
        <v>70</v>
      </c>
      <c r="E239" s="45" t="s">
        <v>71</v>
      </c>
      <c r="F239" s="45">
        <v>1</v>
      </c>
      <c r="G239" s="45">
        <v>1</v>
      </c>
      <c r="H239" s="45">
        <v>1</v>
      </c>
      <c r="I239" s="45">
        <v>1</v>
      </c>
      <c r="J239" s="45">
        <v>2019</v>
      </c>
      <c r="K239" s="45">
        <v>2019</v>
      </c>
      <c r="L239" s="55">
        <v>0.15</v>
      </c>
      <c r="M239" s="55">
        <v>0</v>
      </c>
      <c r="N239" s="55">
        <v>0</v>
      </c>
      <c r="O239" s="55">
        <v>0</v>
      </c>
      <c r="P239" s="55">
        <v>0.15</v>
      </c>
      <c r="Q239" s="45" t="s">
        <v>46</v>
      </c>
      <c r="R239" s="45">
        <v>1</v>
      </c>
      <c r="S239" s="45">
        <v>1</v>
      </c>
      <c r="T239" s="45">
        <v>1</v>
      </c>
      <c r="U239" s="45">
        <v>1</v>
      </c>
      <c r="V239" s="45" t="s">
        <v>41</v>
      </c>
      <c r="W239" s="45" t="s">
        <v>41</v>
      </c>
      <c r="X239" s="45" t="s">
        <v>41</v>
      </c>
      <c r="Y239" s="45" t="s">
        <v>41</v>
      </c>
      <c r="Z239" s="45">
        <v>1</v>
      </c>
      <c r="AA239" s="45">
        <v>1</v>
      </c>
      <c r="AB239" s="46" t="s">
        <v>117</v>
      </c>
      <c r="AC239" s="46" t="s">
        <v>118</v>
      </c>
      <c r="AD239" s="67"/>
    </row>
    <row r="240" s="6" customFormat="1" ht="12" spans="1:228">
      <c r="A240" s="45" t="s">
        <v>42</v>
      </c>
      <c r="B240" s="46" t="s">
        <v>149</v>
      </c>
      <c r="C240" s="45" t="s">
        <v>50</v>
      </c>
      <c r="D240" s="45" t="s">
        <v>70</v>
      </c>
      <c r="E240" s="45" t="s">
        <v>71</v>
      </c>
      <c r="F240" s="45">
        <v>5</v>
      </c>
      <c r="G240" s="45">
        <v>1</v>
      </c>
      <c r="H240" s="45">
        <v>5</v>
      </c>
      <c r="I240" s="45">
        <v>5</v>
      </c>
      <c r="J240" s="45">
        <v>2019</v>
      </c>
      <c r="K240" s="45">
        <v>2019</v>
      </c>
      <c r="L240" s="132">
        <v>3.42</v>
      </c>
      <c r="M240" s="55">
        <v>0</v>
      </c>
      <c r="N240" s="55">
        <v>0</v>
      </c>
      <c r="O240" s="55">
        <v>0</v>
      </c>
      <c r="P240" s="132">
        <v>3.42</v>
      </c>
      <c r="Q240" s="45" t="s">
        <v>46</v>
      </c>
      <c r="R240" s="45">
        <v>5</v>
      </c>
      <c r="S240" s="45">
        <v>5</v>
      </c>
      <c r="T240" s="45">
        <v>5</v>
      </c>
      <c r="U240" s="45">
        <v>5</v>
      </c>
      <c r="V240" s="45" t="s">
        <v>41</v>
      </c>
      <c r="W240" s="45" t="s">
        <v>41</v>
      </c>
      <c r="X240" s="45" t="s">
        <v>41</v>
      </c>
      <c r="Y240" s="45" t="s">
        <v>41</v>
      </c>
      <c r="Z240" s="45">
        <v>5</v>
      </c>
      <c r="AA240" s="45">
        <v>5</v>
      </c>
      <c r="AB240" s="46" t="s">
        <v>117</v>
      </c>
      <c r="AC240" s="46" t="s">
        <v>118</v>
      </c>
      <c r="AD240" s="6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GJ240" s="7"/>
      <c r="GK240" s="7"/>
      <c r="GL240" s="7"/>
      <c r="GM240" s="7"/>
      <c r="GN240" s="7"/>
      <c r="GO240" s="7"/>
      <c r="GP240" s="7"/>
      <c r="GQ240" s="7"/>
      <c r="GR240" s="7"/>
      <c r="GS240" s="7"/>
      <c r="GT240" s="7"/>
      <c r="GU240" s="7"/>
      <c r="GV240" s="7"/>
      <c r="GW240" s="7"/>
      <c r="GX240" s="7"/>
      <c r="GY240" s="7"/>
      <c r="GZ240" s="7"/>
      <c r="HA240" s="7"/>
      <c r="HB240" s="7"/>
      <c r="HC240" s="7"/>
      <c r="HD240" s="7"/>
      <c r="HE240" s="7"/>
      <c r="HF240" s="7"/>
      <c r="HG240" s="7"/>
      <c r="HH240" s="7"/>
      <c r="HI240" s="7"/>
      <c r="HJ240" s="7"/>
      <c r="HK240" s="7"/>
      <c r="HL240" s="7"/>
      <c r="HM240" s="7"/>
      <c r="HN240" s="7"/>
      <c r="HO240" s="7"/>
      <c r="HP240" s="7"/>
      <c r="HQ240" s="7"/>
      <c r="HR240" s="7"/>
      <c r="HS240" s="7"/>
      <c r="HT240" s="7"/>
    </row>
    <row r="241" s="6" customFormat="1" ht="12" spans="1:30">
      <c r="A241" s="45" t="s">
        <v>42</v>
      </c>
      <c r="B241" s="46" t="s">
        <v>149</v>
      </c>
      <c r="C241" s="45" t="s">
        <v>51</v>
      </c>
      <c r="D241" s="45" t="s">
        <v>70</v>
      </c>
      <c r="E241" s="45" t="s">
        <v>71</v>
      </c>
      <c r="F241" s="45">
        <v>2</v>
      </c>
      <c r="G241" s="45">
        <v>1</v>
      </c>
      <c r="H241" s="45">
        <v>2</v>
      </c>
      <c r="I241" s="45">
        <v>2</v>
      </c>
      <c r="J241" s="45">
        <v>2019</v>
      </c>
      <c r="K241" s="45">
        <v>2019</v>
      </c>
      <c r="L241" s="55">
        <v>0.3</v>
      </c>
      <c r="M241" s="55">
        <v>0</v>
      </c>
      <c r="N241" s="55">
        <v>0</v>
      </c>
      <c r="O241" s="55">
        <v>0</v>
      </c>
      <c r="P241" s="55">
        <v>0.3</v>
      </c>
      <c r="Q241" s="45" t="s">
        <v>46</v>
      </c>
      <c r="R241" s="45">
        <v>2</v>
      </c>
      <c r="S241" s="45">
        <v>2</v>
      </c>
      <c r="T241" s="45">
        <v>2</v>
      </c>
      <c r="U241" s="45">
        <v>2</v>
      </c>
      <c r="V241" s="45" t="s">
        <v>41</v>
      </c>
      <c r="W241" s="45" t="s">
        <v>41</v>
      </c>
      <c r="X241" s="45" t="s">
        <v>41</v>
      </c>
      <c r="Y241" s="45" t="s">
        <v>41</v>
      </c>
      <c r="Z241" s="45">
        <v>2</v>
      </c>
      <c r="AA241" s="45">
        <v>2</v>
      </c>
      <c r="AB241" s="46" t="s">
        <v>117</v>
      </c>
      <c r="AC241" s="46" t="s">
        <v>118</v>
      </c>
      <c r="AD241" s="69"/>
    </row>
    <row r="242" s="11" customFormat="1" ht="12.75" spans="1:228">
      <c r="A242" s="45" t="s">
        <v>42</v>
      </c>
      <c r="B242" s="46" t="s">
        <v>149</v>
      </c>
      <c r="C242" s="45" t="s">
        <v>52</v>
      </c>
      <c r="D242" s="45" t="s">
        <v>70</v>
      </c>
      <c r="E242" s="45" t="s">
        <v>71</v>
      </c>
      <c r="F242" s="45">
        <v>6</v>
      </c>
      <c r="G242" s="45">
        <v>1</v>
      </c>
      <c r="H242" s="45">
        <v>6</v>
      </c>
      <c r="I242" s="45">
        <v>6</v>
      </c>
      <c r="J242" s="45">
        <v>2019</v>
      </c>
      <c r="K242" s="45">
        <v>2019</v>
      </c>
      <c r="L242" s="55">
        <v>0.9</v>
      </c>
      <c r="M242" s="55">
        <v>0</v>
      </c>
      <c r="N242" s="55">
        <v>0</v>
      </c>
      <c r="O242" s="55">
        <v>0</v>
      </c>
      <c r="P242" s="55">
        <v>0.9</v>
      </c>
      <c r="Q242" s="45" t="s">
        <v>46</v>
      </c>
      <c r="R242" s="45">
        <v>6</v>
      </c>
      <c r="S242" s="45">
        <v>6</v>
      </c>
      <c r="T242" s="45">
        <v>6</v>
      </c>
      <c r="U242" s="45">
        <v>6</v>
      </c>
      <c r="V242" s="45" t="s">
        <v>41</v>
      </c>
      <c r="W242" s="45" t="s">
        <v>41</v>
      </c>
      <c r="X242" s="45" t="s">
        <v>41</v>
      </c>
      <c r="Y242" s="45" t="s">
        <v>41</v>
      </c>
      <c r="Z242" s="45">
        <v>6</v>
      </c>
      <c r="AA242" s="45">
        <v>6</v>
      </c>
      <c r="AB242" s="46" t="s">
        <v>117</v>
      </c>
      <c r="AC242" s="46" t="s">
        <v>118</v>
      </c>
      <c r="AD242" s="66"/>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c r="GM242" s="8"/>
      <c r="GN242" s="8"/>
      <c r="GO242" s="8"/>
      <c r="GP242" s="8"/>
      <c r="GQ242" s="8"/>
      <c r="GR242" s="8"/>
      <c r="GS242" s="8"/>
      <c r="GT242" s="8"/>
      <c r="GU242" s="8"/>
      <c r="GV242" s="8"/>
      <c r="GW242" s="8"/>
      <c r="GX242" s="8"/>
      <c r="GY242" s="8"/>
      <c r="GZ242" s="8"/>
      <c r="HA242" s="8"/>
      <c r="HB242" s="8"/>
      <c r="HC242" s="8"/>
      <c r="HD242" s="8"/>
      <c r="HE242" s="8"/>
      <c r="HF242" s="8"/>
      <c r="HG242" s="8"/>
      <c r="HH242" s="8"/>
      <c r="HI242" s="8"/>
      <c r="HJ242" s="8"/>
      <c r="HK242" s="8"/>
      <c r="HL242" s="8"/>
      <c r="HM242" s="8"/>
      <c r="HN242" s="8"/>
      <c r="HO242" s="8"/>
      <c r="HP242" s="8"/>
      <c r="HQ242" s="8"/>
      <c r="HR242" s="8"/>
      <c r="HS242" s="8"/>
      <c r="HT242" s="8"/>
    </row>
    <row r="243" s="11" customFormat="1" ht="12.75" spans="1:30">
      <c r="A243" s="45" t="s">
        <v>42</v>
      </c>
      <c r="B243" s="46" t="s">
        <v>149</v>
      </c>
      <c r="C243" s="45" t="s">
        <v>54</v>
      </c>
      <c r="D243" s="45" t="s">
        <v>70</v>
      </c>
      <c r="E243" s="45" t="s">
        <v>71</v>
      </c>
      <c r="F243" s="45">
        <v>2</v>
      </c>
      <c r="G243" s="45">
        <v>1</v>
      </c>
      <c r="H243" s="45">
        <v>2</v>
      </c>
      <c r="I243" s="45">
        <v>2</v>
      </c>
      <c r="J243" s="45">
        <v>2019</v>
      </c>
      <c r="K243" s="45">
        <v>2019</v>
      </c>
      <c r="L243" s="55">
        <v>0.75</v>
      </c>
      <c r="M243" s="55">
        <v>0</v>
      </c>
      <c r="N243" s="55">
        <v>0</v>
      </c>
      <c r="O243" s="55">
        <v>0</v>
      </c>
      <c r="P243" s="55">
        <v>0.75</v>
      </c>
      <c r="Q243" s="45" t="s">
        <v>46</v>
      </c>
      <c r="R243" s="45">
        <v>2</v>
      </c>
      <c r="S243" s="45">
        <v>2</v>
      </c>
      <c r="T243" s="45">
        <v>2</v>
      </c>
      <c r="U243" s="45">
        <v>2</v>
      </c>
      <c r="V243" s="45" t="s">
        <v>41</v>
      </c>
      <c r="W243" s="45" t="s">
        <v>41</v>
      </c>
      <c r="X243" s="45" t="s">
        <v>41</v>
      </c>
      <c r="Y243" s="45" t="s">
        <v>41</v>
      </c>
      <c r="Z243" s="45">
        <v>2</v>
      </c>
      <c r="AA243" s="45">
        <v>2</v>
      </c>
      <c r="AB243" s="46" t="s">
        <v>117</v>
      </c>
      <c r="AC243" s="46" t="s">
        <v>118</v>
      </c>
      <c r="AD243" s="71"/>
    </row>
    <row r="244" s="8" customFormat="1" ht="12" spans="1:30">
      <c r="A244" s="45" t="s">
        <v>42</v>
      </c>
      <c r="B244" s="46" t="s">
        <v>149</v>
      </c>
      <c r="C244" s="45" t="s">
        <v>55</v>
      </c>
      <c r="D244" s="45" t="s">
        <v>70</v>
      </c>
      <c r="E244" s="45" t="s">
        <v>71</v>
      </c>
      <c r="F244" s="45">
        <v>26</v>
      </c>
      <c r="G244" s="45">
        <v>1</v>
      </c>
      <c r="H244" s="45">
        <v>26</v>
      </c>
      <c r="I244" s="45">
        <v>26</v>
      </c>
      <c r="J244" s="45">
        <v>2019</v>
      </c>
      <c r="K244" s="45">
        <v>2019</v>
      </c>
      <c r="L244" s="55">
        <v>3.9</v>
      </c>
      <c r="M244" s="55">
        <v>0</v>
      </c>
      <c r="N244" s="55">
        <v>0</v>
      </c>
      <c r="O244" s="55">
        <v>0</v>
      </c>
      <c r="P244" s="55">
        <v>3.9</v>
      </c>
      <c r="Q244" s="45" t="s">
        <v>46</v>
      </c>
      <c r="R244" s="45">
        <v>26</v>
      </c>
      <c r="S244" s="45">
        <v>26</v>
      </c>
      <c r="T244" s="45">
        <v>26</v>
      </c>
      <c r="U244" s="45">
        <v>26</v>
      </c>
      <c r="V244" s="45" t="s">
        <v>41</v>
      </c>
      <c r="W244" s="45" t="s">
        <v>41</v>
      </c>
      <c r="X244" s="45" t="s">
        <v>41</v>
      </c>
      <c r="Y244" s="45" t="s">
        <v>41</v>
      </c>
      <c r="Z244" s="45">
        <v>26</v>
      </c>
      <c r="AA244" s="45">
        <v>26</v>
      </c>
      <c r="AB244" s="46" t="s">
        <v>117</v>
      </c>
      <c r="AC244" s="46" t="s">
        <v>118</v>
      </c>
      <c r="AD244" s="66"/>
    </row>
    <row r="245" s="8" customFormat="1" ht="12" spans="1:228">
      <c r="A245" s="45" t="s">
        <v>42</v>
      </c>
      <c r="B245" s="46" t="s">
        <v>149</v>
      </c>
      <c r="C245" s="45" t="s">
        <v>56</v>
      </c>
      <c r="D245" s="45" t="s">
        <v>70</v>
      </c>
      <c r="E245" s="45" t="s">
        <v>71</v>
      </c>
      <c r="F245" s="45">
        <v>1</v>
      </c>
      <c r="G245" s="45">
        <v>1</v>
      </c>
      <c r="H245" s="45">
        <v>1</v>
      </c>
      <c r="I245" s="45">
        <v>1</v>
      </c>
      <c r="J245" s="45">
        <v>2019</v>
      </c>
      <c r="K245" s="45">
        <v>2019</v>
      </c>
      <c r="L245" s="55">
        <v>0.15</v>
      </c>
      <c r="M245" s="55">
        <v>0</v>
      </c>
      <c r="N245" s="55">
        <v>0</v>
      </c>
      <c r="O245" s="55">
        <v>0</v>
      </c>
      <c r="P245" s="55">
        <v>0.15</v>
      </c>
      <c r="Q245" s="45" t="s">
        <v>46</v>
      </c>
      <c r="R245" s="45">
        <v>1</v>
      </c>
      <c r="S245" s="45">
        <v>1</v>
      </c>
      <c r="T245" s="45">
        <v>1</v>
      </c>
      <c r="U245" s="45">
        <v>1</v>
      </c>
      <c r="V245" s="45" t="s">
        <v>41</v>
      </c>
      <c r="W245" s="45" t="s">
        <v>41</v>
      </c>
      <c r="X245" s="45" t="s">
        <v>41</v>
      </c>
      <c r="Y245" s="45" t="s">
        <v>41</v>
      </c>
      <c r="Z245" s="45">
        <v>1</v>
      </c>
      <c r="AA245" s="45">
        <v>1</v>
      </c>
      <c r="AB245" s="46" t="s">
        <v>117</v>
      </c>
      <c r="AC245" s="46" t="s">
        <v>118</v>
      </c>
      <c r="AD245" s="69"/>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row>
    <row r="246" s="8" customFormat="1" ht="12" spans="1:30">
      <c r="A246" s="45" t="s">
        <v>42</v>
      </c>
      <c r="B246" s="46" t="s">
        <v>149</v>
      </c>
      <c r="C246" s="45" t="s">
        <v>57</v>
      </c>
      <c r="D246" s="45" t="s">
        <v>70</v>
      </c>
      <c r="E246" s="45" t="s">
        <v>71</v>
      </c>
      <c r="F246" s="45">
        <v>3</v>
      </c>
      <c r="G246" s="45">
        <v>1</v>
      </c>
      <c r="H246" s="45">
        <v>3</v>
      </c>
      <c r="I246" s="45">
        <v>3</v>
      </c>
      <c r="J246" s="45">
        <v>2019</v>
      </c>
      <c r="K246" s="45">
        <v>2019</v>
      </c>
      <c r="L246" s="55">
        <v>0.45</v>
      </c>
      <c r="M246" s="55">
        <v>0</v>
      </c>
      <c r="N246" s="55">
        <v>0</v>
      </c>
      <c r="O246" s="55">
        <v>0</v>
      </c>
      <c r="P246" s="55">
        <v>0.45</v>
      </c>
      <c r="Q246" s="45" t="s">
        <v>46</v>
      </c>
      <c r="R246" s="45">
        <v>3</v>
      </c>
      <c r="S246" s="45">
        <v>3</v>
      </c>
      <c r="T246" s="45">
        <v>3</v>
      </c>
      <c r="U246" s="45">
        <v>3</v>
      </c>
      <c r="V246" s="45" t="s">
        <v>41</v>
      </c>
      <c r="W246" s="45" t="s">
        <v>41</v>
      </c>
      <c r="X246" s="45" t="s">
        <v>41</v>
      </c>
      <c r="Y246" s="45" t="s">
        <v>41</v>
      </c>
      <c r="Z246" s="45">
        <v>3</v>
      </c>
      <c r="AA246" s="45">
        <v>3</v>
      </c>
      <c r="AB246" s="46" t="s">
        <v>117</v>
      </c>
      <c r="AC246" s="46" t="s">
        <v>118</v>
      </c>
      <c r="AD246" s="66"/>
    </row>
    <row r="247" s="8" customFormat="1" ht="12" spans="1:228">
      <c r="A247" s="45" t="s">
        <v>42</v>
      </c>
      <c r="B247" s="46" t="s">
        <v>149</v>
      </c>
      <c r="C247" s="45" t="s">
        <v>58</v>
      </c>
      <c r="D247" s="45" t="s">
        <v>70</v>
      </c>
      <c r="E247" s="45" t="s">
        <v>71</v>
      </c>
      <c r="F247" s="45">
        <v>11</v>
      </c>
      <c r="G247" s="45">
        <v>1</v>
      </c>
      <c r="H247" s="45">
        <v>11</v>
      </c>
      <c r="I247" s="45">
        <v>11</v>
      </c>
      <c r="J247" s="45">
        <v>2019</v>
      </c>
      <c r="K247" s="45">
        <v>2019</v>
      </c>
      <c r="L247" s="55">
        <v>1.65</v>
      </c>
      <c r="M247" s="55">
        <v>0</v>
      </c>
      <c r="N247" s="55">
        <v>0</v>
      </c>
      <c r="O247" s="55">
        <v>0</v>
      </c>
      <c r="P247" s="55">
        <v>1.65</v>
      </c>
      <c r="Q247" s="45" t="s">
        <v>46</v>
      </c>
      <c r="R247" s="45">
        <v>11</v>
      </c>
      <c r="S247" s="45">
        <v>11</v>
      </c>
      <c r="T247" s="45">
        <v>11</v>
      </c>
      <c r="U247" s="45">
        <v>11</v>
      </c>
      <c r="V247" s="45" t="s">
        <v>41</v>
      </c>
      <c r="W247" s="45" t="s">
        <v>41</v>
      </c>
      <c r="X247" s="45" t="s">
        <v>41</v>
      </c>
      <c r="Y247" s="45" t="s">
        <v>41</v>
      </c>
      <c r="Z247" s="45">
        <v>11</v>
      </c>
      <c r="AA247" s="45">
        <v>11</v>
      </c>
      <c r="AB247" s="46" t="s">
        <v>117</v>
      </c>
      <c r="AC247" s="46" t="s">
        <v>118</v>
      </c>
      <c r="AD247" s="6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c r="FT247" s="7"/>
      <c r="FU247" s="7"/>
      <c r="FV247" s="7"/>
      <c r="FW247" s="7"/>
      <c r="FX247" s="7"/>
      <c r="FY247" s="7"/>
      <c r="FZ247" s="7"/>
      <c r="GA247" s="7"/>
      <c r="GB247" s="7"/>
      <c r="GC247" s="7"/>
      <c r="GD247" s="7"/>
      <c r="GE247" s="7"/>
      <c r="GF247" s="7"/>
      <c r="GG247" s="7"/>
      <c r="GH247" s="7"/>
      <c r="GI247" s="7"/>
      <c r="GJ247" s="7"/>
      <c r="GK247" s="7"/>
      <c r="GL247" s="7"/>
      <c r="GM247" s="7"/>
      <c r="GN247" s="7"/>
      <c r="GO247" s="7"/>
      <c r="GP247" s="7"/>
      <c r="GQ247" s="7"/>
      <c r="GR247" s="7"/>
      <c r="GS247" s="7"/>
      <c r="GT247" s="7"/>
      <c r="GU247" s="7"/>
      <c r="GV247" s="7"/>
      <c r="GW247" s="7"/>
      <c r="GX247" s="7"/>
      <c r="GY247" s="7"/>
      <c r="GZ247" s="7"/>
      <c r="HA247" s="7"/>
      <c r="HB247" s="7"/>
      <c r="HC247" s="7"/>
      <c r="HD247" s="7"/>
      <c r="HE247" s="7"/>
      <c r="HF247" s="7"/>
      <c r="HG247" s="7"/>
      <c r="HH247" s="7"/>
      <c r="HI247" s="7"/>
      <c r="HJ247" s="7"/>
      <c r="HK247" s="7"/>
      <c r="HL247" s="7"/>
      <c r="HM247" s="7"/>
      <c r="HN247" s="7"/>
      <c r="HO247" s="7"/>
      <c r="HP247" s="7"/>
      <c r="HQ247" s="7"/>
      <c r="HR247" s="7"/>
      <c r="HS247" s="7"/>
      <c r="HT247" s="7"/>
    </row>
    <row r="248" s="5" customFormat="1" ht="12" spans="1:30">
      <c r="A248" s="43" t="s">
        <v>150</v>
      </c>
      <c r="B248" s="44" t="s">
        <v>151</v>
      </c>
      <c r="C248" s="43" t="s">
        <v>144</v>
      </c>
      <c r="D248" s="43"/>
      <c r="E248" s="43"/>
      <c r="F248" s="43">
        <v>8</v>
      </c>
      <c r="G248" s="43">
        <v>6</v>
      </c>
      <c r="H248" s="43">
        <v>7</v>
      </c>
      <c r="I248" s="43">
        <v>8</v>
      </c>
      <c r="J248" s="43"/>
      <c r="K248" s="43"/>
      <c r="L248" s="52">
        <f>SUM(L249:L254)</f>
        <v>6.664</v>
      </c>
      <c r="M248" s="52">
        <f>SUM(M249:M254)</f>
        <v>0</v>
      </c>
      <c r="N248" s="52">
        <f>SUM(N249:N254)</f>
        <v>0</v>
      </c>
      <c r="O248" s="52">
        <f>SUM(O249:O254)</f>
        <v>0</v>
      </c>
      <c r="P248" s="52">
        <f>SUM(P249:P254)</f>
        <v>6.664</v>
      </c>
      <c r="Q248" s="43"/>
      <c r="R248" s="43">
        <v>7</v>
      </c>
      <c r="S248" s="43">
        <v>8</v>
      </c>
      <c r="T248" s="43">
        <v>7</v>
      </c>
      <c r="U248" s="43">
        <v>8</v>
      </c>
      <c r="V248" s="43" t="s">
        <v>41</v>
      </c>
      <c r="W248" s="43" t="s">
        <v>41</v>
      </c>
      <c r="X248" s="43" t="s">
        <v>41</v>
      </c>
      <c r="Y248" s="43" t="s">
        <v>41</v>
      </c>
      <c r="Z248" s="43">
        <v>7</v>
      </c>
      <c r="AA248" s="43">
        <v>8</v>
      </c>
      <c r="AB248" s="44"/>
      <c r="AC248" s="44"/>
      <c r="AD248" s="65"/>
    </row>
    <row r="249" s="7" customFormat="1" ht="12" spans="1:30">
      <c r="A249" s="45" t="s">
        <v>42</v>
      </c>
      <c r="B249" s="46" t="s">
        <v>152</v>
      </c>
      <c r="C249" s="45" t="s">
        <v>49</v>
      </c>
      <c r="D249" s="45" t="s">
        <v>70</v>
      </c>
      <c r="E249" s="45" t="s">
        <v>71</v>
      </c>
      <c r="F249" s="45">
        <v>2</v>
      </c>
      <c r="G249" s="45">
        <v>1</v>
      </c>
      <c r="H249" s="45">
        <v>1</v>
      </c>
      <c r="I249" s="45">
        <v>2</v>
      </c>
      <c r="J249" s="45">
        <v>2019</v>
      </c>
      <c r="K249" s="45">
        <v>2019</v>
      </c>
      <c r="L249" s="55">
        <v>1.92</v>
      </c>
      <c r="M249" s="55">
        <v>0</v>
      </c>
      <c r="N249" s="55">
        <v>0</v>
      </c>
      <c r="O249" s="55">
        <v>0</v>
      </c>
      <c r="P249" s="55">
        <v>1.92</v>
      </c>
      <c r="Q249" s="45" t="s">
        <v>46</v>
      </c>
      <c r="R249" s="45">
        <v>1</v>
      </c>
      <c r="S249" s="45">
        <v>2</v>
      </c>
      <c r="T249" s="45">
        <v>1</v>
      </c>
      <c r="U249" s="45">
        <v>2</v>
      </c>
      <c r="V249" s="45" t="s">
        <v>41</v>
      </c>
      <c r="W249" s="45" t="s">
        <v>41</v>
      </c>
      <c r="X249" s="45" t="s">
        <v>41</v>
      </c>
      <c r="Y249" s="45" t="s">
        <v>41</v>
      </c>
      <c r="Z249" s="45">
        <v>1</v>
      </c>
      <c r="AA249" s="45">
        <v>2</v>
      </c>
      <c r="AB249" s="46" t="s">
        <v>117</v>
      </c>
      <c r="AC249" s="46" t="s">
        <v>118</v>
      </c>
      <c r="AD249" s="46"/>
    </row>
    <row r="250" s="6" customFormat="1" ht="12" spans="1:228">
      <c r="A250" s="45" t="s">
        <v>42</v>
      </c>
      <c r="B250" s="46" t="s">
        <v>152</v>
      </c>
      <c r="C250" s="45" t="s">
        <v>50</v>
      </c>
      <c r="D250" s="45" t="s">
        <v>70</v>
      </c>
      <c r="E250" s="45" t="s">
        <v>71</v>
      </c>
      <c r="F250" s="45">
        <v>2</v>
      </c>
      <c r="G250" s="45">
        <v>1</v>
      </c>
      <c r="H250" s="45">
        <v>2</v>
      </c>
      <c r="I250" s="45">
        <v>2</v>
      </c>
      <c r="J250" s="45">
        <v>2019</v>
      </c>
      <c r="K250" s="45">
        <v>2019</v>
      </c>
      <c r="L250" s="132">
        <v>1.368</v>
      </c>
      <c r="M250" s="55">
        <v>0</v>
      </c>
      <c r="N250" s="55">
        <v>0</v>
      </c>
      <c r="O250" s="55">
        <v>0</v>
      </c>
      <c r="P250" s="132">
        <v>1.368</v>
      </c>
      <c r="Q250" s="45" t="s">
        <v>46</v>
      </c>
      <c r="R250" s="45">
        <v>2</v>
      </c>
      <c r="S250" s="45">
        <v>2</v>
      </c>
      <c r="T250" s="45">
        <v>2</v>
      </c>
      <c r="U250" s="45">
        <v>2</v>
      </c>
      <c r="V250" s="45" t="s">
        <v>41</v>
      </c>
      <c r="W250" s="45" t="s">
        <v>41</v>
      </c>
      <c r="X250" s="45" t="s">
        <v>41</v>
      </c>
      <c r="Y250" s="45" t="s">
        <v>41</v>
      </c>
      <c r="Z250" s="45">
        <v>2</v>
      </c>
      <c r="AA250" s="45">
        <v>2</v>
      </c>
      <c r="AB250" s="46" t="s">
        <v>117</v>
      </c>
      <c r="AC250" s="46" t="s">
        <v>118</v>
      </c>
      <c r="AD250" s="46"/>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7"/>
      <c r="GA250" s="7"/>
      <c r="GB250" s="7"/>
      <c r="GC250" s="7"/>
      <c r="GD250" s="7"/>
      <c r="GE250" s="7"/>
      <c r="GF250" s="7"/>
      <c r="GG250" s="7"/>
      <c r="GH250" s="7"/>
      <c r="GI250" s="7"/>
      <c r="GJ250" s="7"/>
      <c r="GK250" s="7"/>
      <c r="GL250" s="7"/>
      <c r="GM250" s="7"/>
      <c r="GN250" s="7"/>
      <c r="GO250" s="7"/>
      <c r="GP250" s="7"/>
      <c r="GQ250" s="7"/>
      <c r="GR250" s="7"/>
      <c r="GS250" s="7"/>
      <c r="GT250" s="7"/>
      <c r="GU250" s="7"/>
      <c r="GV250" s="7"/>
      <c r="GW250" s="7"/>
      <c r="GX250" s="7"/>
      <c r="GY250" s="7"/>
      <c r="GZ250" s="7"/>
      <c r="HA250" s="7"/>
      <c r="HB250" s="7"/>
      <c r="HC250" s="7"/>
      <c r="HD250" s="7"/>
      <c r="HE250" s="7"/>
      <c r="HF250" s="7"/>
      <c r="HG250" s="7"/>
      <c r="HH250" s="7"/>
      <c r="HI250" s="7"/>
      <c r="HJ250" s="7"/>
      <c r="HK250" s="7"/>
      <c r="HL250" s="7"/>
      <c r="HM250" s="7"/>
      <c r="HN250" s="7"/>
      <c r="HO250" s="7"/>
      <c r="HP250" s="7"/>
      <c r="HQ250" s="7"/>
      <c r="HR250" s="7"/>
      <c r="HS250" s="7"/>
      <c r="HT250" s="7"/>
    </row>
    <row r="251" s="6" customFormat="1" ht="12" spans="1:30">
      <c r="A251" s="45" t="s">
        <v>42</v>
      </c>
      <c r="B251" s="46" t="s">
        <v>152</v>
      </c>
      <c r="C251" s="45" t="s">
        <v>51</v>
      </c>
      <c r="D251" s="45" t="s">
        <v>70</v>
      </c>
      <c r="E251" s="45" t="s">
        <v>71</v>
      </c>
      <c r="F251" s="45">
        <v>1</v>
      </c>
      <c r="G251" s="45">
        <v>1</v>
      </c>
      <c r="H251" s="45">
        <v>1</v>
      </c>
      <c r="I251" s="45">
        <v>1</v>
      </c>
      <c r="J251" s="45">
        <v>2019</v>
      </c>
      <c r="K251" s="45">
        <v>2019</v>
      </c>
      <c r="L251" s="55">
        <v>0.96</v>
      </c>
      <c r="M251" s="55">
        <v>0</v>
      </c>
      <c r="N251" s="55">
        <v>0</v>
      </c>
      <c r="O251" s="55">
        <v>0</v>
      </c>
      <c r="P251" s="55">
        <v>0.96</v>
      </c>
      <c r="Q251" s="45" t="s">
        <v>46</v>
      </c>
      <c r="R251" s="45">
        <v>1</v>
      </c>
      <c r="S251" s="45">
        <v>1</v>
      </c>
      <c r="T251" s="45">
        <v>1</v>
      </c>
      <c r="U251" s="45">
        <v>1</v>
      </c>
      <c r="V251" s="45" t="s">
        <v>41</v>
      </c>
      <c r="W251" s="45" t="s">
        <v>41</v>
      </c>
      <c r="X251" s="45" t="s">
        <v>41</v>
      </c>
      <c r="Y251" s="45" t="s">
        <v>41</v>
      </c>
      <c r="Z251" s="45">
        <v>1</v>
      </c>
      <c r="AA251" s="45">
        <v>1</v>
      </c>
      <c r="AB251" s="46" t="s">
        <v>117</v>
      </c>
      <c r="AC251" s="46" t="s">
        <v>118</v>
      </c>
      <c r="AD251" s="46"/>
    </row>
    <row r="252" s="11" customFormat="1" ht="12.75" spans="1:228">
      <c r="A252" s="45" t="s">
        <v>42</v>
      </c>
      <c r="B252" s="46" t="s">
        <v>152</v>
      </c>
      <c r="C252" s="45" t="s">
        <v>52</v>
      </c>
      <c r="D252" s="45" t="s">
        <v>70</v>
      </c>
      <c r="E252" s="45" t="s">
        <v>71</v>
      </c>
      <c r="F252" s="45">
        <v>1</v>
      </c>
      <c r="G252" s="45">
        <v>1</v>
      </c>
      <c r="H252" s="45">
        <v>1</v>
      </c>
      <c r="I252" s="45">
        <v>1</v>
      </c>
      <c r="J252" s="45">
        <v>2019</v>
      </c>
      <c r="K252" s="45">
        <v>2019</v>
      </c>
      <c r="L252" s="55">
        <v>0.696</v>
      </c>
      <c r="M252" s="55">
        <v>0</v>
      </c>
      <c r="N252" s="55">
        <v>0</v>
      </c>
      <c r="O252" s="55">
        <v>0</v>
      </c>
      <c r="P252" s="55">
        <v>0.696</v>
      </c>
      <c r="Q252" s="45" t="s">
        <v>46</v>
      </c>
      <c r="R252" s="45">
        <v>1</v>
      </c>
      <c r="S252" s="45">
        <v>1</v>
      </c>
      <c r="T252" s="45">
        <v>1</v>
      </c>
      <c r="U252" s="45">
        <v>1</v>
      </c>
      <c r="V252" s="45" t="s">
        <v>41</v>
      </c>
      <c r="W252" s="45" t="s">
        <v>41</v>
      </c>
      <c r="X252" s="45" t="s">
        <v>41</v>
      </c>
      <c r="Y252" s="45" t="s">
        <v>41</v>
      </c>
      <c r="Z252" s="45">
        <v>1</v>
      </c>
      <c r="AA252" s="45">
        <v>1</v>
      </c>
      <c r="AB252" s="46" t="s">
        <v>117</v>
      </c>
      <c r="AC252" s="46" t="s">
        <v>118</v>
      </c>
      <c r="AD252" s="66"/>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8"/>
      <c r="EG252" s="8"/>
      <c r="EH252" s="8"/>
      <c r="EI252" s="8"/>
      <c r="EJ252" s="8"/>
      <c r="EK252" s="8"/>
      <c r="EL252" s="8"/>
      <c r="EM252" s="8"/>
      <c r="EN252" s="8"/>
      <c r="EO252" s="8"/>
      <c r="EP252" s="8"/>
      <c r="EQ252" s="8"/>
      <c r="ER252" s="8"/>
      <c r="ES252" s="8"/>
      <c r="ET252" s="8"/>
      <c r="EU252" s="8"/>
      <c r="EV252" s="8"/>
      <c r="EW252" s="8"/>
      <c r="EX252" s="8"/>
      <c r="EY252" s="8"/>
      <c r="EZ252" s="8"/>
      <c r="FA252" s="8"/>
      <c r="FB252" s="8"/>
      <c r="FC252" s="8"/>
      <c r="FD252" s="8"/>
      <c r="FE252" s="8"/>
      <c r="FF252" s="8"/>
      <c r="FG252" s="8"/>
      <c r="FH252" s="8"/>
      <c r="FI252" s="8"/>
      <c r="FJ252" s="8"/>
      <c r="FK252" s="8"/>
      <c r="FL252" s="8"/>
      <c r="FM252" s="8"/>
      <c r="FN252" s="8"/>
      <c r="FO252" s="8"/>
      <c r="FP252" s="8"/>
      <c r="FQ252" s="8"/>
      <c r="FR252" s="8"/>
      <c r="FS252" s="8"/>
      <c r="FT252" s="8"/>
      <c r="FU252" s="8"/>
      <c r="FV252" s="8"/>
      <c r="FW252" s="8"/>
      <c r="FX252" s="8"/>
      <c r="FY252" s="8"/>
      <c r="FZ252" s="8"/>
      <c r="GA252" s="8"/>
      <c r="GB252" s="8"/>
      <c r="GC252" s="8"/>
      <c r="GD252" s="8"/>
      <c r="GE252" s="8"/>
      <c r="GF252" s="8"/>
      <c r="GG252" s="8"/>
      <c r="GH252" s="8"/>
      <c r="GI252" s="8"/>
      <c r="GJ252" s="8"/>
      <c r="GK252" s="8"/>
      <c r="GL252" s="8"/>
      <c r="GM252" s="8"/>
      <c r="GN252" s="8"/>
      <c r="GO252" s="8"/>
      <c r="GP252" s="8"/>
      <c r="GQ252" s="8"/>
      <c r="GR252" s="8"/>
      <c r="GS252" s="8"/>
      <c r="GT252" s="8"/>
      <c r="GU252" s="8"/>
      <c r="GV252" s="8"/>
      <c r="GW252" s="8"/>
      <c r="GX252" s="8"/>
      <c r="GY252" s="8"/>
      <c r="GZ252" s="8"/>
      <c r="HA252" s="8"/>
      <c r="HB252" s="8"/>
      <c r="HC252" s="8"/>
      <c r="HD252" s="8"/>
      <c r="HE252" s="8"/>
      <c r="HF252" s="8"/>
      <c r="HG252" s="8"/>
      <c r="HH252" s="8"/>
      <c r="HI252" s="8"/>
      <c r="HJ252" s="8"/>
      <c r="HK252" s="8"/>
      <c r="HL252" s="8"/>
      <c r="HM252" s="8"/>
      <c r="HN252" s="8"/>
      <c r="HO252" s="8"/>
      <c r="HP252" s="8"/>
      <c r="HQ252" s="8"/>
      <c r="HR252" s="8"/>
      <c r="HS252" s="8"/>
      <c r="HT252" s="8"/>
    </row>
    <row r="253" s="8" customFormat="1" ht="12" spans="1:30">
      <c r="A253" s="45" t="s">
        <v>42</v>
      </c>
      <c r="B253" s="46" t="s">
        <v>152</v>
      </c>
      <c r="C253" s="45" t="s">
        <v>55</v>
      </c>
      <c r="D253" s="45" t="s">
        <v>70</v>
      </c>
      <c r="E253" s="45" t="s">
        <v>71</v>
      </c>
      <c r="F253" s="45">
        <v>1</v>
      </c>
      <c r="G253" s="45">
        <v>1</v>
      </c>
      <c r="H253" s="45">
        <v>1</v>
      </c>
      <c r="I253" s="45">
        <v>1</v>
      </c>
      <c r="J253" s="45">
        <v>2019</v>
      </c>
      <c r="K253" s="45">
        <v>2019</v>
      </c>
      <c r="L253" s="55">
        <v>1</v>
      </c>
      <c r="M253" s="55">
        <v>0</v>
      </c>
      <c r="N253" s="55">
        <v>0</v>
      </c>
      <c r="O253" s="55">
        <v>0</v>
      </c>
      <c r="P253" s="55">
        <v>1</v>
      </c>
      <c r="Q253" s="45" t="s">
        <v>46</v>
      </c>
      <c r="R253" s="45">
        <v>1</v>
      </c>
      <c r="S253" s="45">
        <v>1</v>
      </c>
      <c r="T253" s="45">
        <v>1</v>
      </c>
      <c r="U253" s="45">
        <v>1</v>
      </c>
      <c r="V253" s="45" t="s">
        <v>41</v>
      </c>
      <c r="W253" s="45" t="s">
        <v>41</v>
      </c>
      <c r="X253" s="45" t="s">
        <v>41</v>
      </c>
      <c r="Y253" s="45" t="s">
        <v>41</v>
      </c>
      <c r="Z253" s="45">
        <v>1</v>
      </c>
      <c r="AA253" s="45">
        <v>1</v>
      </c>
      <c r="AB253" s="46" t="s">
        <v>117</v>
      </c>
      <c r="AC253" s="46" t="s">
        <v>118</v>
      </c>
      <c r="AD253" s="66"/>
    </row>
    <row r="254" s="8" customFormat="1" ht="12" spans="1:228">
      <c r="A254" s="45" t="s">
        <v>42</v>
      </c>
      <c r="B254" s="46" t="s">
        <v>152</v>
      </c>
      <c r="C254" s="45" t="s">
        <v>58</v>
      </c>
      <c r="D254" s="45" t="s">
        <v>70</v>
      </c>
      <c r="E254" s="45" t="s">
        <v>71</v>
      </c>
      <c r="F254" s="45">
        <v>1</v>
      </c>
      <c r="G254" s="45">
        <v>1</v>
      </c>
      <c r="H254" s="45">
        <v>1</v>
      </c>
      <c r="I254" s="45">
        <v>1</v>
      </c>
      <c r="J254" s="45">
        <v>2019</v>
      </c>
      <c r="K254" s="45">
        <v>2019</v>
      </c>
      <c r="L254" s="55">
        <v>0.72</v>
      </c>
      <c r="M254" s="55">
        <v>0</v>
      </c>
      <c r="N254" s="55">
        <v>0</v>
      </c>
      <c r="O254" s="55">
        <v>0</v>
      </c>
      <c r="P254" s="55">
        <v>0.72</v>
      </c>
      <c r="Q254" s="45" t="s">
        <v>46</v>
      </c>
      <c r="R254" s="45">
        <v>1</v>
      </c>
      <c r="S254" s="45">
        <v>1</v>
      </c>
      <c r="T254" s="45">
        <v>1</v>
      </c>
      <c r="U254" s="45">
        <v>1</v>
      </c>
      <c r="V254" s="45" t="s">
        <v>41</v>
      </c>
      <c r="W254" s="45" t="s">
        <v>41</v>
      </c>
      <c r="X254" s="45" t="s">
        <v>41</v>
      </c>
      <c r="Y254" s="45" t="s">
        <v>41</v>
      </c>
      <c r="Z254" s="45">
        <v>1</v>
      </c>
      <c r="AA254" s="45">
        <v>1</v>
      </c>
      <c r="AB254" s="46" t="s">
        <v>117</v>
      </c>
      <c r="AC254" s="46" t="s">
        <v>118</v>
      </c>
      <c r="AD254" s="6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c r="FT254" s="7"/>
      <c r="FU254" s="7"/>
      <c r="FV254" s="7"/>
      <c r="FW254" s="7"/>
      <c r="FX254" s="7"/>
      <c r="FY254" s="7"/>
      <c r="FZ254" s="7"/>
      <c r="GA254" s="7"/>
      <c r="GB254" s="7"/>
      <c r="GC254" s="7"/>
      <c r="GD254" s="7"/>
      <c r="GE254" s="7"/>
      <c r="GF254" s="7"/>
      <c r="GG254" s="7"/>
      <c r="GH254" s="7"/>
      <c r="GI254" s="7"/>
      <c r="GJ254" s="7"/>
      <c r="GK254" s="7"/>
      <c r="GL254" s="7"/>
      <c r="GM254" s="7"/>
      <c r="GN254" s="7"/>
      <c r="GO254" s="7"/>
      <c r="GP254" s="7"/>
      <c r="GQ254" s="7"/>
      <c r="GR254" s="7"/>
      <c r="GS254" s="7"/>
      <c r="GT254" s="7"/>
      <c r="GU254" s="7"/>
      <c r="GV254" s="7"/>
      <c r="GW254" s="7"/>
      <c r="GX254" s="7"/>
      <c r="GY254" s="7"/>
      <c r="GZ254" s="7"/>
      <c r="HA254" s="7"/>
      <c r="HB254" s="7"/>
      <c r="HC254" s="7"/>
      <c r="HD254" s="7"/>
      <c r="HE254" s="7"/>
      <c r="HF254" s="7"/>
      <c r="HG254" s="7"/>
      <c r="HH254" s="7"/>
      <c r="HI254" s="7"/>
      <c r="HJ254" s="7"/>
      <c r="HK254" s="7"/>
      <c r="HL254" s="7"/>
      <c r="HM254" s="7"/>
      <c r="HN254" s="7"/>
      <c r="HO254" s="7"/>
      <c r="HP254" s="7"/>
      <c r="HQ254" s="7"/>
      <c r="HR254" s="7"/>
      <c r="HS254" s="7"/>
      <c r="HT254" s="7"/>
    </row>
    <row r="255" s="5" customFormat="1" ht="12" spans="1:30">
      <c r="A255" s="43" t="s">
        <v>153</v>
      </c>
      <c r="B255" s="44" t="s">
        <v>154</v>
      </c>
      <c r="C255" s="43"/>
      <c r="D255" s="43"/>
      <c r="E255" s="43"/>
      <c r="F255" s="43"/>
      <c r="G255" s="43"/>
      <c r="H255" s="43"/>
      <c r="I255" s="43"/>
      <c r="J255" s="43"/>
      <c r="K255" s="43"/>
      <c r="L255" s="52"/>
      <c r="M255" s="52"/>
      <c r="N255" s="52"/>
      <c r="O255" s="52"/>
      <c r="P255" s="52"/>
      <c r="Q255" s="43"/>
      <c r="R255" s="43"/>
      <c r="S255" s="43"/>
      <c r="T255" s="43"/>
      <c r="U255" s="43"/>
      <c r="V255" s="43"/>
      <c r="W255" s="43"/>
      <c r="X255" s="43"/>
      <c r="Y255" s="43"/>
      <c r="Z255" s="43"/>
      <c r="AA255" s="43"/>
      <c r="AB255" s="44"/>
      <c r="AC255" s="44"/>
      <c r="AD255" s="65"/>
    </row>
    <row r="256" s="5" customFormat="1" ht="12" spans="1:30">
      <c r="A256" s="43" t="s">
        <v>156</v>
      </c>
      <c r="B256" s="44" t="s">
        <v>157</v>
      </c>
      <c r="C256" s="43"/>
      <c r="D256" s="43"/>
      <c r="E256" s="43"/>
      <c r="F256" s="43"/>
      <c r="G256" s="43"/>
      <c r="H256" s="43"/>
      <c r="I256" s="43"/>
      <c r="J256" s="43"/>
      <c r="K256" s="43"/>
      <c r="L256" s="52"/>
      <c r="M256" s="52"/>
      <c r="N256" s="52"/>
      <c r="O256" s="52"/>
      <c r="P256" s="52"/>
      <c r="Q256" s="43"/>
      <c r="R256" s="43"/>
      <c r="S256" s="43"/>
      <c r="T256" s="43"/>
      <c r="U256" s="43"/>
      <c r="V256" s="43"/>
      <c r="W256" s="43"/>
      <c r="X256" s="43"/>
      <c r="Y256" s="43"/>
      <c r="Z256" s="43"/>
      <c r="AA256" s="43"/>
      <c r="AB256" s="44"/>
      <c r="AC256" s="44"/>
      <c r="AD256" s="65"/>
    </row>
    <row r="257" s="5" customFormat="1" ht="12" spans="1:30">
      <c r="A257" s="43" t="s">
        <v>159</v>
      </c>
      <c r="B257" s="44" t="s">
        <v>160</v>
      </c>
      <c r="C257" s="43" t="s">
        <v>134</v>
      </c>
      <c r="D257" s="43"/>
      <c r="E257" s="43"/>
      <c r="F257" s="43">
        <v>24</v>
      </c>
      <c r="G257" s="43">
        <v>2</v>
      </c>
      <c r="H257" s="43">
        <v>24</v>
      </c>
      <c r="I257" s="43">
        <v>24</v>
      </c>
      <c r="J257" s="43"/>
      <c r="K257" s="43"/>
      <c r="L257" s="52">
        <f>SUM(L258:L259)</f>
        <v>23.8</v>
      </c>
      <c r="M257" s="52">
        <f>SUM(M258:M259)</f>
        <v>0</v>
      </c>
      <c r="N257" s="52">
        <f>SUM(N258:N259)</f>
        <v>0</v>
      </c>
      <c r="O257" s="52">
        <f>SUM(O258:O259)</f>
        <v>0</v>
      </c>
      <c r="P257" s="52">
        <f>SUM(P258:P259)</f>
        <v>23.8</v>
      </c>
      <c r="Q257" s="43"/>
      <c r="R257" s="43">
        <v>24</v>
      </c>
      <c r="S257" s="43">
        <v>24</v>
      </c>
      <c r="T257" s="43">
        <v>24</v>
      </c>
      <c r="U257" s="43">
        <v>24</v>
      </c>
      <c r="V257" s="43" t="s">
        <v>41</v>
      </c>
      <c r="W257" s="43" t="s">
        <v>41</v>
      </c>
      <c r="X257" s="43" t="s">
        <v>41</v>
      </c>
      <c r="Y257" s="43" t="s">
        <v>41</v>
      </c>
      <c r="Z257" s="43">
        <v>24</v>
      </c>
      <c r="AA257" s="43">
        <v>24</v>
      </c>
      <c r="AB257" s="44"/>
      <c r="AC257" s="44"/>
      <c r="AD257" s="65"/>
    </row>
    <row r="258" s="7" customFormat="1" ht="12" spans="1:30">
      <c r="A258" s="45" t="s">
        <v>42</v>
      </c>
      <c r="B258" s="46" t="s">
        <v>162</v>
      </c>
      <c r="C258" s="45" t="s">
        <v>49</v>
      </c>
      <c r="D258" s="45" t="s">
        <v>70</v>
      </c>
      <c r="E258" s="45" t="s">
        <v>71</v>
      </c>
      <c r="F258" s="45">
        <v>5</v>
      </c>
      <c r="G258" s="45">
        <v>1</v>
      </c>
      <c r="H258" s="45">
        <v>5</v>
      </c>
      <c r="I258" s="45">
        <v>5</v>
      </c>
      <c r="J258" s="45">
        <v>2019</v>
      </c>
      <c r="K258" s="45">
        <v>2019</v>
      </c>
      <c r="L258" s="55">
        <v>4.8</v>
      </c>
      <c r="M258" s="55">
        <v>0</v>
      </c>
      <c r="N258" s="55">
        <v>0</v>
      </c>
      <c r="O258" s="55">
        <v>0</v>
      </c>
      <c r="P258" s="55">
        <v>4.8</v>
      </c>
      <c r="Q258" s="45" t="s">
        <v>46</v>
      </c>
      <c r="R258" s="45">
        <v>5</v>
      </c>
      <c r="S258" s="45">
        <v>5</v>
      </c>
      <c r="T258" s="45">
        <v>5</v>
      </c>
      <c r="U258" s="45">
        <v>5</v>
      </c>
      <c r="V258" s="45" t="s">
        <v>41</v>
      </c>
      <c r="W258" s="45" t="s">
        <v>41</v>
      </c>
      <c r="X258" s="45" t="s">
        <v>41</v>
      </c>
      <c r="Y258" s="45" t="s">
        <v>41</v>
      </c>
      <c r="Z258" s="45">
        <v>5</v>
      </c>
      <c r="AA258" s="45">
        <v>5</v>
      </c>
      <c r="AB258" s="46" t="s">
        <v>117</v>
      </c>
      <c r="AC258" s="46" t="s">
        <v>118</v>
      </c>
      <c r="AD258" s="67"/>
    </row>
    <row r="259" s="8" customFormat="1" ht="12" spans="1:30">
      <c r="A259" s="45" t="s">
        <v>42</v>
      </c>
      <c r="B259" s="46" t="s">
        <v>162</v>
      </c>
      <c r="C259" s="45" t="s">
        <v>55</v>
      </c>
      <c r="D259" s="45" t="s">
        <v>70</v>
      </c>
      <c r="E259" s="45" t="s">
        <v>71</v>
      </c>
      <c r="F259" s="45">
        <v>19</v>
      </c>
      <c r="G259" s="45">
        <v>1</v>
      </c>
      <c r="H259" s="45">
        <v>19</v>
      </c>
      <c r="I259" s="45">
        <v>19</v>
      </c>
      <c r="J259" s="45">
        <v>2019</v>
      </c>
      <c r="K259" s="45">
        <v>2019</v>
      </c>
      <c r="L259" s="55">
        <v>19</v>
      </c>
      <c r="M259" s="55">
        <v>0</v>
      </c>
      <c r="N259" s="55">
        <v>0</v>
      </c>
      <c r="O259" s="55">
        <v>0</v>
      </c>
      <c r="P259" s="55">
        <v>19</v>
      </c>
      <c r="Q259" s="45" t="s">
        <v>46</v>
      </c>
      <c r="R259" s="45">
        <v>19</v>
      </c>
      <c r="S259" s="45">
        <v>19</v>
      </c>
      <c r="T259" s="45">
        <v>19</v>
      </c>
      <c r="U259" s="45">
        <v>19</v>
      </c>
      <c r="V259" s="45" t="s">
        <v>41</v>
      </c>
      <c r="W259" s="45" t="s">
        <v>41</v>
      </c>
      <c r="X259" s="45" t="s">
        <v>41</v>
      </c>
      <c r="Y259" s="45" t="s">
        <v>41</v>
      </c>
      <c r="Z259" s="45">
        <v>19</v>
      </c>
      <c r="AA259" s="45">
        <v>19</v>
      </c>
      <c r="AB259" s="46" t="s">
        <v>117</v>
      </c>
      <c r="AC259" s="46" t="s">
        <v>118</v>
      </c>
      <c r="AD259" s="66"/>
    </row>
    <row r="260" s="5" customFormat="1" ht="12" spans="1:30">
      <c r="A260" s="43" t="s">
        <v>163</v>
      </c>
      <c r="B260" s="44" t="s">
        <v>164</v>
      </c>
      <c r="C260" s="43" t="s">
        <v>134</v>
      </c>
      <c r="D260" s="43"/>
      <c r="E260" s="43"/>
      <c r="F260" s="43">
        <v>7</v>
      </c>
      <c r="G260" s="43">
        <v>2</v>
      </c>
      <c r="H260" s="43">
        <v>7</v>
      </c>
      <c r="I260" s="43">
        <v>7</v>
      </c>
      <c r="J260" s="43"/>
      <c r="K260" s="43"/>
      <c r="L260" s="52">
        <f>SUM(L261:L262)</f>
        <v>5.52</v>
      </c>
      <c r="M260" s="52">
        <f>SUM(M261:M262)</f>
        <v>0</v>
      </c>
      <c r="N260" s="52">
        <f>SUM(N261:N262)</f>
        <v>0</v>
      </c>
      <c r="O260" s="52">
        <f>SUM(O261:O262)</f>
        <v>0</v>
      </c>
      <c r="P260" s="52">
        <f>SUM(P261:P262)</f>
        <v>5.52</v>
      </c>
      <c r="Q260" s="43"/>
      <c r="R260" s="43">
        <v>7</v>
      </c>
      <c r="S260" s="43">
        <v>7</v>
      </c>
      <c r="T260" s="43">
        <v>7</v>
      </c>
      <c r="U260" s="43">
        <v>7</v>
      </c>
      <c r="V260" s="43" t="s">
        <v>41</v>
      </c>
      <c r="W260" s="43" t="s">
        <v>41</v>
      </c>
      <c r="X260" s="43" t="s">
        <v>41</v>
      </c>
      <c r="Y260" s="43" t="s">
        <v>41</v>
      </c>
      <c r="Z260" s="43">
        <v>7</v>
      </c>
      <c r="AA260" s="43">
        <v>7</v>
      </c>
      <c r="AB260" s="44"/>
      <c r="AC260" s="44"/>
      <c r="AD260" s="65"/>
    </row>
    <row r="261" s="7" customFormat="1" ht="12" spans="1:30">
      <c r="A261" s="45" t="s">
        <v>42</v>
      </c>
      <c r="B261" s="46" t="s">
        <v>165</v>
      </c>
      <c r="C261" s="45" t="s">
        <v>49</v>
      </c>
      <c r="D261" s="45" t="s">
        <v>70</v>
      </c>
      <c r="E261" s="45" t="s">
        <v>71</v>
      </c>
      <c r="F261" s="45">
        <v>2</v>
      </c>
      <c r="G261" s="45">
        <v>1</v>
      </c>
      <c r="H261" s="45">
        <v>2</v>
      </c>
      <c r="I261" s="45">
        <v>2</v>
      </c>
      <c r="J261" s="45">
        <v>2019</v>
      </c>
      <c r="K261" s="45">
        <v>2019</v>
      </c>
      <c r="L261" s="55">
        <v>1.92</v>
      </c>
      <c r="M261" s="55">
        <v>0</v>
      </c>
      <c r="N261" s="55">
        <v>0</v>
      </c>
      <c r="O261" s="55">
        <v>0</v>
      </c>
      <c r="P261" s="55">
        <v>1.92</v>
      </c>
      <c r="Q261" s="45" t="s">
        <v>46</v>
      </c>
      <c r="R261" s="45">
        <v>2</v>
      </c>
      <c r="S261" s="45">
        <v>2</v>
      </c>
      <c r="T261" s="45">
        <v>2</v>
      </c>
      <c r="U261" s="45">
        <v>2</v>
      </c>
      <c r="V261" s="45" t="s">
        <v>41</v>
      </c>
      <c r="W261" s="45" t="s">
        <v>41</v>
      </c>
      <c r="X261" s="45" t="s">
        <v>41</v>
      </c>
      <c r="Y261" s="45" t="s">
        <v>41</v>
      </c>
      <c r="Z261" s="45">
        <v>2</v>
      </c>
      <c r="AA261" s="45">
        <v>2</v>
      </c>
      <c r="AB261" s="46" t="s">
        <v>117</v>
      </c>
      <c r="AC261" s="46" t="s">
        <v>118</v>
      </c>
      <c r="AD261" s="67"/>
    </row>
    <row r="262" s="8" customFormat="1" ht="12" spans="1:228">
      <c r="A262" s="45" t="s">
        <v>42</v>
      </c>
      <c r="B262" s="46" t="s">
        <v>165</v>
      </c>
      <c r="C262" s="45" t="s">
        <v>58</v>
      </c>
      <c r="D262" s="45" t="s">
        <v>70</v>
      </c>
      <c r="E262" s="45" t="s">
        <v>71</v>
      </c>
      <c r="F262" s="45">
        <v>5</v>
      </c>
      <c r="G262" s="45">
        <v>1</v>
      </c>
      <c r="H262" s="45">
        <v>5</v>
      </c>
      <c r="I262" s="45">
        <v>5</v>
      </c>
      <c r="J262" s="45">
        <v>2019</v>
      </c>
      <c r="K262" s="45">
        <v>2019</v>
      </c>
      <c r="L262" s="55">
        <v>3.6</v>
      </c>
      <c r="M262" s="55">
        <v>0</v>
      </c>
      <c r="N262" s="55">
        <v>0</v>
      </c>
      <c r="O262" s="55">
        <v>0</v>
      </c>
      <c r="P262" s="55">
        <v>3.6</v>
      </c>
      <c r="Q262" s="45" t="s">
        <v>46</v>
      </c>
      <c r="R262" s="45">
        <v>5</v>
      </c>
      <c r="S262" s="45">
        <v>5</v>
      </c>
      <c r="T262" s="45">
        <v>5</v>
      </c>
      <c r="U262" s="45">
        <v>5</v>
      </c>
      <c r="V262" s="45" t="s">
        <v>41</v>
      </c>
      <c r="W262" s="45" t="s">
        <v>41</v>
      </c>
      <c r="X262" s="45" t="s">
        <v>41</v>
      </c>
      <c r="Y262" s="45" t="s">
        <v>41</v>
      </c>
      <c r="Z262" s="45">
        <v>5</v>
      </c>
      <c r="AA262" s="45">
        <v>5</v>
      </c>
      <c r="AB262" s="46" t="s">
        <v>117</v>
      </c>
      <c r="AC262" s="46" t="s">
        <v>118</v>
      </c>
      <c r="AD262" s="6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c r="FT262" s="7"/>
      <c r="FU262" s="7"/>
      <c r="FV262" s="7"/>
      <c r="FW262" s="7"/>
      <c r="FX262" s="7"/>
      <c r="FY262" s="7"/>
      <c r="FZ262" s="7"/>
      <c r="GA262" s="7"/>
      <c r="GB262" s="7"/>
      <c r="GC262" s="7"/>
      <c r="GD262" s="7"/>
      <c r="GE262" s="7"/>
      <c r="GF262" s="7"/>
      <c r="GG262" s="7"/>
      <c r="GH262" s="7"/>
      <c r="GI262" s="7"/>
      <c r="GJ262" s="7"/>
      <c r="GK262" s="7"/>
      <c r="GL262" s="7"/>
      <c r="GM262" s="7"/>
      <c r="GN262" s="7"/>
      <c r="GO262" s="7"/>
      <c r="GP262" s="7"/>
      <c r="GQ262" s="7"/>
      <c r="GR262" s="7"/>
      <c r="GS262" s="7"/>
      <c r="GT262" s="7"/>
      <c r="GU262" s="7"/>
      <c r="GV262" s="7"/>
      <c r="GW262" s="7"/>
      <c r="GX262" s="7"/>
      <c r="GY262" s="7"/>
      <c r="GZ262" s="7"/>
      <c r="HA262" s="7"/>
      <c r="HB262" s="7"/>
      <c r="HC262" s="7"/>
      <c r="HD262" s="7"/>
      <c r="HE262" s="7"/>
      <c r="HF262" s="7"/>
      <c r="HG262" s="7"/>
      <c r="HH262" s="7"/>
      <c r="HI262" s="7"/>
      <c r="HJ262" s="7"/>
      <c r="HK262" s="7"/>
      <c r="HL262" s="7"/>
      <c r="HM262" s="7"/>
      <c r="HN262" s="7"/>
      <c r="HO262" s="7"/>
      <c r="HP262" s="7"/>
      <c r="HQ262" s="7"/>
      <c r="HR262" s="7"/>
      <c r="HS262" s="7"/>
      <c r="HT262" s="7"/>
    </row>
    <row r="263" s="5" customFormat="1" ht="12" spans="1:30">
      <c r="A263" s="43" t="s">
        <v>166</v>
      </c>
      <c r="B263" s="44" t="s">
        <v>167</v>
      </c>
      <c r="C263" s="43" t="s">
        <v>789</v>
      </c>
      <c r="D263" s="43"/>
      <c r="E263" s="43"/>
      <c r="F263" s="43">
        <v>11</v>
      </c>
      <c r="G263" s="43">
        <v>4</v>
      </c>
      <c r="H263" s="43">
        <v>25</v>
      </c>
      <c r="I263" s="43">
        <v>25</v>
      </c>
      <c r="J263" s="43"/>
      <c r="K263" s="43"/>
      <c r="L263" s="52">
        <f>SUM(L264:L267)</f>
        <v>16.488</v>
      </c>
      <c r="M263" s="52">
        <f>SUM(M264:M267)</f>
        <v>0</v>
      </c>
      <c r="N263" s="52">
        <f>SUM(N264:N267)</f>
        <v>0</v>
      </c>
      <c r="O263" s="52">
        <f>SUM(O264:O267)</f>
        <v>0</v>
      </c>
      <c r="P263" s="52">
        <f>SUM(P264:P267)</f>
        <v>16.488</v>
      </c>
      <c r="Q263" s="43"/>
      <c r="R263" s="43">
        <v>25</v>
      </c>
      <c r="S263" s="43">
        <v>32</v>
      </c>
      <c r="T263" s="43">
        <v>25</v>
      </c>
      <c r="U263" s="43">
        <v>25</v>
      </c>
      <c r="V263" s="43" t="s">
        <v>41</v>
      </c>
      <c r="W263" s="43" t="s">
        <v>41</v>
      </c>
      <c r="X263" s="43" t="s">
        <v>41</v>
      </c>
      <c r="Y263" s="43" t="s">
        <v>41</v>
      </c>
      <c r="Z263" s="43">
        <v>25</v>
      </c>
      <c r="AA263" s="43">
        <v>25</v>
      </c>
      <c r="AB263" s="44"/>
      <c r="AC263" s="44"/>
      <c r="AD263" s="65"/>
    </row>
    <row r="264" s="7" customFormat="1" ht="12" spans="1:30">
      <c r="A264" s="45" t="s">
        <v>42</v>
      </c>
      <c r="B264" s="46" t="s">
        <v>168</v>
      </c>
      <c r="C264" s="45" t="s">
        <v>49</v>
      </c>
      <c r="D264" s="45" t="s">
        <v>70</v>
      </c>
      <c r="E264" s="45" t="s">
        <v>71</v>
      </c>
      <c r="F264" s="45">
        <v>2</v>
      </c>
      <c r="G264" s="45">
        <v>1</v>
      </c>
      <c r="H264" s="45">
        <v>2</v>
      </c>
      <c r="I264" s="45">
        <v>2</v>
      </c>
      <c r="J264" s="45">
        <v>2019</v>
      </c>
      <c r="K264" s="45">
        <v>2019</v>
      </c>
      <c r="L264" s="55">
        <v>1.92</v>
      </c>
      <c r="M264" s="55">
        <v>0</v>
      </c>
      <c r="N264" s="55">
        <v>0</v>
      </c>
      <c r="O264" s="55">
        <v>0</v>
      </c>
      <c r="P264" s="55">
        <v>1.92</v>
      </c>
      <c r="Q264" s="45" t="s">
        <v>46</v>
      </c>
      <c r="R264" s="45">
        <v>2</v>
      </c>
      <c r="S264" s="45">
        <v>2</v>
      </c>
      <c r="T264" s="45">
        <v>2</v>
      </c>
      <c r="U264" s="45">
        <v>2</v>
      </c>
      <c r="V264" s="45" t="s">
        <v>41</v>
      </c>
      <c r="W264" s="45" t="s">
        <v>41</v>
      </c>
      <c r="X264" s="45" t="s">
        <v>41</v>
      </c>
      <c r="Y264" s="45" t="s">
        <v>41</v>
      </c>
      <c r="Z264" s="45">
        <v>2</v>
      </c>
      <c r="AA264" s="45">
        <v>2</v>
      </c>
      <c r="AB264" s="46" t="s">
        <v>117</v>
      </c>
      <c r="AC264" s="46" t="s">
        <v>118</v>
      </c>
      <c r="AD264" s="67"/>
    </row>
    <row r="265" s="6" customFormat="1" ht="12" spans="1:228">
      <c r="A265" s="45" t="s">
        <v>42</v>
      </c>
      <c r="B265" s="46" t="s">
        <v>168</v>
      </c>
      <c r="C265" s="45" t="s">
        <v>50</v>
      </c>
      <c r="D265" s="45" t="s">
        <v>70</v>
      </c>
      <c r="E265" s="45" t="s">
        <v>71</v>
      </c>
      <c r="F265" s="45">
        <v>2</v>
      </c>
      <c r="G265" s="45">
        <v>1</v>
      </c>
      <c r="H265" s="45">
        <v>2</v>
      </c>
      <c r="I265" s="45">
        <v>2</v>
      </c>
      <c r="J265" s="45">
        <v>2019</v>
      </c>
      <c r="K265" s="45">
        <v>2019</v>
      </c>
      <c r="L265" s="132">
        <v>1.368</v>
      </c>
      <c r="M265" s="55">
        <v>0</v>
      </c>
      <c r="N265" s="55">
        <v>0</v>
      </c>
      <c r="O265" s="55">
        <v>0</v>
      </c>
      <c r="P265" s="132">
        <v>1.368</v>
      </c>
      <c r="Q265" s="45" t="s">
        <v>46</v>
      </c>
      <c r="R265" s="45">
        <v>2</v>
      </c>
      <c r="S265" s="45">
        <v>9</v>
      </c>
      <c r="T265" s="45">
        <v>2</v>
      </c>
      <c r="U265" s="45">
        <v>2</v>
      </c>
      <c r="V265" s="45" t="s">
        <v>41</v>
      </c>
      <c r="W265" s="45" t="s">
        <v>41</v>
      </c>
      <c r="X265" s="45" t="s">
        <v>41</v>
      </c>
      <c r="Y265" s="45" t="s">
        <v>41</v>
      </c>
      <c r="Z265" s="45">
        <v>2</v>
      </c>
      <c r="AA265" s="45">
        <v>2</v>
      </c>
      <c r="AB265" s="46" t="s">
        <v>117</v>
      </c>
      <c r="AC265" s="46" t="s">
        <v>118</v>
      </c>
      <c r="AD265" s="6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c r="FQ265" s="7"/>
      <c r="FR265" s="7"/>
      <c r="FS265" s="7"/>
      <c r="FT265" s="7"/>
      <c r="FU265" s="7"/>
      <c r="FV265" s="7"/>
      <c r="FW265" s="7"/>
      <c r="FX265" s="7"/>
      <c r="FY265" s="7"/>
      <c r="FZ265" s="7"/>
      <c r="GA265" s="7"/>
      <c r="GB265" s="7"/>
      <c r="GC265" s="7"/>
      <c r="GD265" s="7"/>
      <c r="GE265" s="7"/>
      <c r="GF265" s="7"/>
      <c r="GG265" s="7"/>
      <c r="GH265" s="7"/>
      <c r="GI265" s="7"/>
      <c r="GJ265" s="7"/>
      <c r="GK265" s="7"/>
      <c r="GL265" s="7"/>
      <c r="GM265" s="7"/>
      <c r="GN265" s="7"/>
      <c r="GO265" s="7"/>
      <c r="GP265" s="7"/>
      <c r="GQ265" s="7"/>
      <c r="GR265" s="7"/>
      <c r="GS265" s="7"/>
      <c r="GT265" s="7"/>
      <c r="GU265" s="7"/>
      <c r="GV265" s="7"/>
      <c r="GW265" s="7"/>
      <c r="GX265" s="7"/>
      <c r="GY265" s="7"/>
      <c r="GZ265" s="7"/>
      <c r="HA265" s="7"/>
      <c r="HB265" s="7"/>
      <c r="HC265" s="7"/>
      <c r="HD265" s="7"/>
      <c r="HE265" s="7"/>
      <c r="HF265" s="7"/>
      <c r="HG265" s="7"/>
      <c r="HH265" s="7"/>
      <c r="HI265" s="7"/>
      <c r="HJ265" s="7"/>
      <c r="HK265" s="7"/>
      <c r="HL265" s="7"/>
      <c r="HM265" s="7"/>
      <c r="HN265" s="7"/>
      <c r="HO265" s="7"/>
      <c r="HP265" s="7"/>
      <c r="HQ265" s="7"/>
      <c r="HR265" s="7"/>
      <c r="HS265" s="7"/>
      <c r="HT265" s="7"/>
    </row>
    <row r="266" s="8" customFormat="1" ht="12" spans="1:30">
      <c r="A266" s="45" t="s">
        <v>42</v>
      </c>
      <c r="B266" s="46" t="s">
        <v>168</v>
      </c>
      <c r="C266" s="45" t="s">
        <v>55</v>
      </c>
      <c r="D266" s="45" t="s">
        <v>70</v>
      </c>
      <c r="E266" s="45" t="s">
        <v>71</v>
      </c>
      <c r="F266" s="45">
        <v>6</v>
      </c>
      <c r="G266" s="45">
        <v>1</v>
      </c>
      <c r="H266" s="45">
        <v>6</v>
      </c>
      <c r="I266" s="45">
        <v>6</v>
      </c>
      <c r="J266" s="45">
        <v>2019</v>
      </c>
      <c r="K266" s="45">
        <v>2019</v>
      </c>
      <c r="L266" s="55">
        <v>6</v>
      </c>
      <c r="M266" s="55">
        <v>0</v>
      </c>
      <c r="N266" s="55">
        <v>0</v>
      </c>
      <c r="O266" s="55">
        <v>0</v>
      </c>
      <c r="P266" s="55">
        <v>6</v>
      </c>
      <c r="Q266" s="45" t="s">
        <v>46</v>
      </c>
      <c r="R266" s="45">
        <v>6</v>
      </c>
      <c r="S266" s="45">
        <v>6</v>
      </c>
      <c r="T266" s="45">
        <v>6</v>
      </c>
      <c r="U266" s="45">
        <v>6</v>
      </c>
      <c r="V266" s="45" t="s">
        <v>41</v>
      </c>
      <c r="W266" s="45" t="s">
        <v>41</v>
      </c>
      <c r="X266" s="45" t="s">
        <v>41</v>
      </c>
      <c r="Y266" s="45" t="s">
        <v>41</v>
      </c>
      <c r="Z266" s="45">
        <v>6</v>
      </c>
      <c r="AA266" s="45">
        <v>6</v>
      </c>
      <c r="AB266" s="46" t="s">
        <v>117</v>
      </c>
      <c r="AC266" s="46" t="s">
        <v>118</v>
      </c>
      <c r="AD266" s="66"/>
    </row>
    <row r="267" s="8" customFormat="1" ht="12" spans="1:30">
      <c r="A267" s="45" t="s">
        <v>42</v>
      </c>
      <c r="B267" s="46" t="s">
        <v>168</v>
      </c>
      <c r="C267" s="45" t="s">
        <v>57</v>
      </c>
      <c r="D267" s="45" t="s">
        <v>70</v>
      </c>
      <c r="E267" s="45" t="s">
        <v>71</v>
      </c>
      <c r="F267" s="45">
        <v>1</v>
      </c>
      <c r="G267" s="45">
        <v>1</v>
      </c>
      <c r="H267" s="45">
        <v>15</v>
      </c>
      <c r="I267" s="45">
        <v>15</v>
      </c>
      <c r="J267" s="45">
        <v>2019</v>
      </c>
      <c r="K267" s="45">
        <v>2019</v>
      </c>
      <c r="L267" s="55">
        <v>7.2</v>
      </c>
      <c r="M267" s="55">
        <v>0</v>
      </c>
      <c r="N267" s="55">
        <v>0</v>
      </c>
      <c r="O267" s="55">
        <v>0</v>
      </c>
      <c r="P267" s="55">
        <v>7.2</v>
      </c>
      <c r="Q267" s="45" t="s">
        <v>46</v>
      </c>
      <c r="R267" s="45">
        <v>15</v>
      </c>
      <c r="S267" s="45">
        <v>15</v>
      </c>
      <c r="T267" s="45">
        <v>15</v>
      </c>
      <c r="U267" s="45">
        <v>15</v>
      </c>
      <c r="V267" s="45" t="s">
        <v>41</v>
      </c>
      <c r="W267" s="45" t="s">
        <v>41</v>
      </c>
      <c r="X267" s="45" t="s">
        <v>41</v>
      </c>
      <c r="Y267" s="45" t="s">
        <v>41</v>
      </c>
      <c r="Z267" s="45">
        <v>15</v>
      </c>
      <c r="AA267" s="45">
        <v>15</v>
      </c>
      <c r="AB267" s="46" t="s">
        <v>117</v>
      </c>
      <c r="AC267" s="46" t="s">
        <v>118</v>
      </c>
      <c r="AD267" s="66"/>
    </row>
    <row r="268" s="5" customFormat="1" ht="12" spans="1:30">
      <c r="A268" s="43" t="s">
        <v>169</v>
      </c>
      <c r="B268" s="44" t="s">
        <v>170</v>
      </c>
      <c r="C268" s="43" t="s">
        <v>64</v>
      </c>
      <c r="D268" s="43"/>
      <c r="E268" s="43"/>
      <c r="F268" s="43">
        <v>23</v>
      </c>
      <c r="G268" s="43">
        <v>5</v>
      </c>
      <c r="H268" s="43">
        <v>23</v>
      </c>
      <c r="I268" s="43">
        <v>23</v>
      </c>
      <c r="J268" s="43"/>
      <c r="K268" s="43"/>
      <c r="L268" s="52">
        <f>SUM(L269:L273)</f>
        <v>48.213078</v>
      </c>
      <c r="M268" s="52">
        <f>SUM(M269:M273)</f>
        <v>0</v>
      </c>
      <c r="N268" s="52">
        <f>SUM(N269:N273)</f>
        <v>0</v>
      </c>
      <c r="O268" s="52">
        <f>SUM(O269:O273)</f>
        <v>0</v>
      </c>
      <c r="P268" s="52">
        <f>SUM(P269:P273)</f>
        <v>48.213078</v>
      </c>
      <c r="Q268" s="43"/>
      <c r="R268" s="43">
        <v>391</v>
      </c>
      <c r="S268" s="43">
        <v>1566</v>
      </c>
      <c r="T268" s="43">
        <v>23</v>
      </c>
      <c r="U268" s="43">
        <v>23</v>
      </c>
      <c r="V268" s="43" t="s">
        <v>41</v>
      </c>
      <c r="W268" s="43" t="s">
        <v>41</v>
      </c>
      <c r="X268" s="43" t="s">
        <v>41</v>
      </c>
      <c r="Y268" s="43" t="s">
        <v>41</v>
      </c>
      <c r="Z268" s="43">
        <v>23</v>
      </c>
      <c r="AA268" s="43">
        <v>23</v>
      </c>
      <c r="AB268" s="44"/>
      <c r="AC268" s="44"/>
      <c r="AD268" s="65"/>
    </row>
    <row r="269" s="6" customFormat="1" ht="12" spans="1:30">
      <c r="A269" s="45" t="s">
        <v>42</v>
      </c>
      <c r="B269" s="46" t="s">
        <v>171</v>
      </c>
      <c r="C269" s="45" t="s">
        <v>51</v>
      </c>
      <c r="D269" s="45" t="s">
        <v>70</v>
      </c>
      <c r="E269" s="45" t="s">
        <v>71</v>
      </c>
      <c r="F269" s="45">
        <v>5</v>
      </c>
      <c r="G269" s="45">
        <v>1</v>
      </c>
      <c r="H269" s="45">
        <v>5</v>
      </c>
      <c r="I269" s="45">
        <v>5</v>
      </c>
      <c r="J269" s="45">
        <v>2019</v>
      </c>
      <c r="K269" s="45">
        <v>2019</v>
      </c>
      <c r="L269" s="55">
        <v>8.11</v>
      </c>
      <c r="M269" s="55">
        <v>0</v>
      </c>
      <c r="N269" s="55">
        <v>0</v>
      </c>
      <c r="O269" s="55">
        <v>0</v>
      </c>
      <c r="P269" s="55">
        <v>8.11</v>
      </c>
      <c r="Q269" s="45" t="s">
        <v>46</v>
      </c>
      <c r="R269" s="45">
        <v>373</v>
      </c>
      <c r="S269" s="45">
        <v>1548</v>
      </c>
      <c r="T269" s="45">
        <v>5</v>
      </c>
      <c r="U269" s="45">
        <v>5</v>
      </c>
      <c r="V269" s="45" t="s">
        <v>41</v>
      </c>
      <c r="W269" s="45" t="s">
        <v>41</v>
      </c>
      <c r="X269" s="45" t="s">
        <v>41</v>
      </c>
      <c r="Y269" s="45" t="s">
        <v>41</v>
      </c>
      <c r="Z269" s="45">
        <v>5</v>
      </c>
      <c r="AA269" s="45">
        <v>5</v>
      </c>
      <c r="AB269" s="46" t="s">
        <v>117</v>
      </c>
      <c r="AC269" s="46" t="s">
        <v>118</v>
      </c>
      <c r="AD269" s="69"/>
    </row>
    <row r="270" s="11" customFormat="1" ht="12.75" spans="1:30">
      <c r="A270" s="45" t="s">
        <v>42</v>
      </c>
      <c r="B270" s="46" t="s">
        <v>171</v>
      </c>
      <c r="C270" s="45" t="s">
        <v>54</v>
      </c>
      <c r="D270" s="45" t="s">
        <v>70</v>
      </c>
      <c r="E270" s="45" t="s">
        <v>71</v>
      </c>
      <c r="F270" s="45">
        <v>2</v>
      </c>
      <c r="G270" s="45">
        <v>1</v>
      </c>
      <c r="H270" s="45">
        <v>2</v>
      </c>
      <c r="I270" s="45">
        <v>2</v>
      </c>
      <c r="J270" s="45">
        <v>2019</v>
      </c>
      <c r="K270" s="45">
        <v>2019</v>
      </c>
      <c r="L270" s="55">
        <v>6.003058</v>
      </c>
      <c r="M270" s="55">
        <v>0</v>
      </c>
      <c r="N270" s="55">
        <v>0</v>
      </c>
      <c r="O270" s="55">
        <v>0</v>
      </c>
      <c r="P270" s="55">
        <v>6.003058</v>
      </c>
      <c r="Q270" s="45" t="s">
        <v>46</v>
      </c>
      <c r="R270" s="45">
        <v>2</v>
      </c>
      <c r="S270" s="45">
        <v>2</v>
      </c>
      <c r="T270" s="45">
        <v>2</v>
      </c>
      <c r="U270" s="45">
        <v>2</v>
      </c>
      <c r="V270" s="45" t="s">
        <v>41</v>
      </c>
      <c r="W270" s="45" t="s">
        <v>41</v>
      </c>
      <c r="X270" s="45" t="s">
        <v>41</v>
      </c>
      <c r="Y270" s="45" t="s">
        <v>41</v>
      </c>
      <c r="Z270" s="45">
        <v>2</v>
      </c>
      <c r="AA270" s="45">
        <v>2</v>
      </c>
      <c r="AB270" s="46" t="s">
        <v>117</v>
      </c>
      <c r="AC270" s="46" t="s">
        <v>118</v>
      </c>
      <c r="AD270" s="71"/>
    </row>
    <row r="271" s="8" customFormat="1" ht="12" spans="1:228">
      <c r="A271" s="45" t="s">
        <v>42</v>
      </c>
      <c r="B271" s="46" t="s">
        <v>171</v>
      </c>
      <c r="C271" s="45" t="s">
        <v>56</v>
      </c>
      <c r="D271" s="45" t="s">
        <v>70</v>
      </c>
      <c r="E271" s="45" t="s">
        <v>71</v>
      </c>
      <c r="F271" s="45">
        <v>3</v>
      </c>
      <c r="G271" s="45">
        <v>1</v>
      </c>
      <c r="H271" s="45">
        <v>3</v>
      </c>
      <c r="I271" s="45">
        <v>3</v>
      </c>
      <c r="J271" s="45">
        <v>2019</v>
      </c>
      <c r="K271" s="45">
        <v>2019</v>
      </c>
      <c r="L271" s="55">
        <v>10.480672</v>
      </c>
      <c r="M271" s="55">
        <v>0</v>
      </c>
      <c r="N271" s="55">
        <v>0</v>
      </c>
      <c r="O271" s="55">
        <v>0</v>
      </c>
      <c r="P271" s="55">
        <v>10.480672</v>
      </c>
      <c r="Q271" s="45" t="s">
        <v>46</v>
      </c>
      <c r="R271" s="45">
        <v>3</v>
      </c>
      <c r="S271" s="45">
        <v>3</v>
      </c>
      <c r="T271" s="45">
        <v>3</v>
      </c>
      <c r="U271" s="45">
        <v>3</v>
      </c>
      <c r="V271" s="45" t="s">
        <v>41</v>
      </c>
      <c r="W271" s="45" t="s">
        <v>41</v>
      </c>
      <c r="X271" s="45" t="s">
        <v>41</v>
      </c>
      <c r="Y271" s="45" t="s">
        <v>41</v>
      </c>
      <c r="Z271" s="45">
        <v>3</v>
      </c>
      <c r="AA271" s="45">
        <v>3</v>
      </c>
      <c r="AB271" s="46" t="s">
        <v>117</v>
      </c>
      <c r="AC271" s="46" t="s">
        <v>118</v>
      </c>
      <c r="AD271" s="69"/>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M271" s="6"/>
      <c r="GN271" s="6"/>
      <c r="GO271" s="6"/>
      <c r="GP271" s="6"/>
      <c r="GQ271" s="6"/>
      <c r="GR271" s="6"/>
      <c r="GS271" s="6"/>
      <c r="GT271" s="6"/>
      <c r="GU271" s="6"/>
      <c r="GV271" s="6"/>
      <c r="GW271" s="6"/>
      <c r="GX271" s="6"/>
      <c r="GY271" s="6"/>
      <c r="GZ271" s="6"/>
      <c r="HA271" s="6"/>
      <c r="HB271" s="6"/>
      <c r="HC271" s="6"/>
      <c r="HD271" s="6"/>
      <c r="HE271" s="6"/>
      <c r="HF271" s="6"/>
      <c r="HG271" s="6"/>
      <c r="HH271" s="6"/>
      <c r="HI271" s="6"/>
      <c r="HJ271" s="6"/>
      <c r="HK271" s="6"/>
      <c r="HL271" s="6"/>
      <c r="HM271" s="6"/>
      <c r="HN271" s="6"/>
      <c r="HO271" s="6"/>
      <c r="HP271" s="6"/>
      <c r="HQ271" s="6"/>
      <c r="HR271" s="6"/>
      <c r="HS271" s="6"/>
      <c r="HT271" s="6"/>
    </row>
    <row r="272" s="8" customFormat="1" ht="12" spans="1:30">
      <c r="A272" s="45" t="s">
        <v>42</v>
      </c>
      <c r="B272" s="46" t="s">
        <v>171</v>
      </c>
      <c r="C272" s="45" t="s">
        <v>57</v>
      </c>
      <c r="D272" s="45" t="s">
        <v>70</v>
      </c>
      <c r="E272" s="45" t="s">
        <v>71</v>
      </c>
      <c r="F272" s="45">
        <v>6</v>
      </c>
      <c r="G272" s="45">
        <v>1</v>
      </c>
      <c r="H272" s="45">
        <v>6</v>
      </c>
      <c r="I272" s="45">
        <v>6</v>
      </c>
      <c r="J272" s="45">
        <v>2019</v>
      </c>
      <c r="K272" s="45">
        <v>2019</v>
      </c>
      <c r="L272" s="55">
        <v>19.254748</v>
      </c>
      <c r="M272" s="55">
        <v>0</v>
      </c>
      <c r="N272" s="55">
        <v>0</v>
      </c>
      <c r="O272" s="55">
        <v>0</v>
      </c>
      <c r="P272" s="55">
        <v>19.254748</v>
      </c>
      <c r="Q272" s="45" t="s">
        <v>46</v>
      </c>
      <c r="R272" s="45">
        <v>6</v>
      </c>
      <c r="S272" s="45">
        <v>6</v>
      </c>
      <c r="T272" s="45">
        <v>6</v>
      </c>
      <c r="U272" s="45">
        <v>6</v>
      </c>
      <c r="V272" s="45" t="s">
        <v>41</v>
      </c>
      <c r="W272" s="45" t="s">
        <v>41</v>
      </c>
      <c r="X272" s="45" t="s">
        <v>41</v>
      </c>
      <c r="Y272" s="45" t="s">
        <v>41</v>
      </c>
      <c r="Z272" s="45">
        <v>6</v>
      </c>
      <c r="AA272" s="45">
        <v>6</v>
      </c>
      <c r="AB272" s="46" t="s">
        <v>117</v>
      </c>
      <c r="AC272" s="46" t="s">
        <v>118</v>
      </c>
      <c r="AD272" s="66"/>
    </row>
    <row r="273" s="8" customFormat="1" ht="12" spans="1:228">
      <c r="A273" s="45" t="s">
        <v>42</v>
      </c>
      <c r="B273" s="46" t="s">
        <v>171</v>
      </c>
      <c r="C273" s="45" t="s">
        <v>58</v>
      </c>
      <c r="D273" s="45" t="s">
        <v>70</v>
      </c>
      <c r="E273" s="45" t="s">
        <v>71</v>
      </c>
      <c r="F273" s="45">
        <v>4</v>
      </c>
      <c r="G273" s="45">
        <v>1</v>
      </c>
      <c r="H273" s="45">
        <v>4</v>
      </c>
      <c r="I273" s="45">
        <v>4</v>
      </c>
      <c r="J273" s="45">
        <v>2019</v>
      </c>
      <c r="K273" s="45">
        <v>2019</v>
      </c>
      <c r="L273" s="55">
        <v>4.3646</v>
      </c>
      <c r="M273" s="55">
        <v>0</v>
      </c>
      <c r="N273" s="55">
        <v>0</v>
      </c>
      <c r="O273" s="55">
        <v>0</v>
      </c>
      <c r="P273" s="55">
        <v>4.3646</v>
      </c>
      <c r="Q273" s="45" t="s">
        <v>46</v>
      </c>
      <c r="R273" s="45">
        <v>4</v>
      </c>
      <c r="S273" s="45">
        <v>4</v>
      </c>
      <c r="T273" s="45">
        <v>4</v>
      </c>
      <c r="U273" s="45">
        <v>4</v>
      </c>
      <c r="V273" s="45" t="s">
        <v>41</v>
      </c>
      <c r="W273" s="45" t="s">
        <v>41</v>
      </c>
      <c r="X273" s="45" t="s">
        <v>41</v>
      </c>
      <c r="Y273" s="45" t="s">
        <v>41</v>
      </c>
      <c r="Z273" s="45">
        <v>4</v>
      </c>
      <c r="AA273" s="45">
        <v>4</v>
      </c>
      <c r="AB273" s="46" t="s">
        <v>117</v>
      </c>
      <c r="AC273" s="46" t="s">
        <v>118</v>
      </c>
      <c r="AD273" s="6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c r="FT273" s="7"/>
      <c r="FU273" s="7"/>
      <c r="FV273" s="7"/>
      <c r="FW273" s="7"/>
      <c r="FX273" s="7"/>
      <c r="FY273" s="7"/>
      <c r="FZ273" s="7"/>
      <c r="GA273" s="7"/>
      <c r="GB273" s="7"/>
      <c r="GC273" s="7"/>
      <c r="GD273" s="7"/>
      <c r="GE273" s="7"/>
      <c r="GF273" s="7"/>
      <c r="GG273" s="7"/>
      <c r="GH273" s="7"/>
      <c r="GI273" s="7"/>
      <c r="GJ273" s="7"/>
      <c r="GK273" s="7"/>
      <c r="GL273" s="7"/>
      <c r="GM273" s="7"/>
      <c r="GN273" s="7"/>
      <c r="GO273" s="7"/>
      <c r="GP273" s="7"/>
      <c r="GQ273" s="7"/>
      <c r="GR273" s="7"/>
      <c r="GS273" s="7"/>
      <c r="GT273" s="7"/>
      <c r="GU273" s="7"/>
      <c r="GV273" s="7"/>
      <c r="GW273" s="7"/>
      <c r="GX273" s="7"/>
      <c r="GY273" s="7"/>
      <c r="GZ273" s="7"/>
      <c r="HA273" s="7"/>
      <c r="HB273" s="7"/>
      <c r="HC273" s="7"/>
      <c r="HD273" s="7"/>
      <c r="HE273" s="7"/>
      <c r="HF273" s="7"/>
      <c r="HG273" s="7"/>
      <c r="HH273" s="7"/>
      <c r="HI273" s="7"/>
      <c r="HJ273" s="7"/>
      <c r="HK273" s="7"/>
      <c r="HL273" s="7"/>
      <c r="HM273" s="7"/>
      <c r="HN273" s="7"/>
      <c r="HO273" s="7"/>
      <c r="HP273" s="7"/>
      <c r="HQ273" s="7"/>
      <c r="HR273" s="7"/>
      <c r="HS273" s="7"/>
      <c r="HT273" s="7"/>
    </row>
    <row r="274" s="5" customFormat="1" ht="14.25" spans="1:228">
      <c r="A274" s="43" t="s">
        <v>172</v>
      </c>
      <c r="B274" s="44" t="s">
        <v>173</v>
      </c>
      <c r="C274" s="43" t="s">
        <v>174</v>
      </c>
      <c r="D274" s="43"/>
      <c r="E274" s="43"/>
      <c r="F274" s="43">
        <v>4</v>
      </c>
      <c r="G274" s="43">
        <v>1</v>
      </c>
      <c r="H274" s="43">
        <v>6</v>
      </c>
      <c r="I274" s="43">
        <v>6</v>
      </c>
      <c r="J274" s="43"/>
      <c r="K274" s="43"/>
      <c r="L274" s="52">
        <v>4.104</v>
      </c>
      <c r="M274" s="52">
        <v>0</v>
      </c>
      <c r="N274" s="52">
        <v>0</v>
      </c>
      <c r="O274" s="52">
        <v>0</v>
      </c>
      <c r="P274" s="52">
        <v>4.104</v>
      </c>
      <c r="Q274" s="43"/>
      <c r="R274" s="43">
        <v>6</v>
      </c>
      <c r="S274" s="43">
        <v>24</v>
      </c>
      <c r="T274" s="43">
        <v>6</v>
      </c>
      <c r="U274" s="43">
        <v>6</v>
      </c>
      <c r="V274" s="43" t="s">
        <v>41</v>
      </c>
      <c r="W274" s="43" t="s">
        <v>41</v>
      </c>
      <c r="X274" s="43" t="s">
        <v>41</v>
      </c>
      <c r="Y274" s="43" t="s">
        <v>41</v>
      </c>
      <c r="Z274" s="43">
        <v>6</v>
      </c>
      <c r="AA274" s="43">
        <v>6</v>
      </c>
      <c r="AB274" s="44"/>
      <c r="AC274" s="44"/>
      <c r="AD274" s="78"/>
      <c r="AE274" s="79"/>
      <c r="AF274" s="79"/>
      <c r="AG274" s="79"/>
      <c r="AH274" s="79"/>
      <c r="AI274" s="79"/>
      <c r="AJ274" s="79"/>
      <c r="AK274" s="79"/>
      <c r="AL274" s="79"/>
      <c r="AM274" s="79"/>
      <c r="AN274" s="79"/>
      <c r="AO274" s="79"/>
      <c r="AP274" s="79"/>
      <c r="AQ274" s="79"/>
      <c r="AR274" s="79"/>
      <c r="AS274" s="79"/>
      <c r="AT274" s="79"/>
      <c r="AU274" s="79"/>
      <c r="AV274" s="79"/>
      <c r="AW274" s="79"/>
      <c r="AX274" s="79"/>
      <c r="AY274" s="79"/>
      <c r="AZ274" s="79"/>
      <c r="BA274" s="79"/>
      <c r="BB274" s="79"/>
      <c r="BC274" s="79"/>
      <c r="BD274" s="79"/>
      <c r="BE274" s="79"/>
      <c r="BF274" s="79"/>
      <c r="BG274" s="79"/>
      <c r="BH274" s="79"/>
      <c r="BI274" s="79"/>
      <c r="BJ274" s="79"/>
      <c r="BK274" s="79"/>
      <c r="BL274" s="79"/>
      <c r="BM274" s="79"/>
      <c r="BN274" s="79"/>
      <c r="BO274" s="79"/>
      <c r="BP274" s="79"/>
      <c r="BQ274" s="79"/>
      <c r="BR274" s="79"/>
      <c r="BS274" s="79"/>
      <c r="BT274" s="79"/>
      <c r="BU274" s="79"/>
      <c r="BV274" s="79"/>
      <c r="BW274" s="79"/>
      <c r="BX274" s="79"/>
      <c r="BY274" s="79"/>
      <c r="BZ274" s="79"/>
      <c r="CA274" s="79"/>
      <c r="CB274" s="79"/>
      <c r="CC274" s="79"/>
      <c r="CD274" s="79"/>
      <c r="CE274" s="79"/>
      <c r="CF274" s="79"/>
      <c r="CG274" s="79"/>
      <c r="CH274" s="79"/>
      <c r="CI274" s="79"/>
      <c r="CJ274" s="79"/>
      <c r="CK274" s="79"/>
      <c r="CL274" s="79"/>
      <c r="CM274" s="79"/>
      <c r="CN274" s="79"/>
      <c r="CO274" s="79"/>
      <c r="CP274" s="79"/>
      <c r="CQ274" s="79"/>
      <c r="CR274" s="79"/>
      <c r="CS274" s="79"/>
      <c r="CT274" s="79"/>
      <c r="CU274" s="79"/>
      <c r="CV274" s="79"/>
      <c r="CW274" s="79"/>
      <c r="CX274" s="79"/>
      <c r="CY274" s="79"/>
      <c r="CZ274" s="79"/>
      <c r="DA274" s="79"/>
      <c r="DB274" s="79"/>
      <c r="DC274" s="79"/>
      <c r="DD274" s="79"/>
      <c r="DE274" s="79"/>
      <c r="DF274" s="79"/>
      <c r="DG274" s="79"/>
      <c r="DH274" s="79"/>
      <c r="DI274" s="79"/>
      <c r="DJ274" s="79"/>
      <c r="DK274" s="79"/>
      <c r="DL274" s="79"/>
      <c r="DM274" s="79"/>
      <c r="DN274" s="79"/>
      <c r="DO274" s="79"/>
      <c r="DP274" s="79"/>
      <c r="DQ274" s="79"/>
      <c r="DR274" s="79"/>
      <c r="DS274" s="79"/>
      <c r="DT274" s="79"/>
      <c r="DU274" s="79"/>
      <c r="DV274" s="79"/>
      <c r="DW274" s="79"/>
      <c r="DX274" s="79"/>
      <c r="DY274" s="79"/>
      <c r="DZ274" s="79"/>
      <c r="EA274" s="79"/>
      <c r="EB274" s="79"/>
      <c r="EC274" s="79"/>
      <c r="ED274" s="79"/>
      <c r="EE274" s="79"/>
      <c r="EF274" s="79"/>
      <c r="EG274" s="79"/>
      <c r="EH274" s="79"/>
      <c r="EI274" s="79"/>
      <c r="EJ274" s="79"/>
      <c r="EK274" s="79"/>
      <c r="EL274" s="79"/>
      <c r="EM274" s="79"/>
      <c r="EN274" s="79"/>
      <c r="EO274" s="79"/>
      <c r="EP274" s="79"/>
      <c r="EQ274" s="79"/>
      <c r="ER274" s="79"/>
      <c r="ES274" s="79"/>
      <c r="ET274" s="79"/>
      <c r="EU274" s="79"/>
      <c r="EV274" s="79"/>
      <c r="EW274" s="79"/>
      <c r="EX274" s="79"/>
      <c r="EY274" s="79"/>
      <c r="EZ274" s="79"/>
      <c r="FA274" s="79"/>
      <c r="FB274" s="79"/>
      <c r="FC274" s="79"/>
      <c r="FD274" s="79"/>
      <c r="FE274" s="79"/>
      <c r="FF274" s="79"/>
      <c r="FG274" s="79"/>
      <c r="FH274" s="79"/>
      <c r="FI274" s="79"/>
      <c r="FJ274" s="79"/>
      <c r="FK274" s="79"/>
      <c r="FL274" s="79"/>
      <c r="FM274" s="79"/>
      <c r="FN274" s="79"/>
      <c r="FO274" s="79"/>
      <c r="FP274" s="79"/>
      <c r="FQ274" s="79"/>
      <c r="FR274" s="79"/>
      <c r="FS274" s="79"/>
      <c r="FT274" s="79"/>
      <c r="FU274" s="79"/>
      <c r="FV274" s="79"/>
      <c r="FW274" s="79"/>
      <c r="FX274" s="79"/>
      <c r="FY274" s="79"/>
      <c r="FZ274" s="79"/>
      <c r="GA274" s="79"/>
      <c r="GB274" s="79"/>
      <c r="GC274" s="79"/>
      <c r="GD274" s="79"/>
      <c r="GE274" s="79"/>
      <c r="GF274" s="79"/>
      <c r="GG274" s="79"/>
      <c r="GH274" s="79"/>
      <c r="GI274" s="79"/>
      <c r="GJ274" s="79"/>
      <c r="GK274" s="79"/>
      <c r="GL274" s="79"/>
      <c r="GM274" s="79"/>
      <c r="GN274" s="79"/>
      <c r="GO274" s="79"/>
      <c r="GP274" s="79"/>
      <c r="GQ274" s="79"/>
      <c r="GR274" s="79"/>
      <c r="GS274" s="79"/>
      <c r="GT274" s="79"/>
      <c r="GU274" s="79"/>
      <c r="GV274" s="79"/>
      <c r="GW274" s="79"/>
      <c r="GX274" s="79"/>
      <c r="GY274" s="79"/>
      <c r="GZ274" s="79"/>
      <c r="HA274" s="79"/>
      <c r="HB274" s="79"/>
      <c r="HC274" s="79"/>
      <c r="HD274" s="79"/>
      <c r="HE274" s="79"/>
      <c r="HF274" s="79"/>
      <c r="HG274" s="79"/>
      <c r="HH274" s="79"/>
      <c r="HI274" s="79"/>
      <c r="HJ274" s="79"/>
      <c r="HK274" s="79"/>
      <c r="HL274" s="79"/>
      <c r="HM274" s="79"/>
      <c r="HN274" s="79"/>
      <c r="HO274" s="79"/>
      <c r="HP274" s="79"/>
      <c r="HQ274" s="79"/>
      <c r="HR274" s="79"/>
      <c r="HS274" s="79"/>
      <c r="HT274" s="79"/>
    </row>
    <row r="275" s="8" customFormat="1" ht="12" spans="1:228">
      <c r="A275" s="45" t="s">
        <v>42</v>
      </c>
      <c r="B275" s="46" t="s">
        <v>175</v>
      </c>
      <c r="C275" s="45" t="s">
        <v>50</v>
      </c>
      <c r="D275" s="45" t="s">
        <v>70</v>
      </c>
      <c r="E275" s="45" t="s">
        <v>71</v>
      </c>
      <c r="F275" s="45">
        <v>4</v>
      </c>
      <c r="G275" s="45">
        <v>1</v>
      </c>
      <c r="H275" s="45">
        <v>6</v>
      </c>
      <c r="I275" s="45">
        <v>6</v>
      </c>
      <c r="J275" s="45">
        <v>2019</v>
      </c>
      <c r="K275" s="45">
        <v>2019</v>
      </c>
      <c r="L275" s="132">
        <v>4.104</v>
      </c>
      <c r="M275" s="55">
        <v>0</v>
      </c>
      <c r="N275" s="55">
        <v>0</v>
      </c>
      <c r="O275" s="55">
        <v>0</v>
      </c>
      <c r="P275" s="132">
        <v>4.104</v>
      </c>
      <c r="Q275" s="45" t="s">
        <v>46</v>
      </c>
      <c r="R275" s="45">
        <v>6</v>
      </c>
      <c r="S275" s="45">
        <v>24</v>
      </c>
      <c r="T275" s="45">
        <v>6</v>
      </c>
      <c r="U275" s="45">
        <v>6</v>
      </c>
      <c r="V275" s="45" t="s">
        <v>41</v>
      </c>
      <c r="W275" s="45" t="s">
        <v>41</v>
      </c>
      <c r="X275" s="45" t="s">
        <v>41</v>
      </c>
      <c r="Y275" s="45" t="s">
        <v>41</v>
      </c>
      <c r="Z275" s="45">
        <v>6</v>
      </c>
      <c r="AA275" s="45">
        <v>6</v>
      </c>
      <c r="AB275" s="46" t="s">
        <v>117</v>
      </c>
      <c r="AC275" s="46" t="s">
        <v>118</v>
      </c>
      <c r="AD275" s="6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c r="FT275" s="7"/>
      <c r="FU275" s="7"/>
      <c r="FV275" s="7"/>
      <c r="FW275" s="7"/>
      <c r="FX275" s="7"/>
      <c r="FY275" s="7"/>
      <c r="FZ275" s="7"/>
      <c r="GA275" s="7"/>
      <c r="GB275" s="7"/>
      <c r="GC275" s="7"/>
      <c r="GD275" s="7"/>
      <c r="GE275" s="7"/>
      <c r="GF275" s="7"/>
      <c r="GG275" s="7"/>
      <c r="GH275" s="7"/>
      <c r="GI275" s="7"/>
      <c r="GJ275" s="7"/>
      <c r="GK275" s="7"/>
      <c r="GL275" s="7"/>
      <c r="GM275" s="7"/>
      <c r="GN275" s="7"/>
      <c r="GO275" s="7"/>
      <c r="GP275" s="7"/>
      <c r="GQ275" s="7"/>
      <c r="GR275" s="7"/>
      <c r="GS275" s="7"/>
      <c r="GT275" s="7"/>
      <c r="GU275" s="7"/>
      <c r="GV275" s="7"/>
      <c r="GW275" s="7"/>
      <c r="GX275" s="7"/>
      <c r="GY275" s="7"/>
      <c r="GZ275" s="7"/>
      <c r="HA275" s="7"/>
      <c r="HB275" s="7"/>
      <c r="HC275" s="7"/>
      <c r="HD275" s="7"/>
      <c r="HE275" s="7"/>
      <c r="HF275" s="7"/>
      <c r="HG275" s="7"/>
      <c r="HH275" s="7"/>
      <c r="HI275" s="7"/>
      <c r="HJ275" s="7"/>
      <c r="HK275" s="7"/>
      <c r="HL275" s="7"/>
      <c r="HM275" s="7"/>
      <c r="HN275" s="7"/>
      <c r="HO275" s="7"/>
      <c r="HP275" s="7"/>
      <c r="HQ275" s="7"/>
      <c r="HR275" s="7"/>
      <c r="HS275" s="7"/>
      <c r="HT275" s="7"/>
    </row>
    <row r="276" s="5" customFormat="1" spans="1:31">
      <c r="A276" s="43">
        <v>5</v>
      </c>
      <c r="B276" s="44" t="s">
        <v>176</v>
      </c>
      <c r="C276" s="43" t="s">
        <v>36</v>
      </c>
      <c r="D276" s="43"/>
      <c r="E276" s="43"/>
      <c r="F276" s="43">
        <f>SUM(F277,F289,F301,F315)</f>
        <v>100368.862</v>
      </c>
      <c r="G276" s="43">
        <f t="shared" ref="G276:AA276" si="15">SUM(G277,G289,G301,G315)</f>
        <v>33</v>
      </c>
      <c r="H276" s="43">
        <f t="shared" si="15"/>
        <v>16567</v>
      </c>
      <c r="I276" s="43">
        <f t="shared" si="15"/>
        <v>68070</v>
      </c>
      <c r="J276" s="43"/>
      <c r="K276" s="43"/>
      <c r="L276" s="52">
        <f t="shared" si="15"/>
        <v>2437.802354</v>
      </c>
      <c r="M276" s="52">
        <f t="shared" si="15"/>
        <v>136.170944</v>
      </c>
      <c r="N276" s="52">
        <f t="shared" si="15"/>
        <v>2301.63141</v>
      </c>
      <c r="O276" s="52">
        <f t="shared" si="15"/>
        <v>0</v>
      </c>
      <c r="P276" s="52">
        <f t="shared" si="15"/>
        <v>0</v>
      </c>
      <c r="Q276" s="43"/>
      <c r="R276" s="43">
        <f t="shared" si="15"/>
        <v>20158</v>
      </c>
      <c r="S276" s="43">
        <f t="shared" si="15"/>
        <v>81996</v>
      </c>
      <c r="T276" s="43">
        <f t="shared" si="15"/>
        <v>16567</v>
      </c>
      <c r="U276" s="43">
        <f t="shared" si="15"/>
        <v>68070</v>
      </c>
      <c r="V276" s="43">
        <f t="shared" si="15"/>
        <v>0</v>
      </c>
      <c r="W276" s="43">
        <f t="shared" si="15"/>
        <v>0</v>
      </c>
      <c r="X276" s="43">
        <f t="shared" si="15"/>
        <v>16567</v>
      </c>
      <c r="Y276" s="43">
        <f t="shared" si="15"/>
        <v>68070</v>
      </c>
      <c r="Z276" s="43">
        <f t="shared" si="15"/>
        <v>0</v>
      </c>
      <c r="AA276" s="43">
        <f t="shared" si="15"/>
        <v>0</v>
      </c>
      <c r="AB276" s="44"/>
      <c r="AC276" s="44"/>
      <c r="AD276" s="44"/>
      <c r="AE276" s="3"/>
    </row>
    <row r="277" s="5" customFormat="1" spans="1:31">
      <c r="A277" s="43">
        <v>5.1</v>
      </c>
      <c r="B277" s="44" t="s">
        <v>177</v>
      </c>
      <c r="C277" s="43" t="s">
        <v>36</v>
      </c>
      <c r="D277" s="43"/>
      <c r="E277" s="43"/>
      <c r="F277" s="43">
        <f t="shared" ref="F277:I277" si="16">SUM(F278:F288)</f>
        <v>85875.916</v>
      </c>
      <c r="G277" s="43">
        <f t="shared" si="16"/>
        <v>11</v>
      </c>
      <c r="H277" s="43">
        <f t="shared" si="16"/>
        <v>13785</v>
      </c>
      <c r="I277" s="43">
        <f t="shared" si="16"/>
        <v>57947</v>
      </c>
      <c r="J277" s="43"/>
      <c r="K277" s="43"/>
      <c r="L277" s="52">
        <f t="shared" ref="L277:AA277" si="17">SUM(L278:L288)</f>
        <v>2093.92796</v>
      </c>
      <c r="M277" s="52">
        <f t="shared" si="17"/>
        <v>0</v>
      </c>
      <c r="N277" s="52">
        <f t="shared" si="17"/>
        <v>2093.92796</v>
      </c>
      <c r="O277" s="52">
        <f t="shared" si="17"/>
        <v>0</v>
      </c>
      <c r="P277" s="52">
        <f t="shared" si="17"/>
        <v>0</v>
      </c>
      <c r="Q277" s="43"/>
      <c r="R277" s="43">
        <f t="shared" si="17"/>
        <v>15877</v>
      </c>
      <c r="S277" s="43">
        <f t="shared" si="17"/>
        <v>65443</v>
      </c>
      <c r="T277" s="43">
        <f t="shared" si="17"/>
        <v>13785</v>
      </c>
      <c r="U277" s="43">
        <f t="shared" si="17"/>
        <v>57947</v>
      </c>
      <c r="V277" s="43">
        <f t="shared" si="17"/>
        <v>0</v>
      </c>
      <c r="W277" s="43">
        <f t="shared" si="17"/>
        <v>0</v>
      </c>
      <c r="X277" s="43">
        <f t="shared" si="17"/>
        <v>13785</v>
      </c>
      <c r="Y277" s="43">
        <f t="shared" si="17"/>
        <v>57947</v>
      </c>
      <c r="Z277" s="43">
        <f t="shared" si="17"/>
        <v>0</v>
      </c>
      <c r="AA277" s="43">
        <f t="shared" si="17"/>
        <v>0</v>
      </c>
      <c r="AB277" s="44"/>
      <c r="AC277" s="44"/>
      <c r="AD277" s="44"/>
      <c r="AE277" s="3"/>
    </row>
    <row r="278" s="8" customFormat="1" ht="12.75" spans="1:31">
      <c r="A278" s="45" t="s">
        <v>42</v>
      </c>
      <c r="B278" s="46" t="s">
        <v>178</v>
      </c>
      <c r="C278" s="45" t="s">
        <v>44</v>
      </c>
      <c r="D278" s="45" t="s">
        <v>70</v>
      </c>
      <c r="E278" s="45" t="s">
        <v>180</v>
      </c>
      <c r="F278" s="45">
        <v>414.05</v>
      </c>
      <c r="G278" s="45">
        <v>1</v>
      </c>
      <c r="H278" s="45">
        <v>132</v>
      </c>
      <c r="I278" s="45">
        <v>489</v>
      </c>
      <c r="J278" s="45">
        <v>2019</v>
      </c>
      <c r="K278" s="45">
        <v>2019</v>
      </c>
      <c r="L278" s="55">
        <v>8.79911</v>
      </c>
      <c r="M278" s="55">
        <v>0</v>
      </c>
      <c r="N278" s="55">
        <v>8.79911</v>
      </c>
      <c r="O278" s="55">
        <v>0</v>
      </c>
      <c r="P278" s="55">
        <v>0</v>
      </c>
      <c r="Q278" s="45" t="s">
        <v>46</v>
      </c>
      <c r="R278" s="45">
        <v>132</v>
      </c>
      <c r="S278" s="45">
        <v>489</v>
      </c>
      <c r="T278" s="45">
        <v>132</v>
      </c>
      <c r="U278" s="45">
        <v>489</v>
      </c>
      <c r="V278" s="75">
        <v>0</v>
      </c>
      <c r="W278" s="75">
        <v>0</v>
      </c>
      <c r="X278" s="75">
        <f t="shared" ref="X278:X288" si="18">H278</f>
        <v>132</v>
      </c>
      <c r="Y278" s="75">
        <f t="shared" ref="Y278:Y288" si="19">I278</f>
        <v>489</v>
      </c>
      <c r="Z278" s="75">
        <v>0</v>
      </c>
      <c r="AA278" s="75">
        <v>0</v>
      </c>
      <c r="AB278" s="46" t="s">
        <v>117</v>
      </c>
      <c r="AC278" s="46" t="s">
        <v>181</v>
      </c>
      <c r="AD278" s="46"/>
      <c r="AE278" s="11"/>
    </row>
    <row r="279" s="8" customFormat="1" ht="12.75" spans="1:31">
      <c r="A279" s="45" t="s">
        <v>42</v>
      </c>
      <c r="B279" s="46" t="s">
        <v>178</v>
      </c>
      <c r="C279" s="45" t="s">
        <v>49</v>
      </c>
      <c r="D279" s="45" t="s">
        <v>70</v>
      </c>
      <c r="E279" s="45" t="s">
        <v>180</v>
      </c>
      <c r="F279" s="45">
        <v>2958.87</v>
      </c>
      <c r="G279" s="45">
        <v>1</v>
      </c>
      <c r="H279" s="45">
        <v>789</v>
      </c>
      <c r="I279" s="45">
        <v>3225</v>
      </c>
      <c r="J279" s="45">
        <v>2019</v>
      </c>
      <c r="K279" s="45">
        <v>2019</v>
      </c>
      <c r="L279" s="55">
        <v>72.9972</v>
      </c>
      <c r="M279" s="55">
        <v>0</v>
      </c>
      <c r="N279" s="55">
        <v>72.9972</v>
      </c>
      <c r="O279" s="55">
        <v>0</v>
      </c>
      <c r="P279" s="55">
        <v>0</v>
      </c>
      <c r="Q279" s="45" t="s">
        <v>46</v>
      </c>
      <c r="R279" s="45">
        <v>789</v>
      </c>
      <c r="S279" s="45">
        <v>3225</v>
      </c>
      <c r="T279" s="45">
        <v>789</v>
      </c>
      <c r="U279" s="45">
        <v>3225</v>
      </c>
      <c r="V279" s="82">
        <v>0</v>
      </c>
      <c r="W279" s="75">
        <v>0</v>
      </c>
      <c r="X279" s="75">
        <f t="shared" si="18"/>
        <v>789</v>
      </c>
      <c r="Y279" s="75">
        <f t="shared" si="19"/>
        <v>3225</v>
      </c>
      <c r="Z279" s="75">
        <v>0</v>
      </c>
      <c r="AA279" s="75">
        <v>0</v>
      </c>
      <c r="AB279" s="46" t="s">
        <v>117</v>
      </c>
      <c r="AC279" s="46" t="s">
        <v>181</v>
      </c>
      <c r="AD279" s="46"/>
      <c r="AE279" s="11"/>
    </row>
    <row r="280" s="8" customFormat="1" ht="12.75" spans="1:31">
      <c r="A280" s="45" t="s">
        <v>42</v>
      </c>
      <c r="B280" s="46" t="s">
        <v>178</v>
      </c>
      <c r="C280" s="45" t="s">
        <v>50</v>
      </c>
      <c r="D280" s="45" t="s">
        <v>70</v>
      </c>
      <c r="E280" s="45" t="s">
        <v>180</v>
      </c>
      <c r="F280" s="45">
        <v>2798.36</v>
      </c>
      <c r="G280" s="45">
        <v>1</v>
      </c>
      <c r="H280" s="45">
        <v>726</v>
      </c>
      <c r="I280" s="45">
        <v>2881</v>
      </c>
      <c r="J280" s="45">
        <v>2019</v>
      </c>
      <c r="K280" s="45">
        <v>2019</v>
      </c>
      <c r="L280" s="55">
        <v>85.6174</v>
      </c>
      <c r="M280" s="55">
        <v>0</v>
      </c>
      <c r="N280" s="55">
        <v>85.6174</v>
      </c>
      <c r="O280" s="55">
        <v>0</v>
      </c>
      <c r="P280" s="55">
        <v>0</v>
      </c>
      <c r="Q280" s="45" t="s">
        <v>46</v>
      </c>
      <c r="R280" s="45">
        <v>726</v>
      </c>
      <c r="S280" s="45">
        <v>2881</v>
      </c>
      <c r="T280" s="45">
        <v>726</v>
      </c>
      <c r="U280" s="45">
        <v>2881</v>
      </c>
      <c r="V280" s="75">
        <v>0</v>
      </c>
      <c r="W280" s="75">
        <v>0</v>
      </c>
      <c r="X280" s="75">
        <f t="shared" si="18"/>
        <v>726</v>
      </c>
      <c r="Y280" s="75">
        <f t="shared" si="19"/>
        <v>2881</v>
      </c>
      <c r="Z280" s="75">
        <v>0</v>
      </c>
      <c r="AA280" s="75">
        <v>0</v>
      </c>
      <c r="AB280" s="46" t="s">
        <v>117</v>
      </c>
      <c r="AC280" s="46" t="s">
        <v>181</v>
      </c>
      <c r="AD280" s="46"/>
      <c r="AE280" s="11"/>
    </row>
    <row r="281" s="8" customFormat="1" ht="12.75" spans="1:31">
      <c r="A281" s="45" t="s">
        <v>42</v>
      </c>
      <c r="B281" s="46" t="s">
        <v>178</v>
      </c>
      <c r="C281" s="45" t="s">
        <v>51</v>
      </c>
      <c r="D281" s="45" t="s">
        <v>70</v>
      </c>
      <c r="E281" s="45" t="s">
        <v>180</v>
      </c>
      <c r="F281" s="45">
        <v>1159.9</v>
      </c>
      <c r="G281" s="45">
        <v>1</v>
      </c>
      <c r="H281" s="45">
        <v>199</v>
      </c>
      <c r="I281" s="45">
        <v>935</v>
      </c>
      <c r="J281" s="45">
        <v>2019</v>
      </c>
      <c r="K281" s="45">
        <v>2019</v>
      </c>
      <c r="L281" s="55">
        <v>39.1495</v>
      </c>
      <c r="M281" s="55">
        <v>0</v>
      </c>
      <c r="N281" s="55">
        <v>39.1495</v>
      </c>
      <c r="O281" s="55">
        <v>0</v>
      </c>
      <c r="P281" s="55">
        <v>0</v>
      </c>
      <c r="Q281" s="45" t="s">
        <v>46</v>
      </c>
      <c r="R281" s="45">
        <v>2291</v>
      </c>
      <c r="S281" s="45">
        <v>8431</v>
      </c>
      <c r="T281" s="45">
        <v>199</v>
      </c>
      <c r="U281" s="45">
        <v>935</v>
      </c>
      <c r="V281" s="82">
        <v>0</v>
      </c>
      <c r="W281" s="75">
        <v>0</v>
      </c>
      <c r="X281" s="75">
        <f t="shared" si="18"/>
        <v>199</v>
      </c>
      <c r="Y281" s="75">
        <f t="shared" si="19"/>
        <v>935</v>
      </c>
      <c r="Z281" s="75">
        <v>0</v>
      </c>
      <c r="AA281" s="75">
        <v>0</v>
      </c>
      <c r="AB281" s="46" t="s">
        <v>117</v>
      </c>
      <c r="AC281" s="46" t="s">
        <v>181</v>
      </c>
      <c r="AD281" s="46"/>
      <c r="AE281" s="11"/>
    </row>
    <row r="282" s="8" customFormat="1" ht="12.75" spans="1:31">
      <c r="A282" s="45" t="s">
        <v>42</v>
      </c>
      <c r="B282" s="46" t="s">
        <v>178</v>
      </c>
      <c r="C282" s="45" t="s">
        <v>52</v>
      </c>
      <c r="D282" s="45" t="s">
        <v>70</v>
      </c>
      <c r="E282" s="45" t="s">
        <v>180</v>
      </c>
      <c r="F282" s="45">
        <v>4439.36</v>
      </c>
      <c r="G282" s="45">
        <v>1</v>
      </c>
      <c r="H282" s="45">
        <v>1339</v>
      </c>
      <c r="I282" s="45">
        <v>5348</v>
      </c>
      <c r="J282" s="45">
        <v>2019</v>
      </c>
      <c r="K282" s="45">
        <v>2019</v>
      </c>
      <c r="L282" s="55">
        <v>152.9811</v>
      </c>
      <c r="M282" s="55">
        <v>0</v>
      </c>
      <c r="N282" s="55">
        <v>152.9811</v>
      </c>
      <c r="O282" s="55">
        <v>0</v>
      </c>
      <c r="P282" s="55">
        <v>0</v>
      </c>
      <c r="Q282" s="45" t="s">
        <v>46</v>
      </c>
      <c r="R282" s="45">
        <v>1339</v>
      </c>
      <c r="S282" s="45">
        <v>5348</v>
      </c>
      <c r="T282" s="45">
        <v>1339</v>
      </c>
      <c r="U282" s="45">
        <v>5348</v>
      </c>
      <c r="V282" s="75">
        <v>0</v>
      </c>
      <c r="W282" s="75">
        <v>0</v>
      </c>
      <c r="X282" s="75">
        <f t="shared" si="18"/>
        <v>1339</v>
      </c>
      <c r="Y282" s="75">
        <f t="shared" si="19"/>
        <v>5348</v>
      </c>
      <c r="Z282" s="75">
        <v>0</v>
      </c>
      <c r="AA282" s="75">
        <v>0</v>
      </c>
      <c r="AB282" s="46" t="s">
        <v>117</v>
      </c>
      <c r="AC282" s="46" t="s">
        <v>181</v>
      </c>
      <c r="AD282" s="46"/>
      <c r="AE282" s="11"/>
    </row>
    <row r="283" s="8" customFormat="1" ht="12.75" spans="1:31">
      <c r="A283" s="45" t="s">
        <v>42</v>
      </c>
      <c r="B283" s="46" t="s">
        <v>178</v>
      </c>
      <c r="C283" s="45" t="s">
        <v>53</v>
      </c>
      <c r="D283" s="45" t="s">
        <v>70</v>
      </c>
      <c r="E283" s="45" t="s">
        <v>180</v>
      </c>
      <c r="F283" s="45">
        <v>9091</v>
      </c>
      <c r="G283" s="45">
        <v>1</v>
      </c>
      <c r="H283" s="45">
        <v>2307</v>
      </c>
      <c r="I283" s="45">
        <v>9246</v>
      </c>
      <c r="J283" s="45">
        <v>2019</v>
      </c>
      <c r="K283" s="45">
        <v>2019</v>
      </c>
      <c r="L283" s="55">
        <v>284.852</v>
      </c>
      <c r="M283" s="55">
        <v>0</v>
      </c>
      <c r="N283" s="55">
        <v>284.852</v>
      </c>
      <c r="O283" s="55">
        <v>0</v>
      </c>
      <c r="P283" s="55">
        <v>0</v>
      </c>
      <c r="Q283" s="45" t="s">
        <v>46</v>
      </c>
      <c r="R283" s="45">
        <v>2307</v>
      </c>
      <c r="S283" s="45">
        <v>9246</v>
      </c>
      <c r="T283" s="45">
        <v>2307</v>
      </c>
      <c r="U283" s="45">
        <v>9246</v>
      </c>
      <c r="V283" s="82">
        <v>0</v>
      </c>
      <c r="W283" s="75">
        <v>0</v>
      </c>
      <c r="X283" s="75">
        <f t="shared" si="18"/>
        <v>2307</v>
      </c>
      <c r="Y283" s="75">
        <f t="shared" si="19"/>
        <v>9246</v>
      </c>
      <c r="Z283" s="75">
        <v>0</v>
      </c>
      <c r="AA283" s="75">
        <v>0</v>
      </c>
      <c r="AB283" s="46" t="s">
        <v>117</v>
      </c>
      <c r="AC283" s="46" t="s">
        <v>181</v>
      </c>
      <c r="AD283" s="46"/>
      <c r="AE283" s="11"/>
    </row>
    <row r="284" s="8" customFormat="1" ht="12.75" spans="1:31">
      <c r="A284" s="45" t="s">
        <v>42</v>
      </c>
      <c r="B284" s="46" t="s">
        <v>178</v>
      </c>
      <c r="C284" s="45" t="s">
        <v>54</v>
      </c>
      <c r="D284" s="45" t="s">
        <v>70</v>
      </c>
      <c r="E284" s="45" t="s">
        <v>180</v>
      </c>
      <c r="F284" s="45">
        <v>20846.42</v>
      </c>
      <c r="G284" s="45">
        <v>1</v>
      </c>
      <c r="H284" s="45">
        <v>2037</v>
      </c>
      <c r="I284" s="45">
        <v>8569</v>
      </c>
      <c r="J284" s="45">
        <v>2019</v>
      </c>
      <c r="K284" s="45">
        <v>2019</v>
      </c>
      <c r="L284" s="55">
        <v>505.8549</v>
      </c>
      <c r="M284" s="55">
        <v>0</v>
      </c>
      <c r="N284" s="55">
        <v>505.8549</v>
      </c>
      <c r="O284" s="55">
        <v>0</v>
      </c>
      <c r="P284" s="55">
        <v>0</v>
      </c>
      <c r="Q284" s="45" t="s">
        <v>46</v>
      </c>
      <c r="R284" s="45">
        <v>2037</v>
      </c>
      <c r="S284" s="45">
        <v>8569</v>
      </c>
      <c r="T284" s="45">
        <v>2037</v>
      </c>
      <c r="U284" s="45">
        <v>8569</v>
      </c>
      <c r="V284" s="75">
        <v>0</v>
      </c>
      <c r="W284" s="75">
        <v>0</v>
      </c>
      <c r="X284" s="75">
        <f t="shared" si="18"/>
        <v>2037</v>
      </c>
      <c r="Y284" s="75">
        <f t="shared" si="19"/>
        <v>8569</v>
      </c>
      <c r="Z284" s="75">
        <v>0</v>
      </c>
      <c r="AA284" s="75">
        <v>0</v>
      </c>
      <c r="AB284" s="46" t="s">
        <v>117</v>
      </c>
      <c r="AC284" s="46" t="s">
        <v>181</v>
      </c>
      <c r="AD284" s="46"/>
      <c r="AE284" s="11"/>
    </row>
    <row r="285" s="8" customFormat="1" ht="12.75" spans="1:31">
      <c r="A285" s="45" t="s">
        <v>42</v>
      </c>
      <c r="B285" s="46" t="s">
        <v>178</v>
      </c>
      <c r="C285" s="45" t="s">
        <v>55</v>
      </c>
      <c r="D285" s="45" t="s">
        <v>70</v>
      </c>
      <c r="E285" s="45" t="s">
        <v>180</v>
      </c>
      <c r="F285" s="45">
        <v>23696.27</v>
      </c>
      <c r="G285" s="45">
        <v>1</v>
      </c>
      <c r="H285" s="45">
        <v>3359</v>
      </c>
      <c r="I285" s="45">
        <v>14703</v>
      </c>
      <c r="J285" s="45">
        <v>2019</v>
      </c>
      <c r="K285" s="45">
        <v>2019</v>
      </c>
      <c r="L285" s="55">
        <v>497.47215</v>
      </c>
      <c r="M285" s="55">
        <v>0</v>
      </c>
      <c r="N285" s="55">
        <v>497.47215</v>
      </c>
      <c r="O285" s="55">
        <v>0</v>
      </c>
      <c r="P285" s="55">
        <v>0</v>
      </c>
      <c r="Q285" s="45" t="s">
        <v>46</v>
      </c>
      <c r="R285" s="45">
        <v>3359</v>
      </c>
      <c r="S285" s="45">
        <v>14703</v>
      </c>
      <c r="T285" s="45">
        <v>3359</v>
      </c>
      <c r="U285" s="45">
        <v>14703</v>
      </c>
      <c r="V285" s="82">
        <v>0</v>
      </c>
      <c r="W285" s="75">
        <v>0</v>
      </c>
      <c r="X285" s="75">
        <f t="shared" si="18"/>
        <v>3359</v>
      </c>
      <c r="Y285" s="75">
        <f t="shared" si="19"/>
        <v>14703</v>
      </c>
      <c r="Z285" s="75">
        <v>0</v>
      </c>
      <c r="AA285" s="75">
        <v>0</v>
      </c>
      <c r="AB285" s="46" t="s">
        <v>117</v>
      </c>
      <c r="AC285" s="46" t="s">
        <v>181</v>
      </c>
      <c r="AD285" s="46"/>
      <c r="AE285" s="11"/>
    </row>
    <row r="286" s="10" customFormat="1" ht="12.75" spans="1:237">
      <c r="A286" s="45" t="s">
        <v>42</v>
      </c>
      <c r="B286" s="46" t="s">
        <v>178</v>
      </c>
      <c r="C286" s="45" t="s">
        <v>56</v>
      </c>
      <c r="D286" s="45" t="s">
        <v>70</v>
      </c>
      <c r="E286" s="45" t="s">
        <v>180</v>
      </c>
      <c r="F286" s="45">
        <v>3650.26</v>
      </c>
      <c r="G286" s="45">
        <v>1</v>
      </c>
      <c r="H286" s="45">
        <v>562</v>
      </c>
      <c r="I286" s="45">
        <v>2191</v>
      </c>
      <c r="J286" s="45">
        <v>2019</v>
      </c>
      <c r="K286" s="45">
        <v>2019</v>
      </c>
      <c r="L286" s="55">
        <v>99.6031</v>
      </c>
      <c r="M286" s="55">
        <v>0</v>
      </c>
      <c r="N286" s="55">
        <v>99.6031</v>
      </c>
      <c r="O286" s="55">
        <v>0</v>
      </c>
      <c r="P286" s="55">
        <v>0</v>
      </c>
      <c r="Q286" s="45" t="s">
        <v>46</v>
      </c>
      <c r="R286" s="45">
        <v>562</v>
      </c>
      <c r="S286" s="45">
        <v>2191</v>
      </c>
      <c r="T286" s="45">
        <v>562</v>
      </c>
      <c r="U286" s="45">
        <v>2191</v>
      </c>
      <c r="V286" s="75">
        <v>0</v>
      </c>
      <c r="W286" s="75">
        <v>0</v>
      </c>
      <c r="X286" s="75">
        <f t="shared" si="18"/>
        <v>562</v>
      </c>
      <c r="Y286" s="75">
        <f t="shared" si="19"/>
        <v>2191</v>
      </c>
      <c r="Z286" s="75">
        <v>0</v>
      </c>
      <c r="AA286" s="75">
        <v>0</v>
      </c>
      <c r="AB286" s="46" t="s">
        <v>117</v>
      </c>
      <c r="AC286" s="46" t="s">
        <v>181</v>
      </c>
      <c r="AD286" s="46"/>
      <c r="AE286" s="11"/>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c r="GO286" s="6"/>
      <c r="GP286" s="6"/>
      <c r="GQ286" s="6"/>
      <c r="GR286" s="6"/>
      <c r="GS286" s="6"/>
      <c r="GT286" s="6"/>
      <c r="GU286" s="6"/>
      <c r="GV286" s="6"/>
      <c r="GW286" s="6"/>
      <c r="GX286" s="6"/>
      <c r="GY286" s="6"/>
      <c r="GZ286" s="6"/>
      <c r="HA286" s="6"/>
      <c r="HB286" s="6"/>
      <c r="HC286" s="6"/>
      <c r="HD286" s="6"/>
      <c r="HE286" s="6"/>
      <c r="HF286" s="6"/>
      <c r="HG286" s="6"/>
      <c r="HH286" s="6"/>
      <c r="HI286" s="6"/>
      <c r="HJ286" s="6"/>
      <c r="HK286" s="6"/>
      <c r="HL286" s="6"/>
      <c r="HM286" s="6"/>
      <c r="HN286" s="6"/>
      <c r="HO286" s="6"/>
      <c r="HP286" s="6"/>
      <c r="HQ286" s="6"/>
      <c r="HR286" s="6"/>
      <c r="HS286" s="6"/>
      <c r="HT286" s="6"/>
      <c r="HU286" s="6"/>
      <c r="HV286" s="6"/>
      <c r="HW286" s="6"/>
      <c r="HX286" s="6"/>
      <c r="HY286" s="6"/>
      <c r="HZ286" s="6"/>
      <c r="IA286" s="6"/>
      <c r="IB286" s="6"/>
      <c r="IC286" s="6"/>
    </row>
    <row r="287" s="8" customFormat="1" ht="12.75" spans="1:31">
      <c r="A287" s="45" t="s">
        <v>42</v>
      </c>
      <c r="B287" s="46" t="s">
        <v>178</v>
      </c>
      <c r="C287" s="45" t="s">
        <v>57</v>
      </c>
      <c r="D287" s="45" t="s">
        <v>70</v>
      </c>
      <c r="E287" s="45" t="s">
        <v>180</v>
      </c>
      <c r="F287" s="45">
        <v>3244.226</v>
      </c>
      <c r="G287" s="45">
        <v>1</v>
      </c>
      <c r="H287" s="45">
        <v>413</v>
      </c>
      <c r="I287" s="45">
        <v>1676</v>
      </c>
      <c r="J287" s="45">
        <v>2019</v>
      </c>
      <c r="K287" s="45">
        <v>2019</v>
      </c>
      <c r="L287" s="55">
        <v>43.957</v>
      </c>
      <c r="M287" s="55">
        <v>0</v>
      </c>
      <c r="N287" s="55">
        <v>43.957</v>
      </c>
      <c r="O287" s="55">
        <v>0</v>
      </c>
      <c r="P287" s="55">
        <v>0</v>
      </c>
      <c r="Q287" s="45" t="s">
        <v>46</v>
      </c>
      <c r="R287" s="45">
        <v>413</v>
      </c>
      <c r="S287" s="45">
        <v>1676</v>
      </c>
      <c r="T287" s="45">
        <v>413</v>
      </c>
      <c r="U287" s="45">
        <v>1676</v>
      </c>
      <c r="V287" s="82">
        <v>0</v>
      </c>
      <c r="W287" s="75">
        <v>0</v>
      </c>
      <c r="X287" s="75">
        <f t="shared" si="18"/>
        <v>413</v>
      </c>
      <c r="Y287" s="75">
        <f t="shared" si="19"/>
        <v>1676</v>
      </c>
      <c r="Z287" s="75">
        <v>0</v>
      </c>
      <c r="AA287" s="75">
        <v>0</v>
      </c>
      <c r="AB287" s="46" t="s">
        <v>117</v>
      </c>
      <c r="AC287" s="46" t="s">
        <v>181</v>
      </c>
      <c r="AD287" s="46"/>
      <c r="AE287" s="11"/>
    </row>
    <row r="288" s="8" customFormat="1" ht="12.75" spans="1:237">
      <c r="A288" s="45" t="s">
        <v>42</v>
      </c>
      <c r="B288" s="46" t="s">
        <v>178</v>
      </c>
      <c r="C288" s="45" t="s">
        <v>58</v>
      </c>
      <c r="D288" s="45" t="s">
        <v>70</v>
      </c>
      <c r="E288" s="45" t="s">
        <v>180</v>
      </c>
      <c r="F288" s="45">
        <v>13577.2</v>
      </c>
      <c r="G288" s="45">
        <v>1</v>
      </c>
      <c r="H288" s="45">
        <v>1922</v>
      </c>
      <c r="I288" s="45">
        <v>8684</v>
      </c>
      <c r="J288" s="45">
        <v>2019</v>
      </c>
      <c r="K288" s="45">
        <v>2019</v>
      </c>
      <c r="L288" s="55">
        <v>302.6445</v>
      </c>
      <c r="M288" s="55">
        <v>0</v>
      </c>
      <c r="N288" s="55">
        <v>302.6445</v>
      </c>
      <c r="O288" s="55">
        <v>0</v>
      </c>
      <c r="P288" s="55">
        <v>0</v>
      </c>
      <c r="Q288" s="45" t="s">
        <v>46</v>
      </c>
      <c r="R288" s="45">
        <v>1922</v>
      </c>
      <c r="S288" s="45">
        <v>8684</v>
      </c>
      <c r="T288" s="45">
        <v>1922</v>
      </c>
      <c r="U288" s="45">
        <v>8684</v>
      </c>
      <c r="V288" s="75">
        <v>0</v>
      </c>
      <c r="W288" s="75">
        <v>0</v>
      </c>
      <c r="X288" s="75">
        <f t="shared" si="18"/>
        <v>1922</v>
      </c>
      <c r="Y288" s="75">
        <f t="shared" si="19"/>
        <v>8684</v>
      </c>
      <c r="Z288" s="75">
        <v>0</v>
      </c>
      <c r="AA288" s="75">
        <v>0</v>
      </c>
      <c r="AB288" s="46" t="s">
        <v>117</v>
      </c>
      <c r="AC288" s="46" t="s">
        <v>181</v>
      </c>
      <c r="AD288" s="46"/>
      <c r="AE288" s="11"/>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c r="GO288" s="6"/>
      <c r="GP288" s="6"/>
      <c r="GQ288" s="6"/>
      <c r="GR288" s="6"/>
      <c r="GS288" s="6"/>
      <c r="GT288" s="6"/>
      <c r="GU288" s="6"/>
      <c r="GV288" s="6"/>
      <c r="GW288" s="6"/>
      <c r="GX288" s="6"/>
      <c r="GY288" s="6"/>
      <c r="GZ288" s="6"/>
      <c r="HA288" s="6"/>
      <c r="HB288" s="6"/>
      <c r="HC288" s="6"/>
      <c r="HD288" s="6"/>
      <c r="HE288" s="6"/>
      <c r="HF288" s="6"/>
      <c r="HG288" s="6"/>
      <c r="HH288" s="6"/>
      <c r="HI288" s="6"/>
      <c r="HJ288" s="6"/>
      <c r="HK288" s="6"/>
      <c r="HL288" s="6"/>
      <c r="HM288" s="6"/>
      <c r="HN288" s="6"/>
      <c r="HO288" s="6"/>
      <c r="HP288" s="6"/>
      <c r="HQ288" s="6"/>
      <c r="HR288" s="6"/>
      <c r="HS288" s="6"/>
      <c r="HT288" s="6"/>
      <c r="HU288" s="6"/>
      <c r="HV288" s="6"/>
      <c r="HW288" s="6"/>
      <c r="HX288" s="6"/>
      <c r="HY288" s="6"/>
      <c r="HZ288" s="6"/>
      <c r="IA288" s="6"/>
      <c r="IB288" s="6"/>
      <c r="IC288" s="6"/>
    </row>
    <row r="289" s="5" customFormat="1" spans="1:31">
      <c r="A289" s="43">
        <v>5.2</v>
      </c>
      <c r="B289" s="44" t="s">
        <v>182</v>
      </c>
      <c r="C289" s="43" t="s">
        <v>36</v>
      </c>
      <c r="D289" s="43"/>
      <c r="E289" s="43"/>
      <c r="F289" s="43">
        <f t="shared" ref="F289:I289" si="20">SUM(F290:F300)</f>
        <v>13125.946</v>
      </c>
      <c r="G289" s="43">
        <f t="shared" si="20"/>
        <v>11</v>
      </c>
      <c r="H289" s="43">
        <f t="shared" si="20"/>
        <v>1562</v>
      </c>
      <c r="I289" s="43">
        <f t="shared" si="20"/>
        <v>6337</v>
      </c>
      <c r="J289" s="43"/>
      <c r="K289" s="43"/>
      <c r="L289" s="52">
        <f t="shared" ref="L289:P289" si="21">SUM(L290:L300)</f>
        <v>207.70345</v>
      </c>
      <c r="M289" s="52">
        <v>0</v>
      </c>
      <c r="N289" s="52">
        <v>207.70345</v>
      </c>
      <c r="O289" s="52">
        <f t="shared" si="21"/>
        <v>0</v>
      </c>
      <c r="P289" s="52">
        <f t="shared" si="21"/>
        <v>0</v>
      </c>
      <c r="Q289" s="43"/>
      <c r="R289" s="43">
        <f t="shared" ref="R289:AA289" si="22">SUM(R290:R300)</f>
        <v>2604</v>
      </c>
      <c r="S289" s="43">
        <f t="shared" si="22"/>
        <v>10767</v>
      </c>
      <c r="T289" s="43">
        <f t="shared" si="22"/>
        <v>1562</v>
      </c>
      <c r="U289" s="43">
        <f t="shared" si="22"/>
        <v>6337</v>
      </c>
      <c r="V289" s="43">
        <f t="shared" si="22"/>
        <v>0</v>
      </c>
      <c r="W289" s="43">
        <f t="shared" si="22"/>
        <v>0</v>
      </c>
      <c r="X289" s="43">
        <f t="shared" si="22"/>
        <v>1562</v>
      </c>
      <c r="Y289" s="43">
        <f t="shared" si="22"/>
        <v>6337</v>
      </c>
      <c r="Z289" s="43">
        <f t="shared" si="22"/>
        <v>0</v>
      </c>
      <c r="AA289" s="43">
        <f t="shared" si="22"/>
        <v>0</v>
      </c>
      <c r="AB289" s="44"/>
      <c r="AC289" s="44"/>
      <c r="AD289" s="44"/>
      <c r="AE289" s="3"/>
    </row>
    <row r="290" s="8" customFormat="1" ht="12.75" spans="1:31">
      <c r="A290" s="45" t="s">
        <v>42</v>
      </c>
      <c r="B290" s="46" t="s">
        <v>183</v>
      </c>
      <c r="C290" s="45" t="s">
        <v>44</v>
      </c>
      <c r="D290" s="45" t="s">
        <v>70</v>
      </c>
      <c r="E290" s="45" t="s">
        <v>185</v>
      </c>
      <c r="F290" s="45">
        <v>1203</v>
      </c>
      <c r="G290" s="45">
        <v>1</v>
      </c>
      <c r="H290" s="45">
        <v>43</v>
      </c>
      <c r="I290" s="45">
        <v>176</v>
      </c>
      <c r="J290" s="45">
        <v>2019</v>
      </c>
      <c r="K290" s="45">
        <v>2019</v>
      </c>
      <c r="L290" s="55">
        <v>6.06145</v>
      </c>
      <c r="M290" s="55">
        <v>0</v>
      </c>
      <c r="N290" s="55">
        <v>6.06145</v>
      </c>
      <c r="O290" s="55">
        <v>0</v>
      </c>
      <c r="P290" s="55">
        <v>0</v>
      </c>
      <c r="Q290" s="45" t="s">
        <v>46</v>
      </c>
      <c r="R290" s="45">
        <v>43</v>
      </c>
      <c r="S290" s="45">
        <v>176</v>
      </c>
      <c r="T290" s="45">
        <v>43</v>
      </c>
      <c r="U290" s="45">
        <v>176</v>
      </c>
      <c r="V290" s="75">
        <v>0</v>
      </c>
      <c r="W290" s="75">
        <v>0</v>
      </c>
      <c r="X290" s="75">
        <f t="shared" ref="X290:X300" si="23">T290</f>
        <v>43</v>
      </c>
      <c r="Y290" s="75">
        <f t="shared" ref="Y290:Y300" si="24">U290</f>
        <v>176</v>
      </c>
      <c r="Z290" s="75">
        <v>0</v>
      </c>
      <c r="AA290" s="75">
        <v>0</v>
      </c>
      <c r="AB290" s="46" t="s">
        <v>117</v>
      </c>
      <c r="AC290" s="46" t="s">
        <v>181</v>
      </c>
      <c r="AD290" s="66"/>
      <c r="AE290" s="11"/>
    </row>
    <row r="291" s="8" customFormat="1" ht="12.75" spans="1:31">
      <c r="A291" s="45" t="s">
        <v>42</v>
      </c>
      <c r="B291" s="46" t="s">
        <v>183</v>
      </c>
      <c r="C291" s="45" t="s">
        <v>49</v>
      </c>
      <c r="D291" s="45" t="s">
        <v>70</v>
      </c>
      <c r="E291" s="45" t="s">
        <v>185</v>
      </c>
      <c r="F291" s="45">
        <v>737.146</v>
      </c>
      <c r="G291" s="45">
        <v>1</v>
      </c>
      <c r="H291" s="45">
        <v>238</v>
      </c>
      <c r="I291" s="45">
        <v>982</v>
      </c>
      <c r="J291" s="45">
        <v>2019</v>
      </c>
      <c r="K291" s="45">
        <v>2019</v>
      </c>
      <c r="L291" s="55">
        <v>30.063</v>
      </c>
      <c r="M291" s="55">
        <v>0</v>
      </c>
      <c r="N291" s="55">
        <v>30.063</v>
      </c>
      <c r="O291" s="55">
        <v>0</v>
      </c>
      <c r="P291" s="55">
        <v>0</v>
      </c>
      <c r="Q291" s="45" t="s">
        <v>46</v>
      </c>
      <c r="R291" s="45">
        <v>238</v>
      </c>
      <c r="S291" s="45">
        <v>982</v>
      </c>
      <c r="T291" s="45">
        <v>238</v>
      </c>
      <c r="U291" s="45">
        <v>982</v>
      </c>
      <c r="V291" s="82">
        <v>0</v>
      </c>
      <c r="W291" s="75">
        <v>0</v>
      </c>
      <c r="X291" s="75">
        <f t="shared" si="23"/>
        <v>238</v>
      </c>
      <c r="Y291" s="75">
        <f t="shared" si="24"/>
        <v>982</v>
      </c>
      <c r="Z291" s="75">
        <v>0</v>
      </c>
      <c r="AA291" s="75">
        <v>0</v>
      </c>
      <c r="AB291" s="46" t="s">
        <v>117</v>
      </c>
      <c r="AC291" s="46" t="s">
        <v>181</v>
      </c>
      <c r="AD291" s="67"/>
      <c r="AE291" s="11"/>
    </row>
    <row r="292" s="8" customFormat="1" ht="12.75" spans="1:31">
      <c r="A292" s="45" t="s">
        <v>42</v>
      </c>
      <c r="B292" s="46" t="s">
        <v>183</v>
      </c>
      <c r="C292" s="45" t="s">
        <v>50</v>
      </c>
      <c r="D292" s="45" t="s">
        <v>70</v>
      </c>
      <c r="E292" s="45" t="s">
        <v>185</v>
      </c>
      <c r="F292" s="45">
        <v>946</v>
      </c>
      <c r="G292" s="45">
        <v>1</v>
      </c>
      <c r="H292" s="45">
        <v>15</v>
      </c>
      <c r="I292" s="45">
        <v>58</v>
      </c>
      <c r="J292" s="45">
        <v>2019</v>
      </c>
      <c r="K292" s="45">
        <v>2019</v>
      </c>
      <c r="L292" s="55">
        <v>3.356</v>
      </c>
      <c r="M292" s="55">
        <v>0</v>
      </c>
      <c r="N292" s="55">
        <v>3.356</v>
      </c>
      <c r="O292" s="55">
        <v>0</v>
      </c>
      <c r="P292" s="55">
        <v>0</v>
      </c>
      <c r="Q292" s="45" t="s">
        <v>46</v>
      </c>
      <c r="R292" s="45">
        <v>15</v>
      </c>
      <c r="S292" s="45">
        <v>58</v>
      </c>
      <c r="T292" s="45">
        <v>15</v>
      </c>
      <c r="U292" s="45">
        <v>58</v>
      </c>
      <c r="V292" s="75">
        <v>0</v>
      </c>
      <c r="W292" s="75">
        <v>0</v>
      </c>
      <c r="X292" s="75">
        <f t="shared" si="23"/>
        <v>15</v>
      </c>
      <c r="Y292" s="75">
        <f t="shared" si="24"/>
        <v>58</v>
      </c>
      <c r="Z292" s="75">
        <v>0</v>
      </c>
      <c r="AA292" s="75">
        <v>0</v>
      </c>
      <c r="AB292" s="46" t="s">
        <v>117</v>
      </c>
      <c r="AC292" s="46" t="s">
        <v>181</v>
      </c>
      <c r="AD292" s="67"/>
      <c r="AE292" s="11"/>
    </row>
    <row r="293" s="8" customFormat="1" ht="12.75" spans="1:31">
      <c r="A293" s="45" t="s">
        <v>42</v>
      </c>
      <c r="B293" s="46" t="s">
        <v>183</v>
      </c>
      <c r="C293" s="45" t="s">
        <v>51</v>
      </c>
      <c r="D293" s="45" t="s">
        <v>70</v>
      </c>
      <c r="E293" s="45" t="s">
        <v>185</v>
      </c>
      <c r="F293" s="45">
        <v>483</v>
      </c>
      <c r="G293" s="45">
        <v>1</v>
      </c>
      <c r="H293" s="45">
        <v>88</v>
      </c>
      <c r="I293" s="45">
        <v>393</v>
      </c>
      <c r="J293" s="45">
        <v>2019</v>
      </c>
      <c r="K293" s="45">
        <v>2019</v>
      </c>
      <c r="L293" s="55">
        <v>16.26</v>
      </c>
      <c r="M293" s="55">
        <v>0</v>
      </c>
      <c r="N293" s="55">
        <v>16.26</v>
      </c>
      <c r="O293" s="55">
        <v>0</v>
      </c>
      <c r="P293" s="55">
        <v>0</v>
      </c>
      <c r="Q293" s="45" t="s">
        <v>46</v>
      </c>
      <c r="R293" s="45">
        <v>1130</v>
      </c>
      <c r="S293" s="45">
        <v>4823</v>
      </c>
      <c r="T293" s="45">
        <v>88</v>
      </c>
      <c r="U293" s="45">
        <v>393</v>
      </c>
      <c r="V293" s="82">
        <v>0</v>
      </c>
      <c r="W293" s="75">
        <v>0</v>
      </c>
      <c r="X293" s="75">
        <f t="shared" si="23"/>
        <v>88</v>
      </c>
      <c r="Y293" s="75">
        <f t="shared" si="24"/>
        <v>393</v>
      </c>
      <c r="Z293" s="75">
        <v>0</v>
      </c>
      <c r="AA293" s="75">
        <v>0</v>
      </c>
      <c r="AB293" s="46" t="s">
        <v>117</v>
      </c>
      <c r="AC293" s="46" t="s">
        <v>181</v>
      </c>
      <c r="AD293" s="69"/>
      <c r="AE293" s="11"/>
    </row>
    <row r="294" s="8" customFormat="1" ht="12.75" spans="1:31">
      <c r="A294" s="45" t="s">
        <v>42</v>
      </c>
      <c r="B294" s="46" t="s">
        <v>183</v>
      </c>
      <c r="C294" s="45" t="s">
        <v>52</v>
      </c>
      <c r="D294" s="45" t="s">
        <v>70</v>
      </c>
      <c r="E294" s="45" t="s">
        <v>185</v>
      </c>
      <c r="F294" s="45">
        <v>38</v>
      </c>
      <c r="G294" s="45">
        <v>1</v>
      </c>
      <c r="H294" s="45">
        <v>15</v>
      </c>
      <c r="I294" s="45">
        <v>68</v>
      </c>
      <c r="J294" s="45">
        <v>2019</v>
      </c>
      <c r="K294" s="45">
        <v>2019</v>
      </c>
      <c r="L294" s="55">
        <v>4.6</v>
      </c>
      <c r="M294" s="55">
        <v>0</v>
      </c>
      <c r="N294" s="55">
        <v>4.6</v>
      </c>
      <c r="O294" s="55">
        <v>0</v>
      </c>
      <c r="P294" s="55">
        <v>0</v>
      </c>
      <c r="Q294" s="45" t="s">
        <v>46</v>
      </c>
      <c r="R294" s="45">
        <v>15</v>
      </c>
      <c r="S294" s="45">
        <v>68</v>
      </c>
      <c r="T294" s="45">
        <v>15</v>
      </c>
      <c r="U294" s="45">
        <v>68</v>
      </c>
      <c r="V294" s="75">
        <v>0</v>
      </c>
      <c r="W294" s="75">
        <v>0</v>
      </c>
      <c r="X294" s="75">
        <f t="shared" si="23"/>
        <v>15</v>
      </c>
      <c r="Y294" s="75">
        <f t="shared" si="24"/>
        <v>68</v>
      </c>
      <c r="Z294" s="75">
        <v>0</v>
      </c>
      <c r="AA294" s="75">
        <v>0</v>
      </c>
      <c r="AB294" s="46" t="s">
        <v>117</v>
      </c>
      <c r="AC294" s="46" t="s">
        <v>181</v>
      </c>
      <c r="AD294" s="66"/>
      <c r="AE294" s="11"/>
    </row>
    <row r="295" s="8" customFormat="1" ht="12.75" spans="1:31">
      <c r="A295" s="45" t="s">
        <v>42</v>
      </c>
      <c r="B295" s="46" t="s">
        <v>183</v>
      </c>
      <c r="C295" s="45" t="s">
        <v>53</v>
      </c>
      <c r="D295" s="45" t="s">
        <v>70</v>
      </c>
      <c r="E295" s="45" t="s">
        <v>185</v>
      </c>
      <c r="F295" s="45">
        <v>3664</v>
      </c>
      <c r="G295" s="45">
        <v>1</v>
      </c>
      <c r="H295" s="45">
        <v>216</v>
      </c>
      <c r="I295" s="45">
        <v>786</v>
      </c>
      <c r="J295" s="45">
        <v>2019</v>
      </c>
      <c r="K295" s="45">
        <v>2019</v>
      </c>
      <c r="L295" s="55">
        <v>19.34</v>
      </c>
      <c r="M295" s="55">
        <v>0</v>
      </c>
      <c r="N295" s="55">
        <v>19.34</v>
      </c>
      <c r="O295" s="55">
        <v>0</v>
      </c>
      <c r="P295" s="55">
        <v>0</v>
      </c>
      <c r="Q295" s="45" t="s">
        <v>46</v>
      </c>
      <c r="R295" s="45">
        <v>216</v>
      </c>
      <c r="S295" s="45">
        <v>786</v>
      </c>
      <c r="T295" s="45">
        <v>216</v>
      </c>
      <c r="U295" s="45">
        <v>786</v>
      </c>
      <c r="V295" s="82">
        <v>0</v>
      </c>
      <c r="W295" s="75">
        <v>0</v>
      </c>
      <c r="X295" s="75">
        <f t="shared" si="23"/>
        <v>216</v>
      </c>
      <c r="Y295" s="75">
        <f t="shared" si="24"/>
        <v>786</v>
      </c>
      <c r="Z295" s="75">
        <v>0</v>
      </c>
      <c r="AA295" s="75">
        <v>0</v>
      </c>
      <c r="AB295" s="46" t="s">
        <v>117</v>
      </c>
      <c r="AC295" s="46" t="s">
        <v>181</v>
      </c>
      <c r="AD295" s="69"/>
      <c r="AE295" s="11"/>
    </row>
    <row r="296" s="8" customFormat="1" ht="12.75" spans="1:31">
      <c r="A296" s="45" t="s">
        <v>42</v>
      </c>
      <c r="B296" s="46" t="s">
        <v>183</v>
      </c>
      <c r="C296" s="45" t="s">
        <v>54</v>
      </c>
      <c r="D296" s="45" t="s">
        <v>70</v>
      </c>
      <c r="E296" s="45" t="s">
        <v>185</v>
      </c>
      <c r="F296" s="45">
        <v>1684.8</v>
      </c>
      <c r="G296" s="45">
        <v>1</v>
      </c>
      <c r="H296" s="45">
        <v>254</v>
      </c>
      <c r="I296" s="45">
        <v>1050</v>
      </c>
      <c r="J296" s="45">
        <v>2019</v>
      </c>
      <c r="K296" s="45">
        <v>2019</v>
      </c>
      <c r="L296" s="55">
        <v>31.305</v>
      </c>
      <c r="M296" s="55">
        <v>0</v>
      </c>
      <c r="N296" s="55">
        <v>31.305</v>
      </c>
      <c r="O296" s="55">
        <v>0</v>
      </c>
      <c r="P296" s="55">
        <v>0</v>
      </c>
      <c r="Q296" s="45" t="s">
        <v>46</v>
      </c>
      <c r="R296" s="45">
        <v>254</v>
      </c>
      <c r="S296" s="45">
        <v>1050</v>
      </c>
      <c r="T296" s="45">
        <v>254</v>
      </c>
      <c r="U296" s="45">
        <v>1050</v>
      </c>
      <c r="V296" s="75">
        <v>0</v>
      </c>
      <c r="W296" s="75">
        <v>0</v>
      </c>
      <c r="X296" s="75">
        <f t="shared" si="23"/>
        <v>254</v>
      </c>
      <c r="Y296" s="75">
        <f t="shared" si="24"/>
        <v>1050</v>
      </c>
      <c r="Z296" s="75">
        <v>0</v>
      </c>
      <c r="AA296" s="75">
        <v>0</v>
      </c>
      <c r="AB296" s="46" t="s">
        <v>117</v>
      </c>
      <c r="AC296" s="46" t="s">
        <v>181</v>
      </c>
      <c r="AD296" s="67"/>
      <c r="AE296" s="11"/>
    </row>
    <row r="297" s="8" customFormat="1" ht="12.75" spans="1:31">
      <c r="A297" s="45" t="s">
        <v>42</v>
      </c>
      <c r="B297" s="46" t="s">
        <v>183</v>
      </c>
      <c r="C297" s="45" t="s">
        <v>55</v>
      </c>
      <c r="D297" s="45" t="s">
        <v>70</v>
      </c>
      <c r="E297" s="45" t="s">
        <v>185</v>
      </c>
      <c r="F297" s="45">
        <v>1963</v>
      </c>
      <c r="G297" s="45">
        <v>1</v>
      </c>
      <c r="H297" s="45">
        <v>283</v>
      </c>
      <c r="I297" s="45">
        <v>1281</v>
      </c>
      <c r="J297" s="45">
        <v>2019</v>
      </c>
      <c r="K297" s="45">
        <v>2019</v>
      </c>
      <c r="L297" s="55">
        <v>28.27</v>
      </c>
      <c r="M297" s="55">
        <v>0</v>
      </c>
      <c r="N297" s="55">
        <v>28.27</v>
      </c>
      <c r="O297" s="55">
        <v>0</v>
      </c>
      <c r="P297" s="55">
        <v>0</v>
      </c>
      <c r="Q297" s="45" t="s">
        <v>46</v>
      </c>
      <c r="R297" s="45">
        <v>283</v>
      </c>
      <c r="S297" s="45">
        <v>1281</v>
      </c>
      <c r="T297" s="45">
        <v>283</v>
      </c>
      <c r="U297" s="45">
        <v>1281</v>
      </c>
      <c r="V297" s="82">
        <v>0</v>
      </c>
      <c r="W297" s="75">
        <v>0</v>
      </c>
      <c r="X297" s="75">
        <f t="shared" si="23"/>
        <v>283</v>
      </c>
      <c r="Y297" s="75">
        <f t="shared" si="24"/>
        <v>1281</v>
      </c>
      <c r="Z297" s="75">
        <v>0</v>
      </c>
      <c r="AA297" s="75">
        <v>0</v>
      </c>
      <c r="AB297" s="46" t="s">
        <v>117</v>
      </c>
      <c r="AC297" s="46" t="s">
        <v>181</v>
      </c>
      <c r="AD297" s="66"/>
      <c r="AE297" s="11"/>
    </row>
    <row r="298" s="8" customFormat="1" ht="12.75" spans="1:31">
      <c r="A298" s="45" t="s">
        <v>42</v>
      </c>
      <c r="B298" s="46" t="s">
        <v>183</v>
      </c>
      <c r="C298" s="45" t="s">
        <v>56</v>
      </c>
      <c r="D298" s="45" t="s">
        <v>70</v>
      </c>
      <c r="E298" s="45" t="s">
        <v>185</v>
      </c>
      <c r="F298" s="45">
        <v>1391</v>
      </c>
      <c r="G298" s="45">
        <v>1</v>
      </c>
      <c r="H298" s="45">
        <v>368</v>
      </c>
      <c r="I298" s="45">
        <v>1387</v>
      </c>
      <c r="J298" s="45">
        <v>2019</v>
      </c>
      <c r="K298" s="45">
        <v>2019</v>
      </c>
      <c r="L298" s="55">
        <v>65.71</v>
      </c>
      <c r="M298" s="55">
        <v>0</v>
      </c>
      <c r="N298" s="55">
        <v>65.71</v>
      </c>
      <c r="O298" s="55">
        <v>0</v>
      </c>
      <c r="P298" s="55">
        <v>0</v>
      </c>
      <c r="Q298" s="45" t="s">
        <v>46</v>
      </c>
      <c r="R298" s="45">
        <v>368</v>
      </c>
      <c r="S298" s="45">
        <v>1387</v>
      </c>
      <c r="T298" s="45">
        <v>368</v>
      </c>
      <c r="U298" s="45">
        <v>1387</v>
      </c>
      <c r="V298" s="75">
        <v>0</v>
      </c>
      <c r="W298" s="75">
        <v>0</v>
      </c>
      <c r="X298" s="75">
        <f t="shared" si="23"/>
        <v>368</v>
      </c>
      <c r="Y298" s="75">
        <f t="shared" si="24"/>
        <v>1387</v>
      </c>
      <c r="Z298" s="75">
        <v>0</v>
      </c>
      <c r="AA298" s="75">
        <v>0</v>
      </c>
      <c r="AB298" s="46" t="s">
        <v>117</v>
      </c>
      <c r="AC298" s="46" t="s">
        <v>181</v>
      </c>
      <c r="AD298" s="69"/>
      <c r="AE298" s="11"/>
    </row>
    <row r="299" s="8" customFormat="1" ht="12.75" spans="1:31">
      <c r="A299" s="45" t="s">
        <v>42</v>
      </c>
      <c r="B299" s="46" t="s">
        <v>183</v>
      </c>
      <c r="C299" s="45" t="s">
        <v>57</v>
      </c>
      <c r="D299" s="45" t="s">
        <v>70</v>
      </c>
      <c r="E299" s="45" t="s">
        <v>185</v>
      </c>
      <c r="F299" s="45">
        <v>298</v>
      </c>
      <c r="G299" s="45">
        <v>1</v>
      </c>
      <c r="H299" s="45">
        <v>7</v>
      </c>
      <c r="I299" s="45">
        <v>23</v>
      </c>
      <c r="J299" s="45">
        <v>2019</v>
      </c>
      <c r="K299" s="45">
        <v>2019</v>
      </c>
      <c r="L299" s="55">
        <v>0.81</v>
      </c>
      <c r="M299" s="55">
        <v>0</v>
      </c>
      <c r="N299" s="55">
        <v>0.81</v>
      </c>
      <c r="O299" s="55">
        <v>0</v>
      </c>
      <c r="P299" s="55">
        <v>0</v>
      </c>
      <c r="Q299" s="45" t="s">
        <v>46</v>
      </c>
      <c r="R299" s="45">
        <v>7</v>
      </c>
      <c r="S299" s="45">
        <v>23</v>
      </c>
      <c r="T299" s="45">
        <v>7</v>
      </c>
      <c r="U299" s="45">
        <v>23</v>
      </c>
      <c r="V299" s="82">
        <v>0</v>
      </c>
      <c r="W299" s="75">
        <v>0</v>
      </c>
      <c r="X299" s="75">
        <f t="shared" si="23"/>
        <v>7</v>
      </c>
      <c r="Y299" s="75">
        <f t="shared" si="24"/>
        <v>23</v>
      </c>
      <c r="Z299" s="75">
        <v>0</v>
      </c>
      <c r="AA299" s="75">
        <v>0</v>
      </c>
      <c r="AB299" s="46" t="s">
        <v>117</v>
      </c>
      <c r="AC299" s="46" t="s">
        <v>181</v>
      </c>
      <c r="AD299" s="66"/>
      <c r="AE299" s="11"/>
    </row>
    <row r="300" s="8" customFormat="1" ht="12.75" spans="1:31">
      <c r="A300" s="45" t="s">
        <v>42</v>
      </c>
      <c r="B300" s="46" t="s">
        <v>183</v>
      </c>
      <c r="C300" s="45" t="s">
        <v>58</v>
      </c>
      <c r="D300" s="45" t="s">
        <v>70</v>
      </c>
      <c r="E300" s="45" t="s">
        <v>185</v>
      </c>
      <c r="F300" s="45">
        <v>718</v>
      </c>
      <c r="G300" s="45">
        <v>1</v>
      </c>
      <c r="H300" s="45">
        <v>35</v>
      </c>
      <c r="I300" s="45">
        <v>133</v>
      </c>
      <c r="J300" s="45">
        <v>2019</v>
      </c>
      <c r="K300" s="45">
        <v>2019</v>
      </c>
      <c r="L300" s="55">
        <v>1.928</v>
      </c>
      <c r="M300" s="55">
        <v>0</v>
      </c>
      <c r="N300" s="55">
        <v>1.928</v>
      </c>
      <c r="O300" s="55">
        <v>0</v>
      </c>
      <c r="P300" s="55">
        <v>0</v>
      </c>
      <c r="Q300" s="45" t="s">
        <v>46</v>
      </c>
      <c r="R300" s="45">
        <v>35</v>
      </c>
      <c r="S300" s="45">
        <v>133</v>
      </c>
      <c r="T300" s="45">
        <v>35</v>
      </c>
      <c r="U300" s="45">
        <v>133</v>
      </c>
      <c r="V300" s="75">
        <v>0</v>
      </c>
      <c r="W300" s="75">
        <v>0</v>
      </c>
      <c r="X300" s="75">
        <f t="shared" si="23"/>
        <v>35</v>
      </c>
      <c r="Y300" s="75">
        <f t="shared" si="24"/>
        <v>133</v>
      </c>
      <c r="Z300" s="75">
        <v>0</v>
      </c>
      <c r="AA300" s="75">
        <v>0</v>
      </c>
      <c r="AB300" s="46" t="s">
        <v>117</v>
      </c>
      <c r="AC300" s="46" t="s">
        <v>181</v>
      </c>
      <c r="AD300" s="69"/>
      <c r="AE300" s="11"/>
    </row>
    <row r="301" s="5" customFormat="1" ht="36" spans="1:31">
      <c r="A301" s="43">
        <v>5.3</v>
      </c>
      <c r="B301" s="44" t="s">
        <v>186</v>
      </c>
      <c r="C301" s="43"/>
      <c r="D301" s="43"/>
      <c r="E301" s="43"/>
      <c r="F301" s="43">
        <f>SUM(F302,F303)</f>
        <v>1367</v>
      </c>
      <c r="G301" s="43">
        <f t="shared" ref="G301:AA301" si="25">SUM(G302,G303)</f>
        <v>11</v>
      </c>
      <c r="H301" s="43">
        <f t="shared" si="25"/>
        <v>1220</v>
      </c>
      <c r="I301" s="43">
        <f t="shared" si="25"/>
        <v>3786</v>
      </c>
      <c r="J301" s="43"/>
      <c r="K301" s="43"/>
      <c r="L301" s="52">
        <f t="shared" si="25"/>
        <v>136.170944</v>
      </c>
      <c r="M301" s="52">
        <f t="shared" si="25"/>
        <v>136.170944</v>
      </c>
      <c r="N301" s="52">
        <f t="shared" si="25"/>
        <v>0</v>
      </c>
      <c r="O301" s="52">
        <f t="shared" si="25"/>
        <v>0</v>
      </c>
      <c r="P301" s="52">
        <f t="shared" si="25"/>
        <v>0</v>
      </c>
      <c r="Q301" s="43"/>
      <c r="R301" s="43">
        <f t="shared" si="25"/>
        <v>1677</v>
      </c>
      <c r="S301" s="43">
        <f t="shared" si="25"/>
        <v>5786</v>
      </c>
      <c r="T301" s="43">
        <f t="shared" si="25"/>
        <v>1220</v>
      </c>
      <c r="U301" s="43">
        <f t="shared" si="25"/>
        <v>3786</v>
      </c>
      <c r="V301" s="43">
        <f t="shared" si="25"/>
        <v>0</v>
      </c>
      <c r="W301" s="43">
        <f t="shared" si="25"/>
        <v>0</v>
      </c>
      <c r="X301" s="43">
        <f t="shared" si="25"/>
        <v>1220</v>
      </c>
      <c r="Y301" s="43">
        <f t="shared" si="25"/>
        <v>3786</v>
      </c>
      <c r="Z301" s="43">
        <f t="shared" si="25"/>
        <v>0</v>
      </c>
      <c r="AA301" s="43">
        <f t="shared" si="25"/>
        <v>0</v>
      </c>
      <c r="AB301" s="44"/>
      <c r="AC301" s="44"/>
      <c r="AD301" s="44"/>
      <c r="AE301" s="3"/>
    </row>
    <row r="302" s="5" customFormat="1" spans="1:31">
      <c r="A302" s="43" t="s">
        <v>187</v>
      </c>
      <c r="B302" s="44" t="s">
        <v>188</v>
      </c>
      <c r="C302" s="43"/>
      <c r="D302" s="43"/>
      <c r="E302" s="43"/>
      <c r="F302" s="43"/>
      <c r="G302" s="43"/>
      <c r="H302" s="43"/>
      <c r="I302" s="43"/>
      <c r="J302" s="43"/>
      <c r="K302" s="43"/>
      <c r="L302" s="52"/>
      <c r="M302" s="52"/>
      <c r="N302" s="52"/>
      <c r="O302" s="52"/>
      <c r="P302" s="52"/>
      <c r="Q302" s="43"/>
      <c r="R302" s="43"/>
      <c r="S302" s="43"/>
      <c r="T302" s="43"/>
      <c r="U302" s="43"/>
      <c r="V302" s="43"/>
      <c r="W302" s="43"/>
      <c r="X302" s="43"/>
      <c r="Y302" s="43"/>
      <c r="Z302" s="43"/>
      <c r="AA302" s="43"/>
      <c r="AB302" s="43"/>
      <c r="AC302" s="44"/>
      <c r="AD302" s="44"/>
      <c r="AE302" s="3"/>
    </row>
    <row r="303" s="5" customFormat="1" spans="1:31">
      <c r="A303" s="43" t="s">
        <v>189</v>
      </c>
      <c r="B303" s="44" t="s">
        <v>190</v>
      </c>
      <c r="C303" s="43" t="s">
        <v>36</v>
      </c>
      <c r="D303" s="43"/>
      <c r="E303" s="43"/>
      <c r="F303" s="43">
        <f t="shared" ref="F303:I303" si="26">SUM(F304:F314)</f>
        <v>1367</v>
      </c>
      <c r="G303" s="43">
        <f t="shared" si="26"/>
        <v>11</v>
      </c>
      <c r="H303" s="43">
        <f t="shared" si="26"/>
        <v>1220</v>
      </c>
      <c r="I303" s="43">
        <f t="shared" si="26"/>
        <v>3786</v>
      </c>
      <c r="J303" s="43"/>
      <c r="K303" s="43"/>
      <c r="L303" s="52">
        <f t="shared" ref="L303:P303" si="27">SUM(L304:L314)</f>
        <v>136.170944</v>
      </c>
      <c r="M303" s="52">
        <f t="shared" si="27"/>
        <v>136.170944</v>
      </c>
      <c r="N303" s="52">
        <f t="shared" si="27"/>
        <v>0</v>
      </c>
      <c r="O303" s="52">
        <f t="shared" si="27"/>
        <v>0</v>
      </c>
      <c r="P303" s="52">
        <f t="shared" si="27"/>
        <v>0</v>
      </c>
      <c r="Q303" s="43"/>
      <c r="R303" s="43">
        <f t="shared" ref="R303:U303" si="28">SUM(R304:R314)</f>
        <v>1677</v>
      </c>
      <c r="S303" s="43">
        <f t="shared" si="28"/>
        <v>5786</v>
      </c>
      <c r="T303" s="43">
        <f t="shared" si="28"/>
        <v>1220</v>
      </c>
      <c r="U303" s="43">
        <f t="shared" si="28"/>
        <v>3786</v>
      </c>
      <c r="V303" s="43"/>
      <c r="W303" s="43"/>
      <c r="X303" s="43">
        <f>SUM(X304:X314)</f>
        <v>1220</v>
      </c>
      <c r="Y303" s="43">
        <f>SUM(Y304:Y314)</f>
        <v>3786</v>
      </c>
      <c r="Z303" s="43"/>
      <c r="AA303" s="43"/>
      <c r="AB303" s="44"/>
      <c r="AC303" s="44"/>
      <c r="AD303" s="44"/>
      <c r="AE303" s="3"/>
    </row>
    <row r="304" s="8" customFormat="1" ht="12.75" spans="1:31">
      <c r="A304" s="45" t="s">
        <v>42</v>
      </c>
      <c r="B304" s="46" t="s">
        <v>191</v>
      </c>
      <c r="C304" s="45" t="s">
        <v>44</v>
      </c>
      <c r="D304" s="45" t="s">
        <v>70</v>
      </c>
      <c r="E304" s="45" t="s">
        <v>19</v>
      </c>
      <c r="F304" s="45">
        <v>10</v>
      </c>
      <c r="G304" s="45">
        <v>1</v>
      </c>
      <c r="H304" s="45">
        <v>10</v>
      </c>
      <c r="I304" s="45">
        <v>40</v>
      </c>
      <c r="J304" s="45">
        <v>2019</v>
      </c>
      <c r="K304" s="45">
        <v>2019</v>
      </c>
      <c r="L304" s="55">
        <v>1.007259</v>
      </c>
      <c r="M304" s="55">
        <v>1.007259</v>
      </c>
      <c r="N304" s="55">
        <v>0</v>
      </c>
      <c r="O304" s="55">
        <v>0</v>
      </c>
      <c r="P304" s="55">
        <v>0</v>
      </c>
      <c r="Q304" s="45" t="s">
        <v>46</v>
      </c>
      <c r="R304" s="45">
        <v>10</v>
      </c>
      <c r="S304" s="45">
        <v>40</v>
      </c>
      <c r="T304" s="45">
        <v>10</v>
      </c>
      <c r="U304" s="45">
        <v>40</v>
      </c>
      <c r="V304" s="75">
        <v>0</v>
      </c>
      <c r="W304" s="75">
        <v>0</v>
      </c>
      <c r="X304" s="75">
        <f t="shared" ref="X304:X314" si="29">T304</f>
        <v>10</v>
      </c>
      <c r="Y304" s="75">
        <f t="shared" ref="Y304:Y314" si="30">U304</f>
        <v>40</v>
      </c>
      <c r="Z304" s="75">
        <v>0</v>
      </c>
      <c r="AA304" s="75">
        <v>0</v>
      </c>
      <c r="AB304" s="46" t="s">
        <v>117</v>
      </c>
      <c r="AC304" s="46" t="s">
        <v>454</v>
      </c>
      <c r="AD304" s="66"/>
      <c r="AE304" s="11"/>
    </row>
    <row r="305" s="8" customFormat="1" ht="12.75" spans="1:31">
      <c r="A305" s="45" t="s">
        <v>42</v>
      </c>
      <c r="B305" s="46" t="s">
        <v>191</v>
      </c>
      <c r="C305" s="45" t="s">
        <v>49</v>
      </c>
      <c r="D305" s="45" t="s">
        <v>70</v>
      </c>
      <c r="E305" s="45" t="s">
        <v>19</v>
      </c>
      <c r="F305" s="45">
        <v>83</v>
      </c>
      <c r="G305" s="45">
        <v>1</v>
      </c>
      <c r="H305" s="45">
        <v>89</v>
      </c>
      <c r="I305" s="45">
        <v>425</v>
      </c>
      <c r="J305" s="45">
        <v>2019</v>
      </c>
      <c r="K305" s="45">
        <v>2019</v>
      </c>
      <c r="L305" s="55">
        <v>9.475133</v>
      </c>
      <c r="M305" s="55">
        <v>9.475133</v>
      </c>
      <c r="N305" s="55">
        <v>0</v>
      </c>
      <c r="O305" s="55">
        <v>0</v>
      </c>
      <c r="P305" s="55">
        <v>0</v>
      </c>
      <c r="Q305" s="45" t="s">
        <v>46</v>
      </c>
      <c r="R305" s="45">
        <v>81</v>
      </c>
      <c r="S305" s="45">
        <v>425</v>
      </c>
      <c r="T305" s="45">
        <v>89</v>
      </c>
      <c r="U305" s="45">
        <v>425</v>
      </c>
      <c r="V305" s="82">
        <v>0</v>
      </c>
      <c r="W305" s="75">
        <v>0</v>
      </c>
      <c r="X305" s="75">
        <f t="shared" si="29"/>
        <v>89</v>
      </c>
      <c r="Y305" s="75">
        <f t="shared" si="30"/>
        <v>425</v>
      </c>
      <c r="Z305" s="75">
        <v>0</v>
      </c>
      <c r="AA305" s="75">
        <v>0</v>
      </c>
      <c r="AB305" s="46" t="s">
        <v>117</v>
      </c>
      <c r="AC305" s="46" t="s">
        <v>454</v>
      </c>
      <c r="AD305" s="67"/>
      <c r="AE305" s="11"/>
    </row>
    <row r="306" s="8" customFormat="1" ht="12.75" spans="1:31">
      <c r="A306" s="45" t="s">
        <v>42</v>
      </c>
      <c r="B306" s="46" t="s">
        <v>191</v>
      </c>
      <c r="C306" s="45" t="s">
        <v>50</v>
      </c>
      <c r="D306" s="45" t="s">
        <v>70</v>
      </c>
      <c r="E306" s="45" t="s">
        <v>19</v>
      </c>
      <c r="F306" s="45">
        <v>41</v>
      </c>
      <c r="G306" s="45">
        <v>1</v>
      </c>
      <c r="H306" s="45">
        <v>41</v>
      </c>
      <c r="I306" s="45">
        <v>172</v>
      </c>
      <c r="J306" s="45">
        <v>2019</v>
      </c>
      <c r="K306" s="45">
        <v>2019</v>
      </c>
      <c r="L306" s="55">
        <v>4.756766</v>
      </c>
      <c r="M306" s="55">
        <v>4.756766</v>
      </c>
      <c r="N306" s="55">
        <v>0</v>
      </c>
      <c r="O306" s="55">
        <v>0</v>
      </c>
      <c r="P306" s="55">
        <v>0</v>
      </c>
      <c r="Q306" s="45" t="s">
        <v>46</v>
      </c>
      <c r="R306" s="45">
        <v>41</v>
      </c>
      <c r="S306" s="45">
        <v>196</v>
      </c>
      <c r="T306" s="45">
        <v>41</v>
      </c>
      <c r="U306" s="45">
        <v>172</v>
      </c>
      <c r="V306" s="75">
        <v>0</v>
      </c>
      <c r="W306" s="75">
        <v>0</v>
      </c>
      <c r="X306" s="75">
        <f t="shared" si="29"/>
        <v>41</v>
      </c>
      <c r="Y306" s="75">
        <f t="shared" si="30"/>
        <v>172</v>
      </c>
      <c r="Z306" s="75">
        <v>0</v>
      </c>
      <c r="AA306" s="75">
        <v>0</v>
      </c>
      <c r="AB306" s="46" t="s">
        <v>117</v>
      </c>
      <c r="AC306" s="46" t="s">
        <v>454</v>
      </c>
      <c r="AD306" s="67"/>
      <c r="AE306" s="11"/>
    </row>
    <row r="307" s="8" customFormat="1" ht="12.75" spans="1:31">
      <c r="A307" s="45" t="s">
        <v>42</v>
      </c>
      <c r="B307" s="46" t="s">
        <v>191</v>
      </c>
      <c r="C307" s="45" t="s">
        <v>51</v>
      </c>
      <c r="D307" s="45" t="s">
        <v>70</v>
      </c>
      <c r="E307" s="45" t="s">
        <v>19</v>
      </c>
      <c r="F307" s="45">
        <v>195</v>
      </c>
      <c r="G307" s="45">
        <v>1</v>
      </c>
      <c r="H307" s="45">
        <v>42</v>
      </c>
      <c r="I307" s="45">
        <v>195</v>
      </c>
      <c r="J307" s="45">
        <v>2019</v>
      </c>
      <c r="K307" s="45">
        <v>2019</v>
      </c>
      <c r="L307" s="55">
        <v>6.747883</v>
      </c>
      <c r="M307" s="55">
        <v>6.747883</v>
      </c>
      <c r="N307" s="55">
        <v>0</v>
      </c>
      <c r="O307" s="55">
        <v>0</v>
      </c>
      <c r="P307" s="55">
        <v>0</v>
      </c>
      <c r="Q307" s="45" t="s">
        <v>46</v>
      </c>
      <c r="R307" s="45">
        <v>507</v>
      </c>
      <c r="S307" s="45">
        <v>2171</v>
      </c>
      <c r="T307" s="45">
        <v>42</v>
      </c>
      <c r="U307" s="45">
        <v>195</v>
      </c>
      <c r="V307" s="82">
        <v>0</v>
      </c>
      <c r="W307" s="75">
        <v>0</v>
      </c>
      <c r="X307" s="75">
        <f t="shared" si="29"/>
        <v>42</v>
      </c>
      <c r="Y307" s="75">
        <f t="shared" si="30"/>
        <v>195</v>
      </c>
      <c r="Z307" s="75">
        <v>0</v>
      </c>
      <c r="AA307" s="75">
        <v>0</v>
      </c>
      <c r="AB307" s="46" t="s">
        <v>117</v>
      </c>
      <c r="AC307" s="46" t="s">
        <v>454</v>
      </c>
      <c r="AD307" s="69"/>
      <c r="AE307" s="11"/>
    </row>
    <row r="308" s="8" customFormat="1" ht="12.75" spans="1:31">
      <c r="A308" s="45" t="s">
        <v>42</v>
      </c>
      <c r="B308" s="46" t="s">
        <v>191</v>
      </c>
      <c r="C308" s="45" t="s">
        <v>52</v>
      </c>
      <c r="D308" s="45" t="s">
        <v>70</v>
      </c>
      <c r="E308" s="45" t="s">
        <v>19</v>
      </c>
      <c r="F308" s="45">
        <v>120</v>
      </c>
      <c r="G308" s="45">
        <v>1</v>
      </c>
      <c r="H308" s="45">
        <v>120</v>
      </c>
      <c r="I308" s="45">
        <v>444</v>
      </c>
      <c r="J308" s="45">
        <v>2019</v>
      </c>
      <c r="K308" s="45">
        <v>2019</v>
      </c>
      <c r="L308" s="55">
        <v>18.031038</v>
      </c>
      <c r="M308" s="55">
        <v>18.031038</v>
      </c>
      <c r="N308" s="55">
        <v>0</v>
      </c>
      <c r="O308" s="55">
        <v>0</v>
      </c>
      <c r="P308" s="55">
        <v>0</v>
      </c>
      <c r="Q308" s="45" t="s">
        <v>46</v>
      </c>
      <c r="R308" s="45">
        <v>120</v>
      </c>
      <c r="S308" s="45">
        <v>444</v>
      </c>
      <c r="T308" s="45">
        <v>120</v>
      </c>
      <c r="U308" s="45">
        <v>444</v>
      </c>
      <c r="V308" s="75">
        <v>0</v>
      </c>
      <c r="W308" s="75">
        <v>0</v>
      </c>
      <c r="X308" s="75">
        <f t="shared" si="29"/>
        <v>120</v>
      </c>
      <c r="Y308" s="75">
        <f t="shared" si="30"/>
        <v>444</v>
      </c>
      <c r="Z308" s="75">
        <v>0</v>
      </c>
      <c r="AA308" s="75">
        <v>0</v>
      </c>
      <c r="AB308" s="46" t="s">
        <v>117</v>
      </c>
      <c r="AC308" s="46" t="s">
        <v>454</v>
      </c>
      <c r="AD308" s="69"/>
      <c r="AE308" s="11"/>
    </row>
    <row r="309" s="8" customFormat="1" ht="12.75" spans="1:31">
      <c r="A309" s="45" t="s">
        <v>42</v>
      </c>
      <c r="B309" s="46" t="s">
        <v>191</v>
      </c>
      <c r="C309" s="45" t="s">
        <v>53</v>
      </c>
      <c r="D309" s="45" t="s">
        <v>70</v>
      </c>
      <c r="E309" s="45" t="s">
        <v>19</v>
      </c>
      <c r="F309" s="45">
        <v>138</v>
      </c>
      <c r="G309" s="45">
        <v>1</v>
      </c>
      <c r="H309" s="45">
        <v>138</v>
      </c>
      <c r="I309" s="45">
        <v>552</v>
      </c>
      <c r="J309" s="45">
        <v>2019</v>
      </c>
      <c r="K309" s="45">
        <v>2019</v>
      </c>
      <c r="L309" s="55">
        <v>11.65</v>
      </c>
      <c r="M309" s="55">
        <v>11.65</v>
      </c>
      <c r="N309" s="55">
        <v>0</v>
      </c>
      <c r="O309" s="55">
        <v>0</v>
      </c>
      <c r="P309" s="55">
        <v>0</v>
      </c>
      <c r="Q309" s="45" t="s">
        <v>46</v>
      </c>
      <c r="R309" s="45">
        <v>138</v>
      </c>
      <c r="S309" s="45">
        <v>552</v>
      </c>
      <c r="T309" s="45">
        <v>138</v>
      </c>
      <c r="U309" s="45">
        <v>552</v>
      </c>
      <c r="V309" s="82">
        <v>0</v>
      </c>
      <c r="W309" s="75">
        <v>0</v>
      </c>
      <c r="X309" s="75">
        <f t="shared" si="29"/>
        <v>138</v>
      </c>
      <c r="Y309" s="75">
        <f t="shared" si="30"/>
        <v>552</v>
      </c>
      <c r="Z309" s="75">
        <v>0</v>
      </c>
      <c r="AA309" s="75">
        <v>0</v>
      </c>
      <c r="AB309" s="46" t="s">
        <v>117</v>
      </c>
      <c r="AC309" s="46" t="s">
        <v>454</v>
      </c>
      <c r="AD309" s="69"/>
      <c r="AE309" s="11"/>
    </row>
    <row r="310" s="8" customFormat="1" ht="12.75" spans="1:31">
      <c r="A310" s="45" t="s">
        <v>42</v>
      </c>
      <c r="B310" s="46" t="s">
        <v>191</v>
      </c>
      <c r="C310" s="45" t="s">
        <v>54</v>
      </c>
      <c r="D310" s="45" t="s">
        <v>70</v>
      </c>
      <c r="E310" s="45" t="s">
        <v>19</v>
      </c>
      <c r="F310" s="45">
        <v>202</v>
      </c>
      <c r="G310" s="45">
        <v>1</v>
      </c>
      <c r="H310" s="45">
        <v>202</v>
      </c>
      <c r="I310" s="45">
        <v>808</v>
      </c>
      <c r="J310" s="45">
        <v>2019</v>
      </c>
      <c r="K310" s="45">
        <v>2019</v>
      </c>
      <c r="L310" s="55">
        <v>31.971178</v>
      </c>
      <c r="M310" s="55">
        <v>31.971178</v>
      </c>
      <c r="N310" s="55">
        <v>0</v>
      </c>
      <c r="O310" s="55">
        <v>0</v>
      </c>
      <c r="P310" s="55">
        <v>0</v>
      </c>
      <c r="Q310" s="45" t="s">
        <v>46</v>
      </c>
      <c r="R310" s="45">
        <v>202</v>
      </c>
      <c r="S310" s="45">
        <v>808</v>
      </c>
      <c r="T310" s="45">
        <v>202</v>
      </c>
      <c r="U310" s="45">
        <v>808</v>
      </c>
      <c r="V310" s="75">
        <v>0</v>
      </c>
      <c r="W310" s="75">
        <v>0</v>
      </c>
      <c r="X310" s="75">
        <f t="shared" si="29"/>
        <v>202</v>
      </c>
      <c r="Y310" s="75">
        <f t="shared" si="30"/>
        <v>808</v>
      </c>
      <c r="Z310" s="75">
        <v>0</v>
      </c>
      <c r="AA310" s="75">
        <v>0</v>
      </c>
      <c r="AB310" s="46" t="s">
        <v>117</v>
      </c>
      <c r="AC310" s="46" t="s">
        <v>454</v>
      </c>
      <c r="AD310" s="67"/>
      <c r="AE310" s="11"/>
    </row>
    <row r="311" s="8" customFormat="1" ht="12.75" spans="1:31">
      <c r="A311" s="45" t="s">
        <v>42</v>
      </c>
      <c r="B311" s="46" t="s">
        <v>191</v>
      </c>
      <c r="C311" s="45" t="s">
        <v>55</v>
      </c>
      <c r="D311" s="45" t="s">
        <v>70</v>
      </c>
      <c r="E311" s="45" t="s">
        <v>19</v>
      </c>
      <c r="F311" s="45">
        <v>130</v>
      </c>
      <c r="G311" s="45">
        <v>1</v>
      </c>
      <c r="H311" s="45">
        <v>130</v>
      </c>
      <c r="I311" s="45">
        <v>533</v>
      </c>
      <c r="J311" s="45">
        <v>2019</v>
      </c>
      <c r="K311" s="45">
        <v>2019</v>
      </c>
      <c r="L311" s="55">
        <v>8.43</v>
      </c>
      <c r="M311" s="55">
        <v>8.43</v>
      </c>
      <c r="N311" s="55">
        <v>0</v>
      </c>
      <c r="O311" s="55">
        <v>0</v>
      </c>
      <c r="P311" s="55">
        <v>0</v>
      </c>
      <c r="Q311" s="45" t="s">
        <v>46</v>
      </c>
      <c r="R311" s="45">
        <v>130</v>
      </c>
      <c r="S311" s="45">
        <v>533</v>
      </c>
      <c r="T311" s="45">
        <v>130</v>
      </c>
      <c r="U311" s="45">
        <v>533</v>
      </c>
      <c r="V311" s="82">
        <v>0</v>
      </c>
      <c r="W311" s="75">
        <v>0</v>
      </c>
      <c r="X311" s="75">
        <f t="shared" si="29"/>
        <v>130</v>
      </c>
      <c r="Y311" s="75">
        <f t="shared" si="30"/>
        <v>533</v>
      </c>
      <c r="Z311" s="75">
        <v>0</v>
      </c>
      <c r="AA311" s="75">
        <v>0</v>
      </c>
      <c r="AB311" s="46" t="s">
        <v>117</v>
      </c>
      <c r="AC311" s="46" t="s">
        <v>454</v>
      </c>
      <c r="AD311" s="71"/>
      <c r="AE311" s="11"/>
    </row>
    <row r="312" s="8" customFormat="1" ht="12.75" spans="1:31">
      <c r="A312" s="45" t="s">
        <v>42</v>
      </c>
      <c r="B312" s="46" t="s">
        <v>191</v>
      </c>
      <c r="C312" s="45" t="s">
        <v>56</v>
      </c>
      <c r="D312" s="45" t="s">
        <v>70</v>
      </c>
      <c r="E312" s="45" t="s">
        <v>19</v>
      </c>
      <c r="F312" s="45">
        <v>227</v>
      </c>
      <c r="G312" s="45">
        <v>1</v>
      </c>
      <c r="H312" s="45">
        <v>227</v>
      </c>
      <c r="I312" s="45">
        <v>227</v>
      </c>
      <c r="J312" s="45">
        <v>2019</v>
      </c>
      <c r="K312" s="45">
        <v>2019</v>
      </c>
      <c r="L312" s="55">
        <v>21.861921</v>
      </c>
      <c r="M312" s="55">
        <v>21.861921</v>
      </c>
      <c r="N312" s="55">
        <v>0</v>
      </c>
      <c r="O312" s="55">
        <v>0</v>
      </c>
      <c r="P312" s="55">
        <v>0</v>
      </c>
      <c r="Q312" s="45" t="s">
        <v>46</v>
      </c>
      <c r="R312" s="45">
        <v>227</v>
      </c>
      <c r="S312" s="45">
        <v>227</v>
      </c>
      <c r="T312" s="45">
        <v>227</v>
      </c>
      <c r="U312" s="45">
        <v>227</v>
      </c>
      <c r="V312" s="75">
        <v>0</v>
      </c>
      <c r="W312" s="75">
        <v>0</v>
      </c>
      <c r="X312" s="75">
        <f t="shared" si="29"/>
        <v>227</v>
      </c>
      <c r="Y312" s="75">
        <f t="shared" si="30"/>
        <v>227</v>
      </c>
      <c r="Z312" s="75">
        <v>0</v>
      </c>
      <c r="AA312" s="75">
        <v>0</v>
      </c>
      <c r="AB312" s="46" t="s">
        <v>117</v>
      </c>
      <c r="AC312" s="46" t="s">
        <v>454</v>
      </c>
      <c r="AD312" s="69"/>
      <c r="AE312" s="11"/>
    </row>
    <row r="313" s="8" customFormat="1" ht="12.75" spans="1:31">
      <c r="A313" s="45" t="s">
        <v>42</v>
      </c>
      <c r="B313" s="46" t="s">
        <v>191</v>
      </c>
      <c r="C313" s="45" t="s">
        <v>57</v>
      </c>
      <c r="D313" s="45" t="s">
        <v>70</v>
      </c>
      <c r="E313" s="45" t="s">
        <v>19</v>
      </c>
      <c r="F313" s="45">
        <v>52</v>
      </c>
      <c r="G313" s="45">
        <v>1</v>
      </c>
      <c r="H313" s="45">
        <v>52</v>
      </c>
      <c r="I313" s="45">
        <v>221</v>
      </c>
      <c r="J313" s="45">
        <v>2019</v>
      </c>
      <c r="K313" s="45">
        <v>2019</v>
      </c>
      <c r="L313" s="55">
        <v>7.014799</v>
      </c>
      <c r="M313" s="55">
        <v>7.014799</v>
      </c>
      <c r="N313" s="55">
        <v>0</v>
      </c>
      <c r="O313" s="55">
        <v>0</v>
      </c>
      <c r="P313" s="55">
        <v>0</v>
      </c>
      <c r="Q313" s="45" t="s">
        <v>46</v>
      </c>
      <c r="R313" s="45">
        <v>52</v>
      </c>
      <c r="S313" s="45">
        <v>221</v>
      </c>
      <c r="T313" s="45">
        <v>52</v>
      </c>
      <c r="U313" s="45">
        <v>221</v>
      </c>
      <c r="V313" s="82">
        <v>0</v>
      </c>
      <c r="W313" s="75">
        <v>0</v>
      </c>
      <c r="X313" s="75">
        <f t="shared" si="29"/>
        <v>52</v>
      </c>
      <c r="Y313" s="75">
        <f t="shared" si="30"/>
        <v>221</v>
      </c>
      <c r="Z313" s="75">
        <v>0</v>
      </c>
      <c r="AA313" s="75">
        <v>0</v>
      </c>
      <c r="AB313" s="46" t="s">
        <v>117</v>
      </c>
      <c r="AC313" s="46" t="s">
        <v>454</v>
      </c>
      <c r="AD313" s="66"/>
      <c r="AE313" s="11"/>
    </row>
    <row r="314" s="8" customFormat="1" ht="12.75" spans="1:31">
      <c r="A314" s="45" t="s">
        <v>42</v>
      </c>
      <c r="B314" s="46" t="s">
        <v>191</v>
      </c>
      <c r="C314" s="45" t="s">
        <v>58</v>
      </c>
      <c r="D314" s="45" t="s">
        <v>70</v>
      </c>
      <c r="E314" s="45" t="s">
        <v>19</v>
      </c>
      <c r="F314" s="45">
        <v>169</v>
      </c>
      <c r="G314" s="45">
        <v>1</v>
      </c>
      <c r="H314" s="45">
        <v>169</v>
      </c>
      <c r="I314" s="45">
        <v>169</v>
      </c>
      <c r="J314" s="45">
        <v>2019</v>
      </c>
      <c r="K314" s="45">
        <v>2019</v>
      </c>
      <c r="L314" s="55">
        <v>15.224967</v>
      </c>
      <c r="M314" s="55">
        <v>15.224967</v>
      </c>
      <c r="N314" s="55">
        <v>0</v>
      </c>
      <c r="O314" s="55">
        <v>0</v>
      </c>
      <c r="P314" s="55">
        <v>0</v>
      </c>
      <c r="Q314" s="45" t="s">
        <v>46</v>
      </c>
      <c r="R314" s="45">
        <v>169</v>
      </c>
      <c r="S314" s="45">
        <v>169</v>
      </c>
      <c r="T314" s="45">
        <v>169</v>
      </c>
      <c r="U314" s="45">
        <v>169</v>
      </c>
      <c r="V314" s="75">
        <v>0</v>
      </c>
      <c r="W314" s="75">
        <v>0</v>
      </c>
      <c r="X314" s="75">
        <f t="shared" si="29"/>
        <v>169</v>
      </c>
      <c r="Y314" s="75">
        <f t="shared" si="30"/>
        <v>169</v>
      </c>
      <c r="Z314" s="75">
        <v>0</v>
      </c>
      <c r="AA314" s="75">
        <v>0</v>
      </c>
      <c r="AB314" s="46" t="s">
        <v>117</v>
      </c>
      <c r="AC314" s="46" t="s">
        <v>454</v>
      </c>
      <c r="AD314" s="66"/>
      <c r="AE314" s="11"/>
    </row>
    <row r="315" s="5" customFormat="1" ht="24" spans="1:31">
      <c r="A315" s="43">
        <v>5.4</v>
      </c>
      <c r="B315" s="44" t="s">
        <v>192</v>
      </c>
      <c r="C315" s="43"/>
      <c r="D315" s="43"/>
      <c r="E315" s="43"/>
      <c r="F315" s="43"/>
      <c r="G315" s="43"/>
      <c r="H315" s="43"/>
      <c r="I315" s="43"/>
      <c r="J315" s="43"/>
      <c r="K315" s="43"/>
      <c r="L315" s="52"/>
      <c r="M315" s="52"/>
      <c r="N315" s="52"/>
      <c r="O315" s="52"/>
      <c r="P315" s="52"/>
      <c r="Q315" s="43"/>
      <c r="R315" s="43"/>
      <c r="S315" s="43"/>
      <c r="T315" s="43"/>
      <c r="U315" s="43"/>
      <c r="V315" s="43"/>
      <c r="W315" s="43"/>
      <c r="X315" s="43"/>
      <c r="Y315" s="43"/>
      <c r="Z315" s="43"/>
      <c r="AA315" s="43"/>
      <c r="AB315" s="43"/>
      <c r="AC315" s="44"/>
      <c r="AD315" s="44"/>
      <c r="AE315" s="3"/>
    </row>
    <row r="316" s="5" customFormat="1" spans="1:31">
      <c r="A316" s="43">
        <v>6</v>
      </c>
      <c r="B316" s="44" t="s">
        <v>193</v>
      </c>
      <c r="C316" s="43"/>
      <c r="D316" s="43"/>
      <c r="E316" s="43"/>
      <c r="F316" s="43">
        <f>SUM(F317,F327,F338,F339,F340)</f>
        <v>162607.04</v>
      </c>
      <c r="G316" s="43">
        <f t="shared" ref="G316:AA316" si="31">SUM(G317,G327,G338,G339,G340)</f>
        <v>30</v>
      </c>
      <c r="H316" s="43">
        <f t="shared" si="31"/>
        <v>6683</v>
      </c>
      <c r="I316" s="43">
        <f t="shared" si="31"/>
        <v>24831</v>
      </c>
      <c r="J316" s="43"/>
      <c r="K316" s="43"/>
      <c r="L316" s="52">
        <f>SUM(L317,L327,L340)</f>
        <v>1110.721039</v>
      </c>
      <c r="M316" s="52">
        <f>SUM(M317,M327,M340)</f>
        <v>0</v>
      </c>
      <c r="N316" s="52">
        <f>SUM(N317,N327,N340)</f>
        <v>0</v>
      </c>
      <c r="O316" s="52">
        <f>SUM(O317,O327,O340)</f>
        <v>0</v>
      </c>
      <c r="P316" s="52">
        <f>SUM(P317,P327,P340)</f>
        <v>1110.721039</v>
      </c>
      <c r="Q316" s="43"/>
      <c r="R316" s="43">
        <f t="shared" si="31"/>
        <v>7601</v>
      </c>
      <c r="S316" s="43">
        <f t="shared" si="31"/>
        <v>29346</v>
      </c>
      <c r="T316" s="43">
        <f t="shared" si="31"/>
        <v>6652</v>
      </c>
      <c r="U316" s="43">
        <f t="shared" si="31"/>
        <v>25104</v>
      </c>
      <c r="V316" s="43">
        <f t="shared" si="31"/>
        <v>6132</v>
      </c>
      <c r="W316" s="43">
        <f t="shared" si="31"/>
        <v>24280</v>
      </c>
      <c r="X316" s="43">
        <f t="shared" si="31"/>
        <v>0</v>
      </c>
      <c r="Y316" s="43">
        <f t="shared" si="31"/>
        <v>0</v>
      </c>
      <c r="Z316" s="43">
        <f t="shared" si="31"/>
        <v>520</v>
      </c>
      <c r="AA316" s="43">
        <f t="shared" si="31"/>
        <v>824</v>
      </c>
      <c r="AB316" s="65"/>
      <c r="AC316" s="65"/>
      <c r="AD316" s="44"/>
      <c r="AE316" s="3"/>
    </row>
    <row r="317" s="5" customFormat="1" spans="1:31">
      <c r="A317" s="77">
        <v>6.1</v>
      </c>
      <c r="B317" s="65" t="s">
        <v>194</v>
      </c>
      <c r="C317" s="77" t="s">
        <v>148</v>
      </c>
      <c r="D317" s="77"/>
      <c r="E317" s="77"/>
      <c r="F317" s="77">
        <f>F318+F319+F320+F321+F322+F323+F324+F325+F326</f>
        <v>4384.2</v>
      </c>
      <c r="G317" s="77">
        <f>G318+G319+G320+G321+G322+G323+G324+G325+G326</f>
        <v>9</v>
      </c>
      <c r="H317" s="77">
        <f t="shared" ref="H317:AA317" si="32">H318+H319+H320+H321+H322+H323+H324+H325+H326</f>
        <v>343</v>
      </c>
      <c r="I317" s="77">
        <f t="shared" si="32"/>
        <v>1491</v>
      </c>
      <c r="J317" s="77"/>
      <c r="K317" s="77"/>
      <c r="L317" s="80">
        <f t="shared" si="32"/>
        <v>400.825</v>
      </c>
      <c r="M317" s="80">
        <f t="shared" si="32"/>
        <v>0</v>
      </c>
      <c r="N317" s="80">
        <f t="shared" si="32"/>
        <v>0</v>
      </c>
      <c r="O317" s="80">
        <f t="shared" si="32"/>
        <v>0</v>
      </c>
      <c r="P317" s="80">
        <f t="shared" si="32"/>
        <v>400.825</v>
      </c>
      <c r="Q317" s="43"/>
      <c r="R317" s="77">
        <f t="shared" si="32"/>
        <v>743</v>
      </c>
      <c r="S317" s="77">
        <f t="shared" si="32"/>
        <v>3200</v>
      </c>
      <c r="T317" s="77">
        <f t="shared" si="32"/>
        <v>343</v>
      </c>
      <c r="U317" s="77">
        <f t="shared" si="32"/>
        <v>1491</v>
      </c>
      <c r="V317" s="77">
        <f t="shared" si="32"/>
        <v>343</v>
      </c>
      <c r="W317" s="77">
        <f t="shared" si="32"/>
        <v>1491</v>
      </c>
      <c r="X317" s="77">
        <f t="shared" si="32"/>
        <v>0</v>
      </c>
      <c r="Y317" s="77">
        <f t="shared" si="32"/>
        <v>0</v>
      </c>
      <c r="Z317" s="77">
        <f t="shared" si="32"/>
        <v>0</v>
      </c>
      <c r="AA317" s="77">
        <f t="shared" si="32"/>
        <v>0</v>
      </c>
      <c r="AB317" s="65"/>
      <c r="AC317" s="65"/>
      <c r="AD317" s="65"/>
      <c r="AE317" s="3"/>
    </row>
    <row r="318" s="8" customFormat="1" ht="12.75" spans="1:31">
      <c r="A318" s="75" t="s">
        <v>42</v>
      </c>
      <c r="B318" s="66" t="s">
        <v>195</v>
      </c>
      <c r="C318" s="75" t="s">
        <v>50</v>
      </c>
      <c r="D318" s="75" t="s">
        <v>70</v>
      </c>
      <c r="E318" s="75" t="s">
        <v>180</v>
      </c>
      <c r="F318" s="75">
        <v>593.8</v>
      </c>
      <c r="G318" s="75">
        <v>1</v>
      </c>
      <c r="H318" s="75">
        <v>48</v>
      </c>
      <c r="I318" s="75">
        <v>201</v>
      </c>
      <c r="J318" s="75">
        <v>2019</v>
      </c>
      <c r="K318" s="75">
        <v>2019</v>
      </c>
      <c r="L318" s="81">
        <v>53.436</v>
      </c>
      <c r="M318" s="81">
        <v>0</v>
      </c>
      <c r="N318" s="81">
        <v>0</v>
      </c>
      <c r="O318" s="81">
        <v>0</v>
      </c>
      <c r="P318" s="81">
        <v>53.436</v>
      </c>
      <c r="Q318" s="75" t="s">
        <v>46</v>
      </c>
      <c r="R318" s="75">
        <v>51</v>
      </c>
      <c r="S318" s="75">
        <v>211</v>
      </c>
      <c r="T318" s="75">
        <v>48</v>
      </c>
      <c r="U318" s="75">
        <v>201</v>
      </c>
      <c r="V318" s="75">
        <f t="shared" ref="V318:V326" si="33">T318</f>
        <v>48</v>
      </c>
      <c r="W318" s="75">
        <f t="shared" ref="W318:W326" si="34">U318</f>
        <v>201</v>
      </c>
      <c r="X318" s="75">
        <v>0</v>
      </c>
      <c r="Y318" s="75">
        <v>0</v>
      </c>
      <c r="Z318" s="75">
        <v>0</v>
      </c>
      <c r="AA318" s="75">
        <v>0</v>
      </c>
      <c r="AB318" s="66" t="s">
        <v>117</v>
      </c>
      <c r="AC318" s="66" t="s">
        <v>196</v>
      </c>
      <c r="AD318" s="67"/>
      <c r="AE318" s="11"/>
    </row>
    <row r="319" s="8" customFormat="1" ht="12.75" spans="1:31">
      <c r="A319" s="75" t="s">
        <v>42</v>
      </c>
      <c r="B319" s="66" t="s">
        <v>195</v>
      </c>
      <c r="C319" s="75" t="s">
        <v>51</v>
      </c>
      <c r="D319" s="75" t="s">
        <v>70</v>
      </c>
      <c r="E319" s="75" t="s">
        <v>180</v>
      </c>
      <c r="F319" s="75">
        <v>359.8</v>
      </c>
      <c r="G319" s="75">
        <v>1</v>
      </c>
      <c r="H319" s="75">
        <v>28</v>
      </c>
      <c r="I319" s="75">
        <v>143</v>
      </c>
      <c r="J319" s="75">
        <v>2019</v>
      </c>
      <c r="K319" s="75">
        <v>2019</v>
      </c>
      <c r="L319" s="81">
        <v>30.876</v>
      </c>
      <c r="M319" s="81">
        <v>0</v>
      </c>
      <c r="N319" s="81">
        <v>0</v>
      </c>
      <c r="O319" s="81">
        <v>0</v>
      </c>
      <c r="P319" s="81">
        <v>30.876</v>
      </c>
      <c r="Q319" s="75" t="s">
        <v>46</v>
      </c>
      <c r="R319" s="75">
        <v>276</v>
      </c>
      <c r="S319" s="75">
        <v>1197</v>
      </c>
      <c r="T319" s="75">
        <v>28</v>
      </c>
      <c r="U319" s="75">
        <v>143</v>
      </c>
      <c r="V319" s="75">
        <f t="shared" si="33"/>
        <v>28</v>
      </c>
      <c r="W319" s="75">
        <f t="shared" si="34"/>
        <v>143</v>
      </c>
      <c r="X319" s="75">
        <v>0</v>
      </c>
      <c r="Y319" s="75">
        <v>0</v>
      </c>
      <c r="Z319" s="75">
        <v>0</v>
      </c>
      <c r="AA319" s="75">
        <v>0</v>
      </c>
      <c r="AB319" s="66" t="s">
        <v>117</v>
      </c>
      <c r="AC319" s="66" t="s">
        <v>196</v>
      </c>
      <c r="AD319" s="67"/>
      <c r="AE319" s="11"/>
    </row>
    <row r="320" s="8" customFormat="1" ht="12.75" spans="1:31">
      <c r="A320" s="75" t="s">
        <v>42</v>
      </c>
      <c r="B320" s="66" t="s">
        <v>195</v>
      </c>
      <c r="C320" s="75" t="s">
        <v>52</v>
      </c>
      <c r="D320" s="75" t="s">
        <v>70</v>
      </c>
      <c r="E320" s="75" t="s">
        <v>180</v>
      </c>
      <c r="F320" s="75">
        <v>5</v>
      </c>
      <c r="G320" s="75">
        <v>1</v>
      </c>
      <c r="H320" s="75">
        <v>1</v>
      </c>
      <c r="I320" s="75">
        <v>3</v>
      </c>
      <c r="J320" s="75">
        <v>2019</v>
      </c>
      <c r="K320" s="75">
        <v>2019</v>
      </c>
      <c r="L320" s="81">
        <v>0.45</v>
      </c>
      <c r="M320" s="81">
        <v>0</v>
      </c>
      <c r="N320" s="81">
        <v>0</v>
      </c>
      <c r="O320" s="81">
        <v>0</v>
      </c>
      <c r="P320" s="81">
        <v>0.45</v>
      </c>
      <c r="Q320" s="75" t="s">
        <v>46</v>
      </c>
      <c r="R320" s="75">
        <v>1</v>
      </c>
      <c r="S320" s="75">
        <v>3</v>
      </c>
      <c r="T320" s="75">
        <v>1</v>
      </c>
      <c r="U320" s="75">
        <v>3</v>
      </c>
      <c r="V320" s="75">
        <f t="shared" si="33"/>
        <v>1</v>
      </c>
      <c r="W320" s="75">
        <f t="shared" si="34"/>
        <v>3</v>
      </c>
      <c r="X320" s="75">
        <v>0</v>
      </c>
      <c r="Y320" s="75">
        <v>0</v>
      </c>
      <c r="Z320" s="75">
        <v>0</v>
      </c>
      <c r="AA320" s="75">
        <v>0</v>
      </c>
      <c r="AB320" s="66" t="s">
        <v>117</v>
      </c>
      <c r="AC320" s="66" t="s">
        <v>196</v>
      </c>
      <c r="AD320" s="67"/>
      <c r="AE320" s="11"/>
    </row>
    <row r="321" s="8" customFormat="1" ht="12.75" spans="1:31">
      <c r="A321" s="75" t="s">
        <v>42</v>
      </c>
      <c r="B321" s="66" t="s">
        <v>195</v>
      </c>
      <c r="C321" s="75" t="s">
        <v>53</v>
      </c>
      <c r="D321" s="75" t="s">
        <v>70</v>
      </c>
      <c r="E321" s="75" t="s">
        <v>180</v>
      </c>
      <c r="F321" s="75">
        <v>1401.9</v>
      </c>
      <c r="G321" s="75">
        <v>1</v>
      </c>
      <c r="H321" s="75">
        <v>81</v>
      </c>
      <c r="I321" s="75">
        <v>321</v>
      </c>
      <c r="J321" s="75">
        <v>2019</v>
      </c>
      <c r="K321" s="75">
        <v>2019</v>
      </c>
      <c r="L321" s="81">
        <v>126.171</v>
      </c>
      <c r="M321" s="81">
        <v>0</v>
      </c>
      <c r="N321" s="81">
        <v>0</v>
      </c>
      <c r="O321" s="81">
        <v>0</v>
      </c>
      <c r="P321" s="81">
        <v>126.171</v>
      </c>
      <c r="Q321" s="75" t="s">
        <v>46</v>
      </c>
      <c r="R321" s="75">
        <v>81</v>
      </c>
      <c r="S321" s="75">
        <v>321</v>
      </c>
      <c r="T321" s="75">
        <v>81</v>
      </c>
      <c r="U321" s="75">
        <v>321</v>
      </c>
      <c r="V321" s="75">
        <f t="shared" si="33"/>
        <v>81</v>
      </c>
      <c r="W321" s="75">
        <f t="shared" si="34"/>
        <v>321</v>
      </c>
      <c r="X321" s="75">
        <v>0</v>
      </c>
      <c r="Y321" s="75">
        <v>0</v>
      </c>
      <c r="Z321" s="75">
        <v>0</v>
      </c>
      <c r="AA321" s="75">
        <v>0</v>
      </c>
      <c r="AB321" s="66" t="s">
        <v>117</v>
      </c>
      <c r="AC321" s="66" t="s">
        <v>196</v>
      </c>
      <c r="AD321" s="67"/>
      <c r="AE321" s="11"/>
    </row>
    <row r="322" s="8" customFormat="1" ht="12.75" spans="1:31">
      <c r="A322" s="75" t="s">
        <v>42</v>
      </c>
      <c r="B322" s="66" t="s">
        <v>195</v>
      </c>
      <c r="C322" s="75" t="s">
        <v>54</v>
      </c>
      <c r="D322" s="75" t="s">
        <v>70</v>
      </c>
      <c r="E322" s="75" t="s">
        <v>180</v>
      </c>
      <c r="F322" s="75">
        <v>1081.8</v>
      </c>
      <c r="G322" s="75">
        <v>1</v>
      </c>
      <c r="H322" s="75">
        <v>90</v>
      </c>
      <c r="I322" s="75">
        <v>394</v>
      </c>
      <c r="J322" s="75">
        <v>2019</v>
      </c>
      <c r="K322" s="75">
        <v>2019</v>
      </c>
      <c r="L322" s="81">
        <v>96.679</v>
      </c>
      <c r="M322" s="81">
        <v>0</v>
      </c>
      <c r="N322" s="81">
        <v>0</v>
      </c>
      <c r="O322" s="81">
        <v>0</v>
      </c>
      <c r="P322" s="81">
        <v>96.679</v>
      </c>
      <c r="Q322" s="75" t="s">
        <v>46</v>
      </c>
      <c r="R322" s="75">
        <v>191</v>
      </c>
      <c r="S322" s="75">
        <v>815</v>
      </c>
      <c r="T322" s="75">
        <v>90</v>
      </c>
      <c r="U322" s="75">
        <v>394</v>
      </c>
      <c r="V322" s="75">
        <f t="shared" si="33"/>
        <v>90</v>
      </c>
      <c r="W322" s="75">
        <f t="shared" si="34"/>
        <v>394</v>
      </c>
      <c r="X322" s="75">
        <v>0</v>
      </c>
      <c r="Y322" s="75">
        <v>0</v>
      </c>
      <c r="Z322" s="75">
        <v>0</v>
      </c>
      <c r="AA322" s="75">
        <v>0</v>
      </c>
      <c r="AB322" s="66" t="s">
        <v>117</v>
      </c>
      <c r="AC322" s="66" t="s">
        <v>196</v>
      </c>
      <c r="AD322" s="67"/>
      <c r="AE322" s="11"/>
    </row>
    <row r="323" s="8" customFormat="1" ht="12.75" spans="1:31">
      <c r="A323" s="75" t="s">
        <v>42</v>
      </c>
      <c r="B323" s="66" t="s">
        <v>195</v>
      </c>
      <c r="C323" s="75" t="s">
        <v>55</v>
      </c>
      <c r="D323" s="75" t="s">
        <v>70</v>
      </c>
      <c r="E323" s="75" t="s">
        <v>180</v>
      </c>
      <c r="F323" s="75">
        <v>195.3</v>
      </c>
      <c r="G323" s="75">
        <v>1</v>
      </c>
      <c r="H323" s="75">
        <v>14</v>
      </c>
      <c r="I323" s="75">
        <v>72</v>
      </c>
      <c r="J323" s="75">
        <v>2019</v>
      </c>
      <c r="K323" s="75">
        <v>2019</v>
      </c>
      <c r="L323" s="81">
        <v>24.696</v>
      </c>
      <c r="M323" s="81">
        <v>0</v>
      </c>
      <c r="N323" s="81">
        <v>0</v>
      </c>
      <c r="O323" s="81">
        <v>0</v>
      </c>
      <c r="P323" s="81">
        <v>24.696</v>
      </c>
      <c r="Q323" s="75" t="s">
        <v>46</v>
      </c>
      <c r="R323" s="75">
        <v>14</v>
      </c>
      <c r="S323" s="75">
        <v>72</v>
      </c>
      <c r="T323" s="75">
        <v>14</v>
      </c>
      <c r="U323" s="75">
        <v>72</v>
      </c>
      <c r="V323" s="75">
        <f t="shared" si="33"/>
        <v>14</v>
      </c>
      <c r="W323" s="75">
        <f t="shared" si="34"/>
        <v>72</v>
      </c>
      <c r="X323" s="75">
        <v>0</v>
      </c>
      <c r="Y323" s="75">
        <v>0</v>
      </c>
      <c r="Z323" s="75">
        <v>0</v>
      </c>
      <c r="AA323" s="75">
        <v>0</v>
      </c>
      <c r="AB323" s="66" t="s">
        <v>117</v>
      </c>
      <c r="AC323" s="66" t="s">
        <v>196</v>
      </c>
      <c r="AD323" s="67"/>
      <c r="AE323" s="11"/>
    </row>
    <row r="324" s="8" customFormat="1" ht="12.75" spans="1:31">
      <c r="A324" s="75" t="s">
        <v>42</v>
      </c>
      <c r="B324" s="66" t="s">
        <v>195</v>
      </c>
      <c r="C324" s="75" t="s">
        <v>56</v>
      </c>
      <c r="D324" s="75" t="s">
        <v>70</v>
      </c>
      <c r="E324" s="75" t="s">
        <v>180</v>
      </c>
      <c r="F324" s="75">
        <v>194.6</v>
      </c>
      <c r="G324" s="75">
        <v>1</v>
      </c>
      <c r="H324" s="75">
        <v>27</v>
      </c>
      <c r="I324" s="75">
        <v>120</v>
      </c>
      <c r="J324" s="75">
        <v>2019</v>
      </c>
      <c r="K324" s="75">
        <v>2019</v>
      </c>
      <c r="L324" s="81">
        <v>17.514</v>
      </c>
      <c r="M324" s="81">
        <v>0</v>
      </c>
      <c r="N324" s="81">
        <v>0</v>
      </c>
      <c r="O324" s="81">
        <v>0</v>
      </c>
      <c r="P324" s="81">
        <v>17.514</v>
      </c>
      <c r="Q324" s="75" t="s">
        <v>46</v>
      </c>
      <c r="R324" s="75">
        <v>37</v>
      </c>
      <c r="S324" s="75">
        <v>175</v>
      </c>
      <c r="T324" s="75">
        <v>27</v>
      </c>
      <c r="U324" s="75">
        <v>120</v>
      </c>
      <c r="V324" s="75">
        <f t="shared" si="33"/>
        <v>27</v>
      </c>
      <c r="W324" s="75">
        <f t="shared" si="34"/>
        <v>120</v>
      </c>
      <c r="X324" s="75">
        <v>0</v>
      </c>
      <c r="Y324" s="75">
        <v>0</v>
      </c>
      <c r="Z324" s="75">
        <v>0</v>
      </c>
      <c r="AA324" s="75">
        <v>0</v>
      </c>
      <c r="AB324" s="66" t="s">
        <v>117</v>
      </c>
      <c r="AC324" s="66" t="s">
        <v>196</v>
      </c>
      <c r="AD324" s="67"/>
      <c r="AE324" s="11"/>
    </row>
    <row r="325" s="8" customFormat="1" ht="12.75" spans="1:31">
      <c r="A325" s="75" t="s">
        <v>42</v>
      </c>
      <c r="B325" s="66" t="s">
        <v>195</v>
      </c>
      <c r="C325" s="75" t="s">
        <v>57</v>
      </c>
      <c r="D325" s="75" t="s">
        <v>70</v>
      </c>
      <c r="E325" s="75" t="s">
        <v>180</v>
      </c>
      <c r="F325" s="75">
        <v>10.3</v>
      </c>
      <c r="G325" s="75">
        <v>1</v>
      </c>
      <c r="H325" s="75">
        <v>1</v>
      </c>
      <c r="I325" s="75">
        <v>7</v>
      </c>
      <c r="J325" s="75">
        <v>2019</v>
      </c>
      <c r="K325" s="75">
        <v>2019</v>
      </c>
      <c r="L325" s="81">
        <v>0.927</v>
      </c>
      <c r="M325" s="81">
        <v>0</v>
      </c>
      <c r="N325" s="81">
        <v>0</v>
      </c>
      <c r="O325" s="81">
        <v>0</v>
      </c>
      <c r="P325" s="81">
        <v>0.927</v>
      </c>
      <c r="Q325" s="75" t="s">
        <v>46</v>
      </c>
      <c r="R325" s="75">
        <v>28</v>
      </c>
      <c r="S325" s="75">
        <v>134</v>
      </c>
      <c r="T325" s="75">
        <v>1</v>
      </c>
      <c r="U325" s="75">
        <v>7</v>
      </c>
      <c r="V325" s="75">
        <f t="shared" si="33"/>
        <v>1</v>
      </c>
      <c r="W325" s="75">
        <f t="shared" si="34"/>
        <v>7</v>
      </c>
      <c r="X325" s="75">
        <v>0</v>
      </c>
      <c r="Y325" s="75">
        <v>0</v>
      </c>
      <c r="Z325" s="75">
        <v>0</v>
      </c>
      <c r="AA325" s="75">
        <v>0</v>
      </c>
      <c r="AB325" s="66" t="s">
        <v>117</v>
      </c>
      <c r="AC325" s="66" t="s">
        <v>196</v>
      </c>
      <c r="AD325" s="67"/>
      <c r="AE325" s="11"/>
    </row>
    <row r="326" s="8" customFormat="1" ht="12.75" spans="1:31">
      <c r="A326" s="75" t="s">
        <v>42</v>
      </c>
      <c r="B326" s="66" t="s">
        <v>195</v>
      </c>
      <c r="C326" s="75" t="s">
        <v>58</v>
      </c>
      <c r="D326" s="75" t="s">
        <v>70</v>
      </c>
      <c r="E326" s="75" t="s">
        <v>180</v>
      </c>
      <c r="F326" s="75">
        <v>541.7</v>
      </c>
      <c r="G326" s="75">
        <v>1</v>
      </c>
      <c r="H326" s="75">
        <v>53</v>
      </c>
      <c r="I326" s="75">
        <v>230</v>
      </c>
      <c r="J326" s="75">
        <v>2019</v>
      </c>
      <c r="K326" s="75">
        <v>2019</v>
      </c>
      <c r="L326" s="81">
        <v>50.076</v>
      </c>
      <c r="M326" s="81">
        <v>0</v>
      </c>
      <c r="N326" s="81">
        <v>0</v>
      </c>
      <c r="O326" s="81">
        <v>0</v>
      </c>
      <c r="P326" s="81">
        <v>50.076</v>
      </c>
      <c r="Q326" s="75" t="s">
        <v>46</v>
      </c>
      <c r="R326" s="75">
        <v>64</v>
      </c>
      <c r="S326" s="75">
        <v>272</v>
      </c>
      <c r="T326" s="75">
        <v>53</v>
      </c>
      <c r="U326" s="75">
        <v>230</v>
      </c>
      <c r="V326" s="75">
        <f t="shared" si="33"/>
        <v>53</v>
      </c>
      <c r="W326" s="75">
        <f t="shared" si="34"/>
        <v>230</v>
      </c>
      <c r="X326" s="75">
        <v>0</v>
      </c>
      <c r="Y326" s="75">
        <v>0</v>
      </c>
      <c r="Z326" s="75">
        <v>0</v>
      </c>
      <c r="AA326" s="75">
        <v>0</v>
      </c>
      <c r="AB326" s="66" t="s">
        <v>117</v>
      </c>
      <c r="AC326" s="66" t="s">
        <v>196</v>
      </c>
      <c r="AD326" s="67"/>
      <c r="AE326" s="11"/>
    </row>
    <row r="327" s="5" customFormat="1" spans="1:31">
      <c r="A327" s="77">
        <v>6.2</v>
      </c>
      <c r="B327" s="65" t="s">
        <v>197</v>
      </c>
      <c r="C327" s="77" t="s">
        <v>148</v>
      </c>
      <c r="D327" s="77"/>
      <c r="E327" s="77"/>
      <c r="F327" s="77">
        <f t="shared" ref="F327:I327" si="35">F328+F329+F330+F331+F332+F333+F334+F335+F336+F337</f>
        <v>1542.8</v>
      </c>
      <c r="G327" s="77">
        <f t="shared" si="35"/>
        <v>10</v>
      </c>
      <c r="H327" s="77">
        <f t="shared" si="35"/>
        <v>551</v>
      </c>
      <c r="I327" s="77">
        <f t="shared" si="35"/>
        <v>551</v>
      </c>
      <c r="J327" s="43"/>
      <c r="K327" s="43"/>
      <c r="L327" s="80">
        <f>SUM(L328:L337)</f>
        <v>553.003</v>
      </c>
      <c r="M327" s="80">
        <f>SUM(M328:M337)</f>
        <v>0</v>
      </c>
      <c r="N327" s="80">
        <f>SUM(N328:N337)</f>
        <v>0</v>
      </c>
      <c r="O327" s="80">
        <f>SUM(O328:O337)</f>
        <v>0</v>
      </c>
      <c r="P327" s="80">
        <f>SUM(P328:P337)</f>
        <v>553.003</v>
      </c>
      <c r="Q327" s="43"/>
      <c r="R327" s="77">
        <f t="shared" ref="R327:AA327" si="36">R328+R329+R330+R331+R332+R333+R334+R335+R336+R337</f>
        <v>1069</v>
      </c>
      <c r="S327" s="77">
        <f t="shared" si="36"/>
        <v>3357</v>
      </c>
      <c r="T327" s="77">
        <f t="shared" si="36"/>
        <v>520</v>
      </c>
      <c r="U327" s="77">
        <f t="shared" si="36"/>
        <v>824</v>
      </c>
      <c r="V327" s="77">
        <f t="shared" si="36"/>
        <v>0</v>
      </c>
      <c r="W327" s="77">
        <f t="shared" si="36"/>
        <v>0</v>
      </c>
      <c r="X327" s="77">
        <f t="shared" si="36"/>
        <v>0</v>
      </c>
      <c r="Y327" s="77">
        <f t="shared" si="36"/>
        <v>0</v>
      </c>
      <c r="Z327" s="77">
        <f t="shared" si="36"/>
        <v>520</v>
      </c>
      <c r="AA327" s="77">
        <f t="shared" si="36"/>
        <v>824</v>
      </c>
      <c r="AB327" s="65"/>
      <c r="AC327" s="65"/>
      <c r="AD327" s="65"/>
      <c r="AE327" s="3"/>
    </row>
    <row r="328" s="8" customFormat="1" ht="12.75" spans="1:31">
      <c r="A328" s="75" t="s">
        <v>42</v>
      </c>
      <c r="B328" s="66" t="s">
        <v>198</v>
      </c>
      <c r="C328" s="75" t="s">
        <v>49</v>
      </c>
      <c r="D328" s="75" t="s">
        <v>70</v>
      </c>
      <c r="E328" s="75" t="s">
        <v>71</v>
      </c>
      <c r="F328" s="75">
        <v>34</v>
      </c>
      <c r="G328" s="75">
        <v>1</v>
      </c>
      <c r="H328" s="75">
        <v>34</v>
      </c>
      <c r="I328" s="75">
        <v>34</v>
      </c>
      <c r="J328" s="75">
        <v>2019</v>
      </c>
      <c r="K328" s="75">
        <v>2019</v>
      </c>
      <c r="L328" s="81">
        <v>34</v>
      </c>
      <c r="M328" s="81">
        <v>0</v>
      </c>
      <c r="N328" s="81">
        <v>0</v>
      </c>
      <c r="O328" s="81">
        <v>0</v>
      </c>
      <c r="P328" s="81">
        <v>34</v>
      </c>
      <c r="Q328" s="75" t="s">
        <v>46</v>
      </c>
      <c r="R328" s="75">
        <v>3</v>
      </c>
      <c r="S328" s="75">
        <v>3</v>
      </c>
      <c r="T328" s="75">
        <v>3</v>
      </c>
      <c r="U328" s="75">
        <v>3</v>
      </c>
      <c r="V328" s="75">
        <v>0</v>
      </c>
      <c r="W328" s="75">
        <v>0</v>
      </c>
      <c r="X328" s="75">
        <v>0</v>
      </c>
      <c r="Y328" s="75">
        <v>0</v>
      </c>
      <c r="Z328" s="75">
        <v>3</v>
      </c>
      <c r="AA328" s="75">
        <v>3</v>
      </c>
      <c r="AB328" s="66" t="s">
        <v>117</v>
      </c>
      <c r="AC328" s="66" t="s">
        <v>196</v>
      </c>
      <c r="AD328" s="67"/>
      <c r="AE328" s="11"/>
    </row>
    <row r="329" s="8" customFormat="1" ht="12.75" spans="1:31">
      <c r="A329" s="75" t="s">
        <v>42</v>
      </c>
      <c r="B329" s="66" t="s">
        <v>198</v>
      </c>
      <c r="C329" s="75" t="s">
        <v>50</v>
      </c>
      <c r="D329" s="75" t="s">
        <v>70</v>
      </c>
      <c r="E329" s="75" t="s">
        <v>71</v>
      </c>
      <c r="F329" s="75">
        <v>43</v>
      </c>
      <c r="G329" s="75">
        <v>1</v>
      </c>
      <c r="H329" s="75">
        <v>43</v>
      </c>
      <c r="I329" s="75">
        <v>43</v>
      </c>
      <c r="J329" s="75">
        <v>2019</v>
      </c>
      <c r="K329" s="75">
        <v>2019</v>
      </c>
      <c r="L329" s="81">
        <v>43</v>
      </c>
      <c r="M329" s="81">
        <v>0</v>
      </c>
      <c r="N329" s="81">
        <v>0</v>
      </c>
      <c r="O329" s="81">
        <v>0</v>
      </c>
      <c r="P329" s="81">
        <v>43</v>
      </c>
      <c r="Q329" s="75" t="s">
        <v>46</v>
      </c>
      <c r="R329" s="75">
        <v>43</v>
      </c>
      <c r="S329" s="75">
        <v>43</v>
      </c>
      <c r="T329" s="75">
        <v>43</v>
      </c>
      <c r="U329" s="75">
        <v>43</v>
      </c>
      <c r="V329" s="75">
        <v>0</v>
      </c>
      <c r="W329" s="75">
        <v>0</v>
      </c>
      <c r="X329" s="75">
        <v>0</v>
      </c>
      <c r="Y329" s="75">
        <v>0</v>
      </c>
      <c r="Z329" s="75">
        <v>43</v>
      </c>
      <c r="AA329" s="75">
        <v>43</v>
      </c>
      <c r="AB329" s="66" t="s">
        <v>117</v>
      </c>
      <c r="AC329" s="66" t="s">
        <v>196</v>
      </c>
      <c r="AD329" s="67"/>
      <c r="AE329" s="11"/>
    </row>
    <row r="330" s="8" customFormat="1" ht="12.75" spans="1:31">
      <c r="A330" s="75" t="s">
        <v>42</v>
      </c>
      <c r="B330" s="66" t="s">
        <v>198</v>
      </c>
      <c r="C330" s="75" t="s">
        <v>51</v>
      </c>
      <c r="D330" s="75" t="s">
        <v>70</v>
      </c>
      <c r="E330" s="75" t="s">
        <v>71</v>
      </c>
      <c r="F330" s="75">
        <v>59</v>
      </c>
      <c r="G330" s="75">
        <v>1</v>
      </c>
      <c r="H330" s="75">
        <v>59</v>
      </c>
      <c r="I330" s="75">
        <v>59</v>
      </c>
      <c r="J330" s="75">
        <v>2019</v>
      </c>
      <c r="K330" s="75">
        <v>2019</v>
      </c>
      <c r="L330" s="81">
        <v>56.64</v>
      </c>
      <c r="M330" s="81">
        <v>0</v>
      </c>
      <c r="N330" s="81">
        <v>0</v>
      </c>
      <c r="O330" s="81">
        <v>0</v>
      </c>
      <c r="P330" s="81">
        <v>56.64</v>
      </c>
      <c r="Q330" s="75" t="s">
        <v>46</v>
      </c>
      <c r="R330" s="75">
        <v>507</v>
      </c>
      <c r="S330" s="75">
        <v>2171</v>
      </c>
      <c r="T330" s="75">
        <v>59</v>
      </c>
      <c r="U330" s="75">
        <v>59</v>
      </c>
      <c r="V330" s="75">
        <v>0</v>
      </c>
      <c r="W330" s="75">
        <v>0</v>
      </c>
      <c r="X330" s="75">
        <v>0</v>
      </c>
      <c r="Y330" s="75">
        <v>0</v>
      </c>
      <c r="Z330" s="75">
        <v>59</v>
      </c>
      <c r="AA330" s="75">
        <v>59</v>
      </c>
      <c r="AB330" s="66" t="s">
        <v>117</v>
      </c>
      <c r="AC330" s="66" t="s">
        <v>196</v>
      </c>
      <c r="AD330" s="67"/>
      <c r="AE330" s="11"/>
    </row>
    <row r="331" s="8" customFormat="1" ht="12.75" spans="1:31">
      <c r="A331" s="75" t="s">
        <v>42</v>
      </c>
      <c r="B331" s="66" t="s">
        <v>198</v>
      </c>
      <c r="C331" s="75" t="s">
        <v>52</v>
      </c>
      <c r="D331" s="75" t="s">
        <v>70</v>
      </c>
      <c r="E331" s="75" t="s">
        <v>71</v>
      </c>
      <c r="F331" s="75">
        <v>34</v>
      </c>
      <c r="G331" s="75">
        <v>1</v>
      </c>
      <c r="H331" s="75">
        <v>34</v>
      </c>
      <c r="I331" s="75">
        <v>34</v>
      </c>
      <c r="J331" s="75">
        <v>2019</v>
      </c>
      <c r="K331" s="75">
        <v>2019</v>
      </c>
      <c r="L331" s="81">
        <v>32.64</v>
      </c>
      <c r="M331" s="81">
        <v>0</v>
      </c>
      <c r="N331" s="81">
        <v>0</v>
      </c>
      <c r="O331" s="81">
        <v>0</v>
      </c>
      <c r="P331" s="81">
        <v>32.64</v>
      </c>
      <c r="Q331" s="75" t="s">
        <v>46</v>
      </c>
      <c r="R331" s="75">
        <v>34</v>
      </c>
      <c r="S331" s="75">
        <v>34</v>
      </c>
      <c r="T331" s="75">
        <v>34</v>
      </c>
      <c r="U331" s="75">
        <v>34</v>
      </c>
      <c r="V331" s="75">
        <v>0</v>
      </c>
      <c r="W331" s="75">
        <v>0</v>
      </c>
      <c r="X331" s="75">
        <v>0</v>
      </c>
      <c r="Y331" s="75">
        <v>0</v>
      </c>
      <c r="Z331" s="75">
        <v>34</v>
      </c>
      <c r="AA331" s="75">
        <v>34</v>
      </c>
      <c r="AB331" s="66" t="s">
        <v>117</v>
      </c>
      <c r="AC331" s="66" t="s">
        <v>196</v>
      </c>
      <c r="AD331" s="67"/>
      <c r="AE331" s="11"/>
    </row>
    <row r="332" s="8" customFormat="1" ht="12.75" spans="1:31">
      <c r="A332" s="75" t="s">
        <v>42</v>
      </c>
      <c r="B332" s="66" t="s">
        <v>198</v>
      </c>
      <c r="C332" s="75" t="s">
        <v>53</v>
      </c>
      <c r="D332" s="75" t="s">
        <v>70</v>
      </c>
      <c r="E332" s="75" t="s">
        <v>71</v>
      </c>
      <c r="F332" s="75">
        <v>73</v>
      </c>
      <c r="G332" s="75">
        <v>1</v>
      </c>
      <c r="H332" s="75">
        <v>73</v>
      </c>
      <c r="I332" s="75">
        <v>73</v>
      </c>
      <c r="J332" s="75">
        <v>2019</v>
      </c>
      <c r="K332" s="75">
        <v>2019</v>
      </c>
      <c r="L332" s="81">
        <v>73</v>
      </c>
      <c r="M332" s="81">
        <v>0</v>
      </c>
      <c r="N332" s="81">
        <v>0</v>
      </c>
      <c r="O332" s="81">
        <v>0</v>
      </c>
      <c r="P332" s="81">
        <v>73</v>
      </c>
      <c r="Q332" s="75" t="s">
        <v>46</v>
      </c>
      <c r="R332" s="75">
        <v>73</v>
      </c>
      <c r="S332" s="75">
        <v>73</v>
      </c>
      <c r="T332" s="75">
        <v>73</v>
      </c>
      <c r="U332" s="75">
        <v>73</v>
      </c>
      <c r="V332" s="75">
        <v>0</v>
      </c>
      <c r="W332" s="75">
        <v>0</v>
      </c>
      <c r="X332" s="75">
        <v>0</v>
      </c>
      <c r="Y332" s="75">
        <v>0</v>
      </c>
      <c r="Z332" s="75">
        <v>73</v>
      </c>
      <c r="AA332" s="75">
        <v>73</v>
      </c>
      <c r="AB332" s="66" t="s">
        <v>117</v>
      </c>
      <c r="AC332" s="66" t="s">
        <v>196</v>
      </c>
      <c r="AD332" s="67"/>
      <c r="AE332" s="11"/>
    </row>
    <row r="333" s="8" customFormat="1" ht="12.75" spans="1:31">
      <c r="A333" s="75" t="s">
        <v>42</v>
      </c>
      <c r="B333" s="66" t="s">
        <v>198</v>
      </c>
      <c r="C333" s="75" t="s">
        <v>54</v>
      </c>
      <c r="D333" s="75" t="s">
        <v>70</v>
      </c>
      <c r="E333" s="75" t="s">
        <v>71</v>
      </c>
      <c r="F333" s="75">
        <v>1081.8</v>
      </c>
      <c r="G333" s="75">
        <v>1</v>
      </c>
      <c r="H333" s="75">
        <v>90</v>
      </c>
      <c r="I333" s="75">
        <v>90</v>
      </c>
      <c r="J333" s="75">
        <v>2019</v>
      </c>
      <c r="K333" s="75">
        <v>2019</v>
      </c>
      <c r="L333" s="81">
        <v>95.723</v>
      </c>
      <c r="M333" s="81">
        <v>0</v>
      </c>
      <c r="N333" s="81">
        <v>0</v>
      </c>
      <c r="O333" s="81">
        <v>0</v>
      </c>
      <c r="P333" s="81">
        <v>95.723</v>
      </c>
      <c r="Q333" s="75" t="s">
        <v>46</v>
      </c>
      <c r="R333" s="75">
        <v>191</v>
      </c>
      <c r="S333" s="75">
        <v>815</v>
      </c>
      <c r="T333" s="75">
        <v>90</v>
      </c>
      <c r="U333" s="75">
        <v>394</v>
      </c>
      <c r="V333" s="75">
        <v>0</v>
      </c>
      <c r="W333" s="75">
        <v>0</v>
      </c>
      <c r="X333" s="75">
        <v>0</v>
      </c>
      <c r="Y333" s="75">
        <v>0</v>
      </c>
      <c r="Z333" s="75">
        <v>90</v>
      </c>
      <c r="AA333" s="75">
        <v>394</v>
      </c>
      <c r="AB333" s="66" t="s">
        <v>117</v>
      </c>
      <c r="AC333" s="66" t="s">
        <v>196</v>
      </c>
      <c r="AD333" s="67"/>
      <c r="AE333" s="11"/>
    </row>
    <row r="334" s="8" customFormat="1" ht="12.75" spans="1:31">
      <c r="A334" s="75" t="s">
        <v>42</v>
      </c>
      <c r="B334" s="66" t="s">
        <v>198</v>
      </c>
      <c r="C334" s="75" t="s">
        <v>55</v>
      </c>
      <c r="D334" s="75" t="s">
        <v>70</v>
      </c>
      <c r="E334" s="75" t="s">
        <v>71</v>
      </c>
      <c r="F334" s="75">
        <v>72</v>
      </c>
      <c r="G334" s="75">
        <v>1</v>
      </c>
      <c r="H334" s="75">
        <v>72</v>
      </c>
      <c r="I334" s="75">
        <v>72</v>
      </c>
      <c r="J334" s="75">
        <v>2019</v>
      </c>
      <c r="K334" s="75">
        <v>2019</v>
      </c>
      <c r="L334" s="81">
        <v>72</v>
      </c>
      <c r="M334" s="81">
        <v>0</v>
      </c>
      <c r="N334" s="81">
        <v>0</v>
      </c>
      <c r="O334" s="81">
        <v>0</v>
      </c>
      <c r="P334" s="81">
        <v>72</v>
      </c>
      <c r="Q334" s="75" t="s">
        <v>46</v>
      </c>
      <c r="R334" s="75">
        <v>72</v>
      </c>
      <c r="S334" s="75">
        <v>72</v>
      </c>
      <c r="T334" s="75">
        <v>72</v>
      </c>
      <c r="U334" s="75">
        <v>72</v>
      </c>
      <c r="V334" s="75">
        <v>0</v>
      </c>
      <c r="W334" s="75">
        <v>0</v>
      </c>
      <c r="X334" s="75">
        <v>0</v>
      </c>
      <c r="Y334" s="75">
        <v>0</v>
      </c>
      <c r="Z334" s="75">
        <v>72</v>
      </c>
      <c r="AA334" s="75">
        <v>72</v>
      </c>
      <c r="AB334" s="66" t="s">
        <v>117</v>
      </c>
      <c r="AC334" s="66" t="s">
        <v>196</v>
      </c>
      <c r="AD334" s="67"/>
      <c r="AE334" s="11"/>
    </row>
    <row r="335" s="8" customFormat="1" ht="12.75" spans="1:31">
      <c r="A335" s="75" t="s">
        <v>42</v>
      </c>
      <c r="B335" s="66" t="s">
        <v>198</v>
      </c>
      <c r="C335" s="75" t="s">
        <v>56</v>
      </c>
      <c r="D335" s="75" t="s">
        <v>70</v>
      </c>
      <c r="E335" s="75" t="s">
        <v>71</v>
      </c>
      <c r="F335" s="75">
        <v>71</v>
      </c>
      <c r="G335" s="75">
        <v>1</v>
      </c>
      <c r="H335" s="75">
        <v>71</v>
      </c>
      <c r="I335" s="75">
        <v>71</v>
      </c>
      <c r="J335" s="75">
        <v>2019</v>
      </c>
      <c r="K335" s="75">
        <v>2019</v>
      </c>
      <c r="L335" s="81">
        <v>71</v>
      </c>
      <c r="M335" s="81">
        <v>0</v>
      </c>
      <c r="N335" s="81">
        <v>0</v>
      </c>
      <c r="O335" s="81">
        <v>0</v>
      </c>
      <c r="P335" s="81">
        <v>71</v>
      </c>
      <c r="Q335" s="75" t="s">
        <v>46</v>
      </c>
      <c r="R335" s="75">
        <v>71</v>
      </c>
      <c r="S335" s="75">
        <v>71</v>
      </c>
      <c r="T335" s="75">
        <v>71</v>
      </c>
      <c r="U335" s="75">
        <v>71</v>
      </c>
      <c r="V335" s="75">
        <v>0</v>
      </c>
      <c r="W335" s="75">
        <v>0</v>
      </c>
      <c r="X335" s="75">
        <v>0</v>
      </c>
      <c r="Y335" s="75">
        <v>0</v>
      </c>
      <c r="Z335" s="75">
        <v>71</v>
      </c>
      <c r="AA335" s="75">
        <v>71</v>
      </c>
      <c r="AB335" s="66" t="s">
        <v>117</v>
      </c>
      <c r="AC335" s="66" t="s">
        <v>196</v>
      </c>
      <c r="AD335" s="67"/>
      <c r="AE335" s="11"/>
    </row>
    <row r="336" s="8" customFormat="1" ht="12.75" spans="1:31">
      <c r="A336" s="75" t="s">
        <v>42</v>
      </c>
      <c r="B336" s="66" t="s">
        <v>198</v>
      </c>
      <c r="C336" s="75" t="s">
        <v>57</v>
      </c>
      <c r="D336" s="75" t="s">
        <v>70</v>
      </c>
      <c r="E336" s="75" t="s">
        <v>71</v>
      </c>
      <c r="F336" s="75">
        <v>3</v>
      </c>
      <c r="G336" s="75">
        <v>1</v>
      </c>
      <c r="H336" s="75">
        <v>3</v>
      </c>
      <c r="I336" s="75">
        <v>3</v>
      </c>
      <c r="J336" s="75">
        <v>2019</v>
      </c>
      <c r="K336" s="75">
        <v>2019</v>
      </c>
      <c r="L336" s="81">
        <v>3</v>
      </c>
      <c r="M336" s="81">
        <v>0</v>
      </c>
      <c r="N336" s="81">
        <v>0</v>
      </c>
      <c r="O336" s="81">
        <v>0</v>
      </c>
      <c r="P336" s="81">
        <v>3</v>
      </c>
      <c r="Q336" s="75" t="s">
        <v>46</v>
      </c>
      <c r="R336" s="75">
        <v>3</v>
      </c>
      <c r="S336" s="75">
        <v>3</v>
      </c>
      <c r="T336" s="75">
        <v>3</v>
      </c>
      <c r="U336" s="75">
        <v>3</v>
      </c>
      <c r="V336" s="75">
        <v>0</v>
      </c>
      <c r="W336" s="75">
        <v>0</v>
      </c>
      <c r="X336" s="75">
        <v>0</v>
      </c>
      <c r="Y336" s="75">
        <v>0</v>
      </c>
      <c r="Z336" s="75">
        <v>3</v>
      </c>
      <c r="AA336" s="75">
        <v>3</v>
      </c>
      <c r="AB336" s="66" t="s">
        <v>117</v>
      </c>
      <c r="AC336" s="66" t="s">
        <v>196</v>
      </c>
      <c r="AD336" s="67"/>
      <c r="AE336" s="11"/>
    </row>
    <row r="337" s="8" customFormat="1" ht="12.75" spans="1:31">
      <c r="A337" s="75" t="s">
        <v>42</v>
      </c>
      <c r="B337" s="66" t="s">
        <v>198</v>
      </c>
      <c r="C337" s="75" t="s">
        <v>58</v>
      </c>
      <c r="D337" s="75" t="s">
        <v>70</v>
      </c>
      <c r="E337" s="75" t="s">
        <v>71</v>
      </c>
      <c r="F337" s="75">
        <v>72</v>
      </c>
      <c r="G337" s="75">
        <v>1</v>
      </c>
      <c r="H337" s="75">
        <v>72</v>
      </c>
      <c r="I337" s="75">
        <v>72</v>
      </c>
      <c r="J337" s="75">
        <v>2019</v>
      </c>
      <c r="K337" s="75">
        <v>2019</v>
      </c>
      <c r="L337" s="81">
        <v>72</v>
      </c>
      <c r="M337" s="81">
        <v>0</v>
      </c>
      <c r="N337" s="81">
        <v>0</v>
      </c>
      <c r="O337" s="81">
        <v>0</v>
      </c>
      <c r="P337" s="81">
        <v>72</v>
      </c>
      <c r="Q337" s="75" t="s">
        <v>46</v>
      </c>
      <c r="R337" s="75">
        <v>72</v>
      </c>
      <c r="S337" s="75">
        <v>72</v>
      </c>
      <c r="T337" s="75">
        <v>72</v>
      </c>
      <c r="U337" s="75">
        <v>72</v>
      </c>
      <c r="V337" s="75">
        <v>0</v>
      </c>
      <c r="W337" s="75">
        <v>0</v>
      </c>
      <c r="X337" s="75">
        <v>0</v>
      </c>
      <c r="Y337" s="75">
        <v>0</v>
      </c>
      <c r="Z337" s="75">
        <v>72</v>
      </c>
      <c r="AA337" s="75">
        <v>72</v>
      </c>
      <c r="AB337" s="66" t="s">
        <v>117</v>
      </c>
      <c r="AC337" s="66" t="s">
        <v>196</v>
      </c>
      <c r="AD337" s="67"/>
      <c r="AE337" s="11"/>
    </row>
    <row r="338" s="5" customFormat="1" spans="1:31">
      <c r="A338" s="77">
        <v>6.3</v>
      </c>
      <c r="B338" s="65" t="s">
        <v>199</v>
      </c>
      <c r="C338" s="77"/>
      <c r="D338" s="77"/>
      <c r="E338" s="77"/>
      <c r="F338" s="77"/>
      <c r="G338" s="77"/>
      <c r="H338" s="77"/>
      <c r="I338" s="77"/>
      <c r="J338" s="77"/>
      <c r="K338" s="77"/>
      <c r="L338" s="80"/>
      <c r="M338" s="80"/>
      <c r="N338" s="80"/>
      <c r="O338" s="80"/>
      <c r="P338" s="80"/>
      <c r="Q338" s="77"/>
      <c r="R338" s="77"/>
      <c r="S338" s="77"/>
      <c r="T338" s="77"/>
      <c r="U338" s="77"/>
      <c r="V338" s="83"/>
      <c r="W338" s="77"/>
      <c r="X338" s="77"/>
      <c r="Y338" s="77"/>
      <c r="Z338" s="77"/>
      <c r="AA338" s="77"/>
      <c r="AB338" s="65"/>
      <c r="AC338" s="65"/>
      <c r="AD338" s="65"/>
      <c r="AE338" s="3"/>
    </row>
    <row r="339" s="13" customFormat="1" spans="1:237">
      <c r="A339" s="77">
        <v>6.4</v>
      </c>
      <c r="B339" s="65" t="s">
        <v>200</v>
      </c>
      <c r="C339" s="77"/>
      <c r="D339" s="77"/>
      <c r="E339" s="77"/>
      <c r="F339" s="77"/>
      <c r="G339" s="77"/>
      <c r="H339" s="77"/>
      <c r="I339" s="77"/>
      <c r="J339" s="77"/>
      <c r="K339" s="77"/>
      <c r="L339" s="80"/>
      <c r="M339" s="80"/>
      <c r="N339" s="80"/>
      <c r="O339" s="80"/>
      <c r="P339" s="80"/>
      <c r="Q339" s="77"/>
      <c r="R339" s="77"/>
      <c r="S339" s="77"/>
      <c r="T339" s="77"/>
      <c r="U339" s="77"/>
      <c r="V339" s="83"/>
      <c r="W339" s="77"/>
      <c r="X339" s="77"/>
      <c r="Y339" s="77"/>
      <c r="Z339" s="77"/>
      <c r="AA339" s="77"/>
      <c r="AB339" s="65"/>
      <c r="AC339" s="65"/>
      <c r="AD339" s="65"/>
      <c r="AE339" s="3"/>
      <c r="AF339" s="19"/>
      <c r="AG339" s="19"/>
      <c r="AH339" s="19"/>
      <c r="AI339" s="19"/>
      <c r="AJ339" s="19"/>
      <c r="AK339" s="19"/>
      <c r="AL339" s="19"/>
      <c r="AM339" s="19"/>
      <c r="AN339" s="19"/>
      <c r="AO339" s="19"/>
      <c r="AP339" s="19"/>
      <c r="AQ339" s="19"/>
      <c r="AR339" s="19"/>
      <c r="AS339" s="19"/>
      <c r="AT339" s="19"/>
      <c r="AU339" s="19"/>
      <c r="AV339" s="19"/>
      <c r="AW339" s="19"/>
      <c r="AX339" s="19"/>
      <c r="AY339" s="19"/>
      <c r="AZ339" s="19"/>
      <c r="BA339" s="19"/>
      <c r="BB339" s="19"/>
      <c r="BC339" s="19"/>
      <c r="BD339" s="19"/>
      <c r="BE339" s="19"/>
      <c r="BF339" s="19"/>
      <c r="BG339" s="19"/>
      <c r="BH339" s="19"/>
      <c r="BI339" s="19"/>
      <c r="BJ339" s="19"/>
      <c r="BK339" s="19"/>
      <c r="BL339" s="19"/>
      <c r="BM339" s="19"/>
      <c r="BN339" s="19"/>
      <c r="BO339" s="19"/>
      <c r="BP339" s="19"/>
      <c r="BQ339" s="19"/>
      <c r="BR339" s="19"/>
      <c r="BS339" s="19"/>
      <c r="BT339" s="19"/>
      <c r="BU339" s="19"/>
      <c r="BV339" s="19"/>
      <c r="BW339" s="19"/>
      <c r="BX339" s="19"/>
      <c r="BY339" s="19"/>
      <c r="BZ339" s="19"/>
      <c r="CA339" s="19"/>
      <c r="CB339" s="19"/>
      <c r="CC339" s="19"/>
      <c r="CD339" s="19"/>
      <c r="CE339" s="19"/>
      <c r="CF339" s="19"/>
      <c r="CG339" s="19"/>
      <c r="CH339" s="19"/>
      <c r="CI339" s="19"/>
      <c r="CJ339" s="19"/>
      <c r="CK339" s="19"/>
      <c r="CL339" s="19"/>
      <c r="CM339" s="19"/>
      <c r="CN339" s="19"/>
      <c r="CO339" s="19"/>
      <c r="CP339" s="19"/>
      <c r="CQ339" s="19"/>
      <c r="CR339" s="19"/>
      <c r="CS339" s="19"/>
      <c r="CT339" s="19"/>
      <c r="CU339" s="19"/>
      <c r="CV339" s="19"/>
      <c r="CW339" s="19"/>
      <c r="CX339" s="19"/>
      <c r="CY339" s="19"/>
      <c r="CZ339" s="19"/>
      <c r="DA339" s="19"/>
      <c r="DB339" s="19"/>
      <c r="DC339" s="19"/>
      <c r="DD339" s="19"/>
      <c r="DE339" s="19"/>
      <c r="DF339" s="19"/>
      <c r="DG339" s="19"/>
      <c r="DH339" s="19"/>
      <c r="DI339" s="19"/>
      <c r="DJ339" s="19"/>
      <c r="DK339" s="19"/>
      <c r="DL339" s="19"/>
      <c r="DM339" s="19"/>
      <c r="DN339" s="19"/>
      <c r="DO339" s="19"/>
      <c r="DP339" s="19"/>
      <c r="DQ339" s="19"/>
      <c r="DR339" s="19"/>
      <c r="DS339" s="19"/>
      <c r="DT339" s="19"/>
      <c r="DU339" s="19"/>
      <c r="DV339" s="19"/>
      <c r="DW339" s="19"/>
      <c r="DX339" s="19"/>
      <c r="DY339" s="19"/>
      <c r="DZ339" s="19"/>
      <c r="EA339" s="19"/>
      <c r="EB339" s="19"/>
      <c r="EC339" s="19"/>
      <c r="ED339" s="19"/>
      <c r="EE339" s="19"/>
      <c r="EF339" s="19"/>
      <c r="EG339" s="19"/>
      <c r="EH339" s="19"/>
      <c r="EI339" s="19"/>
      <c r="EJ339" s="19"/>
      <c r="EK339" s="19"/>
      <c r="EL339" s="19"/>
      <c r="EM339" s="19"/>
      <c r="EN339" s="19"/>
      <c r="EO339" s="19"/>
      <c r="EP339" s="19"/>
      <c r="EQ339" s="19"/>
      <c r="ER339" s="19"/>
      <c r="ES339" s="19"/>
      <c r="ET339" s="19"/>
      <c r="EU339" s="19"/>
      <c r="EV339" s="19"/>
      <c r="EW339" s="19"/>
      <c r="EX339" s="19"/>
      <c r="EY339" s="19"/>
      <c r="EZ339" s="19"/>
      <c r="FA339" s="19"/>
      <c r="FB339" s="19"/>
      <c r="FC339" s="19"/>
      <c r="FD339" s="19"/>
      <c r="FE339" s="19"/>
      <c r="FF339" s="19"/>
      <c r="FG339" s="19"/>
      <c r="FH339" s="19"/>
      <c r="FI339" s="19"/>
      <c r="FJ339" s="19"/>
      <c r="FK339" s="19"/>
      <c r="FL339" s="19"/>
      <c r="FM339" s="19"/>
      <c r="FN339" s="19"/>
      <c r="FO339" s="19"/>
      <c r="FP339" s="19"/>
      <c r="FQ339" s="19"/>
      <c r="FR339" s="19"/>
      <c r="FS339" s="19"/>
      <c r="FT339" s="19"/>
      <c r="FU339" s="19"/>
      <c r="FV339" s="19"/>
      <c r="FW339" s="19"/>
      <c r="FX339" s="19"/>
      <c r="FY339" s="19"/>
      <c r="FZ339" s="19"/>
      <c r="GA339" s="19"/>
      <c r="GB339" s="19"/>
      <c r="GC339" s="19"/>
      <c r="GD339" s="19"/>
      <c r="GE339" s="19"/>
      <c r="GF339" s="19"/>
      <c r="GG339" s="19"/>
      <c r="GH339" s="19"/>
      <c r="GI339" s="19"/>
      <c r="GJ339" s="19"/>
      <c r="GK339" s="19"/>
      <c r="GL339" s="19"/>
      <c r="GM339" s="19"/>
      <c r="GN339" s="19"/>
      <c r="GO339" s="19"/>
      <c r="GP339" s="19"/>
      <c r="GQ339" s="19"/>
      <c r="GR339" s="19"/>
      <c r="GS339" s="19"/>
      <c r="GT339" s="19"/>
      <c r="GU339" s="19"/>
      <c r="GV339" s="19"/>
      <c r="GW339" s="19"/>
      <c r="GX339" s="19"/>
      <c r="GY339" s="19"/>
      <c r="GZ339" s="19"/>
      <c r="HA339" s="19"/>
      <c r="HB339" s="19"/>
      <c r="HC339" s="19"/>
      <c r="HD339" s="19"/>
      <c r="HE339" s="19"/>
      <c r="HF339" s="19"/>
      <c r="HG339" s="19"/>
      <c r="HH339" s="19"/>
      <c r="HI339" s="19"/>
      <c r="HJ339" s="19"/>
      <c r="HK339" s="19"/>
      <c r="HL339" s="19"/>
      <c r="HM339" s="19"/>
      <c r="HN339" s="19"/>
      <c r="HO339" s="19"/>
      <c r="HP339" s="19"/>
      <c r="HQ339" s="19"/>
      <c r="HR339" s="19"/>
      <c r="HS339" s="19"/>
      <c r="HT339" s="19"/>
      <c r="HU339" s="19"/>
      <c r="HV339" s="19"/>
      <c r="HW339" s="19"/>
      <c r="HX339" s="19"/>
      <c r="HY339" s="19"/>
      <c r="HZ339" s="19"/>
      <c r="IA339" s="19"/>
      <c r="IB339" s="19"/>
      <c r="IC339" s="19"/>
    </row>
    <row r="340" s="5" customFormat="1" spans="1:31">
      <c r="A340" s="77">
        <v>6.5</v>
      </c>
      <c r="B340" s="65" t="s">
        <v>201</v>
      </c>
      <c r="C340" s="77" t="s">
        <v>36</v>
      </c>
      <c r="D340" s="77"/>
      <c r="E340" s="77"/>
      <c r="F340" s="77">
        <f t="shared" ref="F340:I340" si="37">F341+F342+F343+F344+F345+F346+F347+F348+F349+F350+F351</f>
        <v>156680.04</v>
      </c>
      <c r="G340" s="77">
        <f t="shared" si="37"/>
        <v>11</v>
      </c>
      <c r="H340" s="77">
        <f t="shared" si="37"/>
        <v>5789</v>
      </c>
      <c r="I340" s="77">
        <f t="shared" si="37"/>
        <v>22789</v>
      </c>
      <c r="J340" s="43"/>
      <c r="K340" s="43"/>
      <c r="L340" s="80">
        <f>SUM(L341:L351)</f>
        <v>156.893039</v>
      </c>
      <c r="M340" s="80">
        <f>SUM(M341:M351)</f>
        <v>0</v>
      </c>
      <c r="N340" s="80">
        <f>SUM(N341:N351)</f>
        <v>0</v>
      </c>
      <c r="O340" s="80">
        <f>SUM(O341:O351)</f>
        <v>0</v>
      </c>
      <c r="P340" s="80">
        <f>SUM(P341:P351)</f>
        <v>156.893039</v>
      </c>
      <c r="Q340" s="43"/>
      <c r="R340" s="77">
        <f t="shared" ref="R340:AA340" si="38">R341+R342+R343+R344+R345+R346+R347+R348+R349+R350+R351</f>
        <v>5789</v>
      </c>
      <c r="S340" s="77">
        <f t="shared" si="38"/>
        <v>22789</v>
      </c>
      <c r="T340" s="77">
        <f t="shared" si="38"/>
        <v>5789</v>
      </c>
      <c r="U340" s="77">
        <f t="shared" si="38"/>
        <v>22789</v>
      </c>
      <c r="V340" s="77">
        <f t="shared" si="38"/>
        <v>5789</v>
      </c>
      <c r="W340" s="77">
        <f t="shared" si="38"/>
        <v>22789</v>
      </c>
      <c r="X340" s="77">
        <f t="shared" si="38"/>
        <v>0</v>
      </c>
      <c r="Y340" s="77">
        <f t="shared" si="38"/>
        <v>0</v>
      </c>
      <c r="Z340" s="77">
        <f t="shared" si="38"/>
        <v>0</v>
      </c>
      <c r="AA340" s="77">
        <f t="shared" si="38"/>
        <v>0</v>
      </c>
      <c r="AB340" s="65"/>
      <c r="AC340" s="65"/>
      <c r="AD340" s="65"/>
      <c r="AE340" s="3"/>
    </row>
    <row r="341" s="12" customFormat="1" ht="12.75" spans="1:237">
      <c r="A341" s="75" t="s">
        <v>42</v>
      </c>
      <c r="B341" s="66" t="s">
        <v>202</v>
      </c>
      <c r="C341" s="75" t="s">
        <v>44</v>
      </c>
      <c r="D341" s="75" t="s">
        <v>70</v>
      </c>
      <c r="E341" s="75" t="s">
        <v>180</v>
      </c>
      <c r="F341" s="75">
        <v>49</v>
      </c>
      <c r="G341" s="75">
        <v>1</v>
      </c>
      <c r="H341" s="75">
        <v>12</v>
      </c>
      <c r="I341" s="75">
        <v>39</v>
      </c>
      <c r="J341" s="75">
        <v>2019</v>
      </c>
      <c r="K341" s="75">
        <v>2019</v>
      </c>
      <c r="L341" s="81">
        <v>0.049</v>
      </c>
      <c r="M341" s="81">
        <v>0</v>
      </c>
      <c r="N341" s="81">
        <v>0</v>
      </c>
      <c r="O341" s="81">
        <v>0</v>
      </c>
      <c r="P341" s="81">
        <v>0.049</v>
      </c>
      <c r="Q341" s="75" t="s">
        <v>46</v>
      </c>
      <c r="R341" s="75">
        <f t="shared" ref="R341:R351" si="39">H341</f>
        <v>12</v>
      </c>
      <c r="S341" s="75">
        <f t="shared" ref="S341:S351" si="40">I341</f>
        <v>39</v>
      </c>
      <c r="T341" s="75">
        <v>12</v>
      </c>
      <c r="U341" s="75">
        <v>39</v>
      </c>
      <c r="V341" s="75">
        <f t="shared" ref="V341:V351" si="41">T341</f>
        <v>12</v>
      </c>
      <c r="W341" s="75">
        <f t="shared" ref="W341:W351" si="42">U341</f>
        <v>39</v>
      </c>
      <c r="X341" s="75">
        <v>0</v>
      </c>
      <c r="Y341" s="75">
        <v>0</v>
      </c>
      <c r="Z341" s="75">
        <v>0</v>
      </c>
      <c r="AA341" s="75">
        <v>0</v>
      </c>
      <c r="AB341" s="66" t="s">
        <v>117</v>
      </c>
      <c r="AC341" s="66" t="s">
        <v>196</v>
      </c>
      <c r="AD341" s="67"/>
      <c r="AE341" s="11"/>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7"/>
      <c r="EZ341" s="7"/>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7"/>
      <c r="FY341" s="7"/>
      <c r="FZ341" s="7"/>
      <c r="GA341" s="7"/>
      <c r="GB341" s="7"/>
      <c r="GC341" s="7"/>
      <c r="GD341" s="7"/>
      <c r="GE341" s="7"/>
      <c r="GF341" s="7"/>
      <c r="GG341" s="7"/>
      <c r="GH341" s="7"/>
      <c r="GI341" s="7"/>
      <c r="GJ341" s="7"/>
      <c r="GK341" s="7"/>
      <c r="GL341" s="7"/>
      <c r="GM341" s="7"/>
      <c r="GN341" s="7"/>
      <c r="GO341" s="7"/>
      <c r="GP341" s="7"/>
      <c r="GQ341" s="7"/>
      <c r="GR341" s="7"/>
      <c r="GS341" s="7"/>
      <c r="GT341" s="7"/>
      <c r="GU341" s="7"/>
      <c r="GV341" s="7"/>
      <c r="GW341" s="7"/>
      <c r="GX341" s="7"/>
      <c r="GY341" s="7"/>
      <c r="GZ341" s="7"/>
      <c r="HA341" s="7"/>
      <c r="HB341" s="7"/>
      <c r="HC341" s="7"/>
      <c r="HD341" s="7"/>
      <c r="HE341" s="7"/>
      <c r="HF341" s="7"/>
      <c r="HG341" s="7"/>
      <c r="HH341" s="7"/>
      <c r="HI341" s="7"/>
      <c r="HJ341" s="7"/>
      <c r="HK341" s="7"/>
      <c r="HL341" s="7"/>
      <c r="HM341" s="7"/>
      <c r="HN341" s="7"/>
      <c r="HO341" s="7"/>
      <c r="HP341" s="7"/>
      <c r="HQ341" s="7"/>
      <c r="HR341" s="7"/>
      <c r="HS341" s="7"/>
      <c r="HT341" s="7"/>
      <c r="HU341" s="7"/>
      <c r="HV341" s="7"/>
      <c r="HW341" s="7"/>
      <c r="HX341" s="7"/>
      <c r="HY341" s="7"/>
      <c r="HZ341" s="7"/>
      <c r="IA341" s="7"/>
      <c r="IB341" s="7"/>
      <c r="IC341" s="7"/>
    </row>
    <row r="342" s="8" customFormat="1" ht="12.75" spans="1:31">
      <c r="A342" s="75" t="s">
        <v>42</v>
      </c>
      <c r="B342" s="66" t="s">
        <v>202</v>
      </c>
      <c r="C342" s="75" t="s">
        <v>49</v>
      </c>
      <c r="D342" s="75" t="s">
        <v>70</v>
      </c>
      <c r="E342" s="75" t="s">
        <v>180</v>
      </c>
      <c r="F342" s="75">
        <v>2775</v>
      </c>
      <c r="G342" s="75">
        <v>1</v>
      </c>
      <c r="H342" s="75">
        <v>210</v>
      </c>
      <c r="I342" s="75">
        <v>774</v>
      </c>
      <c r="J342" s="75">
        <v>2019</v>
      </c>
      <c r="K342" s="75">
        <v>2019</v>
      </c>
      <c r="L342" s="81">
        <v>2.78</v>
      </c>
      <c r="M342" s="81">
        <v>0</v>
      </c>
      <c r="N342" s="81">
        <v>0</v>
      </c>
      <c r="O342" s="81">
        <v>0</v>
      </c>
      <c r="P342" s="81">
        <v>2.78</v>
      </c>
      <c r="Q342" s="75" t="s">
        <v>46</v>
      </c>
      <c r="R342" s="75">
        <f t="shared" si="39"/>
        <v>210</v>
      </c>
      <c r="S342" s="75">
        <f t="shared" si="40"/>
        <v>774</v>
      </c>
      <c r="T342" s="75">
        <v>210</v>
      </c>
      <c r="U342" s="75">
        <v>774</v>
      </c>
      <c r="V342" s="75">
        <f t="shared" si="41"/>
        <v>210</v>
      </c>
      <c r="W342" s="75">
        <f t="shared" si="42"/>
        <v>774</v>
      </c>
      <c r="X342" s="75">
        <v>0</v>
      </c>
      <c r="Y342" s="75">
        <v>0</v>
      </c>
      <c r="Z342" s="75">
        <v>0</v>
      </c>
      <c r="AA342" s="75">
        <v>0</v>
      </c>
      <c r="AB342" s="66" t="s">
        <v>117</v>
      </c>
      <c r="AC342" s="66" t="s">
        <v>196</v>
      </c>
      <c r="AD342" s="67"/>
      <c r="AE342" s="11"/>
    </row>
    <row r="343" s="8" customFormat="1" ht="12.75" spans="1:31">
      <c r="A343" s="75" t="s">
        <v>42</v>
      </c>
      <c r="B343" s="66" t="s">
        <v>202</v>
      </c>
      <c r="C343" s="75" t="s">
        <v>50</v>
      </c>
      <c r="D343" s="75" t="s">
        <v>70</v>
      </c>
      <c r="E343" s="75" t="s">
        <v>180</v>
      </c>
      <c r="F343" s="75">
        <v>2209.164</v>
      </c>
      <c r="G343" s="75">
        <v>1</v>
      </c>
      <c r="H343" s="75">
        <v>248</v>
      </c>
      <c r="I343" s="75">
        <v>929</v>
      </c>
      <c r="J343" s="75">
        <v>2019</v>
      </c>
      <c r="K343" s="75">
        <v>2019</v>
      </c>
      <c r="L343" s="81">
        <v>2.209164</v>
      </c>
      <c r="M343" s="81">
        <v>0</v>
      </c>
      <c r="N343" s="81">
        <v>0</v>
      </c>
      <c r="O343" s="81">
        <v>0</v>
      </c>
      <c r="P343" s="81">
        <v>2.209164</v>
      </c>
      <c r="Q343" s="75" t="s">
        <v>46</v>
      </c>
      <c r="R343" s="75">
        <f t="shared" si="39"/>
        <v>248</v>
      </c>
      <c r="S343" s="75">
        <f t="shared" si="40"/>
        <v>929</v>
      </c>
      <c r="T343" s="75">
        <v>248</v>
      </c>
      <c r="U343" s="75">
        <v>929</v>
      </c>
      <c r="V343" s="75">
        <f t="shared" si="41"/>
        <v>248</v>
      </c>
      <c r="W343" s="75">
        <f t="shared" si="42"/>
        <v>929</v>
      </c>
      <c r="X343" s="75">
        <v>0</v>
      </c>
      <c r="Y343" s="75">
        <v>0</v>
      </c>
      <c r="Z343" s="75">
        <v>0</v>
      </c>
      <c r="AA343" s="75">
        <v>0</v>
      </c>
      <c r="AB343" s="66" t="s">
        <v>117</v>
      </c>
      <c r="AC343" s="66" t="s">
        <v>196</v>
      </c>
      <c r="AD343" s="67"/>
      <c r="AE343" s="11"/>
    </row>
    <row r="344" s="11" customFormat="1" ht="12.75" spans="1:30">
      <c r="A344" s="75" t="s">
        <v>42</v>
      </c>
      <c r="B344" s="66" t="s">
        <v>202</v>
      </c>
      <c r="C344" s="75" t="s">
        <v>51</v>
      </c>
      <c r="D344" s="75" t="s">
        <v>70</v>
      </c>
      <c r="E344" s="75" t="s">
        <v>180</v>
      </c>
      <c r="F344" s="75">
        <v>9980.857</v>
      </c>
      <c r="G344" s="75">
        <v>1</v>
      </c>
      <c r="H344" s="75">
        <v>161</v>
      </c>
      <c r="I344" s="75">
        <v>700</v>
      </c>
      <c r="J344" s="75">
        <v>2019</v>
      </c>
      <c r="K344" s="75">
        <v>2019</v>
      </c>
      <c r="L344" s="81">
        <v>9.98</v>
      </c>
      <c r="M344" s="81">
        <v>0</v>
      </c>
      <c r="N344" s="81">
        <v>0</v>
      </c>
      <c r="O344" s="81">
        <v>0</v>
      </c>
      <c r="P344" s="81">
        <v>9.98</v>
      </c>
      <c r="Q344" s="75" t="s">
        <v>46</v>
      </c>
      <c r="R344" s="75">
        <f t="shared" si="39"/>
        <v>161</v>
      </c>
      <c r="S344" s="75">
        <f t="shared" si="40"/>
        <v>700</v>
      </c>
      <c r="T344" s="75">
        <v>161</v>
      </c>
      <c r="U344" s="75">
        <v>700</v>
      </c>
      <c r="V344" s="75">
        <f t="shared" si="41"/>
        <v>161</v>
      </c>
      <c r="W344" s="75">
        <f t="shared" si="42"/>
        <v>700</v>
      </c>
      <c r="X344" s="75">
        <v>0</v>
      </c>
      <c r="Y344" s="75">
        <v>0</v>
      </c>
      <c r="Z344" s="75">
        <v>0</v>
      </c>
      <c r="AA344" s="75">
        <v>0</v>
      </c>
      <c r="AB344" s="66" t="s">
        <v>117</v>
      </c>
      <c r="AC344" s="66" t="s">
        <v>196</v>
      </c>
      <c r="AD344" s="67"/>
    </row>
    <row r="345" s="8" customFormat="1" ht="12.75" spans="1:31">
      <c r="A345" s="75" t="s">
        <v>42</v>
      </c>
      <c r="B345" s="66" t="s">
        <v>202</v>
      </c>
      <c r="C345" s="75" t="s">
        <v>52</v>
      </c>
      <c r="D345" s="75" t="s">
        <v>70</v>
      </c>
      <c r="E345" s="75" t="s">
        <v>180</v>
      </c>
      <c r="F345" s="75">
        <v>6990.778</v>
      </c>
      <c r="G345" s="75">
        <v>1</v>
      </c>
      <c r="H345" s="75">
        <v>427</v>
      </c>
      <c r="I345" s="75">
        <v>1571</v>
      </c>
      <c r="J345" s="75">
        <v>2019</v>
      </c>
      <c r="K345" s="75">
        <v>2019</v>
      </c>
      <c r="L345" s="81">
        <v>6.990778</v>
      </c>
      <c r="M345" s="81">
        <v>0</v>
      </c>
      <c r="N345" s="81">
        <v>0</v>
      </c>
      <c r="O345" s="81">
        <v>0</v>
      </c>
      <c r="P345" s="81">
        <v>6.990778</v>
      </c>
      <c r="Q345" s="75" t="s">
        <v>46</v>
      </c>
      <c r="R345" s="75">
        <f t="shared" si="39"/>
        <v>427</v>
      </c>
      <c r="S345" s="75">
        <f t="shared" si="40"/>
        <v>1571</v>
      </c>
      <c r="T345" s="75">
        <v>427</v>
      </c>
      <c r="U345" s="75">
        <v>1571</v>
      </c>
      <c r="V345" s="75">
        <f t="shared" si="41"/>
        <v>427</v>
      </c>
      <c r="W345" s="75">
        <f t="shared" si="42"/>
        <v>1571</v>
      </c>
      <c r="X345" s="75">
        <v>0</v>
      </c>
      <c r="Y345" s="75">
        <v>0</v>
      </c>
      <c r="Z345" s="75">
        <v>0</v>
      </c>
      <c r="AA345" s="75">
        <v>0</v>
      </c>
      <c r="AB345" s="66" t="s">
        <v>117</v>
      </c>
      <c r="AC345" s="66" t="s">
        <v>196</v>
      </c>
      <c r="AD345" s="67"/>
      <c r="AE345" s="11"/>
    </row>
    <row r="346" s="8" customFormat="1" ht="12.75" spans="1:31">
      <c r="A346" s="75" t="s">
        <v>42</v>
      </c>
      <c r="B346" s="66" t="s">
        <v>202</v>
      </c>
      <c r="C346" s="75" t="s">
        <v>53</v>
      </c>
      <c r="D346" s="75" t="s">
        <v>70</v>
      </c>
      <c r="E346" s="75" t="s">
        <v>180</v>
      </c>
      <c r="F346" s="75">
        <v>12176.697</v>
      </c>
      <c r="G346" s="75">
        <v>1</v>
      </c>
      <c r="H346" s="75">
        <v>847</v>
      </c>
      <c r="I346" s="75">
        <v>3235</v>
      </c>
      <c r="J346" s="75">
        <v>2019</v>
      </c>
      <c r="K346" s="75">
        <v>2019</v>
      </c>
      <c r="L346" s="81">
        <v>12.176697</v>
      </c>
      <c r="M346" s="81">
        <v>0</v>
      </c>
      <c r="N346" s="81">
        <v>0</v>
      </c>
      <c r="O346" s="81">
        <v>0</v>
      </c>
      <c r="P346" s="81">
        <v>12.176697</v>
      </c>
      <c r="Q346" s="75" t="s">
        <v>46</v>
      </c>
      <c r="R346" s="75">
        <f t="shared" si="39"/>
        <v>847</v>
      </c>
      <c r="S346" s="75">
        <f t="shared" si="40"/>
        <v>3235</v>
      </c>
      <c r="T346" s="75">
        <v>847</v>
      </c>
      <c r="U346" s="75">
        <v>3235</v>
      </c>
      <c r="V346" s="75">
        <f t="shared" si="41"/>
        <v>847</v>
      </c>
      <c r="W346" s="75">
        <f t="shared" si="42"/>
        <v>3235</v>
      </c>
      <c r="X346" s="75">
        <v>0</v>
      </c>
      <c r="Y346" s="75">
        <v>0</v>
      </c>
      <c r="Z346" s="75">
        <v>0</v>
      </c>
      <c r="AA346" s="75">
        <v>0</v>
      </c>
      <c r="AB346" s="66" t="s">
        <v>117</v>
      </c>
      <c r="AC346" s="66" t="s">
        <v>196</v>
      </c>
      <c r="AD346" s="67"/>
      <c r="AE346" s="11"/>
    </row>
    <row r="347" s="8" customFormat="1" ht="12.75" spans="1:31">
      <c r="A347" s="75" t="s">
        <v>42</v>
      </c>
      <c r="B347" s="66" t="s">
        <v>202</v>
      </c>
      <c r="C347" s="75" t="s">
        <v>54</v>
      </c>
      <c r="D347" s="75" t="s">
        <v>70</v>
      </c>
      <c r="E347" s="75" t="s">
        <v>180</v>
      </c>
      <c r="F347" s="75">
        <v>29538.795</v>
      </c>
      <c r="G347" s="75">
        <v>1</v>
      </c>
      <c r="H347" s="75">
        <v>1143</v>
      </c>
      <c r="I347" s="75">
        <v>4487</v>
      </c>
      <c r="J347" s="75">
        <v>2019</v>
      </c>
      <c r="K347" s="75">
        <v>2019</v>
      </c>
      <c r="L347" s="81">
        <v>29.5388</v>
      </c>
      <c r="M347" s="81">
        <v>0</v>
      </c>
      <c r="N347" s="81">
        <v>0</v>
      </c>
      <c r="O347" s="81">
        <v>0</v>
      </c>
      <c r="P347" s="81">
        <v>29.5388</v>
      </c>
      <c r="Q347" s="75" t="s">
        <v>46</v>
      </c>
      <c r="R347" s="75">
        <f t="shared" si="39"/>
        <v>1143</v>
      </c>
      <c r="S347" s="75">
        <f t="shared" si="40"/>
        <v>4487</v>
      </c>
      <c r="T347" s="75">
        <v>1143</v>
      </c>
      <c r="U347" s="75">
        <v>4487</v>
      </c>
      <c r="V347" s="75">
        <f t="shared" si="41"/>
        <v>1143</v>
      </c>
      <c r="W347" s="75">
        <f t="shared" si="42"/>
        <v>4487</v>
      </c>
      <c r="X347" s="75">
        <v>0</v>
      </c>
      <c r="Y347" s="75">
        <v>0</v>
      </c>
      <c r="Z347" s="75">
        <v>0</v>
      </c>
      <c r="AA347" s="75">
        <v>0</v>
      </c>
      <c r="AB347" s="66" t="s">
        <v>117</v>
      </c>
      <c r="AC347" s="66" t="s">
        <v>196</v>
      </c>
      <c r="AD347" s="67"/>
      <c r="AE347" s="11"/>
    </row>
    <row r="348" s="8" customFormat="1" ht="12.75" spans="1:31">
      <c r="A348" s="75" t="s">
        <v>42</v>
      </c>
      <c r="B348" s="66" t="s">
        <v>202</v>
      </c>
      <c r="C348" s="75" t="s">
        <v>55</v>
      </c>
      <c r="D348" s="75" t="s">
        <v>70</v>
      </c>
      <c r="E348" s="75" t="s">
        <v>180</v>
      </c>
      <c r="F348" s="75">
        <v>38871.269</v>
      </c>
      <c r="G348" s="75">
        <v>1</v>
      </c>
      <c r="H348" s="75">
        <v>1265</v>
      </c>
      <c r="I348" s="75">
        <v>5008</v>
      </c>
      <c r="J348" s="75">
        <v>2019</v>
      </c>
      <c r="K348" s="75">
        <v>2019</v>
      </c>
      <c r="L348" s="81">
        <v>39.08</v>
      </c>
      <c r="M348" s="81">
        <v>0</v>
      </c>
      <c r="N348" s="81">
        <v>0</v>
      </c>
      <c r="O348" s="81">
        <v>0</v>
      </c>
      <c r="P348" s="81">
        <v>39.08</v>
      </c>
      <c r="Q348" s="75" t="s">
        <v>46</v>
      </c>
      <c r="R348" s="75">
        <f t="shared" si="39"/>
        <v>1265</v>
      </c>
      <c r="S348" s="75">
        <f t="shared" si="40"/>
        <v>5008</v>
      </c>
      <c r="T348" s="75">
        <v>1265</v>
      </c>
      <c r="U348" s="75">
        <v>5008</v>
      </c>
      <c r="V348" s="75">
        <f t="shared" si="41"/>
        <v>1265</v>
      </c>
      <c r="W348" s="75">
        <f t="shared" si="42"/>
        <v>5008</v>
      </c>
      <c r="X348" s="75">
        <v>0</v>
      </c>
      <c r="Y348" s="75">
        <v>0</v>
      </c>
      <c r="Z348" s="75">
        <v>0</v>
      </c>
      <c r="AA348" s="75">
        <v>0</v>
      </c>
      <c r="AB348" s="66" t="s">
        <v>117</v>
      </c>
      <c r="AC348" s="66" t="s">
        <v>196</v>
      </c>
      <c r="AD348" s="67"/>
      <c r="AE348" s="11"/>
    </row>
    <row r="349" s="8" customFormat="1" ht="12.75" spans="1:31">
      <c r="A349" s="75" t="s">
        <v>42</v>
      </c>
      <c r="B349" s="66" t="s">
        <v>202</v>
      </c>
      <c r="C349" s="75" t="s">
        <v>56</v>
      </c>
      <c r="D349" s="75" t="s">
        <v>70</v>
      </c>
      <c r="E349" s="75" t="s">
        <v>180</v>
      </c>
      <c r="F349" s="75">
        <v>12339</v>
      </c>
      <c r="G349" s="75">
        <v>1</v>
      </c>
      <c r="H349" s="75">
        <v>456</v>
      </c>
      <c r="I349" s="75">
        <v>1643</v>
      </c>
      <c r="J349" s="75">
        <v>2019</v>
      </c>
      <c r="K349" s="75">
        <v>2019</v>
      </c>
      <c r="L349" s="81">
        <v>12.339</v>
      </c>
      <c r="M349" s="81">
        <v>0</v>
      </c>
      <c r="N349" s="81">
        <v>0</v>
      </c>
      <c r="O349" s="81">
        <v>0</v>
      </c>
      <c r="P349" s="81">
        <v>12.339</v>
      </c>
      <c r="Q349" s="75" t="s">
        <v>46</v>
      </c>
      <c r="R349" s="75">
        <f t="shared" si="39"/>
        <v>456</v>
      </c>
      <c r="S349" s="75">
        <f t="shared" si="40"/>
        <v>1643</v>
      </c>
      <c r="T349" s="75">
        <v>456</v>
      </c>
      <c r="U349" s="75">
        <v>1643</v>
      </c>
      <c r="V349" s="75">
        <f t="shared" si="41"/>
        <v>456</v>
      </c>
      <c r="W349" s="75">
        <f t="shared" si="42"/>
        <v>1643</v>
      </c>
      <c r="X349" s="75">
        <v>0</v>
      </c>
      <c r="Y349" s="75">
        <v>0</v>
      </c>
      <c r="Z349" s="75">
        <v>0</v>
      </c>
      <c r="AA349" s="75">
        <v>0</v>
      </c>
      <c r="AB349" s="66" t="s">
        <v>117</v>
      </c>
      <c r="AC349" s="66" t="s">
        <v>196</v>
      </c>
      <c r="AD349" s="67"/>
      <c r="AE349" s="11"/>
    </row>
    <row r="350" s="8" customFormat="1" ht="12.75" spans="1:31">
      <c r="A350" s="75" t="s">
        <v>42</v>
      </c>
      <c r="B350" s="66" t="s">
        <v>202</v>
      </c>
      <c r="C350" s="75" t="s">
        <v>57</v>
      </c>
      <c r="D350" s="75" t="s">
        <v>70</v>
      </c>
      <c r="E350" s="75" t="s">
        <v>180</v>
      </c>
      <c r="F350" s="75">
        <v>1377.379</v>
      </c>
      <c r="G350" s="75">
        <v>1</v>
      </c>
      <c r="H350" s="75">
        <v>108</v>
      </c>
      <c r="I350" s="75">
        <v>432</v>
      </c>
      <c r="J350" s="75">
        <v>2019</v>
      </c>
      <c r="K350" s="75">
        <v>2019</v>
      </c>
      <c r="L350" s="81">
        <v>1.3774</v>
      </c>
      <c r="M350" s="81">
        <v>0</v>
      </c>
      <c r="N350" s="81">
        <v>0</v>
      </c>
      <c r="O350" s="81">
        <v>0</v>
      </c>
      <c r="P350" s="81">
        <v>1.3774</v>
      </c>
      <c r="Q350" s="75" t="s">
        <v>46</v>
      </c>
      <c r="R350" s="75">
        <f t="shared" si="39"/>
        <v>108</v>
      </c>
      <c r="S350" s="75">
        <f t="shared" si="40"/>
        <v>432</v>
      </c>
      <c r="T350" s="75">
        <v>108</v>
      </c>
      <c r="U350" s="75">
        <v>432</v>
      </c>
      <c r="V350" s="75">
        <f t="shared" si="41"/>
        <v>108</v>
      </c>
      <c r="W350" s="75">
        <f t="shared" si="42"/>
        <v>432</v>
      </c>
      <c r="X350" s="75">
        <v>0</v>
      </c>
      <c r="Y350" s="75">
        <v>0</v>
      </c>
      <c r="Z350" s="75">
        <v>0</v>
      </c>
      <c r="AA350" s="75">
        <v>0</v>
      </c>
      <c r="AB350" s="66" t="s">
        <v>117</v>
      </c>
      <c r="AC350" s="66" t="s">
        <v>196</v>
      </c>
      <c r="AD350" s="67"/>
      <c r="AE350" s="11"/>
    </row>
    <row r="351" s="8" customFormat="1" ht="12.75" spans="1:31">
      <c r="A351" s="75" t="s">
        <v>42</v>
      </c>
      <c r="B351" s="66" t="s">
        <v>202</v>
      </c>
      <c r="C351" s="75" t="s">
        <v>58</v>
      </c>
      <c r="D351" s="75" t="s">
        <v>70</v>
      </c>
      <c r="E351" s="75" t="s">
        <v>180</v>
      </c>
      <c r="F351" s="75">
        <v>40372.101</v>
      </c>
      <c r="G351" s="75">
        <v>1</v>
      </c>
      <c r="H351" s="75">
        <v>912</v>
      </c>
      <c r="I351" s="75">
        <v>3971</v>
      </c>
      <c r="J351" s="75">
        <v>2019</v>
      </c>
      <c r="K351" s="75">
        <v>2019</v>
      </c>
      <c r="L351" s="81">
        <v>40.3722</v>
      </c>
      <c r="M351" s="81">
        <v>0</v>
      </c>
      <c r="N351" s="81">
        <v>0</v>
      </c>
      <c r="O351" s="81">
        <v>0</v>
      </c>
      <c r="P351" s="81">
        <v>40.3722</v>
      </c>
      <c r="Q351" s="75" t="s">
        <v>46</v>
      </c>
      <c r="R351" s="75">
        <f t="shared" si="39"/>
        <v>912</v>
      </c>
      <c r="S351" s="75">
        <f t="shared" si="40"/>
        <v>3971</v>
      </c>
      <c r="T351" s="75">
        <v>912</v>
      </c>
      <c r="U351" s="75">
        <v>3971</v>
      </c>
      <c r="V351" s="75">
        <f t="shared" si="41"/>
        <v>912</v>
      </c>
      <c r="W351" s="75">
        <f t="shared" si="42"/>
        <v>3971</v>
      </c>
      <c r="X351" s="75">
        <v>0</v>
      </c>
      <c r="Y351" s="75">
        <v>0</v>
      </c>
      <c r="Z351" s="75">
        <v>0</v>
      </c>
      <c r="AA351" s="75">
        <v>0</v>
      </c>
      <c r="AB351" s="66" t="s">
        <v>117</v>
      </c>
      <c r="AC351" s="66" t="s">
        <v>196</v>
      </c>
      <c r="AD351" s="67"/>
      <c r="AE351" s="11"/>
    </row>
    <row r="352" s="5" customFormat="1" spans="1:31">
      <c r="A352" s="77">
        <v>7</v>
      </c>
      <c r="B352" s="65" t="s">
        <v>203</v>
      </c>
      <c r="C352" s="77" t="s">
        <v>36</v>
      </c>
      <c r="D352" s="77"/>
      <c r="E352" s="77"/>
      <c r="F352" s="77">
        <f t="shared" ref="F352:I352" si="43">F353+F365+F384+F409+F423+F435+F436</f>
        <v>52611</v>
      </c>
      <c r="G352" s="77">
        <f t="shared" si="43"/>
        <v>75</v>
      </c>
      <c r="H352" s="77">
        <f t="shared" si="43"/>
        <v>16178</v>
      </c>
      <c r="I352" s="77">
        <f t="shared" si="43"/>
        <v>52725</v>
      </c>
      <c r="J352" s="43"/>
      <c r="K352" s="43"/>
      <c r="L352" s="80">
        <f>SUM(L353,L365,L384,L409,L423,L436)</f>
        <v>1443.5529</v>
      </c>
      <c r="M352" s="80">
        <f>SUM(M353,M365,M384,M409,M423,M436)</f>
        <v>0</v>
      </c>
      <c r="N352" s="80">
        <f>SUM(N353,N365,N384,N409,N423,N436)</f>
        <v>0</v>
      </c>
      <c r="O352" s="80">
        <f>SUM(O353,O365,O384,O409,O423,O436)</f>
        <v>0</v>
      </c>
      <c r="P352" s="80">
        <f>SUM(P353,P365,P384,P409,P423,P436)</f>
        <v>1443.5529</v>
      </c>
      <c r="Q352" s="43"/>
      <c r="R352" s="77">
        <f>R353+R365+R384+R409+R423+R435+R436</f>
        <v>16768</v>
      </c>
      <c r="S352" s="77">
        <f>S353+S365+S384+S409+S423+S435+S436</f>
        <v>56449</v>
      </c>
      <c r="T352" s="77">
        <f>T353+T365+T384+T409+T423+T435+T436</f>
        <v>16176</v>
      </c>
      <c r="U352" s="77">
        <f>U353+U365+U384+U409+U423+U435+U436</f>
        <v>52713</v>
      </c>
      <c r="V352" s="43" t="s">
        <v>41</v>
      </c>
      <c r="W352" s="43" t="s">
        <v>41</v>
      </c>
      <c r="X352" s="43" t="s">
        <v>41</v>
      </c>
      <c r="Y352" s="43" t="s">
        <v>41</v>
      </c>
      <c r="Z352" s="43" t="s">
        <v>41</v>
      </c>
      <c r="AA352" s="43" t="s">
        <v>41</v>
      </c>
      <c r="AB352" s="65"/>
      <c r="AC352" s="65"/>
      <c r="AD352" s="65"/>
      <c r="AE352" s="3"/>
    </row>
    <row r="353" s="5" customFormat="1" spans="1:31">
      <c r="A353" s="77">
        <v>7.1</v>
      </c>
      <c r="B353" s="65" t="s">
        <v>204</v>
      </c>
      <c r="C353" s="77" t="s">
        <v>36</v>
      </c>
      <c r="D353" s="77"/>
      <c r="E353" s="77"/>
      <c r="F353" s="77">
        <f t="shared" ref="F353:I353" si="44">F354+F355+F356+F357+F358+F359+F360+F361+F362+F363+F364</f>
        <v>3388</v>
      </c>
      <c r="G353" s="77">
        <f t="shared" si="44"/>
        <v>11</v>
      </c>
      <c r="H353" s="77">
        <f t="shared" si="44"/>
        <v>1247</v>
      </c>
      <c r="I353" s="77">
        <f t="shared" si="44"/>
        <v>3452</v>
      </c>
      <c r="J353" s="43"/>
      <c r="K353" s="43"/>
      <c r="L353" s="80">
        <f>SUM(L354:L364)</f>
        <v>777.143</v>
      </c>
      <c r="M353" s="80">
        <f>SUM(M354:M364)</f>
        <v>0</v>
      </c>
      <c r="N353" s="80">
        <f>SUM(N354:N364)</f>
        <v>0</v>
      </c>
      <c r="O353" s="80">
        <f>SUM(O354:O364)</f>
        <v>0</v>
      </c>
      <c r="P353" s="80">
        <f>SUM(P354:P364)</f>
        <v>777.143</v>
      </c>
      <c r="Q353" s="43"/>
      <c r="R353" s="77">
        <f>R354+R355+R356+R357+R358+R359+R360+R361+R362+R363+R364</f>
        <v>1247</v>
      </c>
      <c r="S353" s="77">
        <f>S354+S355+S356+S357+S358+S359+S360+S361+S362+S363+S364</f>
        <v>3452</v>
      </c>
      <c r="T353" s="77">
        <f>T354+T355+T356+T357+T358+T359+T360+T361+T362+T363+T364</f>
        <v>1247</v>
      </c>
      <c r="U353" s="77">
        <f>U354+U355+U356+U357+U358+U359+U360+U361+U362+U363+U364</f>
        <v>3452</v>
      </c>
      <c r="V353" s="43" t="s">
        <v>41</v>
      </c>
      <c r="W353" s="43" t="s">
        <v>41</v>
      </c>
      <c r="X353" s="43" t="s">
        <v>41</v>
      </c>
      <c r="Y353" s="43" t="s">
        <v>41</v>
      </c>
      <c r="Z353" s="43" t="s">
        <v>41</v>
      </c>
      <c r="AA353" s="43" t="s">
        <v>41</v>
      </c>
      <c r="AB353" s="65"/>
      <c r="AC353" s="65"/>
      <c r="AD353" s="65"/>
      <c r="AE353" s="3"/>
    </row>
    <row r="354" s="8" customFormat="1" ht="12.75" spans="1:31">
      <c r="A354" s="75" t="s">
        <v>42</v>
      </c>
      <c r="B354" s="66" t="s">
        <v>205</v>
      </c>
      <c r="C354" s="75" t="s">
        <v>44</v>
      </c>
      <c r="D354" s="75" t="s">
        <v>70</v>
      </c>
      <c r="E354" s="75" t="s">
        <v>71</v>
      </c>
      <c r="F354" s="75">
        <v>79</v>
      </c>
      <c r="G354" s="75">
        <v>1</v>
      </c>
      <c r="H354" s="75">
        <v>31</v>
      </c>
      <c r="I354" s="75">
        <v>79</v>
      </c>
      <c r="J354" s="75">
        <v>2019</v>
      </c>
      <c r="K354" s="75">
        <v>2019</v>
      </c>
      <c r="L354" s="81">
        <v>21.685</v>
      </c>
      <c r="M354" s="81">
        <v>0</v>
      </c>
      <c r="N354" s="81">
        <v>0</v>
      </c>
      <c r="O354" s="81">
        <v>0</v>
      </c>
      <c r="P354" s="81">
        <v>21.685</v>
      </c>
      <c r="Q354" s="75" t="s">
        <v>46</v>
      </c>
      <c r="R354" s="75">
        <f t="shared" ref="R354:R364" si="45">H354</f>
        <v>31</v>
      </c>
      <c r="S354" s="75">
        <f t="shared" ref="S354:S364" si="46">I354</f>
        <v>79</v>
      </c>
      <c r="T354" s="75">
        <f t="shared" ref="T354:T364" si="47">R354</f>
        <v>31</v>
      </c>
      <c r="U354" s="75">
        <f t="shared" ref="U354:U364" si="48">S354</f>
        <v>79</v>
      </c>
      <c r="V354" s="45" t="s">
        <v>41</v>
      </c>
      <c r="W354" s="45" t="s">
        <v>41</v>
      </c>
      <c r="X354" s="45" t="s">
        <v>41</v>
      </c>
      <c r="Y354" s="45" t="s">
        <v>41</v>
      </c>
      <c r="Z354" s="45" t="s">
        <v>41</v>
      </c>
      <c r="AA354" s="45" t="s">
        <v>41</v>
      </c>
      <c r="AB354" s="66" t="s">
        <v>206</v>
      </c>
      <c r="AC354" s="66" t="s">
        <v>207</v>
      </c>
      <c r="AD354" s="67"/>
      <c r="AE354" s="11"/>
    </row>
    <row r="355" s="8" customFormat="1" ht="12.75" spans="1:31">
      <c r="A355" s="75" t="s">
        <v>42</v>
      </c>
      <c r="B355" s="66" t="s">
        <v>205</v>
      </c>
      <c r="C355" s="75" t="s">
        <v>49</v>
      </c>
      <c r="D355" s="75" t="s">
        <v>70</v>
      </c>
      <c r="E355" s="75" t="s">
        <v>71</v>
      </c>
      <c r="F355" s="75">
        <v>57</v>
      </c>
      <c r="G355" s="75">
        <v>1</v>
      </c>
      <c r="H355" s="75">
        <v>57</v>
      </c>
      <c r="I355" s="75">
        <v>149</v>
      </c>
      <c r="J355" s="75">
        <v>2019</v>
      </c>
      <c r="K355" s="75">
        <v>2019</v>
      </c>
      <c r="L355" s="81">
        <v>37.281</v>
      </c>
      <c r="M355" s="81">
        <v>0</v>
      </c>
      <c r="N355" s="81">
        <v>0</v>
      </c>
      <c r="O355" s="81">
        <v>0</v>
      </c>
      <c r="P355" s="81">
        <v>37.281</v>
      </c>
      <c r="Q355" s="75" t="s">
        <v>46</v>
      </c>
      <c r="R355" s="75">
        <f t="shared" si="45"/>
        <v>57</v>
      </c>
      <c r="S355" s="75">
        <f t="shared" si="46"/>
        <v>149</v>
      </c>
      <c r="T355" s="75">
        <f t="shared" si="47"/>
        <v>57</v>
      </c>
      <c r="U355" s="75">
        <f t="shared" si="48"/>
        <v>149</v>
      </c>
      <c r="V355" s="45" t="s">
        <v>41</v>
      </c>
      <c r="W355" s="45" t="s">
        <v>41</v>
      </c>
      <c r="X355" s="45" t="s">
        <v>41</v>
      </c>
      <c r="Y355" s="45" t="s">
        <v>41</v>
      </c>
      <c r="Z355" s="45" t="s">
        <v>41</v>
      </c>
      <c r="AA355" s="45" t="s">
        <v>41</v>
      </c>
      <c r="AB355" s="66" t="s">
        <v>206</v>
      </c>
      <c r="AC355" s="66" t="s">
        <v>207</v>
      </c>
      <c r="AD355" s="67"/>
      <c r="AE355" s="11"/>
    </row>
    <row r="356" s="8" customFormat="1" ht="12.75" spans="1:31">
      <c r="A356" s="75" t="s">
        <v>42</v>
      </c>
      <c r="B356" s="66" t="s">
        <v>205</v>
      </c>
      <c r="C356" s="75" t="s">
        <v>50</v>
      </c>
      <c r="D356" s="75" t="s">
        <v>70</v>
      </c>
      <c r="E356" s="75" t="s">
        <v>71</v>
      </c>
      <c r="F356" s="75">
        <v>213</v>
      </c>
      <c r="G356" s="75">
        <v>1</v>
      </c>
      <c r="H356" s="75">
        <v>76</v>
      </c>
      <c r="I356" s="75">
        <v>185</v>
      </c>
      <c r="J356" s="75">
        <v>2019</v>
      </c>
      <c r="K356" s="75">
        <v>2019</v>
      </c>
      <c r="L356" s="81">
        <v>41.863</v>
      </c>
      <c r="M356" s="81">
        <v>0</v>
      </c>
      <c r="N356" s="81">
        <v>0</v>
      </c>
      <c r="O356" s="81">
        <v>0</v>
      </c>
      <c r="P356" s="81">
        <v>41.863</v>
      </c>
      <c r="Q356" s="75" t="s">
        <v>46</v>
      </c>
      <c r="R356" s="75">
        <f t="shared" si="45"/>
        <v>76</v>
      </c>
      <c r="S356" s="75">
        <f t="shared" si="46"/>
        <v>185</v>
      </c>
      <c r="T356" s="75">
        <f t="shared" si="47"/>
        <v>76</v>
      </c>
      <c r="U356" s="75">
        <f t="shared" si="48"/>
        <v>185</v>
      </c>
      <c r="V356" s="45" t="s">
        <v>41</v>
      </c>
      <c r="W356" s="45" t="s">
        <v>41</v>
      </c>
      <c r="X356" s="45" t="s">
        <v>41</v>
      </c>
      <c r="Y356" s="45" t="s">
        <v>41</v>
      </c>
      <c r="Z356" s="45" t="s">
        <v>41</v>
      </c>
      <c r="AA356" s="45" t="s">
        <v>41</v>
      </c>
      <c r="AB356" s="66" t="s">
        <v>206</v>
      </c>
      <c r="AC356" s="66" t="s">
        <v>207</v>
      </c>
      <c r="AD356" s="67"/>
      <c r="AE356" s="11"/>
    </row>
    <row r="357" s="8" customFormat="1" ht="12.75" spans="1:31">
      <c r="A357" s="75" t="s">
        <v>42</v>
      </c>
      <c r="B357" s="66" t="s">
        <v>205</v>
      </c>
      <c r="C357" s="75" t="s">
        <v>51</v>
      </c>
      <c r="D357" s="75" t="s">
        <v>70</v>
      </c>
      <c r="E357" s="75" t="s">
        <v>71</v>
      </c>
      <c r="F357" s="75">
        <v>191</v>
      </c>
      <c r="G357" s="75">
        <v>1</v>
      </c>
      <c r="H357" s="75">
        <v>52</v>
      </c>
      <c r="I357" s="75">
        <v>191</v>
      </c>
      <c r="J357" s="75">
        <v>2019</v>
      </c>
      <c r="K357" s="75">
        <v>2019</v>
      </c>
      <c r="L357" s="81">
        <v>32.84</v>
      </c>
      <c r="M357" s="81">
        <v>0</v>
      </c>
      <c r="N357" s="81">
        <v>0</v>
      </c>
      <c r="O357" s="81">
        <v>0</v>
      </c>
      <c r="P357" s="81">
        <v>32.84</v>
      </c>
      <c r="Q357" s="75" t="s">
        <v>46</v>
      </c>
      <c r="R357" s="75">
        <f t="shared" si="45"/>
        <v>52</v>
      </c>
      <c r="S357" s="75">
        <f t="shared" si="46"/>
        <v>191</v>
      </c>
      <c r="T357" s="75">
        <f t="shared" si="47"/>
        <v>52</v>
      </c>
      <c r="U357" s="75">
        <f t="shared" si="48"/>
        <v>191</v>
      </c>
      <c r="V357" s="45" t="s">
        <v>41</v>
      </c>
      <c r="W357" s="45" t="s">
        <v>41</v>
      </c>
      <c r="X357" s="45" t="s">
        <v>41</v>
      </c>
      <c r="Y357" s="45" t="s">
        <v>41</v>
      </c>
      <c r="Z357" s="45" t="s">
        <v>41</v>
      </c>
      <c r="AA357" s="45" t="s">
        <v>41</v>
      </c>
      <c r="AB357" s="66" t="s">
        <v>206</v>
      </c>
      <c r="AC357" s="66" t="s">
        <v>207</v>
      </c>
      <c r="AD357" s="67"/>
      <c r="AE357" s="11"/>
    </row>
    <row r="358" s="8" customFormat="1" ht="12.75" spans="1:31">
      <c r="A358" s="75" t="s">
        <v>42</v>
      </c>
      <c r="B358" s="66" t="s">
        <v>205</v>
      </c>
      <c r="C358" s="75" t="s">
        <v>52</v>
      </c>
      <c r="D358" s="75" t="s">
        <v>70</v>
      </c>
      <c r="E358" s="75" t="s">
        <v>71</v>
      </c>
      <c r="F358" s="75">
        <v>446</v>
      </c>
      <c r="G358" s="75">
        <v>1</v>
      </c>
      <c r="H358" s="75">
        <v>169</v>
      </c>
      <c r="I358" s="75">
        <v>446</v>
      </c>
      <c r="J358" s="75">
        <v>2019</v>
      </c>
      <c r="K358" s="75">
        <v>2019</v>
      </c>
      <c r="L358" s="81">
        <v>107.86</v>
      </c>
      <c r="M358" s="81">
        <v>0</v>
      </c>
      <c r="N358" s="81">
        <v>0</v>
      </c>
      <c r="O358" s="81">
        <v>0</v>
      </c>
      <c r="P358" s="81">
        <v>107.86</v>
      </c>
      <c r="Q358" s="75" t="s">
        <v>46</v>
      </c>
      <c r="R358" s="75">
        <f t="shared" si="45"/>
        <v>169</v>
      </c>
      <c r="S358" s="75">
        <f t="shared" si="46"/>
        <v>446</v>
      </c>
      <c r="T358" s="75">
        <f t="shared" si="47"/>
        <v>169</v>
      </c>
      <c r="U358" s="75">
        <f t="shared" si="48"/>
        <v>446</v>
      </c>
      <c r="V358" s="45" t="s">
        <v>41</v>
      </c>
      <c r="W358" s="45" t="s">
        <v>41</v>
      </c>
      <c r="X358" s="45" t="s">
        <v>41</v>
      </c>
      <c r="Y358" s="45" t="s">
        <v>41</v>
      </c>
      <c r="Z358" s="45" t="s">
        <v>41</v>
      </c>
      <c r="AA358" s="45" t="s">
        <v>41</v>
      </c>
      <c r="AB358" s="66" t="s">
        <v>206</v>
      </c>
      <c r="AC358" s="66" t="s">
        <v>207</v>
      </c>
      <c r="AD358" s="67"/>
      <c r="AE358" s="11"/>
    </row>
    <row r="359" s="8" customFormat="1" ht="12.75" spans="1:31">
      <c r="A359" s="75" t="s">
        <v>42</v>
      </c>
      <c r="B359" s="66" t="s">
        <v>205</v>
      </c>
      <c r="C359" s="75" t="s">
        <v>53</v>
      </c>
      <c r="D359" s="75" t="s">
        <v>70</v>
      </c>
      <c r="E359" s="75" t="s">
        <v>71</v>
      </c>
      <c r="F359" s="75">
        <v>344</v>
      </c>
      <c r="G359" s="75">
        <v>1</v>
      </c>
      <c r="H359" s="75">
        <v>136</v>
      </c>
      <c r="I359" s="75">
        <v>344</v>
      </c>
      <c r="J359" s="75">
        <v>2019</v>
      </c>
      <c r="K359" s="75">
        <v>2019</v>
      </c>
      <c r="L359" s="81">
        <v>75.619</v>
      </c>
      <c r="M359" s="81">
        <v>0</v>
      </c>
      <c r="N359" s="81">
        <v>0</v>
      </c>
      <c r="O359" s="81">
        <v>0</v>
      </c>
      <c r="P359" s="81">
        <v>75.619</v>
      </c>
      <c r="Q359" s="75" t="s">
        <v>46</v>
      </c>
      <c r="R359" s="75">
        <f t="shared" si="45"/>
        <v>136</v>
      </c>
      <c r="S359" s="75">
        <f t="shared" si="46"/>
        <v>344</v>
      </c>
      <c r="T359" s="75">
        <f t="shared" si="47"/>
        <v>136</v>
      </c>
      <c r="U359" s="75">
        <f t="shared" si="48"/>
        <v>344</v>
      </c>
      <c r="V359" s="45" t="s">
        <v>41</v>
      </c>
      <c r="W359" s="45" t="s">
        <v>41</v>
      </c>
      <c r="X359" s="45" t="s">
        <v>41</v>
      </c>
      <c r="Y359" s="45" t="s">
        <v>41</v>
      </c>
      <c r="Z359" s="45" t="s">
        <v>41</v>
      </c>
      <c r="AA359" s="45" t="s">
        <v>41</v>
      </c>
      <c r="AB359" s="66" t="s">
        <v>206</v>
      </c>
      <c r="AC359" s="66" t="s">
        <v>207</v>
      </c>
      <c r="AD359" s="67"/>
      <c r="AE359" s="11"/>
    </row>
    <row r="360" s="8" customFormat="1" ht="12.75" spans="1:31">
      <c r="A360" s="75" t="s">
        <v>42</v>
      </c>
      <c r="B360" s="66" t="s">
        <v>205</v>
      </c>
      <c r="C360" s="75" t="s">
        <v>54</v>
      </c>
      <c r="D360" s="75" t="s">
        <v>70</v>
      </c>
      <c r="E360" s="75" t="s">
        <v>71</v>
      </c>
      <c r="F360" s="75">
        <v>714</v>
      </c>
      <c r="G360" s="75">
        <v>1</v>
      </c>
      <c r="H360" s="75">
        <v>248</v>
      </c>
      <c r="I360" s="75">
        <v>714</v>
      </c>
      <c r="J360" s="75">
        <v>2019</v>
      </c>
      <c r="K360" s="75">
        <v>2019</v>
      </c>
      <c r="L360" s="81">
        <v>169.258</v>
      </c>
      <c r="M360" s="81">
        <v>0</v>
      </c>
      <c r="N360" s="81">
        <v>0</v>
      </c>
      <c r="O360" s="81">
        <v>0</v>
      </c>
      <c r="P360" s="81">
        <v>169.258</v>
      </c>
      <c r="Q360" s="75" t="s">
        <v>46</v>
      </c>
      <c r="R360" s="75">
        <f t="shared" si="45"/>
        <v>248</v>
      </c>
      <c r="S360" s="75">
        <f t="shared" si="46"/>
        <v>714</v>
      </c>
      <c r="T360" s="75">
        <f t="shared" si="47"/>
        <v>248</v>
      </c>
      <c r="U360" s="75">
        <f t="shared" si="48"/>
        <v>714</v>
      </c>
      <c r="V360" s="45" t="s">
        <v>41</v>
      </c>
      <c r="W360" s="45" t="s">
        <v>41</v>
      </c>
      <c r="X360" s="45" t="s">
        <v>41</v>
      </c>
      <c r="Y360" s="45" t="s">
        <v>41</v>
      </c>
      <c r="Z360" s="45" t="s">
        <v>41</v>
      </c>
      <c r="AA360" s="45" t="s">
        <v>41</v>
      </c>
      <c r="AB360" s="66" t="s">
        <v>206</v>
      </c>
      <c r="AC360" s="66" t="s">
        <v>207</v>
      </c>
      <c r="AD360" s="67"/>
      <c r="AE360" s="11"/>
    </row>
    <row r="361" s="8" customFormat="1" ht="12.75" spans="1:31">
      <c r="A361" s="75" t="s">
        <v>42</v>
      </c>
      <c r="B361" s="66" t="s">
        <v>205</v>
      </c>
      <c r="C361" s="75" t="s">
        <v>55</v>
      </c>
      <c r="D361" s="75" t="s">
        <v>70</v>
      </c>
      <c r="E361" s="75" t="s">
        <v>71</v>
      </c>
      <c r="F361" s="75">
        <v>504</v>
      </c>
      <c r="G361" s="75">
        <v>1</v>
      </c>
      <c r="H361" s="75">
        <v>189</v>
      </c>
      <c r="I361" s="75">
        <v>504</v>
      </c>
      <c r="J361" s="75">
        <v>2019</v>
      </c>
      <c r="K361" s="75">
        <v>2019</v>
      </c>
      <c r="L361" s="81">
        <v>120.647</v>
      </c>
      <c r="M361" s="81">
        <v>0</v>
      </c>
      <c r="N361" s="81">
        <v>0</v>
      </c>
      <c r="O361" s="81">
        <v>0</v>
      </c>
      <c r="P361" s="81">
        <v>120.647</v>
      </c>
      <c r="Q361" s="75" t="s">
        <v>46</v>
      </c>
      <c r="R361" s="75">
        <f t="shared" si="45"/>
        <v>189</v>
      </c>
      <c r="S361" s="75">
        <f t="shared" si="46"/>
        <v>504</v>
      </c>
      <c r="T361" s="75">
        <f t="shared" si="47"/>
        <v>189</v>
      </c>
      <c r="U361" s="75">
        <f t="shared" si="48"/>
        <v>504</v>
      </c>
      <c r="V361" s="45" t="s">
        <v>41</v>
      </c>
      <c r="W361" s="45" t="s">
        <v>41</v>
      </c>
      <c r="X361" s="45" t="s">
        <v>41</v>
      </c>
      <c r="Y361" s="45" t="s">
        <v>41</v>
      </c>
      <c r="Z361" s="45" t="s">
        <v>41</v>
      </c>
      <c r="AA361" s="45" t="s">
        <v>41</v>
      </c>
      <c r="AB361" s="66" t="s">
        <v>206</v>
      </c>
      <c r="AC361" s="66" t="s">
        <v>207</v>
      </c>
      <c r="AD361" s="67"/>
      <c r="AE361" s="11"/>
    </row>
    <row r="362" s="11" customFormat="1" ht="12.75" spans="1:30">
      <c r="A362" s="75" t="s">
        <v>42</v>
      </c>
      <c r="B362" s="66" t="s">
        <v>205</v>
      </c>
      <c r="C362" s="75" t="s">
        <v>56</v>
      </c>
      <c r="D362" s="75" t="s">
        <v>70</v>
      </c>
      <c r="E362" s="75" t="s">
        <v>71</v>
      </c>
      <c r="F362" s="75">
        <v>255</v>
      </c>
      <c r="G362" s="75">
        <v>1</v>
      </c>
      <c r="H362" s="75">
        <v>104</v>
      </c>
      <c r="I362" s="75">
        <v>255</v>
      </c>
      <c r="J362" s="75">
        <v>2019</v>
      </c>
      <c r="K362" s="75">
        <v>2019</v>
      </c>
      <c r="L362" s="81">
        <v>62.586</v>
      </c>
      <c r="M362" s="81">
        <v>0</v>
      </c>
      <c r="N362" s="81">
        <v>0</v>
      </c>
      <c r="O362" s="81">
        <v>0</v>
      </c>
      <c r="P362" s="81">
        <v>62.586</v>
      </c>
      <c r="Q362" s="75" t="s">
        <v>46</v>
      </c>
      <c r="R362" s="75">
        <f t="shared" si="45"/>
        <v>104</v>
      </c>
      <c r="S362" s="75">
        <f t="shared" si="46"/>
        <v>255</v>
      </c>
      <c r="T362" s="75">
        <f t="shared" si="47"/>
        <v>104</v>
      </c>
      <c r="U362" s="75">
        <f t="shared" si="48"/>
        <v>255</v>
      </c>
      <c r="V362" s="45" t="s">
        <v>41</v>
      </c>
      <c r="W362" s="45" t="s">
        <v>41</v>
      </c>
      <c r="X362" s="45" t="s">
        <v>41</v>
      </c>
      <c r="Y362" s="45" t="s">
        <v>41</v>
      </c>
      <c r="Z362" s="45" t="s">
        <v>41</v>
      </c>
      <c r="AA362" s="45" t="s">
        <v>41</v>
      </c>
      <c r="AB362" s="66" t="s">
        <v>206</v>
      </c>
      <c r="AC362" s="66" t="s">
        <v>207</v>
      </c>
      <c r="AD362" s="67"/>
    </row>
    <row r="363" s="8" customFormat="1" ht="12.75" spans="1:31">
      <c r="A363" s="75" t="s">
        <v>42</v>
      </c>
      <c r="B363" s="66" t="s">
        <v>205</v>
      </c>
      <c r="C363" s="75" t="s">
        <v>57</v>
      </c>
      <c r="D363" s="75" t="s">
        <v>70</v>
      </c>
      <c r="E363" s="75" t="s">
        <v>71</v>
      </c>
      <c r="F363" s="75">
        <v>55</v>
      </c>
      <c r="G363" s="75">
        <v>1</v>
      </c>
      <c r="H363" s="75">
        <v>21</v>
      </c>
      <c r="I363" s="75">
        <v>55</v>
      </c>
      <c r="J363" s="75">
        <v>2019</v>
      </c>
      <c r="K363" s="75">
        <v>2019</v>
      </c>
      <c r="L363" s="81">
        <v>14.376</v>
      </c>
      <c r="M363" s="81">
        <v>0</v>
      </c>
      <c r="N363" s="81">
        <v>0</v>
      </c>
      <c r="O363" s="81">
        <v>0</v>
      </c>
      <c r="P363" s="81">
        <v>14.376</v>
      </c>
      <c r="Q363" s="75" t="s">
        <v>46</v>
      </c>
      <c r="R363" s="75">
        <f t="shared" si="45"/>
        <v>21</v>
      </c>
      <c r="S363" s="75">
        <f t="shared" si="46"/>
        <v>55</v>
      </c>
      <c r="T363" s="75">
        <f t="shared" si="47"/>
        <v>21</v>
      </c>
      <c r="U363" s="75">
        <f t="shared" si="48"/>
        <v>55</v>
      </c>
      <c r="V363" s="45" t="s">
        <v>41</v>
      </c>
      <c r="W363" s="45" t="s">
        <v>41</v>
      </c>
      <c r="X363" s="45" t="s">
        <v>41</v>
      </c>
      <c r="Y363" s="45" t="s">
        <v>41</v>
      </c>
      <c r="Z363" s="45" t="s">
        <v>41</v>
      </c>
      <c r="AA363" s="45" t="s">
        <v>41</v>
      </c>
      <c r="AB363" s="66" t="s">
        <v>206</v>
      </c>
      <c r="AC363" s="66" t="s">
        <v>207</v>
      </c>
      <c r="AD363" s="67"/>
      <c r="AE363" s="11"/>
    </row>
    <row r="364" s="8" customFormat="1" ht="12.75" spans="1:31">
      <c r="A364" s="75" t="s">
        <v>42</v>
      </c>
      <c r="B364" s="66" t="s">
        <v>205</v>
      </c>
      <c r="C364" s="75" t="s">
        <v>58</v>
      </c>
      <c r="D364" s="75" t="s">
        <v>70</v>
      </c>
      <c r="E364" s="75" t="s">
        <v>71</v>
      </c>
      <c r="F364" s="75">
        <v>530</v>
      </c>
      <c r="G364" s="75">
        <v>1</v>
      </c>
      <c r="H364" s="75">
        <v>164</v>
      </c>
      <c r="I364" s="75">
        <v>530</v>
      </c>
      <c r="J364" s="75">
        <v>2019</v>
      </c>
      <c r="K364" s="75">
        <v>2019</v>
      </c>
      <c r="L364" s="81">
        <v>93.128</v>
      </c>
      <c r="M364" s="81">
        <v>0</v>
      </c>
      <c r="N364" s="81">
        <v>0</v>
      </c>
      <c r="O364" s="81">
        <v>0</v>
      </c>
      <c r="P364" s="81">
        <v>93.128</v>
      </c>
      <c r="Q364" s="75" t="s">
        <v>46</v>
      </c>
      <c r="R364" s="75">
        <f t="shared" si="45"/>
        <v>164</v>
      </c>
      <c r="S364" s="75">
        <f t="shared" si="46"/>
        <v>530</v>
      </c>
      <c r="T364" s="75">
        <f t="shared" si="47"/>
        <v>164</v>
      </c>
      <c r="U364" s="75">
        <f t="shared" si="48"/>
        <v>530</v>
      </c>
      <c r="V364" s="45" t="s">
        <v>41</v>
      </c>
      <c r="W364" s="45" t="s">
        <v>41</v>
      </c>
      <c r="X364" s="45" t="s">
        <v>41</v>
      </c>
      <c r="Y364" s="45" t="s">
        <v>41</v>
      </c>
      <c r="Z364" s="45" t="s">
        <v>41</v>
      </c>
      <c r="AA364" s="45" t="s">
        <v>41</v>
      </c>
      <c r="AB364" s="66" t="s">
        <v>206</v>
      </c>
      <c r="AC364" s="66" t="s">
        <v>207</v>
      </c>
      <c r="AD364" s="67"/>
      <c r="AE364" s="11"/>
    </row>
    <row r="365" s="5" customFormat="1" spans="1:31">
      <c r="A365" s="77">
        <v>7.2</v>
      </c>
      <c r="B365" s="65" t="s">
        <v>208</v>
      </c>
      <c r="C365" s="77" t="s">
        <v>144</v>
      </c>
      <c r="D365" s="77"/>
      <c r="E365" s="77"/>
      <c r="F365" s="77">
        <f t="shared" ref="F365:I365" si="49">F366+F373</f>
        <v>17</v>
      </c>
      <c r="G365" s="77">
        <f>G366+G374</f>
        <v>15</v>
      </c>
      <c r="H365" s="77">
        <f t="shared" si="49"/>
        <v>17</v>
      </c>
      <c r="I365" s="77">
        <f t="shared" si="49"/>
        <v>18</v>
      </c>
      <c r="J365" s="43"/>
      <c r="K365" s="43"/>
      <c r="L365" s="80">
        <f>SUM(L366,L373,L374)</f>
        <v>52.0419</v>
      </c>
      <c r="M365" s="80">
        <f>SUM(M366,M373,M374)</f>
        <v>0</v>
      </c>
      <c r="N365" s="80">
        <f>SUM(N366,N373,N374)</f>
        <v>0</v>
      </c>
      <c r="O365" s="80">
        <f>SUM(O366,O373,O374)</f>
        <v>0</v>
      </c>
      <c r="P365" s="80">
        <f>SUM(P366,P373,P374)</f>
        <v>52.0419</v>
      </c>
      <c r="Q365" s="43"/>
      <c r="R365" s="77">
        <f>R366+R373</f>
        <v>11</v>
      </c>
      <c r="S365" s="77">
        <f>S366+S373</f>
        <v>11</v>
      </c>
      <c r="T365" s="77">
        <f>T366+T373</f>
        <v>13</v>
      </c>
      <c r="U365" s="77">
        <f>U366+U373</f>
        <v>13</v>
      </c>
      <c r="V365" s="43" t="s">
        <v>41</v>
      </c>
      <c r="W365" s="43" t="s">
        <v>41</v>
      </c>
      <c r="X365" s="43" t="s">
        <v>41</v>
      </c>
      <c r="Y365" s="43" t="s">
        <v>41</v>
      </c>
      <c r="Z365" s="43" t="s">
        <v>41</v>
      </c>
      <c r="AA365" s="43" t="s">
        <v>41</v>
      </c>
      <c r="AB365" s="65"/>
      <c r="AC365" s="65"/>
      <c r="AD365" s="65"/>
      <c r="AE365" s="3"/>
    </row>
    <row r="366" s="5" customFormat="1" spans="1:31">
      <c r="A366" s="77" t="s">
        <v>209</v>
      </c>
      <c r="B366" s="65" t="s">
        <v>210</v>
      </c>
      <c r="C366" s="77" t="s">
        <v>144</v>
      </c>
      <c r="D366" s="77"/>
      <c r="E366" s="77"/>
      <c r="F366" s="77">
        <f t="shared" ref="F366:I366" si="50">F367+F368+F369+F370+F371+F372</f>
        <v>17</v>
      </c>
      <c r="G366" s="77">
        <f t="shared" si="50"/>
        <v>6</v>
      </c>
      <c r="H366" s="77">
        <f t="shared" si="50"/>
        <v>17</v>
      </c>
      <c r="I366" s="77">
        <f t="shared" si="50"/>
        <v>18</v>
      </c>
      <c r="J366" s="43"/>
      <c r="K366" s="43"/>
      <c r="L366" s="80">
        <f>SUM(L367:L372)</f>
        <v>6.6419</v>
      </c>
      <c r="M366" s="80">
        <f>SUM(M367:M372)</f>
        <v>0</v>
      </c>
      <c r="N366" s="80">
        <f>SUM(N367:N372)</f>
        <v>0</v>
      </c>
      <c r="O366" s="80">
        <f>SUM(O367:O372)</f>
        <v>0</v>
      </c>
      <c r="P366" s="80">
        <f>SUM(P367:P372)</f>
        <v>6.6419</v>
      </c>
      <c r="Q366" s="43"/>
      <c r="R366" s="77">
        <f>R367+R368+R369+R370+R371+R372</f>
        <v>11</v>
      </c>
      <c r="S366" s="77">
        <f>S367+S368+S369+S370+S371+S372</f>
        <v>11</v>
      </c>
      <c r="T366" s="77">
        <f>T367+T368+T369+T370+T371+T372</f>
        <v>13</v>
      </c>
      <c r="U366" s="77">
        <f>U367+U368+U369+U370+U371+U372</f>
        <v>13</v>
      </c>
      <c r="V366" s="43" t="s">
        <v>41</v>
      </c>
      <c r="W366" s="43" t="s">
        <v>41</v>
      </c>
      <c r="X366" s="43" t="s">
        <v>41</v>
      </c>
      <c r="Y366" s="43" t="s">
        <v>41</v>
      </c>
      <c r="Z366" s="43" t="s">
        <v>41</v>
      </c>
      <c r="AA366" s="43" t="s">
        <v>41</v>
      </c>
      <c r="AB366" s="65"/>
      <c r="AC366" s="65"/>
      <c r="AD366" s="65"/>
      <c r="AE366" s="3"/>
    </row>
    <row r="367" s="6" customFormat="1" ht="12.75" spans="1:31">
      <c r="A367" s="75" t="s">
        <v>42</v>
      </c>
      <c r="B367" s="66" t="s">
        <v>211</v>
      </c>
      <c r="C367" s="75" t="s">
        <v>44</v>
      </c>
      <c r="D367" s="75" t="s">
        <v>70</v>
      </c>
      <c r="E367" s="75" t="s">
        <v>71</v>
      </c>
      <c r="F367" s="75">
        <v>2</v>
      </c>
      <c r="G367" s="75">
        <v>1</v>
      </c>
      <c r="H367" s="75">
        <v>2</v>
      </c>
      <c r="I367" s="75">
        <v>2</v>
      </c>
      <c r="J367" s="75">
        <v>2019</v>
      </c>
      <c r="K367" s="75">
        <v>2019</v>
      </c>
      <c r="L367" s="81">
        <v>0.14</v>
      </c>
      <c r="M367" s="81">
        <v>0</v>
      </c>
      <c r="N367" s="81">
        <v>0</v>
      </c>
      <c r="O367" s="81">
        <v>0</v>
      </c>
      <c r="P367" s="81">
        <v>0.14</v>
      </c>
      <c r="Q367" s="75" t="s">
        <v>46</v>
      </c>
      <c r="R367" s="75">
        <v>0</v>
      </c>
      <c r="S367" s="75">
        <v>0</v>
      </c>
      <c r="T367" s="75">
        <v>2</v>
      </c>
      <c r="U367" s="75">
        <v>2</v>
      </c>
      <c r="V367" s="45" t="s">
        <v>41</v>
      </c>
      <c r="W367" s="45" t="s">
        <v>41</v>
      </c>
      <c r="X367" s="45" t="s">
        <v>41</v>
      </c>
      <c r="Y367" s="45" t="s">
        <v>41</v>
      </c>
      <c r="Z367" s="45" t="s">
        <v>41</v>
      </c>
      <c r="AA367" s="45" t="s">
        <v>41</v>
      </c>
      <c r="AB367" s="66" t="s">
        <v>206</v>
      </c>
      <c r="AC367" s="66" t="s">
        <v>207</v>
      </c>
      <c r="AD367" s="66"/>
      <c r="AE367" s="11"/>
    </row>
    <row r="368" s="8" customFormat="1" ht="12.75" spans="1:31">
      <c r="A368" s="75" t="s">
        <v>42</v>
      </c>
      <c r="B368" s="66" t="s">
        <v>211</v>
      </c>
      <c r="C368" s="75" t="s">
        <v>52</v>
      </c>
      <c r="D368" s="75" t="s">
        <v>70</v>
      </c>
      <c r="E368" s="75" t="s">
        <v>71</v>
      </c>
      <c r="F368" s="75">
        <v>3</v>
      </c>
      <c r="G368" s="75">
        <v>1</v>
      </c>
      <c r="H368" s="75">
        <v>3</v>
      </c>
      <c r="I368" s="75">
        <v>3</v>
      </c>
      <c r="J368" s="75">
        <v>2019</v>
      </c>
      <c r="K368" s="75">
        <v>2019</v>
      </c>
      <c r="L368" s="81">
        <v>1.64</v>
      </c>
      <c r="M368" s="81">
        <v>0</v>
      </c>
      <c r="N368" s="81">
        <v>0</v>
      </c>
      <c r="O368" s="81">
        <v>0</v>
      </c>
      <c r="P368" s="81">
        <v>1.64</v>
      </c>
      <c r="Q368" s="75" t="s">
        <v>46</v>
      </c>
      <c r="R368" s="75">
        <v>3</v>
      </c>
      <c r="S368" s="75">
        <v>3</v>
      </c>
      <c r="T368" s="75">
        <v>3</v>
      </c>
      <c r="U368" s="75">
        <v>3</v>
      </c>
      <c r="V368" s="45" t="s">
        <v>41</v>
      </c>
      <c r="W368" s="45" t="s">
        <v>41</v>
      </c>
      <c r="X368" s="45" t="s">
        <v>41</v>
      </c>
      <c r="Y368" s="45" t="s">
        <v>41</v>
      </c>
      <c r="Z368" s="45" t="s">
        <v>41</v>
      </c>
      <c r="AA368" s="45" t="s">
        <v>41</v>
      </c>
      <c r="AB368" s="66" t="s">
        <v>206</v>
      </c>
      <c r="AC368" s="66" t="s">
        <v>207</v>
      </c>
      <c r="AD368" s="67"/>
      <c r="AE368" s="11"/>
    </row>
    <row r="369" s="8" customFormat="1" ht="12.75" spans="1:31">
      <c r="A369" s="75" t="s">
        <v>42</v>
      </c>
      <c r="B369" s="66" t="s">
        <v>211</v>
      </c>
      <c r="C369" s="75" t="s">
        <v>53</v>
      </c>
      <c r="D369" s="75" t="s">
        <v>70</v>
      </c>
      <c r="E369" s="75" t="s">
        <v>71</v>
      </c>
      <c r="F369" s="75">
        <v>2</v>
      </c>
      <c r="G369" s="75">
        <v>1</v>
      </c>
      <c r="H369" s="75">
        <v>2</v>
      </c>
      <c r="I369" s="75">
        <v>2</v>
      </c>
      <c r="J369" s="75">
        <v>2019</v>
      </c>
      <c r="K369" s="75">
        <v>2019</v>
      </c>
      <c r="L369" s="81">
        <v>0.8315</v>
      </c>
      <c r="M369" s="81">
        <v>0</v>
      </c>
      <c r="N369" s="81">
        <v>0</v>
      </c>
      <c r="O369" s="81">
        <v>0</v>
      </c>
      <c r="P369" s="81">
        <v>0.8315</v>
      </c>
      <c r="Q369" s="75" t="s">
        <v>46</v>
      </c>
      <c r="R369" s="75">
        <v>2</v>
      </c>
      <c r="S369" s="75">
        <v>2</v>
      </c>
      <c r="T369" s="75">
        <v>2</v>
      </c>
      <c r="U369" s="75">
        <v>2</v>
      </c>
      <c r="V369" s="45" t="s">
        <v>41</v>
      </c>
      <c r="W369" s="45" t="s">
        <v>41</v>
      </c>
      <c r="X369" s="45" t="s">
        <v>41</v>
      </c>
      <c r="Y369" s="45" t="s">
        <v>41</v>
      </c>
      <c r="Z369" s="45" t="s">
        <v>41</v>
      </c>
      <c r="AA369" s="45" t="s">
        <v>41</v>
      </c>
      <c r="AB369" s="66" t="s">
        <v>206</v>
      </c>
      <c r="AC369" s="66" t="s">
        <v>207</v>
      </c>
      <c r="AD369" s="67"/>
      <c r="AE369" s="11"/>
    </row>
    <row r="370" s="8" customFormat="1" ht="12.75" spans="1:31">
      <c r="A370" s="75" t="s">
        <v>42</v>
      </c>
      <c r="B370" s="66" t="s">
        <v>211</v>
      </c>
      <c r="C370" s="75" t="s">
        <v>54</v>
      </c>
      <c r="D370" s="75" t="s">
        <v>70</v>
      </c>
      <c r="E370" s="75" t="s">
        <v>71</v>
      </c>
      <c r="F370" s="75">
        <v>4</v>
      </c>
      <c r="G370" s="75">
        <v>1</v>
      </c>
      <c r="H370" s="75">
        <v>4</v>
      </c>
      <c r="I370" s="75">
        <v>5</v>
      </c>
      <c r="J370" s="75">
        <v>2019</v>
      </c>
      <c r="K370" s="75">
        <v>2019</v>
      </c>
      <c r="L370" s="81">
        <v>2.0357</v>
      </c>
      <c r="M370" s="81">
        <v>0</v>
      </c>
      <c r="N370" s="81">
        <v>0</v>
      </c>
      <c r="O370" s="81">
        <v>0</v>
      </c>
      <c r="P370" s="81">
        <v>2.0357</v>
      </c>
      <c r="Q370" s="75" t="s">
        <v>46</v>
      </c>
      <c r="R370" s="75">
        <v>0</v>
      </c>
      <c r="S370" s="75">
        <v>0</v>
      </c>
      <c r="T370" s="75">
        <v>0</v>
      </c>
      <c r="U370" s="75">
        <v>0</v>
      </c>
      <c r="V370" s="45" t="s">
        <v>41</v>
      </c>
      <c r="W370" s="45" t="s">
        <v>41</v>
      </c>
      <c r="X370" s="45" t="s">
        <v>41</v>
      </c>
      <c r="Y370" s="45" t="s">
        <v>41</v>
      </c>
      <c r="Z370" s="45" t="s">
        <v>41</v>
      </c>
      <c r="AA370" s="45" t="s">
        <v>41</v>
      </c>
      <c r="AB370" s="66" t="s">
        <v>206</v>
      </c>
      <c r="AC370" s="66" t="s">
        <v>207</v>
      </c>
      <c r="AD370" s="67"/>
      <c r="AE370" s="11"/>
    </row>
    <row r="371" s="8" customFormat="1" ht="12.75" spans="1:31">
      <c r="A371" s="75" t="s">
        <v>42</v>
      </c>
      <c r="B371" s="66" t="s">
        <v>211</v>
      </c>
      <c r="C371" s="75" t="s">
        <v>55</v>
      </c>
      <c r="D371" s="75" t="s">
        <v>70</v>
      </c>
      <c r="E371" s="75" t="s">
        <v>71</v>
      </c>
      <c r="F371" s="75">
        <v>2</v>
      </c>
      <c r="G371" s="75">
        <v>1</v>
      </c>
      <c r="H371" s="75">
        <v>2</v>
      </c>
      <c r="I371" s="75">
        <v>2</v>
      </c>
      <c r="J371" s="75">
        <v>2019</v>
      </c>
      <c r="K371" s="75">
        <v>2019</v>
      </c>
      <c r="L371" s="81">
        <v>1</v>
      </c>
      <c r="M371" s="81">
        <v>0</v>
      </c>
      <c r="N371" s="81">
        <v>0</v>
      </c>
      <c r="O371" s="81">
        <v>0</v>
      </c>
      <c r="P371" s="81">
        <v>1</v>
      </c>
      <c r="Q371" s="75" t="s">
        <v>46</v>
      </c>
      <c r="R371" s="75">
        <v>2</v>
      </c>
      <c r="S371" s="75">
        <v>2</v>
      </c>
      <c r="T371" s="75">
        <v>2</v>
      </c>
      <c r="U371" s="75">
        <v>2</v>
      </c>
      <c r="V371" s="45" t="s">
        <v>41</v>
      </c>
      <c r="W371" s="45" t="s">
        <v>41</v>
      </c>
      <c r="X371" s="45" t="s">
        <v>41</v>
      </c>
      <c r="Y371" s="45" t="s">
        <v>41</v>
      </c>
      <c r="Z371" s="45" t="s">
        <v>41</v>
      </c>
      <c r="AA371" s="45" t="s">
        <v>41</v>
      </c>
      <c r="AB371" s="66" t="s">
        <v>206</v>
      </c>
      <c r="AC371" s="66" t="s">
        <v>207</v>
      </c>
      <c r="AD371" s="67"/>
      <c r="AE371" s="11"/>
    </row>
    <row r="372" s="8" customFormat="1" ht="12.75" spans="1:31">
      <c r="A372" s="75" t="s">
        <v>42</v>
      </c>
      <c r="B372" s="66" t="s">
        <v>211</v>
      </c>
      <c r="C372" s="75" t="s">
        <v>58</v>
      </c>
      <c r="D372" s="75" t="s">
        <v>70</v>
      </c>
      <c r="E372" s="75" t="s">
        <v>71</v>
      </c>
      <c r="F372" s="75">
        <v>4</v>
      </c>
      <c r="G372" s="75">
        <v>1</v>
      </c>
      <c r="H372" s="75">
        <v>4</v>
      </c>
      <c r="I372" s="75">
        <v>4</v>
      </c>
      <c r="J372" s="75">
        <v>2019</v>
      </c>
      <c r="K372" s="75">
        <v>2019</v>
      </c>
      <c r="L372" s="81">
        <v>0.9947</v>
      </c>
      <c r="M372" s="81">
        <v>0</v>
      </c>
      <c r="N372" s="81">
        <v>0</v>
      </c>
      <c r="O372" s="81">
        <v>0</v>
      </c>
      <c r="P372" s="81">
        <v>0.9947</v>
      </c>
      <c r="Q372" s="75" t="s">
        <v>46</v>
      </c>
      <c r="R372" s="75">
        <v>4</v>
      </c>
      <c r="S372" s="75">
        <v>4</v>
      </c>
      <c r="T372" s="75">
        <v>4</v>
      </c>
      <c r="U372" s="75">
        <v>4</v>
      </c>
      <c r="V372" s="45" t="s">
        <v>41</v>
      </c>
      <c r="W372" s="45" t="s">
        <v>41</v>
      </c>
      <c r="X372" s="45" t="s">
        <v>41</v>
      </c>
      <c r="Y372" s="45" t="s">
        <v>41</v>
      </c>
      <c r="Z372" s="45" t="s">
        <v>41</v>
      </c>
      <c r="AA372" s="45" t="s">
        <v>41</v>
      </c>
      <c r="AB372" s="66" t="s">
        <v>206</v>
      </c>
      <c r="AC372" s="66" t="s">
        <v>207</v>
      </c>
      <c r="AD372" s="67"/>
      <c r="AE372" s="11"/>
    </row>
    <row r="373" s="5" customFormat="1" spans="1:31">
      <c r="A373" s="77" t="s">
        <v>212</v>
      </c>
      <c r="B373" s="65" t="s">
        <v>213</v>
      </c>
      <c r="C373" s="77"/>
      <c r="D373" s="77"/>
      <c r="E373" s="77"/>
      <c r="F373" s="77"/>
      <c r="G373" s="77"/>
      <c r="H373" s="77"/>
      <c r="I373" s="77"/>
      <c r="J373" s="77"/>
      <c r="K373" s="77"/>
      <c r="L373" s="80"/>
      <c r="M373" s="80"/>
      <c r="N373" s="80"/>
      <c r="O373" s="80"/>
      <c r="P373" s="80"/>
      <c r="Q373" s="77"/>
      <c r="R373" s="77"/>
      <c r="S373" s="77"/>
      <c r="T373" s="77"/>
      <c r="U373" s="77"/>
      <c r="V373" s="43"/>
      <c r="W373" s="43"/>
      <c r="X373" s="43"/>
      <c r="Y373" s="43"/>
      <c r="Z373" s="43"/>
      <c r="AA373" s="43"/>
      <c r="AB373" s="65"/>
      <c r="AC373" s="65"/>
      <c r="AD373" s="65"/>
      <c r="AE373" s="3"/>
    </row>
    <row r="374" s="5" customFormat="1" spans="1:31">
      <c r="A374" s="43" t="s">
        <v>214</v>
      </c>
      <c r="B374" s="44" t="s">
        <v>216</v>
      </c>
      <c r="C374" s="77" t="s">
        <v>115</v>
      </c>
      <c r="D374" s="77"/>
      <c r="E374" s="77"/>
      <c r="F374" s="77">
        <f t="shared" ref="F374:K374" si="51">SUM(F375:F383)</f>
        <v>122</v>
      </c>
      <c r="G374" s="77">
        <f t="shared" si="51"/>
        <v>9</v>
      </c>
      <c r="H374" s="77">
        <f t="shared" si="51"/>
        <v>122</v>
      </c>
      <c r="I374" s="77">
        <f t="shared" si="51"/>
        <v>499</v>
      </c>
      <c r="J374" s="77"/>
      <c r="K374" s="77"/>
      <c r="L374" s="80">
        <f>SUM(L375:L383)</f>
        <v>45.4</v>
      </c>
      <c r="M374" s="80">
        <f>SUM(M375:M383)</f>
        <v>0</v>
      </c>
      <c r="N374" s="80">
        <f>SUM(N375:N383)</f>
        <v>0</v>
      </c>
      <c r="O374" s="80">
        <f>SUM(O375:O383)</f>
        <v>0</v>
      </c>
      <c r="P374" s="80">
        <f>SUM(P375:P383)</f>
        <v>45.4</v>
      </c>
      <c r="Q374" s="43"/>
      <c r="R374" s="77">
        <f>SUM(R375:R383)</f>
        <v>122</v>
      </c>
      <c r="S374" s="77">
        <f>SUM(S375:S383)</f>
        <v>499</v>
      </c>
      <c r="T374" s="77">
        <f>SUM(T375:T383)</f>
        <v>122</v>
      </c>
      <c r="U374" s="77">
        <f>SUM(U375:U383)</f>
        <v>499</v>
      </c>
      <c r="V374" s="43" t="s">
        <v>41</v>
      </c>
      <c r="W374" s="43" t="s">
        <v>41</v>
      </c>
      <c r="X374" s="43" t="s">
        <v>41</v>
      </c>
      <c r="Y374" s="43" t="s">
        <v>41</v>
      </c>
      <c r="Z374" s="43" t="s">
        <v>41</v>
      </c>
      <c r="AA374" s="43" t="s">
        <v>41</v>
      </c>
      <c r="AB374" s="65"/>
      <c r="AC374" s="65"/>
      <c r="AD374" s="86"/>
      <c r="AE374" s="3"/>
    </row>
    <row r="375" s="8" customFormat="1" ht="12.75" spans="1:31">
      <c r="A375" s="45" t="s">
        <v>42</v>
      </c>
      <c r="B375" s="46" t="s">
        <v>216</v>
      </c>
      <c r="C375" s="75" t="s">
        <v>49</v>
      </c>
      <c r="D375" s="77" t="s">
        <v>70</v>
      </c>
      <c r="E375" s="75" t="s">
        <v>71</v>
      </c>
      <c r="F375" s="75">
        <v>3</v>
      </c>
      <c r="G375" s="75">
        <v>1</v>
      </c>
      <c r="H375" s="75">
        <v>3</v>
      </c>
      <c r="I375" s="75">
        <v>15</v>
      </c>
      <c r="J375" s="75">
        <v>2019</v>
      </c>
      <c r="K375" s="75">
        <v>2019</v>
      </c>
      <c r="L375" s="81">
        <v>1.05</v>
      </c>
      <c r="M375" s="81">
        <v>0</v>
      </c>
      <c r="N375" s="81">
        <v>0</v>
      </c>
      <c r="O375" s="81">
        <v>0</v>
      </c>
      <c r="P375" s="81">
        <v>1.05</v>
      </c>
      <c r="Q375" s="75" t="s">
        <v>46</v>
      </c>
      <c r="R375" s="75">
        <v>3</v>
      </c>
      <c r="S375" s="75">
        <v>15</v>
      </c>
      <c r="T375" s="75">
        <v>3</v>
      </c>
      <c r="U375" s="75">
        <v>15</v>
      </c>
      <c r="V375" s="45" t="s">
        <v>41</v>
      </c>
      <c r="W375" s="45" t="s">
        <v>41</v>
      </c>
      <c r="X375" s="45" t="s">
        <v>41</v>
      </c>
      <c r="Y375" s="45" t="s">
        <v>41</v>
      </c>
      <c r="Z375" s="45" t="s">
        <v>41</v>
      </c>
      <c r="AA375" s="45" t="s">
        <v>41</v>
      </c>
      <c r="AB375" s="66" t="s">
        <v>206</v>
      </c>
      <c r="AC375" s="66" t="s">
        <v>207</v>
      </c>
      <c r="AD375" s="67"/>
      <c r="AE375" s="11"/>
    </row>
    <row r="376" s="8" customFormat="1" ht="12.75" spans="1:31">
      <c r="A376" s="45" t="s">
        <v>42</v>
      </c>
      <c r="B376" s="46" t="s">
        <v>216</v>
      </c>
      <c r="C376" s="75" t="s">
        <v>50</v>
      </c>
      <c r="D376" s="77" t="s">
        <v>70</v>
      </c>
      <c r="E376" s="75" t="s">
        <v>71</v>
      </c>
      <c r="F376" s="75">
        <v>12</v>
      </c>
      <c r="G376" s="75">
        <v>1</v>
      </c>
      <c r="H376" s="75">
        <v>12</v>
      </c>
      <c r="I376" s="75">
        <v>49</v>
      </c>
      <c r="J376" s="75">
        <v>2019</v>
      </c>
      <c r="K376" s="75">
        <v>2019</v>
      </c>
      <c r="L376" s="81">
        <v>4.45</v>
      </c>
      <c r="M376" s="81">
        <v>0</v>
      </c>
      <c r="N376" s="81">
        <v>0</v>
      </c>
      <c r="O376" s="81">
        <v>0</v>
      </c>
      <c r="P376" s="81">
        <v>4.45</v>
      </c>
      <c r="Q376" s="75" t="s">
        <v>46</v>
      </c>
      <c r="R376" s="75">
        <v>12</v>
      </c>
      <c r="S376" s="75">
        <v>49</v>
      </c>
      <c r="T376" s="75">
        <v>12</v>
      </c>
      <c r="U376" s="75">
        <v>49</v>
      </c>
      <c r="V376" s="45" t="s">
        <v>41</v>
      </c>
      <c r="W376" s="45" t="s">
        <v>41</v>
      </c>
      <c r="X376" s="45" t="s">
        <v>41</v>
      </c>
      <c r="Y376" s="45" t="s">
        <v>41</v>
      </c>
      <c r="Z376" s="45" t="s">
        <v>41</v>
      </c>
      <c r="AA376" s="45" t="s">
        <v>41</v>
      </c>
      <c r="AB376" s="66" t="s">
        <v>206</v>
      </c>
      <c r="AC376" s="66" t="s">
        <v>207</v>
      </c>
      <c r="AD376" s="67"/>
      <c r="AE376" s="11"/>
    </row>
    <row r="377" s="8" customFormat="1" ht="12.75" spans="1:31">
      <c r="A377" s="45" t="s">
        <v>42</v>
      </c>
      <c r="B377" s="46" t="s">
        <v>216</v>
      </c>
      <c r="C377" s="75" t="s">
        <v>52</v>
      </c>
      <c r="D377" s="77" t="s">
        <v>70</v>
      </c>
      <c r="E377" s="75" t="s">
        <v>71</v>
      </c>
      <c r="F377" s="75">
        <v>7</v>
      </c>
      <c r="G377" s="75">
        <v>1</v>
      </c>
      <c r="H377" s="75">
        <v>7</v>
      </c>
      <c r="I377" s="75">
        <v>30</v>
      </c>
      <c r="J377" s="75">
        <v>2019</v>
      </c>
      <c r="K377" s="75">
        <v>2019</v>
      </c>
      <c r="L377" s="81">
        <v>2.2</v>
      </c>
      <c r="M377" s="81">
        <v>0</v>
      </c>
      <c r="N377" s="81">
        <v>0</v>
      </c>
      <c r="O377" s="81">
        <v>0</v>
      </c>
      <c r="P377" s="81">
        <v>2.2</v>
      </c>
      <c r="Q377" s="75" t="s">
        <v>46</v>
      </c>
      <c r="R377" s="75">
        <v>7</v>
      </c>
      <c r="S377" s="75">
        <v>30</v>
      </c>
      <c r="T377" s="75">
        <v>7</v>
      </c>
      <c r="U377" s="75">
        <v>30</v>
      </c>
      <c r="V377" s="45" t="s">
        <v>41</v>
      </c>
      <c r="W377" s="45" t="s">
        <v>41</v>
      </c>
      <c r="X377" s="45" t="s">
        <v>41</v>
      </c>
      <c r="Y377" s="45" t="s">
        <v>41</v>
      </c>
      <c r="Z377" s="45" t="s">
        <v>41</v>
      </c>
      <c r="AA377" s="45" t="s">
        <v>41</v>
      </c>
      <c r="AB377" s="66" t="s">
        <v>206</v>
      </c>
      <c r="AC377" s="66" t="s">
        <v>207</v>
      </c>
      <c r="AD377" s="67"/>
      <c r="AE377" s="11"/>
    </row>
    <row r="378" s="8" customFormat="1" ht="12.75" spans="1:31">
      <c r="A378" s="45" t="s">
        <v>42</v>
      </c>
      <c r="B378" s="46" t="s">
        <v>216</v>
      </c>
      <c r="C378" s="75" t="s">
        <v>53</v>
      </c>
      <c r="D378" s="77" t="s">
        <v>70</v>
      </c>
      <c r="E378" s="75" t="s">
        <v>71</v>
      </c>
      <c r="F378" s="75">
        <v>27</v>
      </c>
      <c r="G378" s="75">
        <v>1</v>
      </c>
      <c r="H378" s="75">
        <v>27</v>
      </c>
      <c r="I378" s="75">
        <v>109</v>
      </c>
      <c r="J378" s="75">
        <v>2019</v>
      </c>
      <c r="K378" s="75">
        <v>2019</v>
      </c>
      <c r="L378" s="81">
        <v>9.65</v>
      </c>
      <c r="M378" s="81">
        <v>0</v>
      </c>
      <c r="N378" s="81">
        <v>0</v>
      </c>
      <c r="O378" s="81">
        <v>0</v>
      </c>
      <c r="P378" s="81">
        <v>9.65</v>
      </c>
      <c r="Q378" s="75" t="s">
        <v>46</v>
      </c>
      <c r="R378" s="75">
        <v>27</v>
      </c>
      <c r="S378" s="75">
        <v>109</v>
      </c>
      <c r="T378" s="75">
        <v>27</v>
      </c>
      <c r="U378" s="75">
        <v>109</v>
      </c>
      <c r="V378" s="45" t="s">
        <v>41</v>
      </c>
      <c r="W378" s="45" t="s">
        <v>41</v>
      </c>
      <c r="X378" s="45" t="s">
        <v>41</v>
      </c>
      <c r="Y378" s="45" t="s">
        <v>41</v>
      </c>
      <c r="Z378" s="45" t="s">
        <v>41</v>
      </c>
      <c r="AA378" s="45" t="s">
        <v>41</v>
      </c>
      <c r="AB378" s="66" t="s">
        <v>206</v>
      </c>
      <c r="AC378" s="66" t="s">
        <v>207</v>
      </c>
      <c r="AD378" s="67"/>
      <c r="AE378" s="11"/>
    </row>
    <row r="379" s="8" customFormat="1" ht="12.75" spans="1:31">
      <c r="A379" s="45" t="s">
        <v>42</v>
      </c>
      <c r="B379" s="46" t="s">
        <v>216</v>
      </c>
      <c r="C379" s="75" t="s">
        <v>54</v>
      </c>
      <c r="D379" s="77" t="s">
        <v>70</v>
      </c>
      <c r="E379" s="75" t="s">
        <v>71</v>
      </c>
      <c r="F379" s="75">
        <v>24</v>
      </c>
      <c r="G379" s="75">
        <v>1</v>
      </c>
      <c r="H379" s="75">
        <v>24</v>
      </c>
      <c r="I379" s="75">
        <v>105</v>
      </c>
      <c r="J379" s="75">
        <v>2019</v>
      </c>
      <c r="K379" s="75">
        <v>2019</v>
      </c>
      <c r="L379" s="81">
        <v>10.6</v>
      </c>
      <c r="M379" s="81">
        <v>0</v>
      </c>
      <c r="N379" s="81">
        <v>0</v>
      </c>
      <c r="O379" s="81">
        <v>0</v>
      </c>
      <c r="P379" s="81">
        <v>10.6</v>
      </c>
      <c r="Q379" s="75" t="s">
        <v>46</v>
      </c>
      <c r="R379" s="75">
        <v>24</v>
      </c>
      <c r="S379" s="75">
        <v>105</v>
      </c>
      <c r="T379" s="75">
        <v>24</v>
      </c>
      <c r="U379" s="75">
        <v>105</v>
      </c>
      <c r="V379" s="45" t="s">
        <v>41</v>
      </c>
      <c r="W379" s="45" t="s">
        <v>41</v>
      </c>
      <c r="X379" s="45" t="s">
        <v>41</v>
      </c>
      <c r="Y379" s="45" t="s">
        <v>41</v>
      </c>
      <c r="Z379" s="45" t="s">
        <v>41</v>
      </c>
      <c r="AA379" s="45" t="s">
        <v>41</v>
      </c>
      <c r="AB379" s="66" t="s">
        <v>206</v>
      </c>
      <c r="AC379" s="66" t="s">
        <v>207</v>
      </c>
      <c r="AD379" s="67"/>
      <c r="AE379" s="11"/>
    </row>
    <row r="380" s="8" customFormat="1" ht="12.75" spans="1:31">
      <c r="A380" s="45" t="s">
        <v>42</v>
      </c>
      <c r="B380" s="46" t="s">
        <v>216</v>
      </c>
      <c r="C380" s="75" t="s">
        <v>55</v>
      </c>
      <c r="D380" s="77" t="s">
        <v>70</v>
      </c>
      <c r="E380" s="75" t="s">
        <v>71</v>
      </c>
      <c r="F380" s="75">
        <v>21</v>
      </c>
      <c r="G380" s="75">
        <v>1</v>
      </c>
      <c r="H380" s="75">
        <v>21</v>
      </c>
      <c r="I380" s="75">
        <v>75</v>
      </c>
      <c r="J380" s="75">
        <v>2019</v>
      </c>
      <c r="K380" s="75">
        <v>2019</v>
      </c>
      <c r="L380" s="81">
        <v>7.4</v>
      </c>
      <c r="M380" s="81">
        <v>0</v>
      </c>
      <c r="N380" s="81">
        <v>0</v>
      </c>
      <c r="O380" s="81">
        <v>0</v>
      </c>
      <c r="P380" s="81">
        <v>7.4</v>
      </c>
      <c r="Q380" s="75" t="s">
        <v>46</v>
      </c>
      <c r="R380" s="75">
        <v>21</v>
      </c>
      <c r="S380" s="75">
        <v>75</v>
      </c>
      <c r="T380" s="75">
        <v>21</v>
      </c>
      <c r="U380" s="75">
        <v>75</v>
      </c>
      <c r="V380" s="45" t="s">
        <v>41</v>
      </c>
      <c r="W380" s="45" t="s">
        <v>41</v>
      </c>
      <c r="X380" s="45" t="s">
        <v>41</v>
      </c>
      <c r="Y380" s="45" t="s">
        <v>41</v>
      </c>
      <c r="Z380" s="45" t="s">
        <v>41</v>
      </c>
      <c r="AA380" s="45" t="s">
        <v>41</v>
      </c>
      <c r="AB380" s="66" t="s">
        <v>206</v>
      </c>
      <c r="AC380" s="66" t="s">
        <v>207</v>
      </c>
      <c r="AD380" s="67"/>
      <c r="AE380" s="11"/>
    </row>
    <row r="381" s="8" customFormat="1" ht="12.75" spans="1:31">
      <c r="A381" s="45" t="s">
        <v>42</v>
      </c>
      <c r="B381" s="46" t="s">
        <v>216</v>
      </c>
      <c r="C381" s="75" t="s">
        <v>56</v>
      </c>
      <c r="D381" s="77" t="s">
        <v>70</v>
      </c>
      <c r="E381" s="75" t="s">
        <v>71</v>
      </c>
      <c r="F381" s="75">
        <v>19</v>
      </c>
      <c r="G381" s="75">
        <v>1</v>
      </c>
      <c r="H381" s="75">
        <v>19</v>
      </c>
      <c r="I381" s="75">
        <v>75</v>
      </c>
      <c r="J381" s="75">
        <v>2019</v>
      </c>
      <c r="K381" s="75">
        <v>2019</v>
      </c>
      <c r="L381" s="81">
        <v>6.55</v>
      </c>
      <c r="M381" s="81">
        <v>0</v>
      </c>
      <c r="N381" s="81">
        <v>0</v>
      </c>
      <c r="O381" s="81">
        <v>0</v>
      </c>
      <c r="P381" s="81">
        <v>6.55</v>
      </c>
      <c r="Q381" s="75" t="s">
        <v>46</v>
      </c>
      <c r="R381" s="75">
        <v>19</v>
      </c>
      <c r="S381" s="75">
        <v>75</v>
      </c>
      <c r="T381" s="75">
        <v>19</v>
      </c>
      <c r="U381" s="75">
        <v>75</v>
      </c>
      <c r="V381" s="45" t="s">
        <v>41</v>
      </c>
      <c r="W381" s="45" t="s">
        <v>41</v>
      </c>
      <c r="X381" s="45" t="s">
        <v>41</v>
      </c>
      <c r="Y381" s="45" t="s">
        <v>41</v>
      </c>
      <c r="Z381" s="45" t="s">
        <v>41</v>
      </c>
      <c r="AA381" s="45" t="s">
        <v>41</v>
      </c>
      <c r="AB381" s="66" t="s">
        <v>206</v>
      </c>
      <c r="AC381" s="66" t="s">
        <v>207</v>
      </c>
      <c r="AD381" s="67"/>
      <c r="AE381" s="11"/>
    </row>
    <row r="382" s="8" customFormat="1" ht="12.75" spans="1:31">
      <c r="A382" s="45" t="s">
        <v>42</v>
      </c>
      <c r="B382" s="46" t="s">
        <v>216</v>
      </c>
      <c r="C382" s="75" t="s">
        <v>57</v>
      </c>
      <c r="D382" s="77" t="s">
        <v>70</v>
      </c>
      <c r="E382" s="75" t="s">
        <v>71</v>
      </c>
      <c r="F382" s="75">
        <v>2</v>
      </c>
      <c r="G382" s="75">
        <v>1</v>
      </c>
      <c r="H382" s="75">
        <v>2</v>
      </c>
      <c r="I382" s="75">
        <v>14</v>
      </c>
      <c r="J382" s="75">
        <v>2019</v>
      </c>
      <c r="K382" s="75">
        <v>2019</v>
      </c>
      <c r="L382" s="81">
        <v>0.85</v>
      </c>
      <c r="M382" s="81">
        <v>0</v>
      </c>
      <c r="N382" s="81">
        <v>0</v>
      </c>
      <c r="O382" s="81">
        <v>0</v>
      </c>
      <c r="P382" s="81">
        <v>0.85</v>
      </c>
      <c r="Q382" s="75" t="s">
        <v>46</v>
      </c>
      <c r="R382" s="75">
        <v>2</v>
      </c>
      <c r="S382" s="75">
        <v>14</v>
      </c>
      <c r="T382" s="75">
        <v>2</v>
      </c>
      <c r="U382" s="75">
        <v>14</v>
      </c>
      <c r="V382" s="45" t="s">
        <v>41</v>
      </c>
      <c r="W382" s="45" t="s">
        <v>41</v>
      </c>
      <c r="X382" s="45" t="s">
        <v>41</v>
      </c>
      <c r="Y382" s="45" t="s">
        <v>41</v>
      </c>
      <c r="Z382" s="45" t="s">
        <v>41</v>
      </c>
      <c r="AA382" s="45" t="s">
        <v>41</v>
      </c>
      <c r="AB382" s="66" t="s">
        <v>206</v>
      </c>
      <c r="AC382" s="66" t="s">
        <v>207</v>
      </c>
      <c r="AD382" s="67"/>
      <c r="AE382" s="11"/>
    </row>
    <row r="383" s="8" customFormat="1" ht="12.75" spans="1:31">
      <c r="A383" s="45" t="s">
        <v>42</v>
      </c>
      <c r="B383" s="46" t="s">
        <v>216</v>
      </c>
      <c r="C383" s="75" t="s">
        <v>58</v>
      </c>
      <c r="D383" s="75" t="s">
        <v>70</v>
      </c>
      <c r="E383" s="75" t="s">
        <v>71</v>
      </c>
      <c r="F383" s="75">
        <v>7</v>
      </c>
      <c r="G383" s="75">
        <v>1</v>
      </c>
      <c r="H383" s="75">
        <v>7</v>
      </c>
      <c r="I383" s="75">
        <v>27</v>
      </c>
      <c r="J383" s="75">
        <v>2019</v>
      </c>
      <c r="K383" s="75">
        <v>2019</v>
      </c>
      <c r="L383" s="81">
        <v>2.65</v>
      </c>
      <c r="M383" s="81">
        <v>0</v>
      </c>
      <c r="N383" s="81">
        <v>0</v>
      </c>
      <c r="O383" s="81">
        <v>0</v>
      </c>
      <c r="P383" s="81">
        <v>2.65</v>
      </c>
      <c r="Q383" s="75" t="s">
        <v>46</v>
      </c>
      <c r="R383" s="75">
        <v>7</v>
      </c>
      <c r="S383" s="75">
        <v>27</v>
      </c>
      <c r="T383" s="75">
        <v>7</v>
      </c>
      <c r="U383" s="75">
        <v>27</v>
      </c>
      <c r="V383" s="45" t="s">
        <v>41</v>
      </c>
      <c r="W383" s="45" t="s">
        <v>41</v>
      </c>
      <c r="X383" s="45" t="s">
        <v>41</v>
      </c>
      <c r="Y383" s="45" t="s">
        <v>41</v>
      </c>
      <c r="Z383" s="45" t="s">
        <v>41</v>
      </c>
      <c r="AA383" s="45" t="s">
        <v>41</v>
      </c>
      <c r="AB383" s="66" t="s">
        <v>206</v>
      </c>
      <c r="AC383" s="66" t="s">
        <v>207</v>
      </c>
      <c r="AD383" s="67"/>
      <c r="AE383" s="11"/>
    </row>
    <row r="384" s="5" customFormat="1" spans="1:31">
      <c r="A384" s="77">
        <v>7.3</v>
      </c>
      <c r="B384" s="65" t="s">
        <v>217</v>
      </c>
      <c r="C384" s="77" t="s">
        <v>36</v>
      </c>
      <c r="D384" s="77"/>
      <c r="E384" s="77"/>
      <c r="F384" s="77">
        <f t="shared" ref="F384:I384" si="52">F385+F397</f>
        <v>1097</v>
      </c>
      <c r="G384" s="77">
        <f t="shared" si="52"/>
        <v>22</v>
      </c>
      <c r="H384" s="77">
        <f t="shared" si="52"/>
        <v>1075</v>
      </c>
      <c r="I384" s="77">
        <f t="shared" si="52"/>
        <v>1098</v>
      </c>
      <c r="J384" s="77"/>
      <c r="K384" s="77"/>
      <c r="L384" s="80">
        <f>SUM(L385,L397)</f>
        <v>45.322</v>
      </c>
      <c r="M384" s="80">
        <f>SUM(M385,M397)</f>
        <v>0</v>
      </c>
      <c r="N384" s="80">
        <f>SUM(N385,N397)</f>
        <v>0</v>
      </c>
      <c r="O384" s="80">
        <f>SUM(O385,O397)</f>
        <v>0</v>
      </c>
      <c r="P384" s="80">
        <f>SUM(P385,P397)</f>
        <v>45.322</v>
      </c>
      <c r="Q384" s="43"/>
      <c r="R384" s="77">
        <f>R385+R397</f>
        <v>749</v>
      </c>
      <c r="S384" s="77">
        <f>S385+S397</f>
        <v>768</v>
      </c>
      <c r="T384" s="77">
        <f>T385+T397</f>
        <v>1075</v>
      </c>
      <c r="U384" s="77">
        <f>U385+U397</f>
        <v>1098</v>
      </c>
      <c r="V384" s="43" t="s">
        <v>41</v>
      </c>
      <c r="W384" s="43" t="s">
        <v>41</v>
      </c>
      <c r="X384" s="43" t="s">
        <v>41</v>
      </c>
      <c r="Y384" s="43" t="s">
        <v>41</v>
      </c>
      <c r="Z384" s="43" t="s">
        <v>41</v>
      </c>
      <c r="AA384" s="43" t="s">
        <v>41</v>
      </c>
      <c r="AB384" s="65"/>
      <c r="AC384" s="65"/>
      <c r="AD384" s="65"/>
      <c r="AE384" s="3"/>
    </row>
    <row r="385" s="5" customFormat="1" ht="12" spans="1:30">
      <c r="A385" s="77" t="s">
        <v>218</v>
      </c>
      <c r="B385" s="65" t="s">
        <v>219</v>
      </c>
      <c r="C385" s="77" t="s">
        <v>36</v>
      </c>
      <c r="D385" s="77"/>
      <c r="E385" s="77"/>
      <c r="F385" s="77">
        <f t="shared" ref="F385:I385" si="53">F386+F387+F388+F389+F390+F391+F392+F393+F394+F395+F396</f>
        <v>329</v>
      </c>
      <c r="G385" s="77">
        <f t="shared" si="53"/>
        <v>11</v>
      </c>
      <c r="H385" s="77">
        <f t="shared" si="53"/>
        <v>326</v>
      </c>
      <c r="I385" s="77">
        <f t="shared" si="53"/>
        <v>330</v>
      </c>
      <c r="J385" s="77"/>
      <c r="K385" s="77"/>
      <c r="L385" s="80">
        <f>SUM(L386:L396)</f>
        <v>17.636</v>
      </c>
      <c r="M385" s="80">
        <f>SUM(M386:M396)</f>
        <v>0</v>
      </c>
      <c r="N385" s="80">
        <f>SUM(N386:N396)</f>
        <v>0</v>
      </c>
      <c r="O385" s="80">
        <f>SUM(O386:O396)</f>
        <v>0</v>
      </c>
      <c r="P385" s="80">
        <f>SUM(P386:P396)</f>
        <v>17.636</v>
      </c>
      <c r="Q385" s="43"/>
      <c r="R385" s="77">
        <f>R386+R387+R388+R389+R390+R391+R392+R393+R394+R395+R396</f>
        <v>0</v>
      </c>
      <c r="S385" s="77">
        <f>S386+S387+S388+S389+S390+S391+S392+S393+S394+S395+S396</f>
        <v>0</v>
      </c>
      <c r="T385" s="77">
        <f>T386+T387+T388+T389+T390+T391+T392+T393+T394+T395+T396</f>
        <v>326</v>
      </c>
      <c r="U385" s="77">
        <f>U386+U387+U388+U389+U390+U391+U392+U393+U394+U395+U396</f>
        <v>330</v>
      </c>
      <c r="V385" s="43" t="s">
        <v>41</v>
      </c>
      <c r="W385" s="43" t="s">
        <v>41</v>
      </c>
      <c r="X385" s="43" t="s">
        <v>41</v>
      </c>
      <c r="Y385" s="43" t="s">
        <v>41</v>
      </c>
      <c r="Z385" s="43" t="s">
        <v>41</v>
      </c>
      <c r="AA385" s="43" t="s">
        <v>41</v>
      </c>
      <c r="AB385" s="65"/>
      <c r="AC385" s="65"/>
      <c r="AD385" s="65"/>
    </row>
    <row r="386" s="8" customFormat="1" ht="12.75" spans="1:31">
      <c r="A386" s="75" t="s">
        <v>42</v>
      </c>
      <c r="B386" s="66" t="s">
        <v>220</v>
      </c>
      <c r="C386" s="75" t="s">
        <v>44</v>
      </c>
      <c r="D386" s="75" t="s">
        <v>70</v>
      </c>
      <c r="E386" s="75" t="s">
        <v>71</v>
      </c>
      <c r="F386" s="75">
        <v>9</v>
      </c>
      <c r="G386" s="75">
        <v>1</v>
      </c>
      <c r="H386" s="75">
        <v>9</v>
      </c>
      <c r="I386" s="75">
        <v>9</v>
      </c>
      <c r="J386" s="75">
        <v>2019</v>
      </c>
      <c r="K386" s="75">
        <v>2019</v>
      </c>
      <c r="L386" s="81">
        <v>0.612</v>
      </c>
      <c r="M386" s="81">
        <v>0</v>
      </c>
      <c r="N386" s="81">
        <v>0</v>
      </c>
      <c r="O386" s="81">
        <v>0</v>
      </c>
      <c r="P386" s="81">
        <v>0.612</v>
      </c>
      <c r="Q386" s="75" t="s">
        <v>46</v>
      </c>
      <c r="R386" s="75">
        <v>0</v>
      </c>
      <c r="S386" s="75">
        <v>0</v>
      </c>
      <c r="T386" s="75">
        <v>9</v>
      </c>
      <c r="U386" s="75">
        <v>9</v>
      </c>
      <c r="V386" s="45" t="s">
        <v>41</v>
      </c>
      <c r="W386" s="45" t="s">
        <v>41</v>
      </c>
      <c r="X386" s="45" t="s">
        <v>41</v>
      </c>
      <c r="Y386" s="45" t="s">
        <v>41</v>
      </c>
      <c r="Z386" s="45" t="s">
        <v>41</v>
      </c>
      <c r="AA386" s="45" t="s">
        <v>41</v>
      </c>
      <c r="AB386" s="66" t="s">
        <v>206</v>
      </c>
      <c r="AC386" s="66" t="s">
        <v>221</v>
      </c>
      <c r="AD386" s="67"/>
      <c r="AE386" s="11"/>
    </row>
    <row r="387" s="8" customFormat="1" ht="12.75" spans="1:31">
      <c r="A387" s="75" t="s">
        <v>42</v>
      </c>
      <c r="B387" s="66" t="s">
        <v>220</v>
      </c>
      <c r="C387" s="75" t="s">
        <v>49</v>
      </c>
      <c r="D387" s="75" t="s">
        <v>70</v>
      </c>
      <c r="E387" s="75" t="s">
        <v>71</v>
      </c>
      <c r="F387" s="75">
        <v>24</v>
      </c>
      <c r="G387" s="75">
        <v>1</v>
      </c>
      <c r="H387" s="75">
        <v>23</v>
      </c>
      <c r="I387" s="75">
        <v>25</v>
      </c>
      <c r="J387" s="75">
        <v>2019</v>
      </c>
      <c r="K387" s="75">
        <v>2019</v>
      </c>
      <c r="L387" s="81">
        <v>1.2</v>
      </c>
      <c r="M387" s="81">
        <v>0</v>
      </c>
      <c r="N387" s="81">
        <v>0</v>
      </c>
      <c r="O387" s="81">
        <v>0</v>
      </c>
      <c r="P387" s="81">
        <v>1.2</v>
      </c>
      <c r="Q387" s="75" t="s">
        <v>46</v>
      </c>
      <c r="R387" s="75">
        <v>0</v>
      </c>
      <c r="S387" s="75">
        <v>0</v>
      </c>
      <c r="T387" s="75">
        <v>23</v>
      </c>
      <c r="U387" s="75">
        <v>25</v>
      </c>
      <c r="V387" s="45" t="s">
        <v>41</v>
      </c>
      <c r="W387" s="45" t="s">
        <v>41</v>
      </c>
      <c r="X387" s="45" t="s">
        <v>41</v>
      </c>
      <c r="Y387" s="45" t="s">
        <v>41</v>
      </c>
      <c r="Z387" s="45" t="s">
        <v>41</v>
      </c>
      <c r="AA387" s="45" t="s">
        <v>41</v>
      </c>
      <c r="AB387" s="66" t="s">
        <v>206</v>
      </c>
      <c r="AC387" s="66" t="s">
        <v>221</v>
      </c>
      <c r="AD387" s="67"/>
      <c r="AE387" s="11"/>
    </row>
    <row r="388" s="8" customFormat="1" ht="12.75" spans="1:31">
      <c r="A388" s="75" t="s">
        <v>42</v>
      </c>
      <c r="B388" s="66" t="s">
        <v>220</v>
      </c>
      <c r="C388" s="75" t="s">
        <v>50</v>
      </c>
      <c r="D388" s="75" t="s">
        <v>70</v>
      </c>
      <c r="E388" s="75" t="s">
        <v>71</v>
      </c>
      <c r="F388" s="75">
        <v>14</v>
      </c>
      <c r="G388" s="75">
        <v>1</v>
      </c>
      <c r="H388" s="75">
        <v>14</v>
      </c>
      <c r="I388" s="75">
        <v>14</v>
      </c>
      <c r="J388" s="75">
        <v>2019</v>
      </c>
      <c r="K388" s="75">
        <v>2019</v>
      </c>
      <c r="L388" s="81">
        <v>0.816</v>
      </c>
      <c r="M388" s="81">
        <v>0</v>
      </c>
      <c r="N388" s="81">
        <v>0</v>
      </c>
      <c r="O388" s="81">
        <v>0</v>
      </c>
      <c r="P388" s="81">
        <v>0.816</v>
      </c>
      <c r="Q388" s="75" t="s">
        <v>46</v>
      </c>
      <c r="R388" s="75">
        <v>0</v>
      </c>
      <c r="S388" s="75">
        <v>0</v>
      </c>
      <c r="T388" s="75">
        <v>14</v>
      </c>
      <c r="U388" s="75">
        <v>14</v>
      </c>
      <c r="V388" s="45" t="s">
        <v>41</v>
      </c>
      <c r="W388" s="45" t="s">
        <v>41</v>
      </c>
      <c r="X388" s="45" t="s">
        <v>41</v>
      </c>
      <c r="Y388" s="45" t="s">
        <v>41</v>
      </c>
      <c r="Z388" s="45" t="s">
        <v>41</v>
      </c>
      <c r="AA388" s="45" t="s">
        <v>41</v>
      </c>
      <c r="AB388" s="66" t="s">
        <v>206</v>
      </c>
      <c r="AC388" s="66" t="s">
        <v>221</v>
      </c>
      <c r="AD388" s="67"/>
      <c r="AE388" s="11"/>
    </row>
    <row r="389" s="8" customFormat="1" ht="12.75" spans="1:31">
      <c r="A389" s="75" t="s">
        <v>42</v>
      </c>
      <c r="B389" s="66" t="s">
        <v>220</v>
      </c>
      <c r="C389" s="75" t="s">
        <v>51</v>
      </c>
      <c r="D389" s="75" t="s">
        <v>70</v>
      </c>
      <c r="E389" s="75" t="s">
        <v>71</v>
      </c>
      <c r="F389" s="75">
        <v>3</v>
      </c>
      <c r="G389" s="75">
        <v>1</v>
      </c>
      <c r="H389" s="75">
        <v>3</v>
      </c>
      <c r="I389" s="75">
        <v>3</v>
      </c>
      <c r="J389" s="75">
        <v>2019</v>
      </c>
      <c r="K389" s="75">
        <v>2019</v>
      </c>
      <c r="L389" s="81">
        <v>0.18</v>
      </c>
      <c r="M389" s="81">
        <v>0</v>
      </c>
      <c r="N389" s="81">
        <v>0</v>
      </c>
      <c r="O389" s="81">
        <v>0</v>
      </c>
      <c r="P389" s="81">
        <v>0.18</v>
      </c>
      <c r="Q389" s="75" t="s">
        <v>46</v>
      </c>
      <c r="R389" s="75">
        <v>0</v>
      </c>
      <c r="S389" s="75">
        <v>0</v>
      </c>
      <c r="T389" s="75">
        <v>3</v>
      </c>
      <c r="U389" s="75">
        <v>3</v>
      </c>
      <c r="V389" s="45" t="s">
        <v>41</v>
      </c>
      <c r="W389" s="45" t="s">
        <v>41</v>
      </c>
      <c r="X389" s="45" t="s">
        <v>41</v>
      </c>
      <c r="Y389" s="45" t="s">
        <v>41</v>
      </c>
      <c r="Z389" s="45" t="s">
        <v>41</v>
      </c>
      <c r="AA389" s="45" t="s">
        <v>41</v>
      </c>
      <c r="AB389" s="66" t="s">
        <v>206</v>
      </c>
      <c r="AC389" s="66" t="s">
        <v>221</v>
      </c>
      <c r="AD389" s="67"/>
      <c r="AE389" s="11"/>
    </row>
    <row r="390" s="8" customFormat="1" ht="12.75" spans="1:31">
      <c r="A390" s="75" t="s">
        <v>42</v>
      </c>
      <c r="B390" s="66" t="s">
        <v>220</v>
      </c>
      <c r="C390" s="75" t="s">
        <v>52</v>
      </c>
      <c r="D390" s="75" t="s">
        <v>70</v>
      </c>
      <c r="E390" s="75" t="s">
        <v>71</v>
      </c>
      <c r="F390" s="75">
        <v>56</v>
      </c>
      <c r="G390" s="75">
        <v>1</v>
      </c>
      <c r="H390" s="75">
        <v>55</v>
      </c>
      <c r="I390" s="75">
        <v>56</v>
      </c>
      <c r="J390" s="75">
        <v>2019</v>
      </c>
      <c r="K390" s="75">
        <v>2019</v>
      </c>
      <c r="L390" s="81">
        <v>3.384</v>
      </c>
      <c r="M390" s="81">
        <v>0</v>
      </c>
      <c r="N390" s="81">
        <v>0</v>
      </c>
      <c r="O390" s="81">
        <v>0</v>
      </c>
      <c r="P390" s="81">
        <v>3.384</v>
      </c>
      <c r="Q390" s="75" t="s">
        <v>46</v>
      </c>
      <c r="R390" s="75">
        <v>0</v>
      </c>
      <c r="S390" s="75">
        <v>0</v>
      </c>
      <c r="T390" s="75">
        <v>55</v>
      </c>
      <c r="U390" s="75">
        <v>56</v>
      </c>
      <c r="V390" s="45" t="s">
        <v>41</v>
      </c>
      <c r="W390" s="45" t="s">
        <v>41</v>
      </c>
      <c r="X390" s="45" t="s">
        <v>41</v>
      </c>
      <c r="Y390" s="45" t="s">
        <v>41</v>
      </c>
      <c r="Z390" s="45" t="s">
        <v>41</v>
      </c>
      <c r="AA390" s="45" t="s">
        <v>41</v>
      </c>
      <c r="AB390" s="66" t="s">
        <v>206</v>
      </c>
      <c r="AC390" s="66" t="s">
        <v>221</v>
      </c>
      <c r="AD390" s="67"/>
      <c r="AE390" s="11"/>
    </row>
    <row r="391" s="8" customFormat="1" ht="12.75" spans="1:31">
      <c r="A391" s="75" t="s">
        <v>42</v>
      </c>
      <c r="B391" s="66" t="s">
        <v>220</v>
      </c>
      <c r="C391" s="75" t="s">
        <v>53</v>
      </c>
      <c r="D391" s="75" t="s">
        <v>70</v>
      </c>
      <c r="E391" s="75" t="s">
        <v>71</v>
      </c>
      <c r="F391" s="75">
        <v>31</v>
      </c>
      <c r="G391" s="75">
        <v>1</v>
      </c>
      <c r="H391" s="75">
        <v>31</v>
      </c>
      <c r="I391" s="75">
        <v>31</v>
      </c>
      <c r="J391" s="75">
        <v>2019</v>
      </c>
      <c r="K391" s="75">
        <v>2019</v>
      </c>
      <c r="L391" s="81">
        <v>2.03</v>
      </c>
      <c r="M391" s="81">
        <v>0</v>
      </c>
      <c r="N391" s="81">
        <v>0</v>
      </c>
      <c r="O391" s="81">
        <v>0</v>
      </c>
      <c r="P391" s="81">
        <v>2.03</v>
      </c>
      <c r="Q391" s="75" t="s">
        <v>46</v>
      </c>
      <c r="R391" s="75">
        <v>0</v>
      </c>
      <c r="S391" s="75">
        <v>0</v>
      </c>
      <c r="T391" s="75">
        <v>31</v>
      </c>
      <c r="U391" s="75">
        <v>31</v>
      </c>
      <c r="V391" s="45" t="s">
        <v>41</v>
      </c>
      <c r="W391" s="45" t="s">
        <v>41</v>
      </c>
      <c r="X391" s="45" t="s">
        <v>41</v>
      </c>
      <c r="Y391" s="45" t="s">
        <v>41</v>
      </c>
      <c r="Z391" s="45" t="s">
        <v>41</v>
      </c>
      <c r="AA391" s="45" t="s">
        <v>41</v>
      </c>
      <c r="AB391" s="66" t="s">
        <v>206</v>
      </c>
      <c r="AC391" s="66" t="s">
        <v>221</v>
      </c>
      <c r="AD391" s="67"/>
      <c r="AE391" s="11"/>
    </row>
    <row r="392" s="8" customFormat="1" ht="12.75" spans="1:31">
      <c r="A392" s="75" t="s">
        <v>42</v>
      </c>
      <c r="B392" s="66" t="s">
        <v>220</v>
      </c>
      <c r="C392" s="75" t="s">
        <v>54</v>
      </c>
      <c r="D392" s="75" t="s">
        <v>70</v>
      </c>
      <c r="E392" s="75" t="s">
        <v>71</v>
      </c>
      <c r="F392" s="75">
        <v>74</v>
      </c>
      <c r="G392" s="75">
        <v>1</v>
      </c>
      <c r="H392" s="75">
        <v>73</v>
      </c>
      <c r="I392" s="75">
        <v>74</v>
      </c>
      <c r="J392" s="75">
        <v>2019</v>
      </c>
      <c r="K392" s="75">
        <v>2019</v>
      </c>
      <c r="L392" s="81">
        <v>4.86</v>
      </c>
      <c r="M392" s="81">
        <v>0</v>
      </c>
      <c r="N392" s="81">
        <v>0</v>
      </c>
      <c r="O392" s="81">
        <v>0</v>
      </c>
      <c r="P392" s="81">
        <v>4.86</v>
      </c>
      <c r="Q392" s="75" t="s">
        <v>46</v>
      </c>
      <c r="R392" s="75">
        <v>0</v>
      </c>
      <c r="S392" s="75">
        <v>0</v>
      </c>
      <c r="T392" s="75">
        <v>73</v>
      </c>
      <c r="U392" s="75">
        <v>74</v>
      </c>
      <c r="V392" s="45" t="s">
        <v>41</v>
      </c>
      <c r="W392" s="45" t="s">
        <v>41</v>
      </c>
      <c r="X392" s="45" t="s">
        <v>41</v>
      </c>
      <c r="Y392" s="45" t="s">
        <v>41</v>
      </c>
      <c r="Z392" s="45" t="s">
        <v>41</v>
      </c>
      <c r="AA392" s="45" t="s">
        <v>41</v>
      </c>
      <c r="AB392" s="66" t="s">
        <v>206</v>
      </c>
      <c r="AC392" s="66" t="s">
        <v>221</v>
      </c>
      <c r="AD392" s="67"/>
      <c r="AE392" s="11"/>
    </row>
    <row r="393" s="8" customFormat="1" ht="12.75" spans="1:31">
      <c r="A393" s="75" t="s">
        <v>42</v>
      </c>
      <c r="B393" s="66" t="s">
        <v>220</v>
      </c>
      <c r="C393" s="75" t="s">
        <v>55</v>
      </c>
      <c r="D393" s="75" t="s">
        <v>70</v>
      </c>
      <c r="E393" s="75" t="s">
        <v>71</v>
      </c>
      <c r="F393" s="75">
        <v>40</v>
      </c>
      <c r="G393" s="75">
        <v>1</v>
      </c>
      <c r="H393" s="75">
        <v>40</v>
      </c>
      <c r="I393" s="75">
        <v>40</v>
      </c>
      <c r="J393" s="75">
        <v>2019</v>
      </c>
      <c r="K393" s="75">
        <v>2019</v>
      </c>
      <c r="L393" s="81">
        <v>0</v>
      </c>
      <c r="M393" s="81">
        <v>0</v>
      </c>
      <c r="N393" s="81">
        <v>0</v>
      </c>
      <c r="O393" s="81">
        <v>0</v>
      </c>
      <c r="P393" s="81">
        <v>0</v>
      </c>
      <c r="Q393" s="75" t="s">
        <v>46</v>
      </c>
      <c r="R393" s="75">
        <v>0</v>
      </c>
      <c r="S393" s="75">
        <v>0</v>
      </c>
      <c r="T393" s="75">
        <v>40</v>
      </c>
      <c r="U393" s="75">
        <v>40</v>
      </c>
      <c r="V393" s="45" t="s">
        <v>41</v>
      </c>
      <c r="W393" s="45" t="s">
        <v>41</v>
      </c>
      <c r="X393" s="45" t="s">
        <v>41</v>
      </c>
      <c r="Y393" s="45" t="s">
        <v>41</v>
      </c>
      <c r="Z393" s="45" t="s">
        <v>41</v>
      </c>
      <c r="AA393" s="45" t="s">
        <v>41</v>
      </c>
      <c r="AB393" s="66" t="s">
        <v>206</v>
      </c>
      <c r="AC393" s="66" t="s">
        <v>221</v>
      </c>
      <c r="AD393" s="67"/>
      <c r="AE393" s="11"/>
    </row>
    <row r="394" s="11" customFormat="1" ht="12.75" spans="1:30">
      <c r="A394" s="75" t="s">
        <v>42</v>
      </c>
      <c r="B394" s="66" t="s">
        <v>220</v>
      </c>
      <c r="C394" s="75" t="s">
        <v>56</v>
      </c>
      <c r="D394" s="75" t="s">
        <v>70</v>
      </c>
      <c r="E394" s="75" t="s">
        <v>71</v>
      </c>
      <c r="F394" s="75">
        <v>42</v>
      </c>
      <c r="G394" s="75">
        <v>1</v>
      </c>
      <c r="H394" s="75">
        <v>42</v>
      </c>
      <c r="I394" s="75">
        <v>42</v>
      </c>
      <c r="J394" s="75">
        <v>2019</v>
      </c>
      <c r="K394" s="75">
        <v>2019</v>
      </c>
      <c r="L394" s="81">
        <v>2.43</v>
      </c>
      <c r="M394" s="81">
        <v>0</v>
      </c>
      <c r="N394" s="81">
        <v>0</v>
      </c>
      <c r="O394" s="81">
        <v>0</v>
      </c>
      <c r="P394" s="81">
        <v>2.43</v>
      </c>
      <c r="Q394" s="75" t="s">
        <v>46</v>
      </c>
      <c r="R394" s="75">
        <v>0</v>
      </c>
      <c r="S394" s="75">
        <v>0</v>
      </c>
      <c r="T394" s="75">
        <v>42</v>
      </c>
      <c r="U394" s="75">
        <v>42</v>
      </c>
      <c r="V394" s="45" t="s">
        <v>41</v>
      </c>
      <c r="W394" s="45" t="s">
        <v>41</v>
      </c>
      <c r="X394" s="45" t="s">
        <v>41</v>
      </c>
      <c r="Y394" s="45" t="s">
        <v>41</v>
      </c>
      <c r="Z394" s="45" t="s">
        <v>41</v>
      </c>
      <c r="AA394" s="45" t="s">
        <v>41</v>
      </c>
      <c r="AB394" s="66" t="s">
        <v>206</v>
      </c>
      <c r="AC394" s="66" t="s">
        <v>221</v>
      </c>
      <c r="AD394" s="67"/>
    </row>
    <row r="395" s="11" customFormat="1" ht="12.75" spans="1:30">
      <c r="A395" s="75" t="s">
        <v>42</v>
      </c>
      <c r="B395" s="66" t="s">
        <v>220</v>
      </c>
      <c r="C395" s="75" t="s">
        <v>57</v>
      </c>
      <c r="D395" s="75" t="s">
        <v>70</v>
      </c>
      <c r="E395" s="75" t="s">
        <v>71</v>
      </c>
      <c r="F395" s="75">
        <v>9</v>
      </c>
      <c r="G395" s="75">
        <v>1</v>
      </c>
      <c r="H395" s="75">
        <v>9</v>
      </c>
      <c r="I395" s="75">
        <v>9</v>
      </c>
      <c r="J395" s="75">
        <v>2019</v>
      </c>
      <c r="K395" s="75">
        <v>2019</v>
      </c>
      <c r="L395" s="81">
        <v>0.432</v>
      </c>
      <c r="M395" s="81">
        <v>0</v>
      </c>
      <c r="N395" s="81">
        <v>0</v>
      </c>
      <c r="O395" s="81">
        <v>0</v>
      </c>
      <c r="P395" s="81">
        <v>0.432</v>
      </c>
      <c r="Q395" s="75" t="s">
        <v>46</v>
      </c>
      <c r="R395" s="75">
        <v>0</v>
      </c>
      <c r="S395" s="75">
        <v>0</v>
      </c>
      <c r="T395" s="75">
        <v>9</v>
      </c>
      <c r="U395" s="75">
        <v>9</v>
      </c>
      <c r="V395" s="45" t="s">
        <v>41</v>
      </c>
      <c r="W395" s="45" t="s">
        <v>41</v>
      </c>
      <c r="X395" s="45" t="s">
        <v>41</v>
      </c>
      <c r="Y395" s="45" t="s">
        <v>41</v>
      </c>
      <c r="Z395" s="45" t="s">
        <v>41</v>
      </c>
      <c r="AA395" s="45" t="s">
        <v>41</v>
      </c>
      <c r="AB395" s="66" t="s">
        <v>206</v>
      </c>
      <c r="AC395" s="66" t="s">
        <v>221</v>
      </c>
      <c r="AD395" s="67"/>
    </row>
    <row r="396" s="11" customFormat="1" ht="12.75" spans="1:30">
      <c r="A396" s="75" t="s">
        <v>42</v>
      </c>
      <c r="B396" s="66" t="s">
        <v>220</v>
      </c>
      <c r="C396" s="75" t="s">
        <v>58</v>
      </c>
      <c r="D396" s="75" t="s">
        <v>70</v>
      </c>
      <c r="E396" s="75" t="s">
        <v>71</v>
      </c>
      <c r="F396" s="75">
        <v>27</v>
      </c>
      <c r="G396" s="75">
        <v>1</v>
      </c>
      <c r="H396" s="75">
        <v>27</v>
      </c>
      <c r="I396" s="75">
        <v>27</v>
      </c>
      <c r="J396" s="75">
        <v>2019</v>
      </c>
      <c r="K396" s="75">
        <v>2019</v>
      </c>
      <c r="L396" s="81">
        <v>1.692</v>
      </c>
      <c r="M396" s="81">
        <v>0</v>
      </c>
      <c r="N396" s="81">
        <v>0</v>
      </c>
      <c r="O396" s="81">
        <v>0</v>
      </c>
      <c r="P396" s="81">
        <v>1.692</v>
      </c>
      <c r="Q396" s="75" t="s">
        <v>46</v>
      </c>
      <c r="R396" s="75">
        <v>0</v>
      </c>
      <c r="S396" s="75">
        <v>0</v>
      </c>
      <c r="T396" s="75">
        <v>27</v>
      </c>
      <c r="U396" s="75">
        <v>27</v>
      </c>
      <c r="V396" s="45" t="s">
        <v>41</v>
      </c>
      <c r="W396" s="45" t="s">
        <v>41</v>
      </c>
      <c r="X396" s="45" t="s">
        <v>41</v>
      </c>
      <c r="Y396" s="45" t="s">
        <v>41</v>
      </c>
      <c r="Z396" s="45" t="s">
        <v>41</v>
      </c>
      <c r="AA396" s="45" t="s">
        <v>41</v>
      </c>
      <c r="AB396" s="66" t="s">
        <v>206</v>
      </c>
      <c r="AC396" s="66" t="s">
        <v>221</v>
      </c>
      <c r="AD396" s="67"/>
    </row>
    <row r="397" s="3" customFormat="1" ht="24" spans="1:30">
      <c r="A397" s="77" t="s">
        <v>223</v>
      </c>
      <c r="B397" s="65" t="s">
        <v>224</v>
      </c>
      <c r="C397" s="77" t="s">
        <v>36</v>
      </c>
      <c r="D397" s="77"/>
      <c r="E397" s="77"/>
      <c r="F397" s="77">
        <f t="shared" ref="F397:I397" si="54">F398+F399+F400+F401+F402+F403+F404+F405+F406+F407+F408</f>
        <v>768</v>
      </c>
      <c r="G397" s="77">
        <f t="shared" si="54"/>
        <v>11</v>
      </c>
      <c r="H397" s="77">
        <f t="shared" si="54"/>
        <v>749</v>
      </c>
      <c r="I397" s="77">
        <f t="shared" si="54"/>
        <v>768</v>
      </c>
      <c r="J397" s="43"/>
      <c r="K397" s="43"/>
      <c r="L397" s="80">
        <f>SUM(L398:L408)</f>
        <v>27.686</v>
      </c>
      <c r="M397" s="80">
        <f>SUM(M398:M408)</f>
        <v>0</v>
      </c>
      <c r="N397" s="80">
        <f>SUM(N398:N408)</f>
        <v>0</v>
      </c>
      <c r="O397" s="80">
        <f>SUM(O398:O408)</f>
        <v>0</v>
      </c>
      <c r="P397" s="80">
        <f>SUM(P398:P408)</f>
        <v>27.686</v>
      </c>
      <c r="Q397" s="43"/>
      <c r="R397" s="77">
        <f>R398+R399+R400+R401+R402+R403+R404+R405+R406+R407+R408</f>
        <v>749</v>
      </c>
      <c r="S397" s="77">
        <f>S398+S399+S400+S401+S402+S403+S404+S405+S406+S407+S408</f>
        <v>768</v>
      </c>
      <c r="T397" s="77">
        <f>T398+T399+T400+T401+T402+T403+T404+T405+T406+T407+T408</f>
        <v>749</v>
      </c>
      <c r="U397" s="77">
        <f>U398+U399+U400+U401+U402+U403+U404+U405+U406+U407+U408</f>
        <v>768</v>
      </c>
      <c r="V397" s="43" t="s">
        <v>41</v>
      </c>
      <c r="W397" s="43" t="s">
        <v>41</v>
      </c>
      <c r="X397" s="43" t="s">
        <v>41</v>
      </c>
      <c r="Y397" s="43" t="s">
        <v>41</v>
      </c>
      <c r="Z397" s="43" t="s">
        <v>41</v>
      </c>
      <c r="AA397" s="43" t="s">
        <v>41</v>
      </c>
      <c r="AB397" s="65"/>
      <c r="AC397" s="65"/>
      <c r="AD397" s="65"/>
    </row>
    <row r="398" s="11" customFormat="1" ht="12.75" spans="1:30">
      <c r="A398" s="75" t="s">
        <v>42</v>
      </c>
      <c r="B398" s="66" t="s">
        <v>225</v>
      </c>
      <c r="C398" s="75" t="s">
        <v>44</v>
      </c>
      <c r="D398" s="75" t="s">
        <v>70</v>
      </c>
      <c r="E398" s="75" t="s">
        <v>71</v>
      </c>
      <c r="F398" s="75">
        <v>11</v>
      </c>
      <c r="G398" s="75">
        <v>1</v>
      </c>
      <c r="H398" s="75">
        <v>11</v>
      </c>
      <c r="I398" s="75">
        <v>11</v>
      </c>
      <c r="J398" s="75">
        <v>2019</v>
      </c>
      <c r="K398" s="75">
        <v>2019</v>
      </c>
      <c r="L398" s="81">
        <v>0.66</v>
      </c>
      <c r="M398" s="81">
        <v>0</v>
      </c>
      <c r="N398" s="81">
        <v>0</v>
      </c>
      <c r="O398" s="81">
        <v>0</v>
      </c>
      <c r="P398" s="81">
        <v>0.66</v>
      </c>
      <c r="Q398" s="75" t="s">
        <v>46</v>
      </c>
      <c r="R398" s="75">
        <f t="shared" ref="R398:R408" si="55">H398</f>
        <v>11</v>
      </c>
      <c r="S398" s="75">
        <f t="shared" ref="S398:S408" si="56">I398</f>
        <v>11</v>
      </c>
      <c r="T398" s="75">
        <f t="shared" ref="T398:T408" si="57">R398</f>
        <v>11</v>
      </c>
      <c r="U398" s="75">
        <f t="shared" ref="U398:U408" si="58">S398</f>
        <v>11</v>
      </c>
      <c r="V398" s="45" t="s">
        <v>41</v>
      </c>
      <c r="W398" s="45" t="s">
        <v>41</v>
      </c>
      <c r="X398" s="45" t="s">
        <v>41</v>
      </c>
      <c r="Y398" s="45" t="s">
        <v>41</v>
      </c>
      <c r="Z398" s="45" t="s">
        <v>41</v>
      </c>
      <c r="AA398" s="45" t="s">
        <v>41</v>
      </c>
      <c r="AB398" s="66" t="s">
        <v>206</v>
      </c>
      <c r="AC398" s="66" t="s">
        <v>221</v>
      </c>
      <c r="AD398" s="67"/>
    </row>
    <row r="399" s="11" customFormat="1" ht="12.75" spans="1:30">
      <c r="A399" s="75" t="s">
        <v>42</v>
      </c>
      <c r="B399" s="66" t="s">
        <v>225</v>
      </c>
      <c r="C399" s="75" t="s">
        <v>49</v>
      </c>
      <c r="D399" s="75" t="s">
        <v>70</v>
      </c>
      <c r="E399" s="75" t="s">
        <v>71</v>
      </c>
      <c r="F399" s="75">
        <v>16</v>
      </c>
      <c r="G399" s="75">
        <v>1</v>
      </c>
      <c r="H399" s="75">
        <v>16</v>
      </c>
      <c r="I399" s="75">
        <v>16</v>
      </c>
      <c r="J399" s="75">
        <v>2019</v>
      </c>
      <c r="K399" s="75">
        <v>2019</v>
      </c>
      <c r="L399" s="81">
        <v>1.92</v>
      </c>
      <c r="M399" s="81">
        <v>0</v>
      </c>
      <c r="N399" s="81">
        <v>0</v>
      </c>
      <c r="O399" s="81">
        <v>0</v>
      </c>
      <c r="P399" s="81">
        <v>1.92</v>
      </c>
      <c r="Q399" s="75" t="s">
        <v>46</v>
      </c>
      <c r="R399" s="75">
        <f t="shared" si="55"/>
        <v>16</v>
      </c>
      <c r="S399" s="75">
        <f t="shared" si="56"/>
        <v>16</v>
      </c>
      <c r="T399" s="75">
        <f t="shared" si="57"/>
        <v>16</v>
      </c>
      <c r="U399" s="75">
        <f t="shared" si="58"/>
        <v>16</v>
      </c>
      <c r="V399" s="45" t="s">
        <v>41</v>
      </c>
      <c r="W399" s="45" t="s">
        <v>41</v>
      </c>
      <c r="X399" s="45" t="s">
        <v>41</v>
      </c>
      <c r="Y399" s="45" t="s">
        <v>41</v>
      </c>
      <c r="Z399" s="45" t="s">
        <v>41</v>
      </c>
      <c r="AA399" s="45" t="s">
        <v>41</v>
      </c>
      <c r="AB399" s="66" t="s">
        <v>206</v>
      </c>
      <c r="AC399" s="66" t="s">
        <v>221</v>
      </c>
      <c r="AD399" s="67"/>
    </row>
    <row r="400" s="11" customFormat="1" ht="12.75" spans="1:30">
      <c r="A400" s="75" t="s">
        <v>42</v>
      </c>
      <c r="B400" s="66" t="s">
        <v>225</v>
      </c>
      <c r="C400" s="75" t="s">
        <v>50</v>
      </c>
      <c r="D400" s="75" t="s">
        <v>70</v>
      </c>
      <c r="E400" s="75" t="s">
        <v>71</v>
      </c>
      <c r="F400" s="75">
        <v>38</v>
      </c>
      <c r="G400" s="75">
        <v>1</v>
      </c>
      <c r="H400" s="75">
        <v>38</v>
      </c>
      <c r="I400" s="75">
        <v>38</v>
      </c>
      <c r="J400" s="75">
        <v>2019</v>
      </c>
      <c r="K400" s="75">
        <v>2019</v>
      </c>
      <c r="L400" s="81">
        <v>2.16</v>
      </c>
      <c r="M400" s="81">
        <v>0</v>
      </c>
      <c r="N400" s="81">
        <v>0</v>
      </c>
      <c r="O400" s="81">
        <v>0</v>
      </c>
      <c r="P400" s="81">
        <v>2.16</v>
      </c>
      <c r="Q400" s="75" t="s">
        <v>46</v>
      </c>
      <c r="R400" s="75">
        <f t="shared" si="55"/>
        <v>38</v>
      </c>
      <c r="S400" s="75">
        <f t="shared" si="56"/>
        <v>38</v>
      </c>
      <c r="T400" s="75">
        <f t="shared" si="57"/>
        <v>38</v>
      </c>
      <c r="U400" s="75">
        <f t="shared" si="58"/>
        <v>38</v>
      </c>
      <c r="V400" s="45" t="s">
        <v>41</v>
      </c>
      <c r="W400" s="45" t="s">
        <v>41</v>
      </c>
      <c r="X400" s="45" t="s">
        <v>41</v>
      </c>
      <c r="Y400" s="45" t="s">
        <v>41</v>
      </c>
      <c r="Z400" s="45" t="s">
        <v>41</v>
      </c>
      <c r="AA400" s="45" t="s">
        <v>41</v>
      </c>
      <c r="AB400" s="66" t="s">
        <v>206</v>
      </c>
      <c r="AC400" s="66" t="s">
        <v>221</v>
      </c>
      <c r="AD400" s="67"/>
    </row>
    <row r="401" s="11" customFormat="1" ht="12.75" spans="1:30">
      <c r="A401" s="75" t="s">
        <v>42</v>
      </c>
      <c r="B401" s="66" t="s">
        <v>225</v>
      </c>
      <c r="C401" s="75" t="s">
        <v>51</v>
      </c>
      <c r="D401" s="75" t="s">
        <v>70</v>
      </c>
      <c r="E401" s="75" t="s">
        <v>71</v>
      </c>
      <c r="F401" s="75">
        <v>8</v>
      </c>
      <c r="G401" s="75">
        <v>1</v>
      </c>
      <c r="H401" s="75">
        <v>8</v>
      </c>
      <c r="I401" s="75">
        <v>8</v>
      </c>
      <c r="J401" s="75">
        <v>2019</v>
      </c>
      <c r="K401" s="75">
        <v>2019</v>
      </c>
      <c r="L401" s="81">
        <v>0</v>
      </c>
      <c r="M401" s="81">
        <v>0</v>
      </c>
      <c r="N401" s="81">
        <v>0</v>
      </c>
      <c r="O401" s="81">
        <v>0</v>
      </c>
      <c r="P401" s="81">
        <v>0</v>
      </c>
      <c r="Q401" s="75" t="s">
        <v>46</v>
      </c>
      <c r="R401" s="75">
        <f t="shared" si="55"/>
        <v>8</v>
      </c>
      <c r="S401" s="75">
        <f t="shared" si="56"/>
        <v>8</v>
      </c>
      <c r="T401" s="75">
        <f t="shared" si="57"/>
        <v>8</v>
      </c>
      <c r="U401" s="75">
        <f t="shared" si="58"/>
        <v>8</v>
      </c>
      <c r="V401" s="45" t="s">
        <v>41</v>
      </c>
      <c r="W401" s="45" t="s">
        <v>41</v>
      </c>
      <c r="X401" s="45" t="s">
        <v>41</v>
      </c>
      <c r="Y401" s="45" t="s">
        <v>41</v>
      </c>
      <c r="Z401" s="45" t="s">
        <v>41</v>
      </c>
      <c r="AA401" s="45" t="s">
        <v>41</v>
      </c>
      <c r="AB401" s="66" t="s">
        <v>206</v>
      </c>
      <c r="AC401" s="66" t="s">
        <v>221</v>
      </c>
      <c r="AD401" s="67"/>
    </row>
    <row r="402" s="11" customFormat="1" ht="12.75" spans="1:30">
      <c r="A402" s="75" t="s">
        <v>42</v>
      </c>
      <c r="B402" s="66" t="s">
        <v>225</v>
      </c>
      <c r="C402" s="75" t="s">
        <v>52</v>
      </c>
      <c r="D402" s="75" t="s">
        <v>70</v>
      </c>
      <c r="E402" s="75" t="s">
        <v>71</v>
      </c>
      <c r="F402" s="75">
        <v>110</v>
      </c>
      <c r="G402" s="75">
        <v>1</v>
      </c>
      <c r="H402" s="75">
        <v>104</v>
      </c>
      <c r="I402" s="75">
        <v>110</v>
      </c>
      <c r="J402" s="75">
        <v>2019</v>
      </c>
      <c r="K402" s="75">
        <v>2019</v>
      </c>
      <c r="L402" s="81">
        <v>0</v>
      </c>
      <c r="M402" s="81">
        <v>0</v>
      </c>
      <c r="N402" s="81">
        <v>0</v>
      </c>
      <c r="O402" s="81">
        <v>0</v>
      </c>
      <c r="P402" s="81">
        <v>0</v>
      </c>
      <c r="Q402" s="75" t="s">
        <v>46</v>
      </c>
      <c r="R402" s="75">
        <f t="shared" si="55"/>
        <v>104</v>
      </c>
      <c r="S402" s="75">
        <f t="shared" si="56"/>
        <v>110</v>
      </c>
      <c r="T402" s="75">
        <f t="shared" si="57"/>
        <v>104</v>
      </c>
      <c r="U402" s="75">
        <f t="shared" si="58"/>
        <v>110</v>
      </c>
      <c r="V402" s="45" t="s">
        <v>41</v>
      </c>
      <c r="W402" s="45" t="s">
        <v>41</v>
      </c>
      <c r="X402" s="45" t="s">
        <v>41</v>
      </c>
      <c r="Y402" s="45" t="s">
        <v>41</v>
      </c>
      <c r="Z402" s="45" t="s">
        <v>41</v>
      </c>
      <c r="AA402" s="45" t="s">
        <v>41</v>
      </c>
      <c r="AB402" s="66" t="s">
        <v>206</v>
      </c>
      <c r="AC402" s="66" t="s">
        <v>221</v>
      </c>
      <c r="AD402" s="67"/>
    </row>
    <row r="403" s="11" customFormat="1" ht="12.75" spans="1:30">
      <c r="A403" s="75" t="s">
        <v>42</v>
      </c>
      <c r="B403" s="66" t="s">
        <v>225</v>
      </c>
      <c r="C403" s="75" t="s">
        <v>53</v>
      </c>
      <c r="D403" s="75" t="s">
        <v>70</v>
      </c>
      <c r="E403" s="75" t="s">
        <v>71</v>
      </c>
      <c r="F403" s="75">
        <v>91</v>
      </c>
      <c r="G403" s="75">
        <v>1</v>
      </c>
      <c r="H403" s="75">
        <v>91</v>
      </c>
      <c r="I403" s="75">
        <v>91</v>
      </c>
      <c r="J403" s="75">
        <v>2019</v>
      </c>
      <c r="K403" s="75">
        <v>2019</v>
      </c>
      <c r="L403" s="81">
        <v>0</v>
      </c>
      <c r="M403" s="81">
        <v>0</v>
      </c>
      <c r="N403" s="81">
        <v>0</v>
      </c>
      <c r="O403" s="81">
        <v>0</v>
      </c>
      <c r="P403" s="81">
        <v>0</v>
      </c>
      <c r="Q403" s="75" t="s">
        <v>46</v>
      </c>
      <c r="R403" s="75">
        <f t="shared" si="55"/>
        <v>91</v>
      </c>
      <c r="S403" s="75">
        <f t="shared" si="56"/>
        <v>91</v>
      </c>
      <c r="T403" s="75">
        <f t="shared" si="57"/>
        <v>91</v>
      </c>
      <c r="U403" s="75">
        <f t="shared" si="58"/>
        <v>91</v>
      </c>
      <c r="V403" s="45" t="s">
        <v>41</v>
      </c>
      <c r="W403" s="45" t="s">
        <v>41</v>
      </c>
      <c r="X403" s="45" t="s">
        <v>41</v>
      </c>
      <c r="Y403" s="45" t="s">
        <v>41</v>
      </c>
      <c r="Z403" s="45" t="s">
        <v>41</v>
      </c>
      <c r="AA403" s="45" t="s">
        <v>41</v>
      </c>
      <c r="AB403" s="66" t="s">
        <v>206</v>
      </c>
      <c r="AC403" s="66" t="s">
        <v>221</v>
      </c>
      <c r="AD403" s="67"/>
    </row>
    <row r="404" s="11" customFormat="1" ht="12.75" spans="1:30">
      <c r="A404" s="75" t="s">
        <v>42</v>
      </c>
      <c r="B404" s="66" t="s">
        <v>225</v>
      </c>
      <c r="C404" s="75" t="s">
        <v>54</v>
      </c>
      <c r="D404" s="75" t="s">
        <v>70</v>
      </c>
      <c r="E404" s="75" t="s">
        <v>71</v>
      </c>
      <c r="F404" s="75">
        <v>154</v>
      </c>
      <c r="G404" s="75">
        <v>1</v>
      </c>
      <c r="H404" s="75">
        <v>148</v>
      </c>
      <c r="I404" s="75">
        <v>154</v>
      </c>
      <c r="J404" s="75">
        <v>2019</v>
      </c>
      <c r="K404" s="75">
        <v>2019</v>
      </c>
      <c r="L404" s="81">
        <v>0</v>
      </c>
      <c r="M404" s="81">
        <v>0</v>
      </c>
      <c r="N404" s="81">
        <v>0</v>
      </c>
      <c r="O404" s="81">
        <v>0</v>
      </c>
      <c r="P404" s="81">
        <v>0</v>
      </c>
      <c r="Q404" s="75" t="s">
        <v>46</v>
      </c>
      <c r="R404" s="75">
        <f t="shared" si="55"/>
        <v>148</v>
      </c>
      <c r="S404" s="75">
        <f t="shared" si="56"/>
        <v>154</v>
      </c>
      <c r="T404" s="75">
        <f t="shared" si="57"/>
        <v>148</v>
      </c>
      <c r="U404" s="75">
        <f t="shared" si="58"/>
        <v>154</v>
      </c>
      <c r="V404" s="45" t="s">
        <v>41</v>
      </c>
      <c r="W404" s="45" t="s">
        <v>41</v>
      </c>
      <c r="X404" s="45" t="s">
        <v>41</v>
      </c>
      <c r="Y404" s="45" t="s">
        <v>41</v>
      </c>
      <c r="Z404" s="45" t="s">
        <v>41</v>
      </c>
      <c r="AA404" s="45" t="s">
        <v>41</v>
      </c>
      <c r="AB404" s="66" t="s">
        <v>206</v>
      </c>
      <c r="AC404" s="66" t="s">
        <v>221</v>
      </c>
      <c r="AD404" s="67"/>
    </row>
    <row r="405" s="11" customFormat="1" ht="12.75" spans="1:30">
      <c r="A405" s="75" t="s">
        <v>42</v>
      </c>
      <c r="B405" s="66" t="s">
        <v>225</v>
      </c>
      <c r="C405" s="75" t="s">
        <v>55</v>
      </c>
      <c r="D405" s="75" t="s">
        <v>70</v>
      </c>
      <c r="E405" s="75" t="s">
        <v>71</v>
      </c>
      <c r="F405" s="75">
        <v>150</v>
      </c>
      <c r="G405" s="75">
        <v>1</v>
      </c>
      <c r="H405" s="75">
        <v>150</v>
      </c>
      <c r="I405" s="75">
        <v>150</v>
      </c>
      <c r="J405" s="75">
        <v>2019</v>
      </c>
      <c r="K405" s="75">
        <v>2019</v>
      </c>
      <c r="L405" s="81">
        <v>7.854</v>
      </c>
      <c r="M405" s="81">
        <v>0</v>
      </c>
      <c r="N405" s="81">
        <v>0</v>
      </c>
      <c r="O405" s="81">
        <v>0</v>
      </c>
      <c r="P405" s="81">
        <v>7.854</v>
      </c>
      <c r="Q405" s="75" t="s">
        <v>46</v>
      </c>
      <c r="R405" s="75">
        <f t="shared" si="55"/>
        <v>150</v>
      </c>
      <c r="S405" s="75">
        <f t="shared" si="56"/>
        <v>150</v>
      </c>
      <c r="T405" s="75">
        <f t="shared" si="57"/>
        <v>150</v>
      </c>
      <c r="U405" s="75">
        <f t="shared" si="58"/>
        <v>150</v>
      </c>
      <c r="V405" s="45" t="s">
        <v>41</v>
      </c>
      <c r="W405" s="45" t="s">
        <v>41</v>
      </c>
      <c r="X405" s="45" t="s">
        <v>41</v>
      </c>
      <c r="Y405" s="45" t="s">
        <v>41</v>
      </c>
      <c r="Z405" s="45" t="s">
        <v>41</v>
      </c>
      <c r="AA405" s="45" t="s">
        <v>41</v>
      </c>
      <c r="AB405" s="66" t="s">
        <v>206</v>
      </c>
      <c r="AC405" s="66" t="s">
        <v>221</v>
      </c>
      <c r="AD405" s="67"/>
    </row>
    <row r="406" s="11" customFormat="1" ht="12.75" spans="1:30">
      <c r="A406" s="75" t="s">
        <v>42</v>
      </c>
      <c r="B406" s="66" t="s">
        <v>225</v>
      </c>
      <c r="C406" s="75" t="s">
        <v>56</v>
      </c>
      <c r="D406" s="75" t="s">
        <v>70</v>
      </c>
      <c r="E406" s="75" t="s">
        <v>71</v>
      </c>
      <c r="F406" s="75">
        <v>105</v>
      </c>
      <c r="G406" s="75">
        <v>1</v>
      </c>
      <c r="H406" s="75">
        <v>101</v>
      </c>
      <c r="I406" s="75">
        <v>105</v>
      </c>
      <c r="J406" s="75">
        <v>2019</v>
      </c>
      <c r="K406" s="75">
        <v>2019</v>
      </c>
      <c r="L406" s="81">
        <v>1.463</v>
      </c>
      <c r="M406" s="81">
        <v>0</v>
      </c>
      <c r="N406" s="81">
        <v>0</v>
      </c>
      <c r="O406" s="81">
        <v>0</v>
      </c>
      <c r="P406" s="81">
        <v>1.463</v>
      </c>
      <c r="Q406" s="75" t="s">
        <v>46</v>
      </c>
      <c r="R406" s="75">
        <f t="shared" si="55"/>
        <v>101</v>
      </c>
      <c r="S406" s="75">
        <f t="shared" si="56"/>
        <v>105</v>
      </c>
      <c r="T406" s="75">
        <f t="shared" si="57"/>
        <v>101</v>
      </c>
      <c r="U406" s="75">
        <f t="shared" si="58"/>
        <v>105</v>
      </c>
      <c r="V406" s="45" t="s">
        <v>41</v>
      </c>
      <c r="W406" s="45" t="s">
        <v>41</v>
      </c>
      <c r="X406" s="45" t="s">
        <v>41</v>
      </c>
      <c r="Y406" s="45" t="s">
        <v>41</v>
      </c>
      <c r="Z406" s="45" t="s">
        <v>41</v>
      </c>
      <c r="AA406" s="45" t="s">
        <v>41</v>
      </c>
      <c r="AB406" s="66" t="s">
        <v>206</v>
      </c>
      <c r="AC406" s="66" t="s">
        <v>221</v>
      </c>
      <c r="AD406" s="67"/>
    </row>
    <row r="407" s="11" customFormat="1" ht="12.75" spans="1:30">
      <c r="A407" s="75" t="s">
        <v>42</v>
      </c>
      <c r="B407" s="66" t="s">
        <v>225</v>
      </c>
      <c r="C407" s="75" t="s">
        <v>57</v>
      </c>
      <c r="D407" s="75" t="s">
        <v>70</v>
      </c>
      <c r="E407" s="75" t="s">
        <v>71</v>
      </c>
      <c r="F407" s="75">
        <v>15</v>
      </c>
      <c r="G407" s="75">
        <v>1</v>
      </c>
      <c r="H407" s="75">
        <v>15</v>
      </c>
      <c r="I407" s="75">
        <v>15</v>
      </c>
      <c r="J407" s="75">
        <v>2019</v>
      </c>
      <c r="K407" s="75">
        <v>2019</v>
      </c>
      <c r="L407" s="81">
        <v>13.167</v>
      </c>
      <c r="M407" s="81">
        <v>0</v>
      </c>
      <c r="N407" s="81">
        <v>0</v>
      </c>
      <c r="O407" s="81">
        <v>0</v>
      </c>
      <c r="P407" s="81">
        <v>13.167</v>
      </c>
      <c r="Q407" s="75" t="s">
        <v>46</v>
      </c>
      <c r="R407" s="75">
        <f t="shared" si="55"/>
        <v>15</v>
      </c>
      <c r="S407" s="75">
        <f t="shared" si="56"/>
        <v>15</v>
      </c>
      <c r="T407" s="75">
        <f t="shared" si="57"/>
        <v>15</v>
      </c>
      <c r="U407" s="75">
        <f t="shared" si="58"/>
        <v>15</v>
      </c>
      <c r="V407" s="45" t="s">
        <v>41</v>
      </c>
      <c r="W407" s="45" t="s">
        <v>41</v>
      </c>
      <c r="X407" s="45" t="s">
        <v>41</v>
      </c>
      <c r="Y407" s="45" t="s">
        <v>41</v>
      </c>
      <c r="Z407" s="45" t="s">
        <v>41</v>
      </c>
      <c r="AA407" s="45" t="s">
        <v>41</v>
      </c>
      <c r="AB407" s="66" t="s">
        <v>206</v>
      </c>
      <c r="AC407" s="66" t="s">
        <v>221</v>
      </c>
      <c r="AD407" s="67"/>
    </row>
    <row r="408" s="11" customFormat="1" ht="12.75" spans="1:30">
      <c r="A408" s="75" t="s">
        <v>42</v>
      </c>
      <c r="B408" s="66" t="s">
        <v>225</v>
      </c>
      <c r="C408" s="75" t="s">
        <v>58</v>
      </c>
      <c r="D408" s="75" t="s">
        <v>70</v>
      </c>
      <c r="E408" s="75" t="s">
        <v>71</v>
      </c>
      <c r="F408" s="75">
        <v>70</v>
      </c>
      <c r="G408" s="75">
        <v>1</v>
      </c>
      <c r="H408" s="75">
        <v>67</v>
      </c>
      <c r="I408" s="75">
        <v>70</v>
      </c>
      <c r="J408" s="75">
        <v>2019</v>
      </c>
      <c r="K408" s="75">
        <v>2019</v>
      </c>
      <c r="L408" s="81">
        <v>0.462</v>
      </c>
      <c r="M408" s="81"/>
      <c r="N408" s="81"/>
      <c r="O408" s="81"/>
      <c r="P408" s="81">
        <v>0.462</v>
      </c>
      <c r="Q408" s="75" t="s">
        <v>46</v>
      </c>
      <c r="R408" s="75">
        <f t="shared" si="55"/>
        <v>67</v>
      </c>
      <c r="S408" s="75">
        <f t="shared" si="56"/>
        <v>70</v>
      </c>
      <c r="T408" s="75">
        <f t="shared" si="57"/>
        <v>67</v>
      </c>
      <c r="U408" s="75">
        <f t="shared" si="58"/>
        <v>70</v>
      </c>
      <c r="V408" s="45" t="s">
        <v>41</v>
      </c>
      <c r="W408" s="45" t="s">
        <v>41</v>
      </c>
      <c r="X408" s="45" t="s">
        <v>41</v>
      </c>
      <c r="Y408" s="45" t="s">
        <v>41</v>
      </c>
      <c r="Z408" s="45" t="s">
        <v>41</v>
      </c>
      <c r="AA408" s="45" t="s">
        <v>41</v>
      </c>
      <c r="AB408" s="66" t="s">
        <v>206</v>
      </c>
      <c r="AC408" s="66" t="s">
        <v>221</v>
      </c>
      <c r="AD408" s="67"/>
    </row>
    <row r="409" s="3" customFormat="1" spans="1:30">
      <c r="A409" s="77">
        <v>7.4</v>
      </c>
      <c r="B409" s="65" t="s">
        <v>227</v>
      </c>
      <c r="C409" s="77" t="s">
        <v>36</v>
      </c>
      <c r="D409" s="77"/>
      <c r="E409" s="77"/>
      <c r="F409" s="77">
        <f t="shared" ref="F409:I409" si="59">SUM(F411)</f>
        <v>18332</v>
      </c>
      <c r="G409" s="77">
        <f t="shared" si="59"/>
        <v>11</v>
      </c>
      <c r="H409" s="77">
        <f t="shared" si="59"/>
        <v>5979</v>
      </c>
      <c r="I409" s="77">
        <f t="shared" si="59"/>
        <v>18332</v>
      </c>
      <c r="J409" s="43"/>
      <c r="K409" s="43"/>
      <c r="L409" s="80">
        <f>SUM(L411)</f>
        <v>183.32</v>
      </c>
      <c r="M409" s="80">
        <f t="shared" ref="M409:AA409" si="60">SUM(M411)</f>
        <v>0</v>
      </c>
      <c r="N409" s="80">
        <f t="shared" si="60"/>
        <v>0</v>
      </c>
      <c r="O409" s="80">
        <f t="shared" si="60"/>
        <v>0</v>
      </c>
      <c r="P409" s="80">
        <f t="shared" si="60"/>
        <v>183.32</v>
      </c>
      <c r="Q409" s="43"/>
      <c r="R409" s="77">
        <f t="shared" si="60"/>
        <v>6459</v>
      </c>
      <c r="S409" s="77">
        <f t="shared" si="60"/>
        <v>20521</v>
      </c>
      <c r="T409" s="77">
        <f t="shared" si="60"/>
        <v>5981</v>
      </c>
      <c r="U409" s="77">
        <f t="shared" si="60"/>
        <v>18325</v>
      </c>
      <c r="V409" s="43" t="s">
        <v>41</v>
      </c>
      <c r="W409" s="43" t="s">
        <v>41</v>
      </c>
      <c r="X409" s="43" t="s">
        <v>41</v>
      </c>
      <c r="Y409" s="43" t="s">
        <v>41</v>
      </c>
      <c r="Z409" s="43" t="s">
        <v>41</v>
      </c>
      <c r="AA409" s="43" t="s">
        <v>41</v>
      </c>
      <c r="AB409" s="65"/>
      <c r="AC409" s="65"/>
      <c r="AD409" s="65"/>
    </row>
    <row r="410" s="3" customFormat="1" spans="1:30">
      <c r="A410" s="77" t="s">
        <v>228</v>
      </c>
      <c r="B410" s="65" t="s">
        <v>229</v>
      </c>
      <c r="C410" s="77"/>
      <c r="D410" s="77"/>
      <c r="E410" s="77"/>
      <c r="F410" s="77"/>
      <c r="G410" s="77"/>
      <c r="H410" s="77"/>
      <c r="I410" s="77"/>
      <c r="J410" s="77"/>
      <c r="K410" s="77"/>
      <c r="L410" s="80"/>
      <c r="M410" s="80"/>
      <c r="N410" s="80"/>
      <c r="O410" s="80"/>
      <c r="P410" s="80"/>
      <c r="Q410" s="77"/>
      <c r="R410" s="77"/>
      <c r="S410" s="77"/>
      <c r="T410" s="77"/>
      <c r="U410" s="77"/>
      <c r="V410" s="43" t="s">
        <v>41</v>
      </c>
      <c r="W410" s="43" t="s">
        <v>41</v>
      </c>
      <c r="X410" s="43" t="s">
        <v>41</v>
      </c>
      <c r="Y410" s="43" t="s">
        <v>41</v>
      </c>
      <c r="Z410" s="43" t="s">
        <v>41</v>
      </c>
      <c r="AA410" s="43" t="s">
        <v>41</v>
      </c>
      <c r="AB410" s="65"/>
      <c r="AC410" s="65"/>
      <c r="AD410" s="65"/>
    </row>
    <row r="411" s="3" customFormat="1" spans="1:30">
      <c r="A411" s="77" t="s">
        <v>230</v>
      </c>
      <c r="B411" s="65" t="s">
        <v>231</v>
      </c>
      <c r="C411" s="77" t="s">
        <v>36</v>
      </c>
      <c r="D411" s="77"/>
      <c r="E411" s="77"/>
      <c r="F411" s="77">
        <f t="shared" ref="F411:I411" si="61">F412+F413+F414+F415+F416+F417+F418+F419+F420+F421+F422</f>
        <v>18332</v>
      </c>
      <c r="G411" s="77">
        <f t="shared" si="61"/>
        <v>11</v>
      </c>
      <c r="H411" s="77">
        <f t="shared" si="61"/>
        <v>5979</v>
      </c>
      <c r="I411" s="77">
        <f t="shared" si="61"/>
        <v>18332</v>
      </c>
      <c r="J411" s="43"/>
      <c r="K411" s="43"/>
      <c r="L411" s="80">
        <f>SUM(L412:L422)</f>
        <v>183.32</v>
      </c>
      <c r="M411" s="80">
        <f>SUM(M412:M422)</f>
        <v>0</v>
      </c>
      <c r="N411" s="80">
        <f>SUM(N412:N422)</f>
        <v>0</v>
      </c>
      <c r="O411" s="80">
        <f>SUM(O412:O422)</f>
        <v>0</v>
      </c>
      <c r="P411" s="80">
        <f>SUM(P412:P422)</f>
        <v>183.32</v>
      </c>
      <c r="Q411" s="43"/>
      <c r="R411" s="77">
        <f>R412+R413+R414+R415+R416+R417+R418+R419+R420+R421+R422</f>
        <v>6459</v>
      </c>
      <c r="S411" s="77">
        <f>S412+S413+S414+S415+S416+S417+S418+S419+S420+S421+S422</f>
        <v>20521</v>
      </c>
      <c r="T411" s="77">
        <f>T412+T413+T414+T415+T416+T417+T418+T419+T420+T421+T422</f>
        <v>5981</v>
      </c>
      <c r="U411" s="77">
        <f>U412+U413+U414+U415+U416+U417+U418+U419+U420+U421+U422</f>
        <v>18325</v>
      </c>
      <c r="V411" s="43" t="s">
        <v>41</v>
      </c>
      <c r="W411" s="43" t="s">
        <v>41</v>
      </c>
      <c r="X411" s="43" t="s">
        <v>41</v>
      </c>
      <c r="Y411" s="43" t="s">
        <v>41</v>
      </c>
      <c r="Z411" s="43" t="s">
        <v>41</v>
      </c>
      <c r="AA411" s="43" t="s">
        <v>41</v>
      </c>
      <c r="AB411" s="65"/>
      <c r="AC411" s="65"/>
      <c r="AD411" s="65"/>
    </row>
    <row r="412" s="11" customFormat="1" ht="12.75" spans="1:30">
      <c r="A412" s="75" t="s">
        <v>42</v>
      </c>
      <c r="B412" s="66" t="s">
        <v>232</v>
      </c>
      <c r="C412" s="75" t="s">
        <v>44</v>
      </c>
      <c r="D412" s="75" t="s">
        <v>70</v>
      </c>
      <c r="E412" s="75" t="s">
        <v>71</v>
      </c>
      <c r="F412" s="75">
        <v>143</v>
      </c>
      <c r="G412" s="75">
        <v>1</v>
      </c>
      <c r="H412" s="75">
        <v>51</v>
      </c>
      <c r="I412" s="75">
        <v>143</v>
      </c>
      <c r="J412" s="75">
        <v>2019</v>
      </c>
      <c r="K412" s="75">
        <v>2019</v>
      </c>
      <c r="L412" s="81">
        <f>M412+N412+O412+P412</f>
        <v>1.43</v>
      </c>
      <c r="M412" s="81">
        <v>0</v>
      </c>
      <c r="N412" s="81">
        <v>0</v>
      </c>
      <c r="O412" s="81">
        <v>0</v>
      </c>
      <c r="P412" s="81">
        <v>1.43</v>
      </c>
      <c r="Q412" s="75" t="s">
        <v>46</v>
      </c>
      <c r="R412" s="75">
        <v>51</v>
      </c>
      <c r="S412" s="75">
        <v>143</v>
      </c>
      <c r="T412" s="75">
        <v>51</v>
      </c>
      <c r="U412" s="75">
        <v>143</v>
      </c>
      <c r="V412" s="45" t="s">
        <v>41</v>
      </c>
      <c r="W412" s="45" t="s">
        <v>41</v>
      </c>
      <c r="X412" s="45" t="s">
        <v>41</v>
      </c>
      <c r="Y412" s="45" t="s">
        <v>41</v>
      </c>
      <c r="Z412" s="45" t="s">
        <v>41</v>
      </c>
      <c r="AA412" s="45" t="s">
        <v>41</v>
      </c>
      <c r="AB412" s="66" t="s">
        <v>233</v>
      </c>
      <c r="AC412" s="66" t="s">
        <v>234</v>
      </c>
      <c r="AD412" s="67"/>
    </row>
    <row r="413" s="11" customFormat="1" ht="12.75" spans="1:30">
      <c r="A413" s="75" t="s">
        <v>42</v>
      </c>
      <c r="B413" s="66" t="s">
        <v>232</v>
      </c>
      <c r="C413" s="75" t="s">
        <v>49</v>
      </c>
      <c r="D413" s="75" t="s">
        <v>70</v>
      </c>
      <c r="E413" s="75" t="s">
        <v>71</v>
      </c>
      <c r="F413" s="75">
        <v>878</v>
      </c>
      <c r="G413" s="75">
        <v>1</v>
      </c>
      <c r="H413" s="75">
        <v>316</v>
      </c>
      <c r="I413" s="75">
        <v>878</v>
      </c>
      <c r="J413" s="75">
        <v>2019</v>
      </c>
      <c r="K413" s="75">
        <v>2019</v>
      </c>
      <c r="L413" s="81">
        <v>8.78</v>
      </c>
      <c r="M413" s="81">
        <v>0</v>
      </c>
      <c r="N413" s="81">
        <v>0</v>
      </c>
      <c r="O413" s="81">
        <v>0</v>
      </c>
      <c r="P413" s="81">
        <v>8.78</v>
      </c>
      <c r="Q413" s="75" t="s">
        <v>46</v>
      </c>
      <c r="R413" s="75">
        <v>316</v>
      </c>
      <c r="S413" s="75">
        <v>878</v>
      </c>
      <c r="T413" s="75">
        <v>316</v>
      </c>
      <c r="U413" s="75">
        <v>878</v>
      </c>
      <c r="V413" s="45" t="s">
        <v>41</v>
      </c>
      <c r="W413" s="45" t="s">
        <v>41</v>
      </c>
      <c r="X413" s="45" t="s">
        <v>41</v>
      </c>
      <c r="Y413" s="45" t="s">
        <v>41</v>
      </c>
      <c r="Z413" s="45" t="s">
        <v>41</v>
      </c>
      <c r="AA413" s="45" t="s">
        <v>41</v>
      </c>
      <c r="AB413" s="66" t="s">
        <v>233</v>
      </c>
      <c r="AC413" s="66" t="s">
        <v>234</v>
      </c>
      <c r="AD413" s="67"/>
    </row>
    <row r="414" s="11" customFormat="1" ht="12.75" spans="1:30">
      <c r="A414" s="75" t="s">
        <v>42</v>
      </c>
      <c r="B414" s="66" t="s">
        <v>232</v>
      </c>
      <c r="C414" s="75" t="s">
        <v>50</v>
      </c>
      <c r="D414" s="75" t="s">
        <v>70</v>
      </c>
      <c r="E414" s="75" t="s">
        <v>71</v>
      </c>
      <c r="F414" s="75">
        <v>740</v>
      </c>
      <c r="G414" s="75">
        <v>1</v>
      </c>
      <c r="H414" s="75">
        <v>256</v>
      </c>
      <c r="I414" s="75">
        <v>740</v>
      </c>
      <c r="J414" s="75">
        <v>2019</v>
      </c>
      <c r="K414" s="75">
        <v>2019</v>
      </c>
      <c r="L414" s="81">
        <v>7.4</v>
      </c>
      <c r="M414" s="81">
        <v>0</v>
      </c>
      <c r="N414" s="81">
        <v>0</v>
      </c>
      <c r="O414" s="81">
        <v>0</v>
      </c>
      <c r="P414" s="81">
        <v>7.4</v>
      </c>
      <c r="Q414" s="75" t="s">
        <v>46</v>
      </c>
      <c r="R414" s="75">
        <v>256</v>
      </c>
      <c r="S414" s="75">
        <v>740</v>
      </c>
      <c r="T414" s="75">
        <v>256</v>
      </c>
      <c r="U414" s="75">
        <v>740</v>
      </c>
      <c r="V414" s="45" t="s">
        <v>41</v>
      </c>
      <c r="W414" s="45" t="s">
        <v>41</v>
      </c>
      <c r="X414" s="45" t="s">
        <v>41</v>
      </c>
      <c r="Y414" s="45" t="s">
        <v>41</v>
      </c>
      <c r="Z414" s="45" t="s">
        <v>41</v>
      </c>
      <c r="AA414" s="45" t="s">
        <v>41</v>
      </c>
      <c r="AB414" s="66" t="s">
        <v>233</v>
      </c>
      <c r="AC414" s="66" t="s">
        <v>234</v>
      </c>
      <c r="AD414" s="67"/>
    </row>
    <row r="415" s="11" customFormat="1" ht="12.75" spans="1:30">
      <c r="A415" s="75" t="s">
        <v>42</v>
      </c>
      <c r="B415" s="66" t="s">
        <v>232</v>
      </c>
      <c r="C415" s="75" t="s">
        <v>51</v>
      </c>
      <c r="D415" s="75" t="s">
        <v>70</v>
      </c>
      <c r="E415" s="75" t="s">
        <v>71</v>
      </c>
      <c r="F415" s="75">
        <v>456</v>
      </c>
      <c r="G415" s="75">
        <v>1</v>
      </c>
      <c r="H415" s="75">
        <v>145</v>
      </c>
      <c r="I415" s="75">
        <v>456</v>
      </c>
      <c r="J415" s="75">
        <v>2019</v>
      </c>
      <c r="K415" s="75">
        <v>2019</v>
      </c>
      <c r="L415" s="81">
        <v>4.56</v>
      </c>
      <c r="M415" s="81">
        <v>0</v>
      </c>
      <c r="N415" s="81">
        <v>0</v>
      </c>
      <c r="O415" s="81">
        <v>0</v>
      </c>
      <c r="P415" s="81">
        <v>4.56</v>
      </c>
      <c r="Q415" s="75" t="s">
        <v>46</v>
      </c>
      <c r="R415" s="75">
        <v>623</v>
      </c>
      <c r="S415" s="75">
        <v>2652</v>
      </c>
      <c r="T415" s="75">
        <v>145</v>
      </c>
      <c r="U415" s="75">
        <v>456</v>
      </c>
      <c r="V415" s="45" t="s">
        <v>41</v>
      </c>
      <c r="W415" s="45" t="s">
        <v>41</v>
      </c>
      <c r="X415" s="45" t="s">
        <v>41</v>
      </c>
      <c r="Y415" s="45" t="s">
        <v>41</v>
      </c>
      <c r="Z415" s="45" t="s">
        <v>41</v>
      </c>
      <c r="AA415" s="45" t="s">
        <v>41</v>
      </c>
      <c r="AB415" s="66" t="s">
        <v>233</v>
      </c>
      <c r="AC415" s="66" t="s">
        <v>234</v>
      </c>
      <c r="AD415" s="67"/>
    </row>
    <row r="416" s="11" customFormat="1" ht="12.75" spans="1:30">
      <c r="A416" s="75" t="s">
        <v>42</v>
      </c>
      <c r="B416" s="66" t="s">
        <v>232</v>
      </c>
      <c r="C416" s="75" t="s">
        <v>52</v>
      </c>
      <c r="D416" s="75" t="s">
        <v>70</v>
      </c>
      <c r="E416" s="75" t="s">
        <v>71</v>
      </c>
      <c r="F416" s="75">
        <v>1563</v>
      </c>
      <c r="G416" s="75">
        <v>1</v>
      </c>
      <c r="H416" s="75">
        <v>561</v>
      </c>
      <c r="I416" s="75">
        <v>1563</v>
      </c>
      <c r="J416" s="75">
        <v>2019</v>
      </c>
      <c r="K416" s="75">
        <v>2019</v>
      </c>
      <c r="L416" s="81">
        <v>15.63</v>
      </c>
      <c r="M416" s="81">
        <v>0</v>
      </c>
      <c r="N416" s="81">
        <v>0</v>
      </c>
      <c r="O416" s="81">
        <v>0</v>
      </c>
      <c r="P416" s="81">
        <v>15.63</v>
      </c>
      <c r="Q416" s="75" t="s">
        <v>46</v>
      </c>
      <c r="R416" s="75">
        <v>561</v>
      </c>
      <c r="S416" s="75">
        <v>1563</v>
      </c>
      <c r="T416" s="75">
        <v>561</v>
      </c>
      <c r="U416" s="75">
        <v>1563</v>
      </c>
      <c r="V416" s="45" t="s">
        <v>41</v>
      </c>
      <c r="W416" s="45" t="s">
        <v>41</v>
      </c>
      <c r="X416" s="45" t="s">
        <v>41</v>
      </c>
      <c r="Y416" s="45" t="s">
        <v>41</v>
      </c>
      <c r="Z416" s="45" t="s">
        <v>41</v>
      </c>
      <c r="AA416" s="45" t="s">
        <v>41</v>
      </c>
      <c r="AB416" s="66" t="s">
        <v>233</v>
      </c>
      <c r="AC416" s="66" t="s">
        <v>234</v>
      </c>
      <c r="AD416" s="67"/>
    </row>
    <row r="417" s="11" customFormat="1" ht="12.75" spans="1:30">
      <c r="A417" s="75" t="s">
        <v>42</v>
      </c>
      <c r="B417" s="66" t="s">
        <v>232</v>
      </c>
      <c r="C417" s="75" t="s">
        <v>53</v>
      </c>
      <c r="D417" s="75" t="s">
        <v>70</v>
      </c>
      <c r="E417" s="75" t="s">
        <v>71</v>
      </c>
      <c r="F417" s="75">
        <v>2686</v>
      </c>
      <c r="G417" s="75">
        <v>1</v>
      </c>
      <c r="H417" s="75">
        <v>872</v>
      </c>
      <c r="I417" s="75">
        <v>2686</v>
      </c>
      <c r="J417" s="75">
        <v>2019</v>
      </c>
      <c r="K417" s="75">
        <v>2019</v>
      </c>
      <c r="L417" s="81">
        <v>26.86</v>
      </c>
      <c r="M417" s="81">
        <v>0</v>
      </c>
      <c r="N417" s="81">
        <v>0</v>
      </c>
      <c r="O417" s="81">
        <v>0</v>
      </c>
      <c r="P417" s="81">
        <v>26.86</v>
      </c>
      <c r="Q417" s="75" t="s">
        <v>46</v>
      </c>
      <c r="R417" s="75">
        <v>872</v>
      </c>
      <c r="S417" s="75">
        <v>2686</v>
      </c>
      <c r="T417" s="75">
        <v>872</v>
      </c>
      <c r="U417" s="75">
        <v>2686</v>
      </c>
      <c r="V417" s="45" t="s">
        <v>41</v>
      </c>
      <c r="W417" s="45" t="s">
        <v>41</v>
      </c>
      <c r="X417" s="45" t="s">
        <v>41</v>
      </c>
      <c r="Y417" s="45" t="s">
        <v>41</v>
      </c>
      <c r="Z417" s="45" t="s">
        <v>41</v>
      </c>
      <c r="AA417" s="45" t="s">
        <v>41</v>
      </c>
      <c r="AB417" s="66" t="s">
        <v>233</v>
      </c>
      <c r="AC417" s="66" t="s">
        <v>234</v>
      </c>
      <c r="AD417" s="67"/>
    </row>
    <row r="418" s="11" customFormat="1" ht="12.75" spans="1:30">
      <c r="A418" s="75" t="s">
        <v>42</v>
      </c>
      <c r="B418" s="66" t="s">
        <v>232</v>
      </c>
      <c r="C418" s="75" t="s">
        <v>54</v>
      </c>
      <c r="D418" s="75" t="s">
        <v>70</v>
      </c>
      <c r="E418" s="75" t="s">
        <v>71</v>
      </c>
      <c r="F418" s="75">
        <v>3724</v>
      </c>
      <c r="G418" s="75">
        <v>1</v>
      </c>
      <c r="H418" s="75">
        <v>1188</v>
      </c>
      <c r="I418" s="75">
        <v>3724</v>
      </c>
      <c r="J418" s="75">
        <v>2019</v>
      </c>
      <c r="K418" s="75">
        <v>2019</v>
      </c>
      <c r="L418" s="81">
        <v>37.24</v>
      </c>
      <c r="M418" s="81">
        <v>0</v>
      </c>
      <c r="N418" s="81">
        <v>0</v>
      </c>
      <c r="O418" s="81">
        <v>0</v>
      </c>
      <c r="P418" s="81">
        <v>37.24</v>
      </c>
      <c r="Q418" s="75" t="s">
        <v>46</v>
      </c>
      <c r="R418" s="75">
        <v>1188</v>
      </c>
      <c r="S418" s="75">
        <v>3724</v>
      </c>
      <c r="T418" s="75">
        <v>1188</v>
      </c>
      <c r="U418" s="75">
        <v>3724</v>
      </c>
      <c r="V418" s="45" t="s">
        <v>41</v>
      </c>
      <c r="W418" s="45" t="s">
        <v>41</v>
      </c>
      <c r="X418" s="45" t="s">
        <v>41</v>
      </c>
      <c r="Y418" s="45" t="s">
        <v>41</v>
      </c>
      <c r="Z418" s="45" t="s">
        <v>41</v>
      </c>
      <c r="AA418" s="45" t="s">
        <v>41</v>
      </c>
      <c r="AB418" s="66" t="s">
        <v>233</v>
      </c>
      <c r="AC418" s="66" t="s">
        <v>234</v>
      </c>
      <c r="AD418" s="67"/>
    </row>
    <row r="419" s="11" customFormat="1" ht="12.75" spans="1:30">
      <c r="A419" s="75" t="s">
        <v>42</v>
      </c>
      <c r="B419" s="66" t="s">
        <v>232</v>
      </c>
      <c r="C419" s="75" t="s">
        <v>55</v>
      </c>
      <c r="D419" s="75" t="s">
        <v>70</v>
      </c>
      <c r="E419" s="75" t="s">
        <v>71</v>
      </c>
      <c r="F419" s="75">
        <v>3504</v>
      </c>
      <c r="G419" s="75">
        <v>1</v>
      </c>
      <c r="H419" s="75">
        <v>1026</v>
      </c>
      <c r="I419" s="75">
        <v>3504</v>
      </c>
      <c r="J419" s="75">
        <v>2019</v>
      </c>
      <c r="K419" s="75">
        <v>2019</v>
      </c>
      <c r="L419" s="81">
        <v>35.04</v>
      </c>
      <c r="M419" s="81">
        <v>0</v>
      </c>
      <c r="N419" s="81">
        <v>0</v>
      </c>
      <c r="O419" s="81">
        <v>0</v>
      </c>
      <c r="P419" s="81">
        <v>35.04</v>
      </c>
      <c r="Q419" s="75" t="s">
        <v>46</v>
      </c>
      <c r="R419" s="75">
        <v>1028</v>
      </c>
      <c r="S419" s="75">
        <v>3497</v>
      </c>
      <c r="T419" s="75">
        <v>1028</v>
      </c>
      <c r="U419" s="75">
        <v>3497</v>
      </c>
      <c r="V419" s="45" t="s">
        <v>41</v>
      </c>
      <c r="W419" s="45" t="s">
        <v>41</v>
      </c>
      <c r="X419" s="45" t="s">
        <v>41</v>
      </c>
      <c r="Y419" s="45" t="s">
        <v>41</v>
      </c>
      <c r="Z419" s="45" t="s">
        <v>41</v>
      </c>
      <c r="AA419" s="45" t="s">
        <v>41</v>
      </c>
      <c r="AB419" s="66" t="s">
        <v>233</v>
      </c>
      <c r="AC419" s="66" t="s">
        <v>234</v>
      </c>
      <c r="AD419" s="67"/>
    </row>
    <row r="420" s="11" customFormat="1" ht="12.75" spans="1:30">
      <c r="A420" s="75" t="s">
        <v>42</v>
      </c>
      <c r="B420" s="66" t="s">
        <v>232</v>
      </c>
      <c r="C420" s="75" t="s">
        <v>56</v>
      </c>
      <c r="D420" s="75" t="s">
        <v>70</v>
      </c>
      <c r="E420" s="75" t="s">
        <v>71</v>
      </c>
      <c r="F420" s="75">
        <v>1483</v>
      </c>
      <c r="G420" s="75">
        <v>1</v>
      </c>
      <c r="H420" s="75">
        <v>558</v>
      </c>
      <c r="I420" s="75">
        <v>1483</v>
      </c>
      <c r="J420" s="75">
        <v>2019</v>
      </c>
      <c r="K420" s="75">
        <v>2019</v>
      </c>
      <c r="L420" s="81">
        <v>14.83</v>
      </c>
      <c r="M420" s="81">
        <v>0</v>
      </c>
      <c r="N420" s="81">
        <v>0</v>
      </c>
      <c r="O420" s="81">
        <v>0</v>
      </c>
      <c r="P420" s="81">
        <v>14.83</v>
      </c>
      <c r="Q420" s="75" t="s">
        <v>46</v>
      </c>
      <c r="R420" s="75">
        <v>558</v>
      </c>
      <c r="S420" s="75">
        <v>1483</v>
      </c>
      <c r="T420" s="75">
        <v>558</v>
      </c>
      <c r="U420" s="75">
        <v>1483</v>
      </c>
      <c r="V420" s="45" t="s">
        <v>41</v>
      </c>
      <c r="W420" s="45" t="s">
        <v>41</v>
      </c>
      <c r="X420" s="45" t="s">
        <v>41</v>
      </c>
      <c r="Y420" s="45" t="s">
        <v>41</v>
      </c>
      <c r="Z420" s="45" t="s">
        <v>41</v>
      </c>
      <c r="AA420" s="45" t="s">
        <v>41</v>
      </c>
      <c r="AB420" s="66" t="s">
        <v>233</v>
      </c>
      <c r="AC420" s="66" t="s">
        <v>234</v>
      </c>
      <c r="AD420" s="67"/>
    </row>
    <row r="421" s="11" customFormat="1" ht="12.75" spans="1:30">
      <c r="A421" s="75" t="s">
        <v>42</v>
      </c>
      <c r="B421" s="66" t="s">
        <v>232</v>
      </c>
      <c r="C421" s="75" t="s">
        <v>57</v>
      </c>
      <c r="D421" s="75" t="s">
        <v>70</v>
      </c>
      <c r="E421" s="75" t="s">
        <v>71</v>
      </c>
      <c r="F421" s="75">
        <v>494</v>
      </c>
      <c r="G421" s="75">
        <v>1</v>
      </c>
      <c r="H421" s="75">
        <v>162</v>
      </c>
      <c r="I421" s="75">
        <v>494</v>
      </c>
      <c r="J421" s="75">
        <v>2019</v>
      </c>
      <c r="K421" s="75">
        <v>2019</v>
      </c>
      <c r="L421" s="81">
        <v>4.94</v>
      </c>
      <c r="M421" s="81">
        <v>0</v>
      </c>
      <c r="N421" s="81">
        <v>0</v>
      </c>
      <c r="O421" s="81">
        <v>0</v>
      </c>
      <c r="P421" s="81">
        <v>4.94</v>
      </c>
      <c r="Q421" s="75" t="s">
        <v>46</v>
      </c>
      <c r="R421" s="75">
        <v>162</v>
      </c>
      <c r="S421" s="75">
        <v>494</v>
      </c>
      <c r="T421" s="75">
        <v>162</v>
      </c>
      <c r="U421" s="75">
        <v>494</v>
      </c>
      <c r="V421" s="45" t="s">
        <v>41</v>
      </c>
      <c r="W421" s="45" t="s">
        <v>41</v>
      </c>
      <c r="X421" s="45" t="s">
        <v>41</v>
      </c>
      <c r="Y421" s="45" t="s">
        <v>41</v>
      </c>
      <c r="Z421" s="45" t="s">
        <v>41</v>
      </c>
      <c r="AA421" s="45" t="s">
        <v>41</v>
      </c>
      <c r="AB421" s="66" t="s">
        <v>233</v>
      </c>
      <c r="AC421" s="66" t="s">
        <v>234</v>
      </c>
      <c r="AD421" s="67"/>
    </row>
    <row r="422" s="11" customFormat="1" ht="12.75" spans="1:30">
      <c r="A422" s="75" t="s">
        <v>42</v>
      </c>
      <c r="B422" s="66" t="s">
        <v>232</v>
      </c>
      <c r="C422" s="75" t="s">
        <v>58</v>
      </c>
      <c r="D422" s="75" t="s">
        <v>70</v>
      </c>
      <c r="E422" s="75" t="s">
        <v>71</v>
      </c>
      <c r="F422" s="75">
        <v>2661</v>
      </c>
      <c r="G422" s="75">
        <v>1</v>
      </c>
      <c r="H422" s="75">
        <v>844</v>
      </c>
      <c r="I422" s="75">
        <v>2661</v>
      </c>
      <c r="J422" s="75">
        <v>2019</v>
      </c>
      <c r="K422" s="75">
        <v>2019</v>
      </c>
      <c r="L422" s="81">
        <v>26.61</v>
      </c>
      <c r="M422" s="81">
        <v>0</v>
      </c>
      <c r="N422" s="81">
        <v>0</v>
      </c>
      <c r="O422" s="81">
        <v>0</v>
      </c>
      <c r="P422" s="81">
        <v>26.61</v>
      </c>
      <c r="Q422" s="75" t="s">
        <v>46</v>
      </c>
      <c r="R422" s="75">
        <v>844</v>
      </c>
      <c r="S422" s="75">
        <v>2661</v>
      </c>
      <c r="T422" s="75">
        <v>844</v>
      </c>
      <c r="U422" s="75">
        <v>2661</v>
      </c>
      <c r="V422" s="45" t="s">
        <v>41</v>
      </c>
      <c r="W422" s="45" t="s">
        <v>41</v>
      </c>
      <c r="X422" s="45" t="s">
        <v>41</v>
      </c>
      <c r="Y422" s="45" t="s">
        <v>41</v>
      </c>
      <c r="Z422" s="45" t="s">
        <v>41</v>
      </c>
      <c r="AA422" s="45" t="s">
        <v>41</v>
      </c>
      <c r="AB422" s="66" t="s">
        <v>233</v>
      </c>
      <c r="AC422" s="66" t="s">
        <v>234</v>
      </c>
      <c r="AD422" s="67"/>
    </row>
    <row r="423" s="3" customFormat="1" spans="1:30">
      <c r="A423" s="77">
        <v>7.5</v>
      </c>
      <c r="B423" s="65" t="s">
        <v>235</v>
      </c>
      <c r="C423" s="77" t="s">
        <v>36</v>
      </c>
      <c r="D423" s="77"/>
      <c r="E423" s="77"/>
      <c r="F423" s="77">
        <f t="shared" ref="F423:I423" si="62">F424+F425+F426+F427+F428+F429+F430+F431+F432+F433+F434</f>
        <v>29397</v>
      </c>
      <c r="G423" s="77">
        <f t="shared" si="62"/>
        <v>11</v>
      </c>
      <c r="H423" s="77">
        <f t="shared" si="62"/>
        <v>7546</v>
      </c>
      <c r="I423" s="77">
        <f t="shared" si="62"/>
        <v>29397</v>
      </c>
      <c r="J423" s="43"/>
      <c r="K423" s="43"/>
      <c r="L423" s="80">
        <f>SUM(L424:L434)</f>
        <v>352.77</v>
      </c>
      <c r="M423" s="80">
        <f>SUM(M424:M434)</f>
        <v>0</v>
      </c>
      <c r="N423" s="80">
        <f>SUM(N424:N434)</f>
        <v>0</v>
      </c>
      <c r="O423" s="80">
        <f>SUM(O424:O434)</f>
        <v>0</v>
      </c>
      <c r="P423" s="80">
        <f>SUM(P424:P434)</f>
        <v>352.77</v>
      </c>
      <c r="Q423" s="43"/>
      <c r="R423" s="77">
        <f>R424+R425+R426+R427+R428+R429+R430+R431+R432+R433+R434</f>
        <v>7988</v>
      </c>
      <c r="S423" s="77">
        <f>S424+S425+S426+S427+S428+S429+S430+S431+S432+S433+S434</f>
        <v>31269</v>
      </c>
      <c r="T423" s="77">
        <f>T424+T425+T426+T427+T428+T429+T430+T431+T432+T433+T434</f>
        <v>7546</v>
      </c>
      <c r="U423" s="77">
        <f>U424+U425+U426+U427+U428+U429+U430+U431+U432+U433+U434</f>
        <v>29397</v>
      </c>
      <c r="V423" s="43" t="s">
        <v>41</v>
      </c>
      <c r="W423" s="43" t="s">
        <v>41</v>
      </c>
      <c r="X423" s="43" t="s">
        <v>41</v>
      </c>
      <c r="Y423" s="43" t="s">
        <v>41</v>
      </c>
      <c r="Z423" s="43" t="s">
        <v>41</v>
      </c>
      <c r="AA423" s="43" t="s">
        <v>41</v>
      </c>
      <c r="AB423" s="65"/>
      <c r="AC423" s="65"/>
      <c r="AD423" s="65"/>
    </row>
    <row r="424" s="11" customFormat="1" ht="12.75" spans="1:30">
      <c r="A424" s="75" t="s">
        <v>42</v>
      </c>
      <c r="B424" s="66" t="s">
        <v>236</v>
      </c>
      <c r="C424" s="75" t="s">
        <v>44</v>
      </c>
      <c r="D424" s="75" t="s">
        <v>70</v>
      </c>
      <c r="E424" s="75" t="s">
        <v>71</v>
      </c>
      <c r="F424" s="75">
        <v>255</v>
      </c>
      <c r="G424" s="75">
        <v>1</v>
      </c>
      <c r="H424" s="75">
        <v>75</v>
      </c>
      <c r="I424" s="75">
        <v>255</v>
      </c>
      <c r="J424" s="75">
        <v>2019</v>
      </c>
      <c r="K424" s="75">
        <v>2019</v>
      </c>
      <c r="L424" s="81">
        <v>3.06</v>
      </c>
      <c r="M424" s="81">
        <v>0</v>
      </c>
      <c r="N424" s="81">
        <v>0</v>
      </c>
      <c r="O424" s="81">
        <v>0</v>
      </c>
      <c r="P424" s="81">
        <v>3.06</v>
      </c>
      <c r="Q424" s="75" t="s">
        <v>46</v>
      </c>
      <c r="R424" s="75">
        <v>75</v>
      </c>
      <c r="S424" s="75">
        <v>255</v>
      </c>
      <c r="T424" s="75">
        <f t="shared" ref="T424:T434" si="63">H424</f>
        <v>75</v>
      </c>
      <c r="U424" s="75">
        <f t="shared" ref="U424:U434" si="64">I424</f>
        <v>255</v>
      </c>
      <c r="V424" s="45" t="s">
        <v>41</v>
      </c>
      <c r="W424" s="45" t="s">
        <v>41</v>
      </c>
      <c r="X424" s="45" t="s">
        <v>41</v>
      </c>
      <c r="Y424" s="45" t="s">
        <v>41</v>
      </c>
      <c r="Z424" s="45" t="s">
        <v>41</v>
      </c>
      <c r="AA424" s="45" t="s">
        <v>41</v>
      </c>
      <c r="AB424" s="66" t="s">
        <v>206</v>
      </c>
      <c r="AC424" s="66" t="s">
        <v>237</v>
      </c>
      <c r="AD424" s="67"/>
    </row>
    <row r="425" s="11" customFormat="1" ht="12.75" spans="1:30">
      <c r="A425" s="75" t="s">
        <v>42</v>
      </c>
      <c r="B425" s="66" t="s">
        <v>236</v>
      </c>
      <c r="C425" s="75" t="s">
        <v>49</v>
      </c>
      <c r="D425" s="75" t="s">
        <v>70</v>
      </c>
      <c r="E425" s="75" t="s">
        <v>71</v>
      </c>
      <c r="F425" s="75">
        <v>1416</v>
      </c>
      <c r="G425" s="75">
        <v>1</v>
      </c>
      <c r="H425" s="75">
        <v>375</v>
      </c>
      <c r="I425" s="75">
        <v>1416</v>
      </c>
      <c r="J425" s="75">
        <v>2019</v>
      </c>
      <c r="K425" s="75">
        <v>2019</v>
      </c>
      <c r="L425" s="81">
        <v>16.992</v>
      </c>
      <c r="M425" s="81">
        <v>0</v>
      </c>
      <c r="N425" s="81">
        <v>0</v>
      </c>
      <c r="O425" s="81">
        <v>0</v>
      </c>
      <c r="P425" s="81">
        <v>16.992</v>
      </c>
      <c r="Q425" s="75" t="s">
        <v>46</v>
      </c>
      <c r="R425" s="75">
        <v>375</v>
      </c>
      <c r="S425" s="75">
        <v>1416</v>
      </c>
      <c r="T425" s="75">
        <f t="shared" si="63"/>
        <v>375</v>
      </c>
      <c r="U425" s="75">
        <f t="shared" si="64"/>
        <v>1416</v>
      </c>
      <c r="V425" s="45" t="s">
        <v>41</v>
      </c>
      <c r="W425" s="45" t="s">
        <v>41</v>
      </c>
      <c r="X425" s="45" t="s">
        <v>41</v>
      </c>
      <c r="Y425" s="45" t="s">
        <v>41</v>
      </c>
      <c r="Z425" s="45" t="s">
        <v>41</v>
      </c>
      <c r="AA425" s="45" t="s">
        <v>41</v>
      </c>
      <c r="AB425" s="66" t="s">
        <v>206</v>
      </c>
      <c r="AC425" s="66" t="s">
        <v>237</v>
      </c>
      <c r="AD425" s="67"/>
    </row>
    <row r="426" s="11" customFormat="1" ht="12.75" spans="1:30">
      <c r="A426" s="75" t="s">
        <v>42</v>
      </c>
      <c r="B426" s="66" t="s">
        <v>236</v>
      </c>
      <c r="C426" s="75" t="s">
        <v>50</v>
      </c>
      <c r="D426" s="75" t="s">
        <v>70</v>
      </c>
      <c r="E426" s="75" t="s">
        <v>71</v>
      </c>
      <c r="F426" s="75">
        <v>1149</v>
      </c>
      <c r="G426" s="75">
        <v>1</v>
      </c>
      <c r="H426" s="75">
        <v>308</v>
      </c>
      <c r="I426" s="75">
        <v>1149</v>
      </c>
      <c r="J426" s="75">
        <v>2019</v>
      </c>
      <c r="K426" s="75">
        <v>2019</v>
      </c>
      <c r="L426" s="81">
        <v>13.788</v>
      </c>
      <c r="M426" s="81">
        <v>0</v>
      </c>
      <c r="N426" s="81">
        <v>0</v>
      </c>
      <c r="O426" s="81">
        <v>0</v>
      </c>
      <c r="P426" s="81">
        <v>13.788</v>
      </c>
      <c r="Q426" s="75" t="s">
        <v>46</v>
      </c>
      <c r="R426" s="75">
        <v>308</v>
      </c>
      <c r="S426" s="75">
        <v>1149</v>
      </c>
      <c r="T426" s="75">
        <f t="shared" si="63"/>
        <v>308</v>
      </c>
      <c r="U426" s="75">
        <f t="shared" si="64"/>
        <v>1149</v>
      </c>
      <c r="V426" s="45" t="s">
        <v>41</v>
      </c>
      <c r="W426" s="45" t="s">
        <v>41</v>
      </c>
      <c r="X426" s="45" t="s">
        <v>41</v>
      </c>
      <c r="Y426" s="45" t="s">
        <v>41</v>
      </c>
      <c r="Z426" s="45" t="s">
        <v>41</v>
      </c>
      <c r="AA426" s="45" t="s">
        <v>41</v>
      </c>
      <c r="AB426" s="66" t="s">
        <v>206</v>
      </c>
      <c r="AC426" s="66" t="s">
        <v>237</v>
      </c>
      <c r="AD426" s="67"/>
    </row>
    <row r="427" s="11" customFormat="1" ht="12.75" spans="1:30">
      <c r="A427" s="75" t="s">
        <v>42</v>
      </c>
      <c r="B427" s="66" t="s">
        <v>236</v>
      </c>
      <c r="C427" s="75" t="s">
        <v>51</v>
      </c>
      <c r="D427" s="75" t="s">
        <v>70</v>
      </c>
      <c r="E427" s="75" t="s">
        <v>71</v>
      </c>
      <c r="F427" s="75">
        <v>780</v>
      </c>
      <c r="G427" s="75">
        <v>1</v>
      </c>
      <c r="H427" s="75">
        <v>181</v>
      </c>
      <c r="I427" s="75">
        <v>780</v>
      </c>
      <c r="J427" s="75">
        <v>2019</v>
      </c>
      <c r="K427" s="75">
        <v>2019</v>
      </c>
      <c r="L427" s="81">
        <v>9.36</v>
      </c>
      <c r="M427" s="81">
        <v>0</v>
      </c>
      <c r="N427" s="81">
        <v>0</v>
      </c>
      <c r="O427" s="81">
        <v>0</v>
      </c>
      <c r="P427" s="81">
        <v>9.36</v>
      </c>
      <c r="Q427" s="75" t="s">
        <v>46</v>
      </c>
      <c r="R427" s="75">
        <v>623</v>
      </c>
      <c r="S427" s="75">
        <v>2652</v>
      </c>
      <c r="T427" s="75">
        <f t="shared" si="63"/>
        <v>181</v>
      </c>
      <c r="U427" s="75">
        <f t="shared" si="64"/>
        <v>780</v>
      </c>
      <c r="V427" s="45" t="s">
        <v>41</v>
      </c>
      <c r="W427" s="45" t="s">
        <v>41</v>
      </c>
      <c r="X427" s="45" t="s">
        <v>41</v>
      </c>
      <c r="Y427" s="45" t="s">
        <v>41</v>
      </c>
      <c r="Z427" s="45" t="s">
        <v>41</v>
      </c>
      <c r="AA427" s="45" t="s">
        <v>41</v>
      </c>
      <c r="AB427" s="66" t="s">
        <v>206</v>
      </c>
      <c r="AC427" s="66" t="s">
        <v>237</v>
      </c>
      <c r="AD427" s="67"/>
    </row>
    <row r="428" s="11" customFormat="1" ht="12.75" spans="1:30">
      <c r="A428" s="75" t="s">
        <v>42</v>
      </c>
      <c r="B428" s="66" t="s">
        <v>236</v>
      </c>
      <c r="C428" s="75" t="s">
        <v>52</v>
      </c>
      <c r="D428" s="75" t="s">
        <v>70</v>
      </c>
      <c r="E428" s="75" t="s">
        <v>71</v>
      </c>
      <c r="F428" s="75">
        <v>2446</v>
      </c>
      <c r="G428" s="75">
        <v>1</v>
      </c>
      <c r="H428" s="75">
        <v>658</v>
      </c>
      <c r="I428" s="75">
        <v>2446</v>
      </c>
      <c r="J428" s="75">
        <v>2018</v>
      </c>
      <c r="K428" s="75">
        <v>2020</v>
      </c>
      <c r="L428" s="81">
        <v>29.352</v>
      </c>
      <c r="M428" s="81">
        <v>0</v>
      </c>
      <c r="N428" s="81">
        <v>0</v>
      </c>
      <c r="O428" s="81">
        <v>0</v>
      </c>
      <c r="P428" s="81">
        <v>29.352</v>
      </c>
      <c r="Q428" s="75" t="s">
        <v>46</v>
      </c>
      <c r="R428" s="75">
        <v>658</v>
      </c>
      <c r="S428" s="75">
        <v>2446</v>
      </c>
      <c r="T428" s="75">
        <f t="shared" si="63"/>
        <v>658</v>
      </c>
      <c r="U428" s="75">
        <f t="shared" si="64"/>
        <v>2446</v>
      </c>
      <c r="V428" s="45" t="s">
        <v>41</v>
      </c>
      <c r="W428" s="45" t="s">
        <v>41</v>
      </c>
      <c r="X428" s="45" t="s">
        <v>41</v>
      </c>
      <c r="Y428" s="45" t="s">
        <v>41</v>
      </c>
      <c r="Z428" s="45" t="s">
        <v>41</v>
      </c>
      <c r="AA428" s="45" t="s">
        <v>41</v>
      </c>
      <c r="AB428" s="66" t="s">
        <v>206</v>
      </c>
      <c r="AC428" s="66" t="s">
        <v>237</v>
      </c>
      <c r="AD428" s="67"/>
    </row>
    <row r="429" s="11" customFormat="1" ht="12.75" spans="1:30">
      <c r="A429" s="75" t="s">
        <v>42</v>
      </c>
      <c r="B429" s="66" t="s">
        <v>236</v>
      </c>
      <c r="C429" s="75" t="s">
        <v>53</v>
      </c>
      <c r="D429" s="75" t="s">
        <v>70</v>
      </c>
      <c r="E429" s="75" t="s">
        <v>71</v>
      </c>
      <c r="F429" s="75">
        <v>4222</v>
      </c>
      <c r="G429" s="75">
        <v>1</v>
      </c>
      <c r="H429" s="75">
        <v>1129</v>
      </c>
      <c r="I429" s="75">
        <v>4222</v>
      </c>
      <c r="J429" s="75">
        <v>2019</v>
      </c>
      <c r="K429" s="75">
        <v>2019</v>
      </c>
      <c r="L429" s="81">
        <v>50.668</v>
      </c>
      <c r="M429" s="81">
        <v>0</v>
      </c>
      <c r="N429" s="81">
        <v>0</v>
      </c>
      <c r="O429" s="81">
        <v>0</v>
      </c>
      <c r="P429" s="81">
        <v>50.668</v>
      </c>
      <c r="Q429" s="75" t="s">
        <v>46</v>
      </c>
      <c r="R429" s="75">
        <v>1129</v>
      </c>
      <c r="S429" s="75">
        <v>4222</v>
      </c>
      <c r="T429" s="75">
        <f t="shared" si="63"/>
        <v>1129</v>
      </c>
      <c r="U429" s="75">
        <f t="shared" si="64"/>
        <v>4222</v>
      </c>
      <c r="V429" s="45" t="s">
        <v>41</v>
      </c>
      <c r="W429" s="45" t="s">
        <v>41</v>
      </c>
      <c r="X429" s="45" t="s">
        <v>41</v>
      </c>
      <c r="Y429" s="45" t="s">
        <v>41</v>
      </c>
      <c r="Z429" s="45" t="s">
        <v>41</v>
      </c>
      <c r="AA429" s="45" t="s">
        <v>41</v>
      </c>
      <c r="AB429" s="66" t="s">
        <v>206</v>
      </c>
      <c r="AC429" s="66" t="s">
        <v>237</v>
      </c>
      <c r="AD429" s="67"/>
    </row>
    <row r="430" s="11" customFormat="1" ht="12.75" spans="1:30">
      <c r="A430" s="75" t="s">
        <v>42</v>
      </c>
      <c r="B430" s="66" t="s">
        <v>236</v>
      </c>
      <c r="C430" s="75" t="s">
        <v>54</v>
      </c>
      <c r="D430" s="75" t="s">
        <v>70</v>
      </c>
      <c r="E430" s="75" t="s">
        <v>71</v>
      </c>
      <c r="F430" s="75">
        <v>5871</v>
      </c>
      <c r="G430" s="75">
        <v>1</v>
      </c>
      <c r="H430" s="75">
        <v>1506</v>
      </c>
      <c r="I430" s="75">
        <v>5871</v>
      </c>
      <c r="J430" s="75">
        <v>2019</v>
      </c>
      <c r="K430" s="75">
        <v>2019</v>
      </c>
      <c r="L430" s="81">
        <v>70.452</v>
      </c>
      <c r="M430" s="81">
        <v>0</v>
      </c>
      <c r="N430" s="81">
        <v>0</v>
      </c>
      <c r="O430" s="81">
        <v>0</v>
      </c>
      <c r="P430" s="81">
        <v>70.452</v>
      </c>
      <c r="Q430" s="75" t="s">
        <v>46</v>
      </c>
      <c r="R430" s="75">
        <v>1506</v>
      </c>
      <c r="S430" s="75">
        <v>5871</v>
      </c>
      <c r="T430" s="75">
        <f t="shared" si="63"/>
        <v>1506</v>
      </c>
      <c r="U430" s="75">
        <f t="shared" si="64"/>
        <v>5871</v>
      </c>
      <c r="V430" s="45" t="s">
        <v>41</v>
      </c>
      <c r="W430" s="45" t="s">
        <v>41</v>
      </c>
      <c r="X430" s="45" t="s">
        <v>41</v>
      </c>
      <c r="Y430" s="45" t="s">
        <v>41</v>
      </c>
      <c r="Z430" s="45" t="s">
        <v>41</v>
      </c>
      <c r="AA430" s="45" t="s">
        <v>41</v>
      </c>
      <c r="AB430" s="66" t="s">
        <v>206</v>
      </c>
      <c r="AC430" s="66" t="s">
        <v>237</v>
      </c>
      <c r="AD430" s="67"/>
    </row>
    <row r="431" s="11" customFormat="1" ht="12.75" spans="1:30">
      <c r="A431" s="75" t="s">
        <v>42</v>
      </c>
      <c r="B431" s="66" t="s">
        <v>236</v>
      </c>
      <c r="C431" s="75" t="s">
        <v>55</v>
      </c>
      <c r="D431" s="75" t="s">
        <v>70</v>
      </c>
      <c r="E431" s="75" t="s">
        <v>71</v>
      </c>
      <c r="F431" s="75">
        <v>5784</v>
      </c>
      <c r="G431" s="75">
        <v>1</v>
      </c>
      <c r="H431" s="75">
        <v>1447</v>
      </c>
      <c r="I431" s="75">
        <v>5784</v>
      </c>
      <c r="J431" s="75">
        <v>2019</v>
      </c>
      <c r="K431" s="75">
        <v>2019</v>
      </c>
      <c r="L431" s="81">
        <v>69.408</v>
      </c>
      <c r="M431" s="81">
        <v>0</v>
      </c>
      <c r="N431" s="81">
        <v>0</v>
      </c>
      <c r="O431" s="81">
        <v>0</v>
      </c>
      <c r="P431" s="81">
        <v>69.408</v>
      </c>
      <c r="Q431" s="75" t="s">
        <v>46</v>
      </c>
      <c r="R431" s="75">
        <v>1447</v>
      </c>
      <c r="S431" s="75">
        <v>5784</v>
      </c>
      <c r="T431" s="75">
        <f t="shared" si="63"/>
        <v>1447</v>
      </c>
      <c r="U431" s="75">
        <f t="shared" si="64"/>
        <v>5784</v>
      </c>
      <c r="V431" s="45" t="s">
        <v>41</v>
      </c>
      <c r="W431" s="45" t="s">
        <v>41</v>
      </c>
      <c r="X431" s="45" t="s">
        <v>41</v>
      </c>
      <c r="Y431" s="45" t="s">
        <v>41</v>
      </c>
      <c r="Z431" s="45" t="s">
        <v>41</v>
      </c>
      <c r="AA431" s="45" t="s">
        <v>41</v>
      </c>
      <c r="AB431" s="66" t="s">
        <v>206</v>
      </c>
      <c r="AC431" s="66" t="s">
        <v>237</v>
      </c>
      <c r="AD431" s="67"/>
    </row>
    <row r="432" s="11" customFormat="1" ht="12.75" spans="1:30">
      <c r="A432" s="75" t="s">
        <v>42</v>
      </c>
      <c r="B432" s="66" t="s">
        <v>236</v>
      </c>
      <c r="C432" s="75" t="s">
        <v>56</v>
      </c>
      <c r="D432" s="75" t="s">
        <v>70</v>
      </c>
      <c r="E432" s="75" t="s">
        <v>71</v>
      </c>
      <c r="F432" s="75">
        <v>2289</v>
      </c>
      <c r="G432" s="75">
        <v>1</v>
      </c>
      <c r="H432" s="75">
        <v>650</v>
      </c>
      <c r="I432" s="75">
        <v>2289</v>
      </c>
      <c r="J432" s="75">
        <v>2020</v>
      </c>
      <c r="K432" s="75">
        <v>2020</v>
      </c>
      <c r="L432" s="81">
        <v>27.47</v>
      </c>
      <c r="M432" s="81">
        <v>0</v>
      </c>
      <c r="N432" s="81">
        <v>0</v>
      </c>
      <c r="O432" s="81">
        <v>0</v>
      </c>
      <c r="P432" s="81">
        <v>27.47</v>
      </c>
      <c r="Q432" s="75" t="s">
        <v>46</v>
      </c>
      <c r="R432" s="75">
        <v>650</v>
      </c>
      <c r="S432" s="75">
        <v>2289</v>
      </c>
      <c r="T432" s="75">
        <f t="shared" si="63"/>
        <v>650</v>
      </c>
      <c r="U432" s="75">
        <f t="shared" si="64"/>
        <v>2289</v>
      </c>
      <c r="V432" s="45" t="s">
        <v>41</v>
      </c>
      <c r="W432" s="45" t="s">
        <v>41</v>
      </c>
      <c r="X432" s="45" t="s">
        <v>41</v>
      </c>
      <c r="Y432" s="45" t="s">
        <v>41</v>
      </c>
      <c r="Z432" s="45" t="s">
        <v>41</v>
      </c>
      <c r="AA432" s="45" t="s">
        <v>41</v>
      </c>
      <c r="AB432" s="66" t="s">
        <v>206</v>
      </c>
      <c r="AC432" s="66" t="s">
        <v>237</v>
      </c>
      <c r="AD432" s="67"/>
    </row>
    <row r="433" s="11" customFormat="1" ht="12.75" spans="1:30">
      <c r="A433" s="75" t="s">
        <v>42</v>
      </c>
      <c r="B433" s="66" t="s">
        <v>236</v>
      </c>
      <c r="C433" s="75" t="s">
        <v>57</v>
      </c>
      <c r="D433" s="75" t="s">
        <v>70</v>
      </c>
      <c r="E433" s="75" t="s">
        <v>71</v>
      </c>
      <c r="F433" s="75">
        <v>798</v>
      </c>
      <c r="G433" s="75">
        <v>1</v>
      </c>
      <c r="H433" s="75">
        <v>204</v>
      </c>
      <c r="I433" s="75">
        <v>798</v>
      </c>
      <c r="J433" s="75">
        <v>2018</v>
      </c>
      <c r="K433" s="75">
        <v>2020</v>
      </c>
      <c r="L433" s="81">
        <v>9.576</v>
      </c>
      <c r="M433" s="81">
        <v>0</v>
      </c>
      <c r="N433" s="81">
        <v>0</v>
      </c>
      <c r="O433" s="81">
        <v>0</v>
      </c>
      <c r="P433" s="81">
        <v>9.576</v>
      </c>
      <c r="Q433" s="75" t="s">
        <v>46</v>
      </c>
      <c r="R433" s="75">
        <v>204</v>
      </c>
      <c r="S433" s="75">
        <v>798</v>
      </c>
      <c r="T433" s="75">
        <f t="shared" si="63"/>
        <v>204</v>
      </c>
      <c r="U433" s="75">
        <f t="shared" si="64"/>
        <v>798</v>
      </c>
      <c r="V433" s="45" t="s">
        <v>41</v>
      </c>
      <c r="W433" s="45" t="s">
        <v>41</v>
      </c>
      <c r="X433" s="45" t="s">
        <v>41</v>
      </c>
      <c r="Y433" s="45" t="s">
        <v>41</v>
      </c>
      <c r="Z433" s="45" t="s">
        <v>41</v>
      </c>
      <c r="AA433" s="45" t="s">
        <v>41</v>
      </c>
      <c r="AB433" s="66" t="s">
        <v>206</v>
      </c>
      <c r="AC433" s="66" t="s">
        <v>237</v>
      </c>
      <c r="AD433" s="67"/>
    </row>
    <row r="434" s="11" customFormat="1" ht="12.75" spans="1:30">
      <c r="A434" s="75" t="s">
        <v>42</v>
      </c>
      <c r="B434" s="66" t="s">
        <v>236</v>
      </c>
      <c r="C434" s="75" t="s">
        <v>58</v>
      </c>
      <c r="D434" s="75" t="s">
        <v>70</v>
      </c>
      <c r="E434" s="75" t="s">
        <v>71</v>
      </c>
      <c r="F434" s="75">
        <v>4387</v>
      </c>
      <c r="G434" s="75">
        <v>1</v>
      </c>
      <c r="H434" s="75">
        <v>1013</v>
      </c>
      <c r="I434" s="75">
        <v>4387</v>
      </c>
      <c r="J434" s="75">
        <v>2019</v>
      </c>
      <c r="K434" s="75">
        <v>2019</v>
      </c>
      <c r="L434" s="81">
        <v>52.644</v>
      </c>
      <c r="M434" s="81">
        <v>0</v>
      </c>
      <c r="N434" s="81">
        <v>0</v>
      </c>
      <c r="O434" s="81">
        <v>0</v>
      </c>
      <c r="P434" s="81">
        <v>52.644</v>
      </c>
      <c r="Q434" s="75" t="s">
        <v>46</v>
      </c>
      <c r="R434" s="75">
        <v>1013</v>
      </c>
      <c r="S434" s="75">
        <v>4387</v>
      </c>
      <c r="T434" s="75">
        <f t="shared" si="63"/>
        <v>1013</v>
      </c>
      <c r="U434" s="75">
        <f t="shared" si="64"/>
        <v>4387</v>
      </c>
      <c r="V434" s="45" t="s">
        <v>41</v>
      </c>
      <c r="W434" s="45" t="s">
        <v>41</v>
      </c>
      <c r="X434" s="45" t="s">
        <v>41</v>
      </c>
      <c r="Y434" s="45" t="s">
        <v>41</v>
      </c>
      <c r="Z434" s="45" t="s">
        <v>41</v>
      </c>
      <c r="AA434" s="45" t="s">
        <v>41</v>
      </c>
      <c r="AB434" s="66" t="s">
        <v>206</v>
      </c>
      <c r="AC434" s="66" t="s">
        <v>237</v>
      </c>
      <c r="AD434" s="67"/>
    </row>
    <row r="435" s="3" customFormat="1" spans="1:30">
      <c r="A435" s="77">
        <v>7.6</v>
      </c>
      <c r="B435" s="65" t="s">
        <v>238</v>
      </c>
      <c r="C435" s="77"/>
      <c r="D435" s="77"/>
      <c r="E435" s="77"/>
      <c r="F435" s="77"/>
      <c r="G435" s="77"/>
      <c r="H435" s="77"/>
      <c r="I435" s="77"/>
      <c r="J435" s="77"/>
      <c r="K435" s="77"/>
      <c r="L435" s="80"/>
      <c r="M435" s="80"/>
      <c r="N435" s="80"/>
      <c r="O435" s="80"/>
      <c r="P435" s="80"/>
      <c r="Q435" s="77"/>
      <c r="R435" s="77"/>
      <c r="S435" s="77"/>
      <c r="T435" s="77"/>
      <c r="U435" s="77"/>
      <c r="V435" s="43" t="s">
        <v>41</v>
      </c>
      <c r="W435" s="43" t="s">
        <v>41</v>
      </c>
      <c r="X435" s="43" t="s">
        <v>41</v>
      </c>
      <c r="Y435" s="43" t="s">
        <v>41</v>
      </c>
      <c r="Z435" s="43" t="s">
        <v>41</v>
      </c>
      <c r="AA435" s="43" t="s">
        <v>41</v>
      </c>
      <c r="AB435" s="65"/>
      <c r="AC435" s="65"/>
      <c r="AD435" s="65"/>
    </row>
    <row r="436" s="3" customFormat="1" spans="1:30">
      <c r="A436" s="77">
        <v>7.7</v>
      </c>
      <c r="B436" s="65" t="s">
        <v>239</v>
      </c>
      <c r="C436" s="77" t="s">
        <v>64</v>
      </c>
      <c r="D436" s="77"/>
      <c r="E436" s="77"/>
      <c r="F436" s="77">
        <f>SUM(F437:F441)</f>
        <v>380</v>
      </c>
      <c r="G436" s="77">
        <f>SUM(G437:G441)</f>
        <v>5</v>
      </c>
      <c r="H436" s="77">
        <f>SUM(H437:H441)</f>
        <v>314</v>
      </c>
      <c r="I436" s="77">
        <f>SUM(I437:I441)</f>
        <v>428</v>
      </c>
      <c r="J436" s="43"/>
      <c r="K436" s="43"/>
      <c r="L436" s="80">
        <f>SUM(L437:L441)</f>
        <v>32.956</v>
      </c>
      <c r="M436" s="80">
        <f t="shared" ref="M436:AA436" si="65">SUM(M437:M441)</f>
        <v>0</v>
      </c>
      <c r="N436" s="80">
        <f t="shared" si="65"/>
        <v>0</v>
      </c>
      <c r="O436" s="80">
        <f t="shared" si="65"/>
        <v>0</v>
      </c>
      <c r="P436" s="80">
        <f t="shared" si="65"/>
        <v>32.956</v>
      </c>
      <c r="Q436" s="43"/>
      <c r="R436" s="77">
        <f t="shared" si="65"/>
        <v>314</v>
      </c>
      <c r="S436" s="77">
        <f t="shared" si="65"/>
        <v>428</v>
      </c>
      <c r="T436" s="77">
        <f t="shared" si="65"/>
        <v>314</v>
      </c>
      <c r="U436" s="77">
        <f t="shared" si="65"/>
        <v>428</v>
      </c>
      <c r="V436" s="43" t="s">
        <v>41</v>
      </c>
      <c r="W436" s="43" t="s">
        <v>41</v>
      </c>
      <c r="X436" s="43" t="s">
        <v>41</v>
      </c>
      <c r="Y436" s="43" t="s">
        <v>41</v>
      </c>
      <c r="Z436" s="43" t="s">
        <v>41</v>
      </c>
      <c r="AA436" s="43" t="s">
        <v>41</v>
      </c>
      <c r="AB436" s="65"/>
      <c r="AC436" s="65"/>
      <c r="AD436" s="65"/>
    </row>
    <row r="437" s="11" customFormat="1" ht="12.75" spans="1:30">
      <c r="A437" s="75" t="s">
        <v>42</v>
      </c>
      <c r="B437" s="66" t="s">
        <v>240</v>
      </c>
      <c r="C437" s="75" t="s">
        <v>53</v>
      </c>
      <c r="D437" s="75" t="s">
        <v>70</v>
      </c>
      <c r="E437" s="75" t="s">
        <v>71</v>
      </c>
      <c r="F437" s="75">
        <v>102</v>
      </c>
      <c r="G437" s="75">
        <v>1</v>
      </c>
      <c r="H437" s="75">
        <v>73</v>
      </c>
      <c r="I437" s="75">
        <v>102</v>
      </c>
      <c r="J437" s="75">
        <v>2019</v>
      </c>
      <c r="K437" s="75">
        <v>2019</v>
      </c>
      <c r="L437" s="81">
        <v>7.854</v>
      </c>
      <c r="M437" s="81">
        <v>0</v>
      </c>
      <c r="N437" s="81">
        <v>0</v>
      </c>
      <c r="O437" s="81">
        <v>0</v>
      </c>
      <c r="P437" s="81">
        <v>7.854</v>
      </c>
      <c r="Q437" s="75" t="s">
        <v>46</v>
      </c>
      <c r="R437" s="75">
        <v>73</v>
      </c>
      <c r="S437" s="75">
        <v>102</v>
      </c>
      <c r="T437" s="75">
        <v>73</v>
      </c>
      <c r="U437" s="75">
        <v>102</v>
      </c>
      <c r="V437" s="45" t="s">
        <v>41</v>
      </c>
      <c r="W437" s="45" t="s">
        <v>41</v>
      </c>
      <c r="X437" s="45" t="s">
        <v>41</v>
      </c>
      <c r="Y437" s="45" t="s">
        <v>41</v>
      </c>
      <c r="Z437" s="45" t="s">
        <v>41</v>
      </c>
      <c r="AA437" s="45" t="s">
        <v>41</v>
      </c>
      <c r="AB437" s="66" t="s">
        <v>206</v>
      </c>
      <c r="AC437" s="66" t="s">
        <v>234</v>
      </c>
      <c r="AD437" s="67"/>
    </row>
    <row r="438" s="11" customFormat="1" ht="12.75" spans="1:30">
      <c r="A438" s="75" t="s">
        <v>42</v>
      </c>
      <c r="B438" s="66" t="s">
        <v>240</v>
      </c>
      <c r="C438" s="75" t="s">
        <v>54</v>
      </c>
      <c r="D438" s="75"/>
      <c r="E438" s="75" t="s">
        <v>71</v>
      </c>
      <c r="F438" s="75">
        <v>19</v>
      </c>
      <c r="G438" s="75">
        <v>1</v>
      </c>
      <c r="H438" s="75">
        <v>14</v>
      </c>
      <c r="I438" s="75">
        <v>19</v>
      </c>
      <c r="J438" s="75">
        <v>2019</v>
      </c>
      <c r="K438" s="75">
        <v>2019</v>
      </c>
      <c r="L438" s="81">
        <v>1.463</v>
      </c>
      <c r="M438" s="81">
        <v>0</v>
      </c>
      <c r="N438" s="81">
        <v>0</v>
      </c>
      <c r="O438" s="81">
        <v>0</v>
      </c>
      <c r="P438" s="81">
        <v>1.463</v>
      </c>
      <c r="Q438" s="75" t="s">
        <v>46</v>
      </c>
      <c r="R438" s="75">
        <v>14</v>
      </c>
      <c r="S438" s="75">
        <v>19</v>
      </c>
      <c r="T438" s="75">
        <v>14</v>
      </c>
      <c r="U438" s="75">
        <v>19</v>
      </c>
      <c r="V438" s="45" t="s">
        <v>41</v>
      </c>
      <c r="W438" s="45" t="s">
        <v>41</v>
      </c>
      <c r="X438" s="45" t="s">
        <v>41</v>
      </c>
      <c r="Y438" s="45" t="s">
        <v>41</v>
      </c>
      <c r="Z438" s="45" t="s">
        <v>41</v>
      </c>
      <c r="AA438" s="45" t="s">
        <v>41</v>
      </c>
      <c r="AB438" s="66" t="s">
        <v>206</v>
      </c>
      <c r="AC438" s="66" t="s">
        <v>234</v>
      </c>
      <c r="AD438" s="67"/>
    </row>
    <row r="439" s="11" customFormat="1" ht="12.75" spans="1:30">
      <c r="A439" s="75" t="s">
        <v>42</v>
      </c>
      <c r="B439" s="66" t="s">
        <v>240</v>
      </c>
      <c r="C439" s="75" t="s">
        <v>55</v>
      </c>
      <c r="D439" s="75" t="s">
        <v>70</v>
      </c>
      <c r="E439" s="75" t="s">
        <v>71</v>
      </c>
      <c r="F439" s="75">
        <v>123</v>
      </c>
      <c r="G439" s="75">
        <v>1</v>
      </c>
      <c r="H439" s="75">
        <v>123</v>
      </c>
      <c r="I439" s="75">
        <v>171</v>
      </c>
      <c r="J439" s="75">
        <v>2019</v>
      </c>
      <c r="K439" s="75">
        <v>2019</v>
      </c>
      <c r="L439" s="81">
        <v>13.167</v>
      </c>
      <c r="M439" s="81">
        <v>0</v>
      </c>
      <c r="N439" s="81">
        <v>0</v>
      </c>
      <c r="O439" s="81">
        <v>0</v>
      </c>
      <c r="P439" s="81">
        <v>13.167</v>
      </c>
      <c r="Q439" s="75" t="s">
        <v>46</v>
      </c>
      <c r="R439" s="75">
        <v>123</v>
      </c>
      <c r="S439" s="75">
        <v>171</v>
      </c>
      <c r="T439" s="75">
        <v>123</v>
      </c>
      <c r="U439" s="75">
        <v>171</v>
      </c>
      <c r="V439" s="45" t="s">
        <v>41</v>
      </c>
      <c r="W439" s="45" t="s">
        <v>41</v>
      </c>
      <c r="X439" s="45" t="s">
        <v>41</v>
      </c>
      <c r="Y439" s="45" t="s">
        <v>41</v>
      </c>
      <c r="Z439" s="45" t="s">
        <v>41</v>
      </c>
      <c r="AA439" s="45" t="s">
        <v>41</v>
      </c>
      <c r="AB439" s="66" t="s">
        <v>206</v>
      </c>
      <c r="AC439" s="66" t="s">
        <v>234</v>
      </c>
      <c r="AD439" s="67"/>
    </row>
    <row r="440" s="11" customFormat="1" ht="12.75" spans="1:30">
      <c r="A440" s="75" t="s">
        <v>42</v>
      </c>
      <c r="B440" s="66" t="s">
        <v>240</v>
      </c>
      <c r="C440" s="75" t="s">
        <v>56</v>
      </c>
      <c r="D440" s="75"/>
      <c r="E440" s="75" t="s">
        <v>71</v>
      </c>
      <c r="F440" s="75">
        <v>6</v>
      </c>
      <c r="G440" s="75">
        <v>1</v>
      </c>
      <c r="H440" s="75">
        <v>6</v>
      </c>
      <c r="I440" s="75">
        <v>6</v>
      </c>
      <c r="J440" s="75">
        <v>2019</v>
      </c>
      <c r="K440" s="75">
        <v>2019</v>
      </c>
      <c r="L440" s="81">
        <v>0.462</v>
      </c>
      <c r="M440" s="81">
        <v>0</v>
      </c>
      <c r="N440" s="81">
        <v>0</v>
      </c>
      <c r="O440" s="81">
        <v>0</v>
      </c>
      <c r="P440" s="81">
        <v>0.462</v>
      </c>
      <c r="Q440" s="75" t="s">
        <v>46</v>
      </c>
      <c r="R440" s="75">
        <v>6</v>
      </c>
      <c r="S440" s="75">
        <v>6</v>
      </c>
      <c r="T440" s="75">
        <v>6</v>
      </c>
      <c r="U440" s="75">
        <v>6</v>
      </c>
      <c r="V440" s="45" t="s">
        <v>41</v>
      </c>
      <c r="W440" s="45" t="s">
        <v>41</v>
      </c>
      <c r="X440" s="45" t="s">
        <v>41</v>
      </c>
      <c r="Y440" s="45" t="s">
        <v>41</v>
      </c>
      <c r="Z440" s="45" t="s">
        <v>41</v>
      </c>
      <c r="AA440" s="45" t="s">
        <v>41</v>
      </c>
      <c r="AB440" s="66" t="s">
        <v>206</v>
      </c>
      <c r="AC440" s="66" t="s">
        <v>234</v>
      </c>
      <c r="AD440" s="67"/>
    </row>
    <row r="441" s="11" customFormat="1" ht="12.75" spans="1:30">
      <c r="A441" s="75" t="s">
        <v>42</v>
      </c>
      <c r="B441" s="66" t="s">
        <v>240</v>
      </c>
      <c r="C441" s="75" t="s">
        <v>58</v>
      </c>
      <c r="D441" s="75" t="s">
        <v>70</v>
      </c>
      <c r="E441" s="75" t="s">
        <v>71</v>
      </c>
      <c r="F441" s="75">
        <v>130</v>
      </c>
      <c r="G441" s="75">
        <v>1</v>
      </c>
      <c r="H441" s="75">
        <v>98</v>
      </c>
      <c r="I441" s="75">
        <v>130</v>
      </c>
      <c r="J441" s="75">
        <v>2019</v>
      </c>
      <c r="K441" s="75">
        <v>2020</v>
      </c>
      <c r="L441" s="81">
        <v>10.01</v>
      </c>
      <c r="M441" s="81">
        <v>0</v>
      </c>
      <c r="N441" s="81">
        <v>0</v>
      </c>
      <c r="O441" s="81">
        <v>0</v>
      </c>
      <c r="P441" s="81">
        <v>10.01</v>
      </c>
      <c r="Q441" s="75" t="s">
        <v>46</v>
      </c>
      <c r="R441" s="75">
        <v>98</v>
      </c>
      <c r="S441" s="75">
        <v>130</v>
      </c>
      <c r="T441" s="75">
        <v>98</v>
      </c>
      <c r="U441" s="75">
        <v>130</v>
      </c>
      <c r="V441" s="45" t="s">
        <v>41</v>
      </c>
      <c r="W441" s="45" t="s">
        <v>41</v>
      </c>
      <c r="X441" s="45" t="s">
        <v>41</v>
      </c>
      <c r="Y441" s="45" t="s">
        <v>41</v>
      </c>
      <c r="Z441" s="45" t="s">
        <v>41</v>
      </c>
      <c r="AA441" s="45" t="s">
        <v>41</v>
      </c>
      <c r="AB441" s="66" t="s">
        <v>206</v>
      </c>
      <c r="AC441" s="66" t="s">
        <v>234</v>
      </c>
      <c r="AD441" s="67"/>
    </row>
    <row r="442" s="5" customFormat="1" ht="12" spans="1:30">
      <c r="A442" s="43">
        <v>8</v>
      </c>
      <c r="B442" s="44" t="s">
        <v>241</v>
      </c>
      <c r="C442" s="43"/>
      <c r="D442" s="43"/>
      <c r="E442" s="43"/>
      <c r="F442" s="43">
        <f t="shared" ref="F442:I442" si="66">SUM(F444,F483,F502,F505,F508,F534)</f>
        <v>33904.875</v>
      </c>
      <c r="G442" s="43">
        <f t="shared" si="66"/>
        <v>162</v>
      </c>
      <c r="H442" s="43">
        <f t="shared" si="66"/>
        <v>75432</v>
      </c>
      <c r="I442" s="43">
        <f t="shared" si="66"/>
        <v>304895</v>
      </c>
      <c r="J442" s="43"/>
      <c r="K442" s="43"/>
      <c r="L442" s="52">
        <f>SUM(L444,L483,L502,L505,L508,L534)</f>
        <v>32697.23254</v>
      </c>
      <c r="M442" s="52">
        <f>SUM(M444,M483,M502,M505,M508,M534)</f>
        <v>21552.5566</v>
      </c>
      <c r="N442" s="52">
        <f>SUM(N444,N483,N502,N505,N508,N534)</f>
        <v>4131.04594</v>
      </c>
      <c r="O442" s="52">
        <f>SUM(O444,O483,O502,O505,O508,O534)</f>
        <v>4196.08</v>
      </c>
      <c r="P442" s="52">
        <f>SUM(P444,P483,P502,P505,P508,P534)</f>
        <v>2817.55</v>
      </c>
      <c r="Q442" s="43"/>
      <c r="R442" s="43">
        <f t="shared" ref="M442:AA442" si="67">SUM(R444,R483,R502,R505,R508,R534)</f>
        <v>115584</v>
      </c>
      <c r="S442" s="43">
        <f t="shared" si="67"/>
        <v>488799</v>
      </c>
      <c r="T442" s="43">
        <f t="shared" si="67"/>
        <v>75791</v>
      </c>
      <c r="U442" s="43">
        <f t="shared" si="67"/>
        <v>307740</v>
      </c>
      <c r="V442" s="43">
        <f t="shared" si="67"/>
        <v>3333</v>
      </c>
      <c r="W442" s="43">
        <f t="shared" si="67"/>
        <v>13084</v>
      </c>
      <c r="X442" s="43">
        <f t="shared" si="67"/>
        <v>5057</v>
      </c>
      <c r="Y442" s="43">
        <f t="shared" si="67"/>
        <v>5503</v>
      </c>
      <c r="Z442" s="43">
        <f t="shared" si="67"/>
        <v>657</v>
      </c>
      <c r="AA442" s="43">
        <f t="shared" si="67"/>
        <v>657</v>
      </c>
      <c r="AB442" s="65"/>
      <c r="AC442" s="65"/>
      <c r="AD442" s="65"/>
    </row>
    <row r="443" s="5" customFormat="1" spans="1:30">
      <c r="A443" s="43">
        <v>8.1</v>
      </c>
      <c r="B443" s="44" t="s">
        <v>242</v>
      </c>
      <c r="C443" s="43"/>
      <c r="D443" s="43"/>
      <c r="E443" s="43"/>
      <c r="F443" s="43"/>
      <c r="G443" s="43"/>
      <c r="H443" s="43"/>
      <c r="I443" s="43"/>
      <c r="J443" s="43"/>
      <c r="K443" s="43"/>
      <c r="L443" s="52"/>
      <c r="M443" s="52"/>
      <c r="N443" s="52"/>
      <c r="O443" s="52"/>
      <c r="P443" s="52"/>
      <c r="Q443" s="43"/>
      <c r="R443" s="43"/>
      <c r="S443" s="43"/>
      <c r="T443" s="43"/>
      <c r="U443" s="83"/>
      <c r="V443" s="77"/>
      <c r="W443" s="77"/>
      <c r="X443" s="77"/>
      <c r="Y443" s="77"/>
      <c r="Z443" s="77"/>
      <c r="AA443" s="77"/>
      <c r="AB443" s="65"/>
      <c r="AC443" s="65"/>
      <c r="AD443" s="65"/>
    </row>
    <row r="444" s="5" customFormat="1" ht="12" spans="1:30">
      <c r="A444" s="43">
        <v>8.2</v>
      </c>
      <c r="B444" s="44" t="s">
        <v>243</v>
      </c>
      <c r="C444" s="43"/>
      <c r="D444" s="43"/>
      <c r="E444" s="43"/>
      <c r="F444" s="43">
        <f>SUM(F445,F462,F474)</f>
        <v>23634.188</v>
      </c>
      <c r="G444" s="43">
        <f>SUM(G445,G462,G474,G475)</f>
        <v>28</v>
      </c>
      <c r="H444" s="43">
        <f t="shared" ref="G444:AA444" si="68">SUM(H445,H462,H474)</f>
        <v>43800</v>
      </c>
      <c r="I444" s="43">
        <f t="shared" si="68"/>
        <v>189312</v>
      </c>
      <c r="J444" s="43"/>
      <c r="K444" s="43"/>
      <c r="L444" s="52">
        <f>SUM(L445,L462,L475)</f>
        <v>13450.95861</v>
      </c>
      <c r="M444" s="52">
        <f>SUM(M445,M462,M475)</f>
        <v>12393.248523</v>
      </c>
      <c r="N444" s="52">
        <f>SUM(N445,N462,N475)</f>
        <v>873.810087</v>
      </c>
      <c r="O444" s="52">
        <f>SUM(O445,O462,O475)</f>
        <v>73</v>
      </c>
      <c r="P444" s="52">
        <f>SUM(P445,P462,P475)</f>
        <v>110.9</v>
      </c>
      <c r="Q444" s="43"/>
      <c r="R444" s="43">
        <f t="shared" si="68"/>
        <v>44029</v>
      </c>
      <c r="S444" s="43">
        <f t="shared" si="68"/>
        <v>190445</v>
      </c>
      <c r="T444" s="43">
        <f t="shared" si="68"/>
        <v>43800</v>
      </c>
      <c r="U444" s="43">
        <f t="shared" si="68"/>
        <v>189312</v>
      </c>
      <c r="V444" s="43">
        <f t="shared" si="68"/>
        <v>0</v>
      </c>
      <c r="W444" s="43">
        <f t="shared" si="68"/>
        <v>0</v>
      </c>
      <c r="X444" s="43">
        <f t="shared" si="68"/>
        <v>0</v>
      </c>
      <c r="Y444" s="43">
        <f t="shared" si="68"/>
        <v>0</v>
      </c>
      <c r="Z444" s="43">
        <f t="shared" si="68"/>
        <v>0</v>
      </c>
      <c r="AA444" s="43">
        <f t="shared" si="68"/>
        <v>0</v>
      </c>
      <c r="AB444" s="65"/>
      <c r="AC444" s="65"/>
      <c r="AD444" s="65"/>
    </row>
    <row r="445" s="5" customFormat="1" ht="12" spans="1:30">
      <c r="A445" s="43" t="s">
        <v>244</v>
      </c>
      <c r="B445" s="44" t="s">
        <v>245</v>
      </c>
      <c r="C445" s="43" t="s">
        <v>36</v>
      </c>
      <c r="D445" s="133"/>
      <c r="E445" s="43"/>
      <c r="F445" s="43">
        <f t="shared" ref="F445:L445" si="69">SUM(F446:F461)</f>
        <v>1534.188</v>
      </c>
      <c r="G445" s="43">
        <f t="shared" si="69"/>
        <v>16</v>
      </c>
      <c r="H445" s="43">
        <f t="shared" si="69"/>
        <v>43665</v>
      </c>
      <c r="I445" s="43">
        <f t="shared" si="69"/>
        <v>188798</v>
      </c>
      <c r="J445" s="43"/>
      <c r="K445" s="43"/>
      <c r="L445" s="52">
        <f t="shared" si="69"/>
        <v>12777.1128</v>
      </c>
      <c r="M445" s="52">
        <f t="shared" ref="M445:AA445" si="70">SUM(M446:M461)</f>
        <v>11903.302713</v>
      </c>
      <c r="N445" s="52">
        <f t="shared" si="70"/>
        <v>873.810087</v>
      </c>
      <c r="O445" s="52">
        <f t="shared" si="70"/>
        <v>0</v>
      </c>
      <c r="P445" s="52">
        <f t="shared" si="70"/>
        <v>0</v>
      </c>
      <c r="Q445" s="43"/>
      <c r="R445" s="43">
        <f t="shared" si="70"/>
        <v>43665</v>
      </c>
      <c r="S445" s="43">
        <f t="shared" si="70"/>
        <v>188798</v>
      </c>
      <c r="T445" s="43">
        <f t="shared" si="70"/>
        <v>43665</v>
      </c>
      <c r="U445" s="43">
        <f t="shared" si="70"/>
        <v>188798</v>
      </c>
      <c r="V445" s="43">
        <f t="shared" si="70"/>
        <v>0</v>
      </c>
      <c r="W445" s="43">
        <f t="shared" si="70"/>
        <v>0</v>
      </c>
      <c r="X445" s="43">
        <f t="shared" si="70"/>
        <v>0</v>
      </c>
      <c r="Y445" s="43">
        <f t="shared" si="70"/>
        <v>0</v>
      </c>
      <c r="Z445" s="43">
        <f t="shared" si="70"/>
        <v>0</v>
      </c>
      <c r="AA445" s="43">
        <f t="shared" si="70"/>
        <v>0</v>
      </c>
      <c r="AB445" s="65"/>
      <c r="AC445" s="65"/>
      <c r="AD445" s="65"/>
    </row>
    <row r="446" s="11" customFormat="1" ht="40" customHeight="1" spans="1:236">
      <c r="A446" s="75" t="s">
        <v>42</v>
      </c>
      <c r="B446" s="134" t="s">
        <v>256</v>
      </c>
      <c r="C446" s="45" t="s">
        <v>52</v>
      </c>
      <c r="D446" s="45" t="s">
        <v>248</v>
      </c>
      <c r="E446" s="45" t="s">
        <v>275</v>
      </c>
      <c r="F446" s="45">
        <v>8.5</v>
      </c>
      <c r="G446" s="82">
        <v>1</v>
      </c>
      <c r="H446" s="45">
        <v>204</v>
      </c>
      <c r="I446" s="45">
        <v>763</v>
      </c>
      <c r="J446" s="45">
        <v>2019</v>
      </c>
      <c r="K446" s="45">
        <v>2019</v>
      </c>
      <c r="L446" s="55">
        <v>600</v>
      </c>
      <c r="M446" s="55">
        <v>600</v>
      </c>
      <c r="N446" s="55">
        <v>0</v>
      </c>
      <c r="O446" s="55">
        <v>0</v>
      </c>
      <c r="P446" s="55">
        <v>0</v>
      </c>
      <c r="Q446" s="45" t="s">
        <v>46</v>
      </c>
      <c r="R446" s="45">
        <v>204</v>
      </c>
      <c r="S446" s="45">
        <v>763</v>
      </c>
      <c r="T446" s="45">
        <v>204</v>
      </c>
      <c r="U446" s="45">
        <v>763</v>
      </c>
      <c r="V446" s="45">
        <v>0</v>
      </c>
      <c r="W446" s="45">
        <v>0</v>
      </c>
      <c r="X446" s="45">
        <v>0</v>
      </c>
      <c r="Y446" s="45">
        <v>0</v>
      </c>
      <c r="Z446" s="45">
        <v>0</v>
      </c>
      <c r="AA446" s="45">
        <v>0</v>
      </c>
      <c r="AB446" s="66" t="s">
        <v>280</v>
      </c>
      <c r="AC446" s="66" t="s">
        <v>258</v>
      </c>
      <c r="AD446" s="71"/>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c r="EG446" s="6"/>
      <c r="EH446" s="6"/>
      <c r="EI446" s="6"/>
      <c r="EJ446" s="6"/>
      <c r="EK446" s="6"/>
      <c r="EL446" s="6"/>
      <c r="EM446" s="6"/>
      <c r="EN446" s="6"/>
      <c r="EO446" s="6"/>
      <c r="EP446" s="6"/>
      <c r="EQ446" s="6"/>
      <c r="ER446" s="6"/>
      <c r="ES446" s="6"/>
      <c r="ET446" s="6"/>
      <c r="EU446" s="6"/>
      <c r="EV446" s="6"/>
      <c r="EW446" s="6"/>
      <c r="EX446" s="6"/>
      <c r="EY446" s="6"/>
      <c r="EZ446" s="6"/>
      <c r="FA446" s="6"/>
      <c r="FB446" s="6"/>
      <c r="FC446" s="6"/>
      <c r="FD446" s="6"/>
      <c r="FE446" s="6"/>
      <c r="FF446" s="6"/>
      <c r="FG446" s="6"/>
      <c r="FH446" s="6"/>
      <c r="FI446" s="6"/>
      <c r="FJ446" s="6"/>
      <c r="FK446" s="6"/>
      <c r="FL446" s="6"/>
      <c r="FM446" s="6"/>
      <c r="FN446" s="6"/>
      <c r="FO446" s="6"/>
      <c r="FP446" s="6"/>
      <c r="FQ446" s="6"/>
      <c r="FR446" s="6"/>
      <c r="FS446" s="6"/>
      <c r="FT446" s="6"/>
      <c r="FU446" s="6"/>
      <c r="FV446" s="6"/>
      <c r="FW446" s="6"/>
      <c r="FX446" s="6"/>
      <c r="FY446" s="6"/>
      <c r="FZ446" s="6"/>
      <c r="GA446" s="6"/>
      <c r="GB446" s="6"/>
      <c r="GC446" s="6"/>
      <c r="GD446" s="6"/>
      <c r="GE446" s="6"/>
      <c r="GF446" s="6"/>
      <c r="GG446" s="6"/>
      <c r="GH446" s="6"/>
      <c r="GI446" s="6"/>
      <c r="GJ446" s="6"/>
      <c r="GK446" s="6"/>
      <c r="GL446" s="6"/>
      <c r="GM446" s="6"/>
      <c r="GN446" s="6"/>
      <c r="GO446" s="6"/>
      <c r="GP446" s="6"/>
      <c r="GQ446" s="6"/>
      <c r="GR446" s="6"/>
      <c r="GS446" s="6"/>
      <c r="GT446" s="6"/>
      <c r="GU446" s="6"/>
      <c r="GV446" s="6"/>
      <c r="GW446" s="6"/>
      <c r="GX446" s="6"/>
      <c r="GY446" s="6"/>
      <c r="GZ446" s="6"/>
      <c r="HA446" s="6"/>
      <c r="HB446" s="6"/>
      <c r="HC446" s="6"/>
      <c r="HD446" s="6"/>
      <c r="HE446" s="6"/>
      <c r="HF446" s="6"/>
      <c r="HG446" s="6"/>
      <c r="HH446" s="6"/>
      <c r="HI446" s="6"/>
      <c r="HJ446" s="6"/>
      <c r="HK446" s="6"/>
      <c r="HL446" s="6"/>
      <c r="HM446" s="6"/>
      <c r="HN446" s="6"/>
      <c r="HO446" s="6"/>
      <c r="HP446" s="6"/>
      <c r="HQ446" s="6"/>
      <c r="HR446" s="6"/>
      <c r="HS446" s="6"/>
      <c r="HT446" s="6"/>
      <c r="HU446" s="6"/>
      <c r="HV446" s="6"/>
      <c r="HW446" s="6"/>
      <c r="HX446" s="6"/>
      <c r="HY446" s="6"/>
      <c r="HZ446" s="6"/>
      <c r="IA446" s="6"/>
      <c r="IB446" s="6"/>
    </row>
    <row r="447" s="11" customFormat="1" ht="40" customHeight="1" spans="1:236">
      <c r="A447" s="75" t="s">
        <v>42</v>
      </c>
      <c r="B447" s="134" t="s">
        <v>259</v>
      </c>
      <c r="C447" s="45" t="s">
        <v>57</v>
      </c>
      <c r="D447" s="45" t="s">
        <v>248</v>
      </c>
      <c r="E447" s="45" t="s">
        <v>275</v>
      </c>
      <c r="F447" s="45">
        <v>4.7</v>
      </c>
      <c r="G447" s="82">
        <v>1</v>
      </c>
      <c r="H447" s="45">
        <v>38</v>
      </c>
      <c r="I447" s="45">
        <v>127</v>
      </c>
      <c r="J447" s="45">
        <v>2019</v>
      </c>
      <c r="K447" s="45">
        <v>2019</v>
      </c>
      <c r="L447" s="55">
        <v>315</v>
      </c>
      <c r="M447" s="55">
        <v>315</v>
      </c>
      <c r="N447" s="55">
        <v>0</v>
      </c>
      <c r="O447" s="55">
        <v>0</v>
      </c>
      <c r="P447" s="55">
        <v>0</v>
      </c>
      <c r="Q447" s="45" t="s">
        <v>46</v>
      </c>
      <c r="R447" s="45">
        <v>38</v>
      </c>
      <c r="S447" s="45">
        <v>127</v>
      </c>
      <c r="T447" s="45">
        <v>38</v>
      </c>
      <c r="U447" s="45">
        <v>127</v>
      </c>
      <c r="V447" s="45">
        <v>0</v>
      </c>
      <c r="W447" s="45">
        <v>0</v>
      </c>
      <c r="X447" s="45">
        <v>0</v>
      </c>
      <c r="Y447" s="45">
        <v>0</v>
      </c>
      <c r="Z447" s="45">
        <v>0</v>
      </c>
      <c r="AA447" s="45">
        <v>0</v>
      </c>
      <c r="AB447" s="66" t="s">
        <v>280</v>
      </c>
      <c r="AC447" s="66" t="s">
        <v>258</v>
      </c>
      <c r="AD447" s="71"/>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c r="CA447" s="6"/>
      <c r="CB447" s="6"/>
      <c r="CC447" s="6"/>
      <c r="CD447" s="6"/>
      <c r="CE447" s="6"/>
      <c r="CF447" s="6"/>
      <c r="CG447" s="6"/>
      <c r="CH447" s="6"/>
      <c r="CI447" s="6"/>
      <c r="CJ447" s="6"/>
      <c r="CK447" s="6"/>
      <c r="CL447" s="6"/>
      <c r="CM447" s="6"/>
      <c r="CN447" s="6"/>
      <c r="CO447" s="6"/>
      <c r="CP447" s="6"/>
      <c r="CQ447" s="6"/>
      <c r="CR447" s="6"/>
      <c r="CS447" s="6"/>
      <c r="CT447" s="6"/>
      <c r="CU447" s="6"/>
      <c r="CV447" s="6"/>
      <c r="CW447" s="6"/>
      <c r="CX447" s="6"/>
      <c r="CY447" s="6"/>
      <c r="CZ447" s="6"/>
      <c r="DA447" s="6"/>
      <c r="DB447" s="6"/>
      <c r="DC447" s="6"/>
      <c r="DD447" s="6"/>
      <c r="DE447" s="6"/>
      <c r="DF447" s="6"/>
      <c r="DG447" s="6"/>
      <c r="DH447" s="6"/>
      <c r="DI447" s="6"/>
      <c r="DJ447" s="6"/>
      <c r="DK447" s="6"/>
      <c r="DL447" s="6"/>
      <c r="DM447" s="6"/>
      <c r="DN447" s="6"/>
      <c r="DO447" s="6"/>
      <c r="DP447" s="6"/>
      <c r="DQ447" s="6"/>
      <c r="DR447" s="6"/>
      <c r="DS447" s="6"/>
      <c r="DT447" s="6"/>
      <c r="DU447" s="6"/>
      <c r="DV447" s="6"/>
      <c r="DW447" s="6"/>
      <c r="DX447" s="6"/>
      <c r="DY447" s="6"/>
      <c r="DZ447" s="6"/>
      <c r="EA447" s="6"/>
      <c r="EB447" s="6"/>
      <c r="EC447" s="6"/>
      <c r="ED447" s="6"/>
      <c r="EE447" s="6"/>
      <c r="EF447" s="6"/>
      <c r="EG447" s="6"/>
      <c r="EH447" s="6"/>
      <c r="EI447" s="6"/>
      <c r="EJ447" s="6"/>
      <c r="EK447" s="6"/>
      <c r="EL447" s="6"/>
      <c r="EM447" s="6"/>
      <c r="EN447" s="6"/>
      <c r="EO447" s="6"/>
      <c r="EP447" s="6"/>
      <c r="EQ447" s="6"/>
      <c r="ER447" s="6"/>
      <c r="ES447" s="6"/>
      <c r="ET447" s="6"/>
      <c r="EU447" s="6"/>
      <c r="EV447" s="6"/>
      <c r="EW447" s="6"/>
      <c r="EX447" s="6"/>
      <c r="EY447" s="6"/>
      <c r="EZ447" s="6"/>
      <c r="FA447" s="6"/>
      <c r="FB447" s="6"/>
      <c r="FC447" s="6"/>
      <c r="FD447" s="6"/>
      <c r="FE447" s="6"/>
      <c r="FF447" s="6"/>
      <c r="FG447" s="6"/>
      <c r="FH447" s="6"/>
      <c r="FI447" s="6"/>
      <c r="FJ447" s="6"/>
      <c r="FK447" s="6"/>
      <c r="FL447" s="6"/>
      <c r="FM447" s="6"/>
      <c r="FN447" s="6"/>
      <c r="FO447" s="6"/>
      <c r="FP447" s="6"/>
      <c r="FQ447" s="6"/>
      <c r="FR447" s="6"/>
      <c r="FS447" s="6"/>
      <c r="FT447" s="6"/>
      <c r="FU447" s="6"/>
      <c r="FV447" s="6"/>
      <c r="FW447" s="6"/>
      <c r="FX447" s="6"/>
      <c r="FY447" s="6"/>
      <c r="FZ447" s="6"/>
      <c r="GA447" s="6"/>
      <c r="GB447" s="6"/>
      <c r="GC447" s="6"/>
      <c r="GD447" s="6"/>
      <c r="GE447" s="6"/>
      <c r="GF447" s="6"/>
      <c r="GG447" s="6"/>
      <c r="GH447" s="6"/>
      <c r="GI447" s="6"/>
      <c r="GJ447" s="6"/>
      <c r="GK447" s="6"/>
      <c r="GL447" s="6"/>
      <c r="GM447" s="6"/>
      <c r="GN447" s="6"/>
      <c r="GO447" s="6"/>
      <c r="GP447" s="6"/>
      <c r="GQ447" s="6"/>
      <c r="GR447" s="6"/>
      <c r="GS447" s="6"/>
      <c r="GT447" s="6"/>
      <c r="GU447" s="6"/>
      <c r="GV447" s="6"/>
      <c r="GW447" s="6"/>
      <c r="GX447" s="6"/>
      <c r="GY447" s="6"/>
      <c r="GZ447" s="6"/>
      <c r="HA447" s="6"/>
      <c r="HB447" s="6"/>
      <c r="HC447" s="6"/>
      <c r="HD447" s="6"/>
      <c r="HE447" s="6"/>
      <c r="HF447" s="6"/>
      <c r="HG447" s="6"/>
      <c r="HH447" s="6"/>
      <c r="HI447" s="6"/>
      <c r="HJ447" s="6"/>
      <c r="HK447" s="6"/>
      <c r="HL447" s="6"/>
      <c r="HM447" s="6"/>
      <c r="HN447" s="6"/>
      <c r="HO447" s="6"/>
      <c r="HP447" s="6"/>
      <c r="HQ447" s="6"/>
      <c r="HR447" s="6"/>
      <c r="HS447" s="6"/>
      <c r="HT447" s="6"/>
      <c r="HU447" s="6"/>
      <c r="HV447" s="6"/>
      <c r="HW447" s="6"/>
      <c r="HX447" s="6"/>
      <c r="HY447" s="6"/>
      <c r="HZ447" s="6"/>
      <c r="IA447" s="6"/>
      <c r="IB447" s="6"/>
    </row>
    <row r="448" s="11" customFormat="1" ht="40" customHeight="1" spans="1:236">
      <c r="A448" s="75" t="s">
        <v>42</v>
      </c>
      <c r="B448" s="46" t="s">
        <v>260</v>
      </c>
      <c r="C448" s="45" t="s">
        <v>57</v>
      </c>
      <c r="D448" s="45" t="s">
        <v>248</v>
      </c>
      <c r="E448" s="45" t="s">
        <v>275</v>
      </c>
      <c r="F448" s="45">
        <v>5.73</v>
      </c>
      <c r="G448" s="82">
        <v>1</v>
      </c>
      <c r="H448" s="45">
        <v>69</v>
      </c>
      <c r="I448" s="45">
        <v>298</v>
      </c>
      <c r="J448" s="45">
        <v>2019</v>
      </c>
      <c r="K448" s="45">
        <v>2019</v>
      </c>
      <c r="L448" s="55">
        <v>384.9328</v>
      </c>
      <c r="M448" s="55">
        <v>384.9328</v>
      </c>
      <c r="N448" s="55">
        <v>0</v>
      </c>
      <c r="O448" s="55">
        <v>0</v>
      </c>
      <c r="P448" s="55">
        <v>0</v>
      </c>
      <c r="Q448" s="45" t="s">
        <v>46</v>
      </c>
      <c r="R448" s="45">
        <v>69</v>
      </c>
      <c r="S448" s="45">
        <v>298</v>
      </c>
      <c r="T448" s="45">
        <v>69</v>
      </c>
      <c r="U448" s="45">
        <v>298</v>
      </c>
      <c r="V448" s="45">
        <v>0</v>
      </c>
      <c r="W448" s="45">
        <v>0</v>
      </c>
      <c r="X448" s="45">
        <v>0</v>
      </c>
      <c r="Y448" s="45">
        <v>0</v>
      </c>
      <c r="Z448" s="45">
        <v>0</v>
      </c>
      <c r="AA448" s="45">
        <v>0</v>
      </c>
      <c r="AB448" s="66" t="s">
        <v>280</v>
      </c>
      <c r="AC448" s="66" t="s">
        <v>258</v>
      </c>
      <c r="AD448" s="71"/>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c r="CA448" s="6"/>
      <c r="CB448" s="6"/>
      <c r="CC448" s="6"/>
      <c r="CD448" s="6"/>
      <c r="CE448" s="6"/>
      <c r="CF448" s="6"/>
      <c r="CG448" s="6"/>
      <c r="CH448" s="6"/>
      <c r="CI448" s="6"/>
      <c r="CJ448" s="6"/>
      <c r="CK448" s="6"/>
      <c r="CL448" s="6"/>
      <c r="CM448" s="6"/>
      <c r="CN448" s="6"/>
      <c r="CO448" s="6"/>
      <c r="CP448" s="6"/>
      <c r="CQ448" s="6"/>
      <c r="CR448" s="6"/>
      <c r="CS448" s="6"/>
      <c r="CT448" s="6"/>
      <c r="CU448" s="6"/>
      <c r="CV448" s="6"/>
      <c r="CW448" s="6"/>
      <c r="CX448" s="6"/>
      <c r="CY448" s="6"/>
      <c r="CZ448" s="6"/>
      <c r="DA448" s="6"/>
      <c r="DB448" s="6"/>
      <c r="DC448" s="6"/>
      <c r="DD448" s="6"/>
      <c r="DE448" s="6"/>
      <c r="DF448" s="6"/>
      <c r="DG448" s="6"/>
      <c r="DH448" s="6"/>
      <c r="DI448" s="6"/>
      <c r="DJ448" s="6"/>
      <c r="DK448" s="6"/>
      <c r="DL448" s="6"/>
      <c r="DM448" s="6"/>
      <c r="DN448" s="6"/>
      <c r="DO448" s="6"/>
      <c r="DP448" s="6"/>
      <c r="DQ448" s="6"/>
      <c r="DR448" s="6"/>
      <c r="DS448" s="6"/>
      <c r="DT448" s="6"/>
      <c r="DU448" s="6"/>
      <c r="DV448" s="6"/>
      <c r="DW448" s="6"/>
      <c r="DX448" s="6"/>
      <c r="DY448" s="6"/>
      <c r="DZ448" s="6"/>
      <c r="EA448" s="6"/>
      <c r="EB448" s="6"/>
      <c r="EC448" s="6"/>
      <c r="ED448" s="6"/>
      <c r="EE448" s="6"/>
      <c r="EF448" s="6"/>
      <c r="EG448" s="6"/>
      <c r="EH448" s="6"/>
      <c r="EI448" s="6"/>
      <c r="EJ448" s="6"/>
      <c r="EK448" s="6"/>
      <c r="EL448" s="6"/>
      <c r="EM448" s="6"/>
      <c r="EN448" s="6"/>
      <c r="EO448" s="6"/>
      <c r="EP448" s="6"/>
      <c r="EQ448" s="6"/>
      <c r="ER448" s="6"/>
      <c r="ES448" s="6"/>
      <c r="ET448" s="6"/>
      <c r="EU448" s="6"/>
      <c r="EV448" s="6"/>
      <c r="EW448" s="6"/>
      <c r="EX448" s="6"/>
      <c r="EY448" s="6"/>
      <c r="EZ448" s="6"/>
      <c r="FA448" s="6"/>
      <c r="FB448" s="6"/>
      <c r="FC448" s="6"/>
      <c r="FD448" s="6"/>
      <c r="FE448" s="6"/>
      <c r="FF448" s="6"/>
      <c r="FG448" s="6"/>
      <c r="FH448" s="6"/>
      <c r="FI448" s="6"/>
      <c r="FJ448" s="6"/>
      <c r="FK448" s="6"/>
      <c r="FL448" s="6"/>
      <c r="FM448" s="6"/>
      <c r="FN448" s="6"/>
      <c r="FO448" s="6"/>
      <c r="FP448" s="6"/>
      <c r="FQ448" s="6"/>
      <c r="FR448" s="6"/>
      <c r="FS448" s="6"/>
      <c r="FT448" s="6"/>
      <c r="FU448" s="6"/>
      <c r="FV448" s="6"/>
      <c r="FW448" s="6"/>
      <c r="FX448" s="6"/>
      <c r="FY448" s="6"/>
      <c r="FZ448" s="6"/>
      <c r="GA448" s="6"/>
      <c r="GB448" s="6"/>
      <c r="GC448" s="6"/>
      <c r="GD448" s="6"/>
      <c r="GE448" s="6"/>
      <c r="GF448" s="6"/>
      <c r="GG448" s="6"/>
      <c r="GH448" s="6"/>
      <c r="GI448" s="6"/>
      <c r="GJ448" s="6"/>
      <c r="GK448" s="6"/>
      <c r="GL448" s="6"/>
      <c r="GM448" s="6"/>
      <c r="GN448" s="6"/>
      <c r="GO448" s="6"/>
      <c r="GP448" s="6"/>
      <c r="GQ448" s="6"/>
      <c r="GR448" s="6"/>
      <c r="GS448" s="6"/>
      <c r="GT448" s="6"/>
      <c r="GU448" s="6"/>
      <c r="GV448" s="6"/>
      <c r="GW448" s="6"/>
      <c r="GX448" s="6"/>
      <c r="GY448" s="6"/>
      <c r="GZ448" s="6"/>
      <c r="HA448" s="6"/>
      <c r="HB448" s="6"/>
      <c r="HC448" s="6"/>
      <c r="HD448" s="6"/>
      <c r="HE448" s="6"/>
      <c r="HF448" s="6"/>
      <c r="HG448" s="6"/>
      <c r="HH448" s="6"/>
      <c r="HI448" s="6"/>
      <c r="HJ448" s="6"/>
      <c r="HK448" s="6"/>
      <c r="HL448" s="6"/>
      <c r="HM448" s="6"/>
      <c r="HN448" s="6"/>
      <c r="HO448" s="6"/>
      <c r="HP448" s="6"/>
      <c r="HQ448" s="6"/>
      <c r="HR448" s="6"/>
      <c r="HS448" s="6"/>
      <c r="HT448" s="6"/>
      <c r="HU448" s="6"/>
      <c r="HV448" s="6"/>
      <c r="HW448" s="6"/>
      <c r="HX448" s="6"/>
      <c r="HY448" s="6"/>
      <c r="HZ448" s="6"/>
      <c r="IA448" s="6"/>
      <c r="IB448" s="6"/>
    </row>
    <row r="449" s="11" customFormat="1" ht="40" customHeight="1" spans="1:236">
      <c r="A449" s="75" t="s">
        <v>42</v>
      </c>
      <c r="B449" s="46" t="s">
        <v>261</v>
      </c>
      <c r="C449" s="45" t="s">
        <v>57</v>
      </c>
      <c r="D449" s="45" t="s">
        <v>248</v>
      </c>
      <c r="E449" s="45" t="s">
        <v>275</v>
      </c>
      <c r="F449" s="45">
        <v>1</v>
      </c>
      <c r="G449" s="82">
        <v>1</v>
      </c>
      <c r="H449" s="45">
        <v>0</v>
      </c>
      <c r="I449" s="45">
        <v>0</v>
      </c>
      <c r="J449" s="45">
        <v>2019</v>
      </c>
      <c r="K449" s="45">
        <v>2019</v>
      </c>
      <c r="L449" s="55">
        <v>46.68</v>
      </c>
      <c r="M449" s="55">
        <v>46.68</v>
      </c>
      <c r="N449" s="55">
        <v>0</v>
      </c>
      <c r="O449" s="55">
        <v>0</v>
      </c>
      <c r="P449" s="55">
        <v>0</v>
      </c>
      <c r="Q449" s="45" t="s">
        <v>46</v>
      </c>
      <c r="R449" s="45">
        <v>0</v>
      </c>
      <c r="S449" s="45">
        <v>0</v>
      </c>
      <c r="T449" s="45">
        <v>0</v>
      </c>
      <c r="U449" s="45">
        <v>0</v>
      </c>
      <c r="V449" s="45">
        <v>0</v>
      </c>
      <c r="W449" s="45">
        <v>0</v>
      </c>
      <c r="X449" s="45">
        <v>0</v>
      </c>
      <c r="Y449" s="45">
        <v>0</v>
      </c>
      <c r="Z449" s="45">
        <v>0</v>
      </c>
      <c r="AA449" s="45">
        <v>0</v>
      </c>
      <c r="AB449" s="66" t="s">
        <v>280</v>
      </c>
      <c r="AC449" s="66" t="s">
        <v>258</v>
      </c>
      <c r="AD449" s="71"/>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c r="BZ449" s="6"/>
      <c r="CA449" s="6"/>
      <c r="CB449" s="6"/>
      <c r="CC449" s="6"/>
      <c r="CD449" s="6"/>
      <c r="CE449" s="6"/>
      <c r="CF449" s="6"/>
      <c r="CG449" s="6"/>
      <c r="CH449" s="6"/>
      <c r="CI449" s="6"/>
      <c r="CJ449" s="6"/>
      <c r="CK449" s="6"/>
      <c r="CL449" s="6"/>
      <c r="CM449" s="6"/>
      <c r="CN449" s="6"/>
      <c r="CO449" s="6"/>
      <c r="CP449" s="6"/>
      <c r="CQ449" s="6"/>
      <c r="CR449" s="6"/>
      <c r="CS449" s="6"/>
      <c r="CT449" s="6"/>
      <c r="CU449" s="6"/>
      <c r="CV449" s="6"/>
      <c r="CW449" s="6"/>
      <c r="CX449" s="6"/>
      <c r="CY449" s="6"/>
      <c r="CZ449" s="6"/>
      <c r="DA449" s="6"/>
      <c r="DB449" s="6"/>
      <c r="DC449" s="6"/>
      <c r="DD449" s="6"/>
      <c r="DE449" s="6"/>
      <c r="DF449" s="6"/>
      <c r="DG449" s="6"/>
      <c r="DH449" s="6"/>
      <c r="DI449" s="6"/>
      <c r="DJ449" s="6"/>
      <c r="DK449" s="6"/>
      <c r="DL449" s="6"/>
      <c r="DM449" s="6"/>
      <c r="DN449" s="6"/>
      <c r="DO449" s="6"/>
      <c r="DP449" s="6"/>
      <c r="DQ449" s="6"/>
      <c r="DR449" s="6"/>
      <c r="DS449" s="6"/>
      <c r="DT449" s="6"/>
      <c r="DU449" s="6"/>
      <c r="DV449" s="6"/>
      <c r="DW449" s="6"/>
      <c r="DX449" s="6"/>
      <c r="DY449" s="6"/>
      <c r="DZ449" s="6"/>
      <c r="EA449" s="6"/>
      <c r="EB449" s="6"/>
      <c r="EC449" s="6"/>
      <c r="ED449" s="6"/>
      <c r="EE449" s="6"/>
      <c r="EF449" s="6"/>
      <c r="EG449" s="6"/>
      <c r="EH449" s="6"/>
      <c r="EI449" s="6"/>
      <c r="EJ449" s="6"/>
      <c r="EK449" s="6"/>
      <c r="EL449" s="6"/>
      <c r="EM449" s="6"/>
      <c r="EN449" s="6"/>
      <c r="EO449" s="6"/>
      <c r="EP449" s="6"/>
      <c r="EQ449" s="6"/>
      <c r="ER449" s="6"/>
      <c r="ES449" s="6"/>
      <c r="ET449" s="6"/>
      <c r="EU449" s="6"/>
      <c r="EV449" s="6"/>
      <c r="EW449" s="6"/>
      <c r="EX449" s="6"/>
      <c r="EY449" s="6"/>
      <c r="EZ449" s="6"/>
      <c r="FA449" s="6"/>
      <c r="FB449" s="6"/>
      <c r="FC449" s="6"/>
      <c r="FD449" s="6"/>
      <c r="FE449" s="6"/>
      <c r="FF449" s="6"/>
      <c r="FG449" s="6"/>
      <c r="FH449" s="6"/>
      <c r="FI449" s="6"/>
      <c r="FJ449" s="6"/>
      <c r="FK449" s="6"/>
      <c r="FL449" s="6"/>
      <c r="FM449" s="6"/>
      <c r="FN449" s="6"/>
      <c r="FO449" s="6"/>
      <c r="FP449" s="6"/>
      <c r="FQ449" s="6"/>
      <c r="FR449" s="6"/>
      <c r="FS449" s="6"/>
      <c r="FT449" s="6"/>
      <c r="FU449" s="6"/>
      <c r="FV449" s="6"/>
      <c r="FW449" s="6"/>
      <c r="FX449" s="6"/>
      <c r="FY449" s="6"/>
      <c r="FZ449" s="6"/>
      <c r="GA449" s="6"/>
      <c r="GB449" s="6"/>
      <c r="GC449" s="6"/>
      <c r="GD449" s="6"/>
      <c r="GE449" s="6"/>
      <c r="GF449" s="6"/>
      <c r="GG449" s="6"/>
      <c r="GH449" s="6"/>
      <c r="GI449" s="6"/>
      <c r="GJ449" s="6"/>
      <c r="GK449" s="6"/>
      <c r="GL449" s="6"/>
      <c r="GM449" s="6"/>
      <c r="GN449" s="6"/>
      <c r="GO449" s="6"/>
      <c r="GP449" s="6"/>
      <c r="GQ449" s="6"/>
      <c r="GR449" s="6"/>
      <c r="GS449" s="6"/>
      <c r="GT449" s="6"/>
      <c r="GU449" s="6"/>
      <c r="GV449" s="6"/>
      <c r="GW449" s="6"/>
      <c r="GX449" s="6"/>
      <c r="GY449" s="6"/>
      <c r="GZ449" s="6"/>
      <c r="HA449" s="6"/>
      <c r="HB449" s="6"/>
      <c r="HC449" s="6"/>
      <c r="HD449" s="6"/>
      <c r="HE449" s="6"/>
      <c r="HF449" s="6"/>
      <c r="HG449" s="6"/>
      <c r="HH449" s="6"/>
      <c r="HI449" s="6"/>
      <c r="HJ449" s="6"/>
      <c r="HK449" s="6"/>
      <c r="HL449" s="6"/>
      <c r="HM449" s="6"/>
      <c r="HN449" s="6"/>
      <c r="HO449" s="6"/>
      <c r="HP449" s="6"/>
      <c r="HQ449" s="6"/>
      <c r="HR449" s="6"/>
      <c r="HS449" s="6"/>
      <c r="HT449" s="6"/>
      <c r="HU449" s="6"/>
      <c r="HV449" s="6"/>
      <c r="HW449" s="6"/>
      <c r="HX449" s="6"/>
      <c r="HY449" s="6"/>
      <c r="HZ449" s="6"/>
      <c r="IA449" s="6"/>
      <c r="IB449" s="6"/>
    </row>
    <row r="450" s="11" customFormat="1" ht="40" customHeight="1" spans="1:236">
      <c r="A450" s="75" t="s">
        <v>42</v>
      </c>
      <c r="B450" s="46" t="s">
        <v>262</v>
      </c>
      <c r="C450" s="45" t="s">
        <v>52</v>
      </c>
      <c r="D450" s="45" t="s">
        <v>248</v>
      </c>
      <c r="E450" s="45" t="s">
        <v>275</v>
      </c>
      <c r="F450" s="45">
        <v>1.1</v>
      </c>
      <c r="G450" s="82">
        <v>1</v>
      </c>
      <c r="H450" s="45">
        <v>157</v>
      </c>
      <c r="I450" s="45">
        <v>849</v>
      </c>
      <c r="J450" s="45">
        <v>2019</v>
      </c>
      <c r="K450" s="45">
        <v>2019</v>
      </c>
      <c r="L450" s="55">
        <v>140</v>
      </c>
      <c r="M450" s="55">
        <v>140</v>
      </c>
      <c r="N450" s="55">
        <v>0</v>
      </c>
      <c r="O450" s="55">
        <v>0</v>
      </c>
      <c r="P450" s="55">
        <v>0</v>
      </c>
      <c r="Q450" s="45" t="s">
        <v>46</v>
      </c>
      <c r="R450" s="45">
        <v>157</v>
      </c>
      <c r="S450" s="45">
        <v>849</v>
      </c>
      <c r="T450" s="45">
        <v>157</v>
      </c>
      <c r="U450" s="45">
        <v>849</v>
      </c>
      <c r="V450" s="45">
        <v>0</v>
      </c>
      <c r="W450" s="45">
        <v>0</v>
      </c>
      <c r="X450" s="45">
        <v>0</v>
      </c>
      <c r="Y450" s="45">
        <v>0</v>
      </c>
      <c r="Z450" s="45">
        <v>0</v>
      </c>
      <c r="AA450" s="45">
        <v>0</v>
      </c>
      <c r="AB450" s="66" t="s">
        <v>280</v>
      </c>
      <c r="AC450" s="66" t="s">
        <v>258</v>
      </c>
      <c r="AD450" s="71"/>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6"/>
      <c r="BX450" s="6"/>
      <c r="BY450" s="6"/>
      <c r="BZ450" s="6"/>
      <c r="CA450" s="6"/>
      <c r="CB450" s="6"/>
      <c r="CC450" s="6"/>
      <c r="CD450" s="6"/>
      <c r="CE450" s="6"/>
      <c r="CF450" s="6"/>
      <c r="CG450" s="6"/>
      <c r="CH450" s="6"/>
      <c r="CI450" s="6"/>
      <c r="CJ450" s="6"/>
      <c r="CK450" s="6"/>
      <c r="CL450" s="6"/>
      <c r="CM450" s="6"/>
      <c r="CN450" s="6"/>
      <c r="CO450" s="6"/>
      <c r="CP450" s="6"/>
      <c r="CQ450" s="6"/>
      <c r="CR450" s="6"/>
      <c r="CS450" s="6"/>
      <c r="CT450" s="6"/>
      <c r="CU450" s="6"/>
      <c r="CV450" s="6"/>
      <c r="CW450" s="6"/>
      <c r="CX450" s="6"/>
      <c r="CY450" s="6"/>
      <c r="CZ450" s="6"/>
      <c r="DA450" s="6"/>
      <c r="DB450" s="6"/>
      <c r="DC450" s="6"/>
      <c r="DD450" s="6"/>
      <c r="DE450" s="6"/>
      <c r="DF450" s="6"/>
      <c r="DG450" s="6"/>
      <c r="DH450" s="6"/>
      <c r="DI450" s="6"/>
      <c r="DJ450" s="6"/>
      <c r="DK450" s="6"/>
      <c r="DL450" s="6"/>
      <c r="DM450" s="6"/>
      <c r="DN450" s="6"/>
      <c r="DO450" s="6"/>
      <c r="DP450" s="6"/>
      <c r="DQ450" s="6"/>
      <c r="DR450" s="6"/>
      <c r="DS450" s="6"/>
      <c r="DT450" s="6"/>
      <c r="DU450" s="6"/>
      <c r="DV450" s="6"/>
      <c r="DW450" s="6"/>
      <c r="DX450" s="6"/>
      <c r="DY450" s="6"/>
      <c r="DZ450" s="6"/>
      <c r="EA450" s="6"/>
      <c r="EB450" s="6"/>
      <c r="EC450" s="6"/>
      <c r="ED450" s="6"/>
      <c r="EE450" s="6"/>
      <c r="EF450" s="6"/>
      <c r="EG450" s="6"/>
      <c r="EH450" s="6"/>
      <c r="EI450" s="6"/>
      <c r="EJ450" s="6"/>
      <c r="EK450" s="6"/>
      <c r="EL450" s="6"/>
      <c r="EM450" s="6"/>
      <c r="EN450" s="6"/>
      <c r="EO450" s="6"/>
      <c r="EP450" s="6"/>
      <c r="EQ450" s="6"/>
      <c r="ER450" s="6"/>
      <c r="ES450" s="6"/>
      <c r="ET450" s="6"/>
      <c r="EU450" s="6"/>
      <c r="EV450" s="6"/>
      <c r="EW450" s="6"/>
      <c r="EX450" s="6"/>
      <c r="EY450" s="6"/>
      <c r="EZ450" s="6"/>
      <c r="FA450" s="6"/>
      <c r="FB450" s="6"/>
      <c r="FC450" s="6"/>
      <c r="FD450" s="6"/>
      <c r="FE450" s="6"/>
      <c r="FF450" s="6"/>
      <c r="FG450" s="6"/>
      <c r="FH450" s="6"/>
      <c r="FI450" s="6"/>
      <c r="FJ450" s="6"/>
      <c r="FK450" s="6"/>
      <c r="FL450" s="6"/>
      <c r="FM450" s="6"/>
      <c r="FN450" s="6"/>
      <c r="FO450" s="6"/>
      <c r="FP450" s="6"/>
      <c r="FQ450" s="6"/>
      <c r="FR450" s="6"/>
      <c r="FS450" s="6"/>
      <c r="FT450" s="6"/>
      <c r="FU450" s="6"/>
      <c r="FV450" s="6"/>
      <c r="FW450" s="6"/>
      <c r="FX450" s="6"/>
      <c r="FY450" s="6"/>
      <c r="FZ450" s="6"/>
      <c r="GA450" s="6"/>
      <c r="GB450" s="6"/>
      <c r="GC450" s="6"/>
      <c r="GD450" s="6"/>
      <c r="GE450" s="6"/>
      <c r="GF450" s="6"/>
      <c r="GG450" s="6"/>
      <c r="GH450" s="6"/>
      <c r="GI450" s="6"/>
      <c r="GJ450" s="6"/>
      <c r="GK450" s="6"/>
      <c r="GL450" s="6"/>
      <c r="GM450" s="6"/>
      <c r="GN450" s="6"/>
      <c r="GO450" s="6"/>
      <c r="GP450" s="6"/>
      <c r="GQ450" s="6"/>
      <c r="GR450" s="6"/>
      <c r="GS450" s="6"/>
      <c r="GT450" s="6"/>
      <c r="GU450" s="6"/>
      <c r="GV450" s="6"/>
      <c r="GW450" s="6"/>
      <c r="GX450" s="6"/>
      <c r="GY450" s="6"/>
      <c r="GZ450" s="6"/>
      <c r="HA450" s="6"/>
      <c r="HB450" s="6"/>
      <c r="HC450" s="6"/>
      <c r="HD450" s="6"/>
      <c r="HE450" s="6"/>
      <c r="HF450" s="6"/>
      <c r="HG450" s="6"/>
      <c r="HH450" s="6"/>
      <c r="HI450" s="6"/>
      <c r="HJ450" s="6"/>
      <c r="HK450" s="6"/>
      <c r="HL450" s="6"/>
      <c r="HM450" s="6"/>
      <c r="HN450" s="6"/>
      <c r="HO450" s="6"/>
      <c r="HP450" s="6"/>
      <c r="HQ450" s="6"/>
      <c r="HR450" s="6"/>
      <c r="HS450" s="6"/>
      <c r="HT450" s="6"/>
      <c r="HU450" s="6"/>
      <c r="HV450" s="6"/>
      <c r="HW450" s="6"/>
      <c r="HX450" s="6"/>
      <c r="HY450" s="6"/>
      <c r="HZ450" s="6"/>
      <c r="IA450" s="6"/>
      <c r="IB450" s="6"/>
    </row>
    <row r="451" s="11" customFormat="1" ht="40" customHeight="1" spans="1:236">
      <c r="A451" s="75" t="s">
        <v>42</v>
      </c>
      <c r="B451" s="134" t="s">
        <v>263</v>
      </c>
      <c r="C451" s="45" t="s">
        <v>55</v>
      </c>
      <c r="D451" s="45" t="s">
        <v>248</v>
      </c>
      <c r="E451" s="45" t="s">
        <v>275</v>
      </c>
      <c r="F451" s="45">
        <v>17</v>
      </c>
      <c r="G451" s="82">
        <v>1</v>
      </c>
      <c r="H451" s="45">
        <v>517</v>
      </c>
      <c r="I451" s="45">
        <v>2330</v>
      </c>
      <c r="J451" s="45">
        <v>2019</v>
      </c>
      <c r="K451" s="45">
        <v>2019</v>
      </c>
      <c r="L451" s="55">
        <v>741.5</v>
      </c>
      <c r="M451" s="55">
        <v>566.689913</v>
      </c>
      <c r="N451" s="55">
        <v>174.810087</v>
      </c>
      <c r="O451" s="55">
        <v>0</v>
      </c>
      <c r="P451" s="55">
        <v>0</v>
      </c>
      <c r="Q451" s="45" t="s">
        <v>46</v>
      </c>
      <c r="R451" s="45">
        <v>517</v>
      </c>
      <c r="S451" s="45">
        <v>2330</v>
      </c>
      <c r="T451" s="45">
        <v>517</v>
      </c>
      <c r="U451" s="45">
        <v>2330</v>
      </c>
      <c r="V451" s="45">
        <v>0</v>
      </c>
      <c r="W451" s="45">
        <v>0</v>
      </c>
      <c r="X451" s="45">
        <v>0</v>
      </c>
      <c r="Y451" s="45">
        <v>0</v>
      </c>
      <c r="Z451" s="45">
        <v>0</v>
      </c>
      <c r="AA451" s="45">
        <v>0</v>
      </c>
      <c r="AB451" s="66" t="s">
        <v>280</v>
      </c>
      <c r="AC451" s="66" t="s">
        <v>258</v>
      </c>
      <c r="AD451" s="71"/>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c r="BZ451" s="6"/>
      <c r="CA451" s="6"/>
      <c r="CB451" s="6"/>
      <c r="CC451" s="6"/>
      <c r="CD451" s="6"/>
      <c r="CE451" s="6"/>
      <c r="CF451" s="6"/>
      <c r="CG451" s="6"/>
      <c r="CH451" s="6"/>
      <c r="CI451" s="6"/>
      <c r="CJ451" s="6"/>
      <c r="CK451" s="6"/>
      <c r="CL451" s="6"/>
      <c r="CM451" s="6"/>
      <c r="CN451" s="6"/>
      <c r="CO451" s="6"/>
      <c r="CP451" s="6"/>
      <c r="CQ451" s="6"/>
      <c r="CR451" s="6"/>
      <c r="CS451" s="6"/>
      <c r="CT451" s="6"/>
      <c r="CU451" s="6"/>
      <c r="CV451" s="6"/>
      <c r="CW451" s="6"/>
      <c r="CX451" s="6"/>
      <c r="CY451" s="6"/>
      <c r="CZ451" s="6"/>
      <c r="DA451" s="6"/>
      <c r="DB451" s="6"/>
      <c r="DC451" s="6"/>
      <c r="DD451" s="6"/>
      <c r="DE451" s="6"/>
      <c r="DF451" s="6"/>
      <c r="DG451" s="6"/>
      <c r="DH451" s="6"/>
      <c r="DI451" s="6"/>
      <c r="DJ451" s="6"/>
      <c r="DK451" s="6"/>
      <c r="DL451" s="6"/>
      <c r="DM451" s="6"/>
      <c r="DN451" s="6"/>
      <c r="DO451" s="6"/>
      <c r="DP451" s="6"/>
      <c r="DQ451" s="6"/>
      <c r="DR451" s="6"/>
      <c r="DS451" s="6"/>
      <c r="DT451" s="6"/>
      <c r="DU451" s="6"/>
      <c r="DV451" s="6"/>
      <c r="DW451" s="6"/>
      <c r="DX451" s="6"/>
      <c r="DY451" s="6"/>
      <c r="DZ451" s="6"/>
      <c r="EA451" s="6"/>
      <c r="EB451" s="6"/>
      <c r="EC451" s="6"/>
      <c r="ED451" s="6"/>
      <c r="EE451" s="6"/>
      <c r="EF451" s="6"/>
      <c r="EG451" s="6"/>
      <c r="EH451" s="6"/>
      <c r="EI451" s="6"/>
      <c r="EJ451" s="6"/>
      <c r="EK451" s="6"/>
      <c r="EL451" s="6"/>
      <c r="EM451" s="6"/>
      <c r="EN451" s="6"/>
      <c r="EO451" s="6"/>
      <c r="EP451" s="6"/>
      <c r="EQ451" s="6"/>
      <c r="ER451" s="6"/>
      <c r="ES451" s="6"/>
      <c r="ET451" s="6"/>
      <c r="EU451" s="6"/>
      <c r="EV451" s="6"/>
      <c r="EW451" s="6"/>
      <c r="EX451" s="6"/>
      <c r="EY451" s="6"/>
      <c r="EZ451" s="6"/>
      <c r="FA451" s="6"/>
      <c r="FB451" s="6"/>
      <c r="FC451" s="6"/>
      <c r="FD451" s="6"/>
      <c r="FE451" s="6"/>
      <c r="FF451" s="6"/>
      <c r="FG451" s="6"/>
      <c r="FH451" s="6"/>
      <c r="FI451" s="6"/>
      <c r="FJ451" s="6"/>
      <c r="FK451" s="6"/>
      <c r="FL451" s="6"/>
      <c r="FM451" s="6"/>
      <c r="FN451" s="6"/>
      <c r="FO451" s="6"/>
      <c r="FP451" s="6"/>
      <c r="FQ451" s="6"/>
      <c r="FR451" s="6"/>
      <c r="FS451" s="6"/>
      <c r="FT451" s="6"/>
      <c r="FU451" s="6"/>
      <c r="FV451" s="6"/>
      <c r="FW451" s="6"/>
      <c r="FX451" s="6"/>
      <c r="FY451" s="6"/>
      <c r="FZ451" s="6"/>
      <c r="GA451" s="6"/>
      <c r="GB451" s="6"/>
      <c r="GC451" s="6"/>
      <c r="GD451" s="6"/>
      <c r="GE451" s="6"/>
      <c r="GF451" s="6"/>
      <c r="GG451" s="6"/>
      <c r="GH451" s="6"/>
      <c r="GI451" s="6"/>
      <c r="GJ451" s="6"/>
      <c r="GK451" s="6"/>
      <c r="GL451" s="6"/>
      <c r="GM451" s="6"/>
      <c r="GN451" s="6"/>
      <c r="GO451" s="6"/>
      <c r="GP451" s="6"/>
      <c r="GQ451" s="6"/>
      <c r="GR451" s="6"/>
      <c r="GS451" s="6"/>
      <c r="GT451" s="6"/>
      <c r="GU451" s="6"/>
      <c r="GV451" s="6"/>
      <c r="GW451" s="6"/>
      <c r="GX451" s="6"/>
      <c r="GY451" s="6"/>
      <c r="GZ451" s="6"/>
      <c r="HA451" s="6"/>
      <c r="HB451" s="6"/>
      <c r="HC451" s="6"/>
      <c r="HD451" s="6"/>
      <c r="HE451" s="6"/>
      <c r="HF451" s="6"/>
      <c r="HG451" s="6"/>
      <c r="HH451" s="6"/>
      <c r="HI451" s="6"/>
      <c r="HJ451" s="6"/>
      <c r="HK451" s="6"/>
      <c r="HL451" s="6"/>
      <c r="HM451" s="6"/>
      <c r="HN451" s="6"/>
      <c r="HO451" s="6"/>
      <c r="HP451" s="6"/>
      <c r="HQ451" s="6"/>
      <c r="HR451" s="6"/>
      <c r="HS451" s="6"/>
      <c r="HT451" s="6"/>
      <c r="HU451" s="6"/>
      <c r="HV451" s="6"/>
      <c r="HW451" s="6"/>
      <c r="HX451" s="6"/>
      <c r="HY451" s="6"/>
      <c r="HZ451" s="6"/>
      <c r="IA451" s="6"/>
      <c r="IB451" s="6"/>
    </row>
    <row r="452" s="11" customFormat="1" ht="40" customHeight="1" spans="1:236">
      <c r="A452" s="75" t="s">
        <v>42</v>
      </c>
      <c r="B452" s="134" t="s">
        <v>264</v>
      </c>
      <c r="C452" s="45" t="s">
        <v>51</v>
      </c>
      <c r="D452" s="45" t="s">
        <v>248</v>
      </c>
      <c r="E452" s="45" t="s">
        <v>275</v>
      </c>
      <c r="F452" s="45">
        <v>10.7</v>
      </c>
      <c r="G452" s="82">
        <v>1</v>
      </c>
      <c r="H452" s="97">
        <v>153</v>
      </c>
      <c r="I452" s="97">
        <v>634</v>
      </c>
      <c r="J452" s="45">
        <v>2019</v>
      </c>
      <c r="K452" s="45">
        <v>2019</v>
      </c>
      <c r="L452" s="55">
        <v>600</v>
      </c>
      <c r="M452" s="55">
        <v>600</v>
      </c>
      <c r="N452" s="55">
        <v>0</v>
      </c>
      <c r="O452" s="55">
        <v>0</v>
      </c>
      <c r="P452" s="55">
        <v>0</v>
      </c>
      <c r="Q452" s="45" t="s">
        <v>46</v>
      </c>
      <c r="R452" s="97">
        <v>153</v>
      </c>
      <c r="S452" s="97">
        <v>634</v>
      </c>
      <c r="T452" s="45">
        <v>153</v>
      </c>
      <c r="U452" s="45">
        <v>634</v>
      </c>
      <c r="V452" s="97">
        <v>0</v>
      </c>
      <c r="W452" s="97">
        <v>0</v>
      </c>
      <c r="X452" s="45">
        <v>0</v>
      </c>
      <c r="Y452" s="45">
        <v>0</v>
      </c>
      <c r="Z452" s="45">
        <v>0</v>
      </c>
      <c r="AA452" s="45">
        <v>0</v>
      </c>
      <c r="AB452" s="66" t="s">
        <v>280</v>
      </c>
      <c r="AC452" s="66" t="s">
        <v>258</v>
      </c>
      <c r="AD452" s="71"/>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c r="CA452" s="6"/>
      <c r="CB452" s="6"/>
      <c r="CC452" s="6"/>
      <c r="CD452" s="6"/>
      <c r="CE452" s="6"/>
      <c r="CF452" s="6"/>
      <c r="CG452" s="6"/>
      <c r="CH452" s="6"/>
      <c r="CI452" s="6"/>
      <c r="CJ452" s="6"/>
      <c r="CK452" s="6"/>
      <c r="CL452" s="6"/>
      <c r="CM452" s="6"/>
      <c r="CN452" s="6"/>
      <c r="CO452" s="6"/>
      <c r="CP452" s="6"/>
      <c r="CQ452" s="6"/>
      <c r="CR452" s="6"/>
      <c r="CS452" s="6"/>
      <c r="CT452" s="6"/>
      <c r="CU452" s="6"/>
      <c r="CV452" s="6"/>
      <c r="CW452" s="6"/>
      <c r="CX452" s="6"/>
      <c r="CY452" s="6"/>
      <c r="CZ452" s="6"/>
      <c r="DA452" s="6"/>
      <c r="DB452" s="6"/>
      <c r="DC452" s="6"/>
      <c r="DD452" s="6"/>
      <c r="DE452" s="6"/>
      <c r="DF452" s="6"/>
      <c r="DG452" s="6"/>
      <c r="DH452" s="6"/>
      <c r="DI452" s="6"/>
      <c r="DJ452" s="6"/>
      <c r="DK452" s="6"/>
      <c r="DL452" s="6"/>
      <c r="DM452" s="6"/>
      <c r="DN452" s="6"/>
      <c r="DO452" s="6"/>
      <c r="DP452" s="6"/>
      <c r="DQ452" s="6"/>
      <c r="DR452" s="6"/>
      <c r="DS452" s="6"/>
      <c r="DT452" s="6"/>
      <c r="DU452" s="6"/>
      <c r="DV452" s="6"/>
      <c r="DW452" s="6"/>
      <c r="DX452" s="6"/>
      <c r="DY452" s="6"/>
      <c r="DZ452" s="6"/>
      <c r="EA452" s="6"/>
      <c r="EB452" s="6"/>
      <c r="EC452" s="6"/>
      <c r="ED452" s="6"/>
      <c r="EE452" s="6"/>
      <c r="EF452" s="6"/>
      <c r="EG452" s="6"/>
      <c r="EH452" s="6"/>
      <c r="EI452" s="6"/>
      <c r="EJ452" s="6"/>
      <c r="EK452" s="6"/>
      <c r="EL452" s="6"/>
      <c r="EM452" s="6"/>
      <c r="EN452" s="6"/>
      <c r="EO452" s="6"/>
      <c r="EP452" s="6"/>
      <c r="EQ452" s="6"/>
      <c r="ER452" s="6"/>
      <c r="ES452" s="6"/>
      <c r="ET452" s="6"/>
      <c r="EU452" s="6"/>
      <c r="EV452" s="6"/>
      <c r="EW452" s="6"/>
      <c r="EX452" s="6"/>
      <c r="EY452" s="6"/>
      <c r="EZ452" s="6"/>
      <c r="FA452" s="6"/>
      <c r="FB452" s="6"/>
      <c r="FC452" s="6"/>
      <c r="FD452" s="6"/>
      <c r="FE452" s="6"/>
      <c r="FF452" s="6"/>
      <c r="FG452" s="6"/>
      <c r="FH452" s="6"/>
      <c r="FI452" s="6"/>
      <c r="FJ452" s="6"/>
      <c r="FK452" s="6"/>
      <c r="FL452" s="6"/>
      <c r="FM452" s="6"/>
      <c r="FN452" s="6"/>
      <c r="FO452" s="6"/>
      <c r="FP452" s="6"/>
      <c r="FQ452" s="6"/>
      <c r="FR452" s="6"/>
      <c r="FS452" s="6"/>
      <c r="FT452" s="6"/>
      <c r="FU452" s="6"/>
      <c r="FV452" s="6"/>
      <c r="FW452" s="6"/>
      <c r="FX452" s="6"/>
      <c r="FY452" s="6"/>
      <c r="FZ452" s="6"/>
      <c r="GA452" s="6"/>
      <c r="GB452" s="6"/>
      <c r="GC452" s="6"/>
      <c r="GD452" s="6"/>
      <c r="GE452" s="6"/>
      <c r="GF452" s="6"/>
      <c r="GG452" s="6"/>
      <c r="GH452" s="6"/>
      <c r="GI452" s="6"/>
      <c r="GJ452" s="6"/>
      <c r="GK452" s="6"/>
      <c r="GL452" s="6"/>
      <c r="GM452" s="6"/>
      <c r="GN452" s="6"/>
      <c r="GO452" s="6"/>
      <c r="GP452" s="6"/>
      <c r="GQ452" s="6"/>
      <c r="GR452" s="6"/>
      <c r="GS452" s="6"/>
      <c r="GT452" s="6"/>
      <c r="GU452" s="6"/>
      <c r="GV452" s="6"/>
      <c r="GW452" s="6"/>
      <c r="GX452" s="6"/>
      <c r="GY452" s="6"/>
      <c r="GZ452" s="6"/>
      <c r="HA452" s="6"/>
      <c r="HB452" s="6"/>
      <c r="HC452" s="6"/>
      <c r="HD452" s="6"/>
      <c r="HE452" s="6"/>
      <c r="HF452" s="6"/>
      <c r="HG452" s="6"/>
      <c r="HH452" s="6"/>
      <c r="HI452" s="6"/>
      <c r="HJ452" s="6"/>
      <c r="HK452" s="6"/>
      <c r="HL452" s="6"/>
      <c r="HM452" s="6"/>
      <c r="HN452" s="6"/>
      <c r="HO452" s="6"/>
      <c r="HP452" s="6"/>
      <c r="HQ452" s="6"/>
      <c r="HR452" s="6"/>
      <c r="HS452" s="6"/>
      <c r="HT452" s="6"/>
      <c r="HU452" s="6"/>
      <c r="HV452" s="6"/>
      <c r="HW452" s="6"/>
      <c r="HX452" s="6"/>
      <c r="HY452" s="6"/>
      <c r="HZ452" s="6"/>
      <c r="IA452" s="6"/>
      <c r="IB452" s="6"/>
    </row>
    <row r="453" s="8" customFormat="1" ht="24" spans="1:30">
      <c r="A453" s="45" t="s">
        <v>42</v>
      </c>
      <c r="B453" s="46" t="s">
        <v>246</v>
      </c>
      <c r="C453" s="45" t="s">
        <v>247</v>
      </c>
      <c r="D453" s="89" t="s">
        <v>248</v>
      </c>
      <c r="E453" s="45" t="s">
        <v>275</v>
      </c>
      <c r="F453" s="45">
        <v>88</v>
      </c>
      <c r="G453" s="75">
        <v>1</v>
      </c>
      <c r="H453" s="45">
        <v>2514</v>
      </c>
      <c r="I453" s="45">
        <v>11057</v>
      </c>
      <c r="J453" s="45">
        <v>2017</v>
      </c>
      <c r="K453" s="45">
        <v>2018</v>
      </c>
      <c r="L453" s="55">
        <v>500</v>
      </c>
      <c r="M453" s="55">
        <v>500</v>
      </c>
      <c r="N453" s="55">
        <v>0</v>
      </c>
      <c r="O453" s="55">
        <v>0</v>
      </c>
      <c r="P453" s="55">
        <v>0</v>
      </c>
      <c r="Q453" s="45" t="s">
        <v>46</v>
      </c>
      <c r="R453" s="45">
        <v>2514</v>
      </c>
      <c r="S453" s="45">
        <v>11057</v>
      </c>
      <c r="T453" s="45">
        <v>2514</v>
      </c>
      <c r="U453" s="45">
        <v>11057</v>
      </c>
      <c r="V453" s="45">
        <v>0</v>
      </c>
      <c r="W453" s="45">
        <v>0</v>
      </c>
      <c r="X453" s="45">
        <v>0</v>
      </c>
      <c r="Y453" s="45">
        <v>0</v>
      </c>
      <c r="Z453" s="45">
        <v>0</v>
      </c>
      <c r="AA453" s="45">
        <v>0</v>
      </c>
      <c r="AB453" s="66" t="s">
        <v>280</v>
      </c>
      <c r="AC453" s="66" t="s">
        <v>258</v>
      </c>
      <c r="AD453" s="46"/>
    </row>
    <row r="454" s="8" customFormat="1" ht="40" customHeight="1" spans="1:30">
      <c r="A454" s="45" t="s">
        <v>42</v>
      </c>
      <c r="B454" s="46" t="s">
        <v>252</v>
      </c>
      <c r="C454" s="45" t="s">
        <v>247</v>
      </c>
      <c r="D454" s="89" t="s">
        <v>248</v>
      </c>
      <c r="E454" s="45" t="s">
        <v>275</v>
      </c>
      <c r="F454" s="45">
        <v>104</v>
      </c>
      <c r="G454" s="75">
        <v>1</v>
      </c>
      <c r="H454" s="45">
        <v>2746</v>
      </c>
      <c r="I454" s="45">
        <v>11838</v>
      </c>
      <c r="J454" s="45">
        <v>2018</v>
      </c>
      <c r="K454" s="45">
        <v>2018</v>
      </c>
      <c r="L454" s="55">
        <v>851</v>
      </c>
      <c r="M454" s="55">
        <v>851</v>
      </c>
      <c r="N454" s="55">
        <v>0</v>
      </c>
      <c r="O454" s="55">
        <v>0</v>
      </c>
      <c r="P454" s="55">
        <v>0</v>
      </c>
      <c r="Q454" s="45" t="s">
        <v>46</v>
      </c>
      <c r="R454" s="45">
        <v>2746</v>
      </c>
      <c r="S454" s="45">
        <v>11838</v>
      </c>
      <c r="T454" s="45">
        <v>2746</v>
      </c>
      <c r="U454" s="45">
        <v>11838</v>
      </c>
      <c r="V454" s="45">
        <v>0</v>
      </c>
      <c r="W454" s="45">
        <v>0</v>
      </c>
      <c r="X454" s="45">
        <v>0</v>
      </c>
      <c r="Y454" s="45">
        <v>0</v>
      </c>
      <c r="Z454" s="45">
        <v>0</v>
      </c>
      <c r="AA454" s="45">
        <v>0</v>
      </c>
      <c r="AB454" s="66" t="s">
        <v>280</v>
      </c>
      <c r="AC454" s="66" t="s">
        <v>258</v>
      </c>
      <c r="AD454" s="46"/>
    </row>
    <row r="455" s="8" customFormat="1" ht="40" customHeight="1" spans="1:30">
      <c r="A455" s="45" t="s">
        <v>42</v>
      </c>
      <c r="B455" s="46" t="s">
        <v>265</v>
      </c>
      <c r="C455" s="45" t="s">
        <v>266</v>
      </c>
      <c r="D455" s="89" t="s">
        <v>248</v>
      </c>
      <c r="E455" s="45" t="s">
        <v>275</v>
      </c>
      <c r="F455" s="45">
        <v>0.5</v>
      </c>
      <c r="G455" s="75">
        <v>1</v>
      </c>
      <c r="H455" s="45">
        <v>117</v>
      </c>
      <c r="I455" s="45">
        <v>765</v>
      </c>
      <c r="J455" s="45">
        <v>2019</v>
      </c>
      <c r="K455" s="45">
        <v>2019</v>
      </c>
      <c r="L455" s="55">
        <v>112</v>
      </c>
      <c r="M455" s="55">
        <v>112</v>
      </c>
      <c r="N455" s="55">
        <v>0</v>
      </c>
      <c r="O455" s="55">
        <v>0</v>
      </c>
      <c r="P455" s="55">
        <v>0</v>
      </c>
      <c r="Q455" s="45" t="s">
        <v>46</v>
      </c>
      <c r="R455" s="45">
        <v>117</v>
      </c>
      <c r="S455" s="45">
        <v>765</v>
      </c>
      <c r="T455" s="45">
        <v>117</v>
      </c>
      <c r="U455" s="45">
        <v>765</v>
      </c>
      <c r="V455" s="45">
        <v>0</v>
      </c>
      <c r="W455" s="45">
        <v>0</v>
      </c>
      <c r="X455" s="45">
        <v>0</v>
      </c>
      <c r="Y455" s="45">
        <v>0</v>
      </c>
      <c r="Z455" s="45">
        <v>0</v>
      </c>
      <c r="AA455" s="45">
        <v>0</v>
      </c>
      <c r="AB455" s="66" t="s">
        <v>280</v>
      </c>
      <c r="AC455" s="66" t="s">
        <v>258</v>
      </c>
      <c r="AD455" s="46"/>
    </row>
    <row r="456" s="11" customFormat="1" ht="40" customHeight="1" spans="1:236">
      <c r="A456" s="75" t="s">
        <v>42</v>
      </c>
      <c r="B456" s="46" t="s">
        <v>268</v>
      </c>
      <c r="C456" s="45" t="s">
        <v>247</v>
      </c>
      <c r="D456" s="89" t="s">
        <v>248</v>
      </c>
      <c r="E456" s="45" t="s">
        <v>275</v>
      </c>
      <c r="F456" s="89">
        <v>161.772</v>
      </c>
      <c r="G456" s="82">
        <v>1</v>
      </c>
      <c r="H456" s="45">
        <v>2565</v>
      </c>
      <c r="I456" s="45">
        <v>10840</v>
      </c>
      <c r="J456" s="45">
        <v>2018</v>
      </c>
      <c r="K456" s="45">
        <v>2019</v>
      </c>
      <c r="L456" s="55">
        <v>5021</v>
      </c>
      <c r="M456" s="55">
        <v>5021</v>
      </c>
      <c r="N456" s="55">
        <v>0</v>
      </c>
      <c r="O456" s="55">
        <v>0</v>
      </c>
      <c r="P456" s="55">
        <v>0</v>
      </c>
      <c r="Q456" s="45" t="s">
        <v>46</v>
      </c>
      <c r="R456" s="45">
        <v>2565</v>
      </c>
      <c r="S456" s="45">
        <v>10840</v>
      </c>
      <c r="T456" s="45">
        <v>2565</v>
      </c>
      <c r="U456" s="45">
        <v>10840</v>
      </c>
      <c r="V456" s="45">
        <v>0</v>
      </c>
      <c r="W456" s="45">
        <v>0</v>
      </c>
      <c r="X456" s="45">
        <v>0</v>
      </c>
      <c r="Y456" s="45">
        <v>0</v>
      </c>
      <c r="Z456" s="45">
        <v>0</v>
      </c>
      <c r="AA456" s="45">
        <v>0</v>
      </c>
      <c r="AB456" s="66" t="s">
        <v>280</v>
      </c>
      <c r="AC456" s="66" t="s">
        <v>258</v>
      </c>
      <c r="AD456" s="71"/>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c r="BW456" s="6"/>
      <c r="BX456" s="6"/>
      <c r="BY456" s="6"/>
      <c r="BZ456" s="6"/>
      <c r="CA456" s="6"/>
      <c r="CB456" s="6"/>
      <c r="CC456" s="6"/>
      <c r="CD456" s="6"/>
      <c r="CE456" s="6"/>
      <c r="CF456" s="6"/>
      <c r="CG456" s="6"/>
      <c r="CH456" s="6"/>
      <c r="CI456" s="6"/>
      <c r="CJ456" s="6"/>
      <c r="CK456" s="6"/>
      <c r="CL456" s="6"/>
      <c r="CM456" s="6"/>
      <c r="CN456" s="6"/>
      <c r="CO456" s="6"/>
      <c r="CP456" s="6"/>
      <c r="CQ456" s="6"/>
      <c r="CR456" s="6"/>
      <c r="CS456" s="6"/>
      <c r="CT456" s="6"/>
      <c r="CU456" s="6"/>
      <c r="CV456" s="6"/>
      <c r="CW456" s="6"/>
      <c r="CX456" s="6"/>
      <c r="CY456" s="6"/>
      <c r="CZ456" s="6"/>
      <c r="DA456" s="6"/>
      <c r="DB456" s="6"/>
      <c r="DC456" s="6"/>
      <c r="DD456" s="6"/>
      <c r="DE456" s="6"/>
      <c r="DF456" s="6"/>
      <c r="DG456" s="6"/>
      <c r="DH456" s="6"/>
      <c r="DI456" s="6"/>
      <c r="DJ456" s="6"/>
      <c r="DK456" s="6"/>
      <c r="DL456" s="6"/>
      <c r="DM456" s="6"/>
      <c r="DN456" s="6"/>
      <c r="DO456" s="6"/>
      <c r="DP456" s="6"/>
      <c r="DQ456" s="6"/>
      <c r="DR456" s="6"/>
      <c r="DS456" s="6"/>
      <c r="DT456" s="6"/>
      <c r="DU456" s="6"/>
      <c r="DV456" s="6"/>
      <c r="DW456" s="6"/>
      <c r="DX456" s="6"/>
      <c r="DY456" s="6"/>
      <c r="DZ456" s="6"/>
      <c r="EA456" s="6"/>
      <c r="EB456" s="6"/>
      <c r="EC456" s="6"/>
      <c r="ED456" s="6"/>
      <c r="EE456" s="6"/>
      <c r="EF456" s="6"/>
      <c r="EG456" s="6"/>
      <c r="EH456" s="6"/>
      <c r="EI456" s="6"/>
      <c r="EJ456" s="6"/>
      <c r="EK456" s="6"/>
      <c r="EL456" s="6"/>
      <c r="EM456" s="6"/>
      <c r="EN456" s="6"/>
      <c r="EO456" s="6"/>
      <c r="EP456" s="6"/>
      <c r="EQ456" s="6"/>
      <c r="ER456" s="6"/>
      <c r="ES456" s="6"/>
      <c r="ET456" s="6"/>
      <c r="EU456" s="6"/>
      <c r="EV456" s="6"/>
      <c r="EW456" s="6"/>
      <c r="EX456" s="6"/>
      <c r="EY456" s="6"/>
      <c r="EZ456" s="6"/>
      <c r="FA456" s="6"/>
      <c r="FB456" s="6"/>
      <c r="FC456" s="6"/>
      <c r="FD456" s="6"/>
      <c r="FE456" s="6"/>
      <c r="FF456" s="6"/>
      <c r="FG456" s="6"/>
      <c r="FH456" s="6"/>
      <c r="FI456" s="6"/>
      <c r="FJ456" s="6"/>
      <c r="FK456" s="6"/>
      <c r="FL456" s="6"/>
      <c r="FM456" s="6"/>
      <c r="FN456" s="6"/>
      <c r="FO456" s="6"/>
      <c r="FP456" s="6"/>
      <c r="FQ456" s="6"/>
      <c r="FR456" s="6"/>
      <c r="FS456" s="6"/>
      <c r="FT456" s="6"/>
      <c r="FU456" s="6"/>
      <c r="FV456" s="6"/>
      <c r="FW456" s="6"/>
      <c r="FX456" s="6"/>
      <c r="FY456" s="6"/>
      <c r="FZ456" s="6"/>
      <c r="GA456" s="6"/>
      <c r="GB456" s="6"/>
      <c r="GC456" s="6"/>
      <c r="GD456" s="6"/>
      <c r="GE456" s="6"/>
      <c r="GF456" s="6"/>
      <c r="GG456" s="6"/>
      <c r="GH456" s="6"/>
      <c r="GI456" s="6"/>
      <c r="GJ456" s="6"/>
      <c r="GK456" s="6"/>
      <c r="GL456" s="6"/>
      <c r="GM456" s="6"/>
      <c r="GN456" s="6"/>
      <c r="GO456" s="6"/>
      <c r="GP456" s="6"/>
      <c r="GQ456" s="6"/>
      <c r="GR456" s="6"/>
      <c r="GS456" s="6"/>
      <c r="GT456" s="6"/>
      <c r="GU456" s="6"/>
      <c r="GV456" s="6"/>
      <c r="GW456" s="6"/>
      <c r="GX456" s="6"/>
      <c r="GY456" s="6"/>
      <c r="GZ456" s="6"/>
      <c r="HA456" s="6"/>
      <c r="HB456" s="6"/>
      <c r="HC456" s="6"/>
      <c r="HD456" s="6"/>
      <c r="HE456" s="6"/>
      <c r="HF456" s="6"/>
      <c r="HG456" s="6"/>
      <c r="HH456" s="6"/>
      <c r="HI456" s="6"/>
      <c r="HJ456" s="6"/>
      <c r="HK456" s="6"/>
      <c r="HL456" s="6"/>
      <c r="HM456" s="6"/>
      <c r="HN456" s="6"/>
      <c r="HO456" s="6"/>
      <c r="HP456" s="6"/>
      <c r="HQ456" s="6"/>
      <c r="HR456" s="6"/>
      <c r="HS456" s="6"/>
      <c r="HT456" s="6"/>
      <c r="HU456" s="6"/>
      <c r="HV456" s="6"/>
      <c r="HW456" s="6"/>
      <c r="HX456" s="6"/>
      <c r="HY456" s="6"/>
      <c r="HZ456" s="6"/>
      <c r="IA456" s="6"/>
      <c r="IB456" s="6"/>
    </row>
    <row r="457" s="11" customFormat="1" ht="40" customHeight="1" spans="1:236">
      <c r="A457" s="75" t="s">
        <v>42</v>
      </c>
      <c r="B457" s="46" t="s">
        <v>269</v>
      </c>
      <c r="C457" s="45" t="s">
        <v>247</v>
      </c>
      <c r="D457" s="89" t="s">
        <v>248</v>
      </c>
      <c r="E457" s="45" t="s">
        <v>275</v>
      </c>
      <c r="F457" s="45">
        <v>72</v>
      </c>
      <c r="G457" s="82">
        <v>1</v>
      </c>
      <c r="H457" s="45">
        <v>2752</v>
      </c>
      <c r="I457" s="45">
        <v>12082</v>
      </c>
      <c r="J457" s="45">
        <v>2019</v>
      </c>
      <c r="K457" s="45">
        <v>2020</v>
      </c>
      <c r="L457" s="55">
        <v>2849</v>
      </c>
      <c r="M457" s="55">
        <v>2150</v>
      </c>
      <c r="N457" s="55">
        <v>699</v>
      </c>
      <c r="O457" s="55">
        <v>0</v>
      </c>
      <c r="P457" s="55">
        <v>0</v>
      </c>
      <c r="Q457" s="45" t="s">
        <v>46</v>
      </c>
      <c r="R457" s="45">
        <v>2752</v>
      </c>
      <c r="S457" s="45">
        <v>12082</v>
      </c>
      <c r="T457" s="45">
        <v>2752</v>
      </c>
      <c r="U457" s="45">
        <v>12082</v>
      </c>
      <c r="V457" s="45">
        <v>0</v>
      </c>
      <c r="W457" s="45">
        <v>0</v>
      </c>
      <c r="X457" s="45">
        <v>0</v>
      </c>
      <c r="Y457" s="45">
        <v>0</v>
      </c>
      <c r="Z457" s="45">
        <v>0</v>
      </c>
      <c r="AA457" s="45">
        <v>0</v>
      </c>
      <c r="AB457" s="66" t="s">
        <v>280</v>
      </c>
      <c r="AC457" s="66" t="s">
        <v>258</v>
      </c>
      <c r="AD457" s="71"/>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c r="BW457" s="6"/>
      <c r="BX457" s="6"/>
      <c r="BY457" s="6"/>
      <c r="BZ457" s="6"/>
      <c r="CA457" s="6"/>
      <c r="CB457" s="6"/>
      <c r="CC457" s="6"/>
      <c r="CD457" s="6"/>
      <c r="CE457" s="6"/>
      <c r="CF457" s="6"/>
      <c r="CG457" s="6"/>
      <c r="CH457" s="6"/>
      <c r="CI457" s="6"/>
      <c r="CJ457" s="6"/>
      <c r="CK457" s="6"/>
      <c r="CL457" s="6"/>
      <c r="CM457" s="6"/>
      <c r="CN457" s="6"/>
      <c r="CO457" s="6"/>
      <c r="CP457" s="6"/>
      <c r="CQ457" s="6"/>
      <c r="CR457" s="6"/>
      <c r="CS457" s="6"/>
      <c r="CT457" s="6"/>
      <c r="CU457" s="6"/>
      <c r="CV457" s="6"/>
      <c r="CW457" s="6"/>
      <c r="CX457" s="6"/>
      <c r="CY457" s="6"/>
      <c r="CZ457" s="6"/>
      <c r="DA457" s="6"/>
      <c r="DB457" s="6"/>
      <c r="DC457" s="6"/>
      <c r="DD457" s="6"/>
      <c r="DE457" s="6"/>
      <c r="DF457" s="6"/>
      <c r="DG457" s="6"/>
      <c r="DH457" s="6"/>
      <c r="DI457" s="6"/>
      <c r="DJ457" s="6"/>
      <c r="DK457" s="6"/>
      <c r="DL457" s="6"/>
      <c r="DM457" s="6"/>
      <c r="DN457" s="6"/>
      <c r="DO457" s="6"/>
      <c r="DP457" s="6"/>
      <c r="DQ457" s="6"/>
      <c r="DR457" s="6"/>
      <c r="DS457" s="6"/>
      <c r="DT457" s="6"/>
      <c r="DU457" s="6"/>
      <c r="DV457" s="6"/>
      <c r="DW457" s="6"/>
      <c r="DX457" s="6"/>
      <c r="DY457" s="6"/>
      <c r="DZ457" s="6"/>
      <c r="EA457" s="6"/>
      <c r="EB457" s="6"/>
      <c r="EC457" s="6"/>
      <c r="ED457" s="6"/>
      <c r="EE457" s="6"/>
      <c r="EF457" s="6"/>
      <c r="EG457" s="6"/>
      <c r="EH457" s="6"/>
      <c r="EI457" s="6"/>
      <c r="EJ457" s="6"/>
      <c r="EK457" s="6"/>
      <c r="EL457" s="6"/>
      <c r="EM457" s="6"/>
      <c r="EN457" s="6"/>
      <c r="EO457" s="6"/>
      <c r="EP457" s="6"/>
      <c r="EQ457" s="6"/>
      <c r="ER457" s="6"/>
      <c r="ES457" s="6"/>
      <c r="ET457" s="6"/>
      <c r="EU457" s="6"/>
      <c r="EV457" s="6"/>
      <c r="EW457" s="6"/>
      <c r="EX457" s="6"/>
      <c r="EY457" s="6"/>
      <c r="EZ457" s="6"/>
      <c r="FA457" s="6"/>
      <c r="FB457" s="6"/>
      <c r="FC457" s="6"/>
      <c r="FD457" s="6"/>
      <c r="FE457" s="6"/>
      <c r="FF457" s="6"/>
      <c r="FG457" s="6"/>
      <c r="FH457" s="6"/>
      <c r="FI457" s="6"/>
      <c r="FJ457" s="6"/>
      <c r="FK457" s="6"/>
      <c r="FL457" s="6"/>
      <c r="FM457" s="6"/>
      <c r="FN457" s="6"/>
      <c r="FO457" s="6"/>
      <c r="FP457" s="6"/>
      <c r="FQ457" s="6"/>
      <c r="FR457" s="6"/>
      <c r="FS457" s="6"/>
      <c r="FT457" s="6"/>
      <c r="FU457" s="6"/>
      <c r="FV457" s="6"/>
      <c r="FW457" s="6"/>
      <c r="FX457" s="6"/>
      <c r="FY457" s="6"/>
      <c r="FZ457" s="6"/>
      <c r="GA457" s="6"/>
      <c r="GB457" s="6"/>
      <c r="GC457" s="6"/>
      <c r="GD457" s="6"/>
      <c r="GE457" s="6"/>
      <c r="GF457" s="6"/>
      <c r="GG457" s="6"/>
      <c r="GH457" s="6"/>
      <c r="GI457" s="6"/>
      <c r="GJ457" s="6"/>
      <c r="GK457" s="6"/>
      <c r="GL457" s="6"/>
      <c r="GM457" s="6"/>
      <c r="GN457" s="6"/>
      <c r="GO457" s="6"/>
      <c r="GP457" s="6"/>
      <c r="GQ457" s="6"/>
      <c r="GR457" s="6"/>
      <c r="GS457" s="6"/>
      <c r="GT457" s="6"/>
      <c r="GU457" s="6"/>
      <c r="GV457" s="6"/>
      <c r="GW457" s="6"/>
      <c r="GX457" s="6"/>
      <c r="GY457" s="6"/>
      <c r="GZ457" s="6"/>
      <c r="HA457" s="6"/>
      <c r="HB457" s="6"/>
      <c r="HC457" s="6"/>
      <c r="HD457" s="6"/>
      <c r="HE457" s="6"/>
      <c r="HF457" s="6"/>
      <c r="HG457" s="6"/>
      <c r="HH457" s="6"/>
      <c r="HI457" s="6"/>
      <c r="HJ457" s="6"/>
      <c r="HK457" s="6"/>
      <c r="HL457" s="6"/>
      <c r="HM457" s="6"/>
      <c r="HN457" s="6"/>
      <c r="HO457" s="6"/>
      <c r="HP457" s="6"/>
      <c r="HQ457" s="6"/>
      <c r="HR457" s="6"/>
      <c r="HS457" s="6"/>
      <c r="HT457" s="6"/>
      <c r="HU457" s="6"/>
      <c r="HV457" s="6"/>
      <c r="HW457" s="6"/>
      <c r="HX457" s="6"/>
      <c r="HY457" s="6"/>
      <c r="HZ457" s="6"/>
      <c r="IA457" s="6"/>
      <c r="IB457" s="6"/>
    </row>
    <row r="458" s="11" customFormat="1" ht="40" customHeight="1" spans="1:236">
      <c r="A458" s="75" t="s">
        <v>42</v>
      </c>
      <c r="B458" s="46" t="s">
        <v>270</v>
      </c>
      <c r="C458" s="45" t="s">
        <v>49</v>
      </c>
      <c r="D458" s="89" t="s">
        <v>248</v>
      </c>
      <c r="E458" s="45" t="s">
        <v>275</v>
      </c>
      <c r="F458" s="45">
        <v>3.5</v>
      </c>
      <c r="G458" s="82">
        <v>1</v>
      </c>
      <c r="H458" s="45">
        <v>1</v>
      </c>
      <c r="I458" s="45">
        <v>3</v>
      </c>
      <c r="J458" s="45">
        <v>2019</v>
      </c>
      <c r="K458" s="45">
        <v>2019</v>
      </c>
      <c r="L458" s="55">
        <v>110</v>
      </c>
      <c r="M458" s="55">
        <v>110</v>
      </c>
      <c r="N458" s="55">
        <v>0</v>
      </c>
      <c r="O458" s="55">
        <v>0</v>
      </c>
      <c r="P458" s="55">
        <v>0</v>
      </c>
      <c r="Q458" s="45" t="s">
        <v>46</v>
      </c>
      <c r="R458" s="45">
        <v>1</v>
      </c>
      <c r="S458" s="45">
        <v>3</v>
      </c>
      <c r="T458" s="45">
        <v>1</v>
      </c>
      <c r="U458" s="45">
        <v>3</v>
      </c>
      <c r="V458" s="45">
        <v>0</v>
      </c>
      <c r="W458" s="45">
        <v>0</v>
      </c>
      <c r="X458" s="45">
        <v>0</v>
      </c>
      <c r="Y458" s="45">
        <v>0</v>
      </c>
      <c r="Z458" s="45">
        <v>0</v>
      </c>
      <c r="AA458" s="45">
        <v>0</v>
      </c>
      <c r="AB458" s="66" t="s">
        <v>280</v>
      </c>
      <c r="AC458" s="66" t="s">
        <v>258</v>
      </c>
      <c r="AD458" s="71"/>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6"/>
      <c r="BX458" s="6"/>
      <c r="BY458" s="6"/>
      <c r="BZ458" s="6"/>
      <c r="CA458" s="6"/>
      <c r="CB458" s="6"/>
      <c r="CC458" s="6"/>
      <c r="CD458" s="6"/>
      <c r="CE458" s="6"/>
      <c r="CF458" s="6"/>
      <c r="CG458" s="6"/>
      <c r="CH458" s="6"/>
      <c r="CI458" s="6"/>
      <c r="CJ458" s="6"/>
      <c r="CK458" s="6"/>
      <c r="CL458" s="6"/>
      <c r="CM458" s="6"/>
      <c r="CN458" s="6"/>
      <c r="CO458" s="6"/>
      <c r="CP458" s="6"/>
      <c r="CQ458" s="6"/>
      <c r="CR458" s="6"/>
      <c r="CS458" s="6"/>
      <c r="CT458" s="6"/>
      <c r="CU458" s="6"/>
      <c r="CV458" s="6"/>
      <c r="CW458" s="6"/>
      <c r="CX458" s="6"/>
      <c r="CY458" s="6"/>
      <c r="CZ458" s="6"/>
      <c r="DA458" s="6"/>
      <c r="DB458" s="6"/>
      <c r="DC458" s="6"/>
      <c r="DD458" s="6"/>
      <c r="DE458" s="6"/>
      <c r="DF458" s="6"/>
      <c r="DG458" s="6"/>
      <c r="DH458" s="6"/>
      <c r="DI458" s="6"/>
      <c r="DJ458" s="6"/>
      <c r="DK458" s="6"/>
      <c r="DL458" s="6"/>
      <c r="DM458" s="6"/>
      <c r="DN458" s="6"/>
      <c r="DO458" s="6"/>
      <c r="DP458" s="6"/>
      <c r="DQ458" s="6"/>
      <c r="DR458" s="6"/>
      <c r="DS458" s="6"/>
      <c r="DT458" s="6"/>
      <c r="DU458" s="6"/>
      <c r="DV458" s="6"/>
      <c r="DW458" s="6"/>
      <c r="DX458" s="6"/>
      <c r="DY458" s="6"/>
      <c r="DZ458" s="6"/>
      <c r="EA458" s="6"/>
      <c r="EB458" s="6"/>
      <c r="EC458" s="6"/>
      <c r="ED458" s="6"/>
      <c r="EE458" s="6"/>
      <c r="EF458" s="6"/>
      <c r="EG458" s="6"/>
      <c r="EH458" s="6"/>
      <c r="EI458" s="6"/>
      <c r="EJ458" s="6"/>
      <c r="EK458" s="6"/>
      <c r="EL458" s="6"/>
      <c r="EM458" s="6"/>
      <c r="EN458" s="6"/>
      <c r="EO458" s="6"/>
      <c r="EP458" s="6"/>
      <c r="EQ458" s="6"/>
      <c r="ER458" s="6"/>
      <c r="ES458" s="6"/>
      <c r="ET458" s="6"/>
      <c r="EU458" s="6"/>
      <c r="EV458" s="6"/>
      <c r="EW458" s="6"/>
      <c r="EX458" s="6"/>
      <c r="EY458" s="6"/>
      <c r="EZ458" s="6"/>
      <c r="FA458" s="6"/>
      <c r="FB458" s="6"/>
      <c r="FC458" s="6"/>
      <c r="FD458" s="6"/>
      <c r="FE458" s="6"/>
      <c r="FF458" s="6"/>
      <c r="FG458" s="6"/>
      <c r="FH458" s="6"/>
      <c r="FI458" s="6"/>
      <c r="FJ458" s="6"/>
      <c r="FK458" s="6"/>
      <c r="FL458" s="6"/>
      <c r="FM458" s="6"/>
      <c r="FN458" s="6"/>
      <c r="FO458" s="6"/>
      <c r="FP458" s="6"/>
      <c r="FQ458" s="6"/>
      <c r="FR458" s="6"/>
      <c r="FS458" s="6"/>
      <c r="FT458" s="6"/>
      <c r="FU458" s="6"/>
      <c r="FV458" s="6"/>
      <c r="FW458" s="6"/>
      <c r="FX458" s="6"/>
      <c r="FY458" s="6"/>
      <c r="FZ458" s="6"/>
      <c r="GA458" s="6"/>
      <c r="GB458" s="6"/>
      <c r="GC458" s="6"/>
      <c r="GD458" s="6"/>
      <c r="GE458" s="6"/>
      <c r="GF458" s="6"/>
      <c r="GG458" s="6"/>
      <c r="GH458" s="6"/>
      <c r="GI458" s="6"/>
      <c r="GJ458" s="6"/>
      <c r="GK458" s="6"/>
      <c r="GL458" s="6"/>
      <c r="GM458" s="6"/>
      <c r="GN458" s="6"/>
      <c r="GO458" s="6"/>
      <c r="GP458" s="6"/>
      <c r="GQ458" s="6"/>
      <c r="GR458" s="6"/>
      <c r="GS458" s="6"/>
      <c r="GT458" s="6"/>
      <c r="GU458" s="6"/>
      <c r="GV458" s="6"/>
      <c r="GW458" s="6"/>
      <c r="GX458" s="6"/>
      <c r="GY458" s="6"/>
      <c r="GZ458" s="6"/>
      <c r="HA458" s="6"/>
      <c r="HB458" s="6"/>
      <c r="HC458" s="6"/>
      <c r="HD458" s="6"/>
      <c r="HE458" s="6"/>
      <c r="HF458" s="6"/>
      <c r="HG458" s="6"/>
      <c r="HH458" s="6"/>
      <c r="HI458" s="6"/>
      <c r="HJ458" s="6"/>
      <c r="HK458" s="6"/>
      <c r="HL458" s="6"/>
      <c r="HM458" s="6"/>
      <c r="HN458" s="6"/>
      <c r="HO458" s="6"/>
      <c r="HP458" s="6"/>
      <c r="HQ458" s="6"/>
      <c r="HR458" s="6"/>
      <c r="HS458" s="6"/>
      <c r="HT458" s="6"/>
      <c r="HU458" s="6"/>
      <c r="HV458" s="6"/>
      <c r="HW458" s="6"/>
      <c r="HX458" s="6"/>
      <c r="HY458" s="6"/>
      <c r="HZ458" s="6"/>
      <c r="IA458" s="6"/>
      <c r="IB458" s="6"/>
    </row>
    <row r="459" s="8" customFormat="1" ht="40" customHeight="1" spans="1:30">
      <c r="A459" s="75" t="s">
        <v>42</v>
      </c>
      <c r="B459" s="66" t="s">
        <v>271</v>
      </c>
      <c r="C459" s="45" t="s">
        <v>247</v>
      </c>
      <c r="D459" s="89" t="s">
        <v>248</v>
      </c>
      <c r="E459" s="45" t="s">
        <v>275</v>
      </c>
      <c r="F459" s="45">
        <v>491.28</v>
      </c>
      <c r="G459" s="75">
        <v>1</v>
      </c>
      <c r="H459" s="45">
        <v>15141</v>
      </c>
      <c r="I459" s="45">
        <v>66847</v>
      </c>
      <c r="J459" s="45">
        <v>2017</v>
      </c>
      <c r="K459" s="45">
        <v>2018</v>
      </c>
      <c r="L459" s="55">
        <v>80</v>
      </c>
      <c r="M459" s="55">
        <v>80</v>
      </c>
      <c r="N459" s="55">
        <v>0</v>
      </c>
      <c r="O459" s="55">
        <v>0</v>
      </c>
      <c r="P459" s="55">
        <v>0</v>
      </c>
      <c r="Q459" s="45" t="s">
        <v>46</v>
      </c>
      <c r="R459" s="45">
        <v>15141</v>
      </c>
      <c r="S459" s="45">
        <v>66847</v>
      </c>
      <c r="T459" s="45">
        <v>15141</v>
      </c>
      <c r="U459" s="45">
        <v>66847</v>
      </c>
      <c r="V459" s="45">
        <v>0</v>
      </c>
      <c r="W459" s="45">
        <v>0</v>
      </c>
      <c r="X459" s="45">
        <v>0</v>
      </c>
      <c r="Y459" s="45">
        <v>0</v>
      </c>
      <c r="Z459" s="45">
        <v>0</v>
      </c>
      <c r="AA459" s="45">
        <v>0</v>
      </c>
      <c r="AB459" s="66" t="s">
        <v>280</v>
      </c>
      <c r="AC459" s="66" t="s">
        <v>258</v>
      </c>
      <c r="AD459" s="71"/>
    </row>
    <row r="460" s="8" customFormat="1" ht="40" customHeight="1" spans="1:30">
      <c r="A460" s="75" t="s">
        <v>42</v>
      </c>
      <c r="B460" s="66" t="s">
        <v>272</v>
      </c>
      <c r="C460" s="45" t="s">
        <v>247</v>
      </c>
      <c r="D460" s="89" t="s">
        <v>248</v>
      </c>
      <c r="E460" s="45" t="s">
        <v>275</v>
      </c>
      <c r="F460" s="45">
        <v>285.202</v>
      </c>
      <c r="G460" s="75">
        <v>1</v>
      </c>
      <c r="H460" s="45">
        <v>13384</v>
      </c>
      <c r="I460" s="45">
        <v>56282</v>
      </c>
      <c r="J460" s="45">
        <v>2016</v>
      </c>
      <c r="K460" s="45">
        <v>2018</v>
      </c>
      <c r="L460" s="55">
        <v>92</v>
      </c>
      <c r="M460" s="55">
        <v>92</v>
      </c>
      <c r="N460" s="55">
        <v>0</v>
      </c>
      <c r="O460" s="55">
        <v>0</v>
      </c>
      <c r="P460" s="55">
        <v>0</v>
      </c>
      <c r="Q460" s="45" t="s">
        <v>46</v>
      </c>
      <c r="R460" s="45">
        <v>13384</v>
      </c>
      <c r="S460" s="45">
        <v>56282</v>
      </c>
      <c r="T460" s="45">
        <v>13384</v>
      </c>
      <c r="U460" s="45">
        <v>56282</v>
      </c>
      <c r="V460" s="45">
        <v>0</v>
      </c>
      <c r="W460" s="45">
        <v>0</v>
      </c>
      <c r="X460" s="45">
        <v>0</v>
      </c>
      <c r="Y460" s="45">
        <v>0</v>
      </c>
      <c r="Z460" s="45">
        <v>0</v>
      </c>
      <c r="AA460" s="45">
        <v>0</v>
      </c>
      <c r="AB460" s="66" t="s">
        <v>280</v>
      </c>
      <c r="AC460" s="66" t="s">
        <v>258</v>
      </c>
      <c r="AD460" s="71"/>
    </row>
    <row r="461" s="8" customFormat="1" ht="40" customHeight="1" spans="1:30">
      <c r="A461" s="75" t="s">
        <v>42</v>
      </c>
      <c r="B461" s="66" t="s">
        <v>273</v>
      </c>
      <c r="C461" s="45" t="s">
        <v>247</v>
      </c>
      <c r="D461" s="89" t="s">
        <v>248</v>
      </c>
      <c r="E461" s="45" t="s">
        <v>275</v>
      </c>
      <c r="F461" s="45">
        <v>279.204</v>
      </c>
      <c r="G461" s="75">
        <v>1</v>
      </c>
      <c r="H461" s="45">
        <v>3307</v>
      </c>
      <c r="I461" s="45">
        <v>14083</v>
      </c>
      <c r="J461" s="45">
        <v>2017</v>
      </c>
      <c r="K461" s="45">
        <v>2018</v>
      </c>
      <c r="L461" s="55">
        <v>334</v>
      </c>
      <c r="M461" s="55">
        <v>334</v>
      </c>
      <c r="N461" s="55">
        <v>0</v>
      </c>
      <c r="O461" s="55">
        <v>0</v>
      </c>
      <c r="P461" s="55">
        <v>0</v>
      </c>
      <c r="Q461" s="45" t="s">
        <v>46</v>
      </c>
      <c r="R461" s="45">
        <v>3307</v>
      </c>
      <c r="S461" s="45">
        <v>14083</v>
      </c>
      <c r="T461" s="45">
        <v>3307</v>
      </c>
      <c r="U461" s="45">
        <v>14083</v>
      </c>
      <c r="V461" s="45">
        <v>0</v>
      </c>
      <c r="W461" s="45">
        <v>0</v>
      </c>
      <c r="X461" s="45">
        <v>0</v>
      </c>
      <c r="Y461" s="45">
        <v>0</v>
      </c>
      <c r="Z461" s="45">
        <v>0</v>
      </c>
      <c r="AA461" s="45">
        <v>0</v>
      </c>
      <c r="AB461" s="66" t="s">
        <v>280</v>
      </c>
      <c r="AC461" s="66" t="s">
        <v>258</v>
      </c>
      <c r="AD461" s="71"/>
    </row>
    <row r="462" s="13" customFormat="1" ht="12.75" spans="1:227">
      <c r="A462" s="43" t="s">
        <v>294</v>
      </c>
      <c r="B462" s="44" t="s">
        <v>295</v>
      </c>
      <c r="C462" s="43" t="s">
        <v>36</v>
      </c>
      <c r="D462" s="43"/>
      <c r="E462" s="43"/>
      <c r="F462" s="43">
        <f>SUM(F463:F471)</f>
        <v>22100</v>
      </c>
      <c r="G462" s="43">
        <f>SUM(G463:G473)</f>
        <v>11</v>
      </c>
      <c r="H462" s="43">
        <f t="shared" ref="G462:AA462" si="71">SUM(H463:H471)</f>
        <v>135</v>
      </c>
      <c r="I462" s="43">
        <f t="shared" si="71"/>
        <v>514</v>
      </c>
      <c r="J462" s="43"/>
      <c r="K462" s="43"/>
      <c r="L462" s="52">
        <f>SUM(L463:L473)</f>
        <v>597.84581</v>
      </c>
      <c r="M462" s="52">
        <f>SUM(M463:M473)</f>
        <v>413.94581</v>
      </c>
      <c r="N462" s="52">
        <f>SUM(N463:N473)</f>
        <v>0</v>
      </c>
      <c r="O462" s="52">
        <f>SUM(O463:O473)</f>
        <v>73</v>
      </c>
      <c r="P462" s="52">
        <f>SUM(P463:P473)</f>
        <v>110.9</v>
      </c>
      <c r="Q462" s="43"/>
      <c r="R462" s="43">
        <f t="shared" si="71"/>
        <v>364</v>
      </c>
      <c r="S462" s="43">
        <f t="shared" si="71"/>
        <v>1647</v>
      </c>
      <c r="T462" s="43">
        <f t="shared" si="71"/>
        <v>135</v>
      </c>
      <c r="U462" s="43">
        <f t="shared" si="71"/>
        <v>514</v>
      </c>
      <c r="V462" s="43">
        <f t="shared" si="71"/>
        <v>0</v>
      </c>
      <c r="W462" s="43">
        <f t="shared" si="71"/>
        <v>0</v>
      </c>
      <c r="X462" s="43">
        <f t="shared" si="71"/>
        <v>0</v>
      </c>
      <c r="Y462" s="43">
        <f t="shared" si="71"/>
        <v>0</v>
      </c>
      <c r="Z462" s="43">
        <f t="shared" si="71"/>
        <v>0</v>
      </c>
      <c r="AA462" s="43">
        <f t="shared" si="71"/>
        <v>0</v>
      </c>
      <c r="AB462" s="65"/>
      <c r="AC462" s="65"/>
      <c r="AD462" s="101"/>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c r="BA462" s="19"/>
      <c r="BB462" s="19"/>
      <c r="BC462" s="19"/>
      <c r="BD462" s="19"/>
      <c r="BE462" s="19"/>
      <c r="BF462" s="19"/>
      <c r="BG462" s="19"/>
      <c r="BH462" s="19"/>
      <c r="BI462" s="19"/>
      <c r="BJ462" s="19"/>
      <c r="BK462" s="19"/>
      <c r="BL462" s="19"/>
      <c r="BM462" s="19"/>
      <c r="BN462" s="19"/>
      <c r="BO462" s="19"/>
      <c r="BP462" s="19"/>
      <c r="BQ462" s="19"/>
      <c r="BR462" s="19"/>
      <c r="BS462" s="19"/>
      <c r="BT462" s="19"/>
      <c r="BU462" s="19"/>
      <c r="BV462" s="19"/>
      <c r="BW462" s="19"/>
      <c r="BX462" s="19"/>
      <c r="BY462" s="19"/>
      <c r="BZ462" s="19"/>
      <c r="CA462" s="19"/>
      <c r="CB462" s="19"/>
      <c r="CC462" s="19"/>
      <c r="CD462" s="19"/>
      <c r="CE462" s="19"/>
      <c r="CF462" s="19"/>
      <c r="CG462" s="19"/>
      <c r="CH462" s="19"/>
      <c r="CI462" s="19"/>
      <c r="CJ462" s="19"/>
      <c r="CK462" s="19"/>
      <c r="CL462" s="19"/>
      <c r="CM462" s="19"/>
      <c r="CN462" s="19"/>
      <c r="CO462" s="19"/>
      <c r="CP462" s="19"/>
      <c r="CQ462" s="19"/>
      <c r="CR462" s="19"/>
      <c r="CS462" s="19"/>
      <c r="CT462" s="19"/>
      <c r="CU462" s="19"/>
      <c r="CV462" s="19"/>
      <c r="CW462" s="19"/>
      <c r="CX462" s="19"/>
      <c r="CY462" s="19"/>
      <c r="CZ462" s="19"/>
      <c r="DA462" s="19"/>
      <c r="DB462" s="19"/>
      <c r="DC462" s="19"/>
      <c r="DD462" s="19"/>
      <c r="DE462" s="19"/>
      <c r="DF462" s="19"/>
      <c r="DG462" s="19"/>
      <c r="DH462" s="19"/>
      <c r="DI462" s="19"/>
      <c r="DJ462" s="19"/>
      <c r="DK462" s="19"/>
      <c r="DL462" s="19"/>
      <c r="DM462" s="19"/>
      <c r="DN462" s="19"/>
      <c r="DO462" s="19"/>
      <c r="DP462" s="19"/>
      <c r="DQ462" s="19"/>
      <c r="DR462" s="19"/>
      <c r="DS462" s="19"/>
      <c r="DT462" s="19"/>
      <c r="DU462" s="19"/>
      <c r="DV462" s="19"/>
      <c r="DW462" s="19"/>
      <c r="DX462" s="19"/>
      <c r="DY462" s="19"/>
      <c r="DZ462" s="19"/>
      <c r="EA462" s="19"/>
      <c r="EB462" s="19"/>
      <c r="EC462" s="19"/>
      <c r="ED462" s="19"/>
      <c r="EE462" s="19"/>
      <c r="EF462" s="19"/>
      <c r="EG462" s="19"/>
      <c r="EH462" s="19"/>
      <c r="EI462" s="19"/>
      <c r="EJ462" s="19"/>
      <c r="EK462" s="19"/>
      <c r="EL462" s="19"/>
      <c r="EM462" s="19"/>
      <c r="EN462" s="19"/>
      <c r="EO462" s="19"/>
      <c r="EP462" s="19"/>
      <c r="EQ462" s="19"/>
      <c r="ER462" s="19"/>
      <c r="ES462" s="19"/>
      <c r="ET462" s="19"/>
      <c r="EU462" s="19"/>
      <c r="EV462" s="19"/>
      <c r="EW462" s="19"/>
      <c r="EX462" s="19"/>
      <c r="EY462" s="19"/>
      <c r="EZ462" s="19"/>
      <c r="FA462" s="19"/>
      <c r="FB462" s="19"/>
      <c r="FC462" s="19"/>
      <c r="FD462" s="19"/>
      <c r="FE462" s="19"/>
      <c r="FF462" s="19"/>
      <c r="FG462" s="19"/>
      <c r="FH462" s="19"/>
      <c r="FI462" s="19"/>
      <c r="FJ462" s="19"/>
      <c r="FK462" s="19"/>
      <c r="FL462" s="19"/>
      <c r="FM462" s="19"/>
      <c r="FN462" s="19"/>
      <c r="FO462" s="19"/>
      <c r="FP462" s="19"/>
      <c r="FQ462" s="19"/>
      <c r="FR462" s="19"/>
      <c r="FS462" s="19"/>
      <c r="FT462" s="19"/>
      <c r="FU462" s="19"/>
      <c r="FV462" s="19"/>
      <c r="FW462" s="19"/>
      <c r="FX462" s="19"/>
      <c r="FY462" s="19"/>
      <c r="FZ462" s="19"/>
      <c r="GA462" s="19"/>
      <c r="GB462" s="19"/>
      <c r="GC462" s="19"/>
      <c r="GD462" s="19"/>
      <c r="GE462" s="19"/>
      <c r="GF462" s="19"/>
      <c r="GG462" s="19"/>
      <c r="GH462" s="19"/>
      <c r="GI462" s="19"/>
      <c r="GJ462" s="19"/>
      <c r="GK462" s="19"/>
      <c r="GL462" s="19"/>
      <c r="GM462" s="19"/>
      <c r="GN462" s="19"/>
      <c r="GO462" s="19"/>
      <c r="GP462" s="19"/>
      <c r="GQ462" s="19"/>
      <c r="GR462" s="19"/>
      <c r="GS462" s="19"/>
      <c r="GT462" s="19"/>
      <c r="GU462" s="19"/>
      <c r="GV462" s="19"/>
      <c r="GW462" s="19"/>
      <c r="GX462" s="19"/>
      <c r="GY462" s="19"/>
      <c r="GZ462" s="19"/>
      <c r="HA462" s="19"/>
      <c r="HB462" s="19"/>
      <c r="HC462" s="19"/>
      <c r="HD462" s="19"/>
      <c r="HE462" s="19"/>
      <c r="HF462" s="19"/>
      <c r="HG462" s="19"/>
      <c r="HH462" s="19"/>
      <c r="HI462" s="19"/>
      <c r="HJ462" s="19"/>
      <c r="HK462" s="19"/>
      <c r="HL462" s="19"/>
      <c r="HM462" s="19"/>
      <c r="HN462" s="19"/>
      <c r="HO462" s="19"/>
      <c r="HP462" s="19"/>
      <c r="HQ462" s="19"/>
      <c r="HR462" s="19"/>
      <c r="HS462" s="19"/>
    </row>
    <row r="463" s="7" customFormat="1" ht="36" spans="1:251">
      <c r="A463" s="75" t="s">
        <v>42</v>
      </c>
      <c r="B463" s="46" t="s">
        <v>318</v>
      </c>
      <c r="C463" s="45" t="s">
        <v>49</v>
      </c>
      <c r="D463" s="45" t="s">
        <v>62</v>
      </c>
      <c r="E463" s="45" t="s">
        <v>419</v>
      </c>
      <c r="F463" s="45">
        <v>5600</v>
      </c>
      <c r="G463" s="75">
        <v>1</v>
      </c>
      <c r="H463" s="45">
        <v>13</v>
      </c>
      <c r="I463" s="45">
        <v>41</v>
      </c>
      <c r="J463" s="45">
        <v>2019</v>
      </c>
      <c r="K463" s="45">
        <v>2019</v>
      </c>
      <c r="L463" s="55">
        <v>77.68</v>
      </c>
      <c r="M463" s="136">
        <v>0</v>
      </c>
      <c r="N463" s="55">
        <v>0</v>
      </c>
      <c r="O463" s="55">
        <v>40</v>
      </c>
      <c r="P463" s="55">
        <v>37.68</v>
      </c>
      <c r="Q463" s="45" t="s">
        <v>46</v>
      </c>
      <c r="R463" s="45">
        <v>63</v>
      </c>
      <c r="S463" s="45">
        <v>276</v>
      </c>
      <c r="T463" s="45">
        <v>13</v>
      </c>
      <c r="U463" s="45">
        <v>41</v>
      </c>
      <c r="V463" s="45"/>
      <c r="W463" s="45"/>
      <c r="X463" s="45"/>
      <c r="Y463" s="45"/>
      <c r="Z463" s="45"/>
      <c r="AA463" s="45"/>
      <c r="AB463" s="66" t="s">
        <v>250</v>
      </c>
      <c r="AC463" s="66" t="s">
        <v>181</v>
      </c>
      <c r="AD463" s="71"/>
      <c r="AE463" s="11"/>
      <c r="AF463" s="11"/>
      <c r="AG463" s="11"/>
      <c r="AH463" s="11"/>
      <c r="AI463" s="11"/>
      <c r="AJ463" s="11"/>
      <c r="AK463" s="11"/>
      <c r="AL463" s="11"/>
      <c r="AM463" s="11"/>
      <c r="AN463" s="11"/>
      <c r="AO463" s="11"/>
      <c r="AP463" s="11"/>
      <c r="AQ463" s="11"/>
      <c r="AR463" s="11"/>
      <c r="AS463" s="11"/>
      <c r="AT463" s="11"/>
      <c r="AU463" s="11"/>
      <c r="AV463" s="11"/>
      <c r="AW463" s="11"/>
      <c r="AX463" s="11"/>
      <c r="AY463" s="11"/>
      <c r="AZ463" s="11"/>
      <c r="BA463" s="11"/>
      <c r="BB463" s="11"/>
      <c r="BC463" s="11"/>
      <c r="BD463" s="11"/>
      <c r="BE463" s="11"/>
      <c r="BF463" s="11"/>
      <c r="BG463" s="11"/>
      <c r="BH463" s="11"/>
      <c r="BI463" s="11"/>
      <c r="BJ463" s="11"/>
      <c r="BK463" s="11"/>
      <c r="BL463" s="11"/>
      <c r="BM463" s="11"/>
      <c r="BN463" s="11"/>
      <c r="BO463" s="11"/>
      <c r="BP463" s="11"/>
      <c r="BQ463" s="11"/>
      <c r="BR463" s="11"/>
      <c r="BS463" s="11"/>
      <c r="BT463" s="11"/>
      <c r="BU463" s="11"/>
      <c r="BV463" s="11"/>
      <c r="BW463" s="11"/>
      <c r="BX463" s="11"/>
      <c r="BY463" s="11"/>
      <c r="BZ463" s="11"/>
      <c r="CA463" s="11"/>
      <c r="CB463" s="11"/>
      <c r="CC463" s="11"/>
      <c r="CD463" s="11"/>
      <c r="CE463" s="11"/>
      <c r="CF463" s="11"/>
      <c r="CG463" s="11"/>
      <c r="CH463" s="11"/>
      <c r="CI463" s="11"/>
      <c r="CJ463" s="11"/>
      <c r="CK463" s="11"/>
      <c r="CL463" s="11"/>
      <c r="CM463" s="11"/>
      <c r="CN463" s="11"/>
      <c r="CO463" s="11"/>
      <c r="CP463" s="11"/>
      <c r="CQ463" s="11"/>
      <c r="CR463" s="11"/>
      <c r="CS463" s="11"/>
      <c r="CT463" s="11"/>
      <c r="CU463" s="11"/>
      <c r="CV463" s="11"/>
      <c r="CW463" s="11"/>
      <c r="CX463" s="11"/>
      <c r="CY463" s="11"/>
      <c r="CZ463" s="11"/>
      <c r="DA463" s="11"/>
      <c r="DB463" s="11"/>
      <c r="DC463" s="11"/>
      <c r="DD463" s="11"/>
      <c r="DE463" s="11"/>
      <c r="DF463" s="11"/>
      <c r="DG463" s="11"/>
      <c r="DH463" s="11"/>
      <c r="DI463" s="11"/>
      <c r="DJ463" s="11"/>
      <c r="DK463" s="11"/>
      <c r="DL463" s="11"/>
      <c r="DM463" s="11"/>
      <c r="DN463" s="11"/>
      <c r="DO463" s="11"/>
      <c r="DP463" s="11"/>
      <c r="DQ463" s="11"/>
      <c r="DR463" s="11"/>
      <c r="DS463" s="11"/>
      <c r="DT463" s="11"/>
      <c r="DU463" s="11"/>
      <c r="DV463" s="11"/>
      <c r="DW463" s="11"/>
      <c r="DX463" s="11"/>
      <c r="DY463" s="11"/>
      <c r="DZ463" s="11"/>
      <c r="EA463" s="11"/>
      <c r="EB463" s="11"/>
      <c r="EC463" s="11"/>
      <c r="ED463" s="11"/>
      <c r="EE463" s="11"/>
      <c r="EF463" s="11"/>
      <c r="EG463" s="11"/>
      <c r="EH463" s="11"/>
      <c r="EI463" s="11"/>
      <c r="EJ463" s="11"/>
      <c r="EK463" s="11"/>
      <c r="EL463" s="11"/>
      <c r="EM463" s="11"/>
      <c r="EN463" s="11"/>
      <c r="EO463" s="11"/>
      <c r="EP463" s="11"/>
      <c r="EQ463" s="11"/>
      <c r="ER463" s="11"/>
      <c r="ES463" s="11"/>
      <c r="ET463" s="11"/>
      <c r="EU463" s="11"/>
      <c r="EV463" s="11"/>
      <c r="EW463" s="11"/>
      <c r="EX463" s="11"/>
      <c r="EY463" s="11"/>
      <c r="EZ463" s="11"/>
      <c r="FA463" s="11"/>
      <c r="FB463" s="11"/>
      <c r="FC463" s="11"/>
      <c r="FD463" s="11"/>
      <c r="FE463" s="11"/>
      <c r="FF463" s="11"/>
      <c r="FG463" s="11"/>
      <c r="FH463" s="11"/>
      <c r="FI463" s="11"/>
      <c r="FJ463" s="11"/>
      <c r="FK463" s="11"/>
      <c r="FL463" s="11"/>
      <c r="FM463" s="11"/>
      <c r="FN463" s="11"/>
      <c r="FO463" s="11"/>
      <c r="FP463" s="11"/>
      <c r="FQ463" s="11"/>
      <c r="FR463" s="11"/>
      <c r="FS463" s="11"/>
      <c r="FT463" s="11"/>
      <c r="FU463" s="11"/>
      <c r="FV463" s="11"/>
      <c r="FW463" s="11"/>
      <c r="FX463" s="11"/>
      <c r="FY463" s="11"/>
      <c r="FZ463" s="11"/>
      <c r="GA463" s="11"/>
      <c r="GB463" s="11"/>
      <c r="GC463" s="11"/>
      <c r="GD463" s="11"/>
      <c r="GE463" s="11"/>
      <c r="GF463" s="11"/>
      <c r="GG463" s="11"/>
      <c r="GH463" s="11"/>
      <c r="GI463" s="11"/>
      <c r="GJ463" s="11"/>
      <c r="GK463" s="11"/>
      <c r="GL463" s="11"/>
      <c r="GM463" s="11"/>
      <c r="GN463" s="11"/>
      <c r="GO463" s="11"/>
      <c r="GP463" s="11"/>
      <c r="GQ463" s="11"/>
      <c r="GR463" s="11"/>
      <c r="GS463" s="11"/>
      <c r="GT463" s="11"/>
      <c r="GU463" s="11"/>
      <c r="GV463" s="11"/>
      <c r="GW463" s="11"/>
      <c r="GX463" s="11"/>
      <c r="GY463" s="11"/>
      <c r="GZ463" s="11"/>
      <c r="HA463" s="11"/>
      <c r="HB463" s="11"/>
      <c r="HC463" s="11"/>
      <c r="HD463" s="11"/>
      <c r="HE463" s="11"/>
      <c r="HF463" s="11"/>
      <c r="HG463" s="11"/>
      <c r="HH463" s="11"/>
      <c r="HI463" s="11"/>
      <c r="HJ463" s="11"/>
      <c r="HK463" s="11"/>
      <c r="HL463" s="11"/>
      <c r="HM463" s="11"/>
      <c r="HN463" s="11"/>
      <c r="HO463" s="11"/>
      <c r="HP463" s="11"/>
      <c r="HQ463" s="11"/>
      <c r="HR463" s="11"/>
      <c r="HS463" s="11"/>
      <c r="HT463" s="11"/>
      <c r="HU463" s="11"/>
      <c r="HV463" s="11"/>
      <c r="HW463" s="11"/>
      <c r="HX463" s="11"/>
      <c r="HY463" s="11"/>
      <c r="HZ463" s="11"/>
      <c r="IA463" s="11"/>
      <c r="IB463" s="11"/>
      <c r="IC463" s="11"/>
      <c r="ID463" s="11"/>
      <c r="IE463" s="11"/>
      <c r="IF463" s="11"/>
      <c r="IG463" s="11"/>
      <c r="IH463" s="11"/>
      <c r="II463" s="11"/>
      <c r="IJ463" s="11"/>
      <c r="IK463" s="11"/>
      <c r="IL463" s="11"/>
      <c r="IM463" s="11"/>
      <c r="IN463" s="11"/>
      <c r="IO463" s="11"/>
      <c r="IP463" s="11"/>
      <c r="IQ463" s="11"/>
    </row>
    <row r="464" s="7" customFormat="1" ht="36" spans="1:251">
      <c r="A464" s="75" t="s">
        <v>42</v>
      </c>
      <c r="B464" s="46" t="s">
        <v>320</v>
      </c>
      <c r="C464" s="45" t="s">
        <v>49</v>
      </c>
      <c r="D464" s="45" t="s">
        <v>62</v>
      </c>
      <c r="E464" s="45" t="s">
        <v>419</v>
      </c>
      <c r="F464" s="45">
        <v>2000</v>
      </c>
      <c r="G464" s="75">
        <v>1</v>
      </c>
      <c r="H464" s="45">
        <v>6</v>
      </c>
      <c r="I464" s="45">
        <v>15</v>
      </c>
      <c r="J464" s="45">
        <v>2019</v>
      </c>
      <c r="K464" s="45">
        <v>2019</v>
      </c>
      <c r="L464" s="55">
        <v>44.13</v>
      </c>
      <c r="M464" s="55">
        <v>0</v>
      </c>
      <c r="N464" s="55">
        <v>0</v>
      </c>
      <c r="O464" s="55">
        <v>33</v>
      </c>
      <c r="P464" s="55">
        <v>11.13</v>
      </c>
      <c r="Q464" s="45" t="s">
        <v>46</v>
      </c>
      <c r="R464" s="45">
        <v>21</v>
      </c>
      <c r="S464" s="45">
        <v>78</v>
      </c>
      <c r="T464" s="45">
        <v>6</v>
      </c>
      <c r="U464" s="45">
        <v>15</v>
      </c>
      <c r="V464" s="45">
        <v>0</v>
      </c>
      <c r="W464" s="45">
        <v>0</v>
      </c>
      <c r="X464" s="45">
        <v>0</v>
      </c>
      <c r="Y464" s="45">
        <v>0</v>
      </c>
      <c r="Z464" s="45">
        <v>0</v>
      </c>
      <c r="AA464" s="45">
        <v>0</v>
      </c>
      <c r="AB464" s="66" t="s">
        <v>250</v>
      </c>
      <c r="AC464" s="66" t="s">
        <v>181</v>
      </c>
      <c r="AD464" s="7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c r="BC464" s="11"/>
      <c r="BD464" s="11"/>
      <c r="BE464" s="11"/>
      <c r="BF464" s="11"/>
      <c r="BG464" s="11"/>
      <c r="BH464" s="11"/>
      <c r="BI464" s="11"/>
      <c r="BJ464" s="11"/>
      <c r="BK464" s="11"/>
      <c r="BL464" s="11"/>
      <c r="BM464" s="11"/>
      <c r="BN464" s="11"/>
      <c r="BO464" s="11"/>
      <c r="BP464" s="11"/>
      <c r="BQ464" s="11"/>
      <c r="BR464" s="11"/>
      <c r="BS464" s="11"/>
      <c r="BT464" s="11"/>
      <c r="BU464" s="11"/>
      <c r="BV464" s="11"/>
      <c r="BW464" s="11"/>
      <c r="BX464" s="11"/>
      <c r="BY464" s="11"/>
      <c r="BZ464" s="11"/>
      <c r="CA464" s="11"/>
      <c r="CB464" s="11"/>
      <c r="CC464" s="11"/>
      <c r="CD464" s="11"/>
      <c r="CE464" s="11"/>
      <c r="CF464" s="11"/>
      <c r="CG464" s="11"/>
      <c r="CH464" s="11"/>
      <c r="CI464" s="11"/>
      <c r="CJ464" s="11"/>
      <c r="CK464" s="11"/>
      <c r="CL464" s="11"/>
      <c r="CM464" s="11"/>
      <c r="CN464" s="11"/>
      <c r="CO464" s="11"/>
      <c r="CP464" s="11"/>
      <c r="CQ464" s="11"/>
      <c r="CR464" s="11"/>
      <c r="CS464" s="11"/>
      <c r="CT464" s="11"/>
      <c r="CU464" s="11"/>
      <c r="CV464" s="11"/>
      <c r="CW464" s="11"/>
      <c r="CX464" s="11"/>
      <c r="CY464" s="11"/>
      <c r="CZ464" s="11"/>
      <c r="DA464" s="11"/>
      <c r="DB464" s="11"/>
      <c r="DC464" s="11"/>
      <c r="DD464" s="11"/>
      <c r="DE464" s="11"/>
      <c r="DF464" s="11"/>
      <c r="DG464" s="11"/>
      <c r="DH464" s="11"/>
      <c r="DI464" s="11"/>
      <c r="DJ464" s="11"/>
      <c r="DK464" s="11"/>
      <c r="DL464" s="11"/>
      <c r="DM464" s="11"/>
      <c r="DN464" s="11"/>
      <c r="DO464" s="11"/>
      <c r="DP464" s="11"/>
      <c r="DQ464" s="11"/>
      <c r="DR464" s="11"/>
      <c r="DS464" s="11"/>
      <c r="DT464" s="11"/>
      <c r="DU464" s="11"/>
      <c r="DV464" s="11"/>
      <c r="DW464" s="11"/>
      <c r="DX464" s="11"/>
      <c r="DY464" s="11"/>
      <c r="DZ464" s="11"/>
      <c r="EA464" s="11"/>
      <c r="EB464" s="11"/>
      <c r="EC464" s="11"/>
      <c r="ED464" s="11"/>
      <c r="EE464" s="11"/>
      <c r="EF464" s="11"/>
      <c r="EG464" s="11"/>
      <c r="EH464" s="11"/>
      <c r="EI464" s="11"/>
      <c r="EJ464" s="11"/>
      <c r="EK464" s="11"/>
      <c r="EL464" s="11"/>
      <c r="EM464" s="11"/>
      <c r="EN464" s="11"/>
      <c r="EO464" s="11"/>
      <c r="EP464" s="11"/>
      <c r="EQ464" s="11"/>
      <c r="ER464" s="11"/>
      <c r="ES464" s="11"/>
      <c r="ET464" s="11"/>
      <c r="EU464" s="11"/>
      <c r="EV464" s="11"/>
      <c r="EW464" s="11"/>
      <c r="EX464" s="11"/>
      <c r="EY464" s="11"/>
      <c r="EZ464" s="11"/>
      <c r="FA464" s="11"/>
      <c r="FB464" s="11"/>
      <c r="FC464" s="11"/>
      <c r="FD464" s="11"/>
      <c r="FE464" s="11"/>
      <c r="FF464" s="11"/>
      <c r="FG464" s="11"/>
      <c r="FH464" s="11"/>
      <c r="FI464" s="11"/>
      <c r="FJ464" s="11"/>
      <c r="FK464" s="11"/>
      <c r="FL464" s="11"/>
      <c r="FM464" s="11"/>
      <c r="FN464" s="11"/>
      <c r="FO464" s="11"/>
      <c r="FP464" s="11"/>
      <c r="FQ464" s="11"/>
      <c r="FR464" s="11"/>
      <c r="FS464" s="11"/>
      <c r="FT464" s="11"/>
      <c r="FU464" s="11"/>
      <c r="FV464" s="11"/>
      <c r="FW464" s="11"/>
      <c r="FX464" s="11"/>
      <c r="FY464" s="11"/>
      <c r="FZ464" s="11"/>
      <c r="GA464" s="11"/>
      <c r="GB464" s="11"/>
      <c r="GC464" s="11"/>
      <c r="GD464" s="11"/>
      <c r="GE464" s="11"/>
      <c r="GF464" s="11"/>
      <c r="GG464" s="11"/>
      <c r="GH464" s="11"/>
      <c r="GI464" s="11"/>
      <c r="GJ464" s="11"/>
      <c r="GK464" s="11"/>
      <c r="GL464" s="11"/>
      <c r="GM464" s="11"/>
      <c r="GN464" s="11"/>
      <c r="GO464" s="11"/>
      <c r="GP464" s="11"/>
      <c r="GQ464" s="11"/>
      <c r="GR464" s="11"/>
      <c r="GS464" s="11"/>
      <c r="GT464" s="11"/>
      <c r="GU464" s="11"/>
      <c r="GV464" s="11"/>
      <c r="GW464" s="11"/>
      <c r="GX464" s="11"/>
      <c r="GY464" s="11"/>
      <c r="GZ464" s="11"/>
      <c r="HA464" s="11"/>
      <c r="HB464" s="11"/>
      <c r="HC464" s="11"/>
      <c r="HD464" s="11"/>
      <c r="HE464" s="11"/>
      <c r="HF464" s="11"/>
      <c r="HG464" s="11"/>
      <c r="HH464" s="11"/>
      <c r="HI464" s="11"/>
      <c r="HJ464" s="11"/>
      <c r="HK464" s="11"/>
      <c r="HL464" s="11"/>
      <c r="HM464" s="11"/>
      <c r="HN464" s="11"/>
      <c r="HO464" s="11"/>
      <c r="HP464" s="11"/>
      <c r="HQ464" s="11"/>
      <c r="HR464" s="11"/>
      <c r="HS464" s="11"/>
      <c r="HT464" s="11"/>
      <c r="HU464" s="11"/>
      <c r="HV464" s="11"/>
      <c r="HW464" s="11"/>
      <c r="HX464" s="11"/>
      <c r="HY464" s="11"/>
      <c r="HZ464" s="11"/>
      <c r="IA464" s="11"/>
      <c r="IB464" s="11"/>
      <c r="IC464" s="11"/>
      <c r="ID464" s="11"/>
      <c r="IE464" s="11"/>
      <c r="IF464" s="11"/>
      <c r="IG464" s="11"/>
      <c r="IH464" s="11"/>
      <c r="II464" s="11"/>
      <c r="IJ464" s="11"/>
      <c r="IK464" s="11"/>
      <c r="IL464" s="11"/>
      <c r="IM464" s="11"/>
      <c r="IN464" s="11"/>
      <c r="IO464" s="11"/>
      <c r="IP464" s="11"/>
      <c r="IQ464" s="11"/>
    </row>
    <row r="465" s="7" customFormat="1" ht="36" spans="1:251">
      <c r="A465" s="75" t="s">
        <v>42</v>
      </c>
      <c r="B465" s="46" t="s">
        <v>321</v>
      </c>
      <c r="C465" s="45" t="s">
        <v>49</v>
      </c>
      <c r="D465" s="45" t="s">
        <v>62</v>
      </c>
      <c r="E465" s="45" t="s">
        <v>419</v>
      </c>
      <c r="F465" s="45">
        <v>1500</v>
      </c>
      <c r="G465" s="75">
        <v>1</v>
      </c>
      <c r="H465" s="45">
        <v>11</v>
      </c>
      <c r="I465" s="45">
        <v>35</v>
      </c>
      <c r="J465" s="45">
        <v>2019</v>
      </c>
      <c r="K465" s="45">
        <v>2019</v>
      </c>
      <c r="L465" s="55">
        <v>10.76</v>
      </c>
      <c r="M465" s="55">
        <v>0</v>
      </c>
      <c r="N465" s="55">
        <v>0</v>
      </c>
      <c r="O465" s="55">
        <v>0</v>
      </c>
      <c r="P465" s="55">
        <v>10.76</v>
      </c>
      <c r="Q465" s="45" t="s">
        <v>46</v>
      </c>
      <c r="R465" s="45">
        <v>38</v>
      </c>
      <c r="S465" s="45">
        <v>167</v>
      </c>
      <c r="T465" s="45">
        <v>11</v>
      </c>
      <c r="U465" s="45">
        <v>35</v>
      </c>
      <c r="V465" s="45">
        <v>0</v>
      </c>
      <c r="W465" s="45">
        <v>0</v>
      </c>
      <c r="X465" s="45">
        <v>0</v>
      </c>
      <c r="Y465" s="45">
        <v>0</v>
      </c>
      <c r="Z465" s="45">
        <v>0</v>
      </c>
      <c r="AA465" s="45">
        <v>0</v>
      </c>
      <c r="AB465" s="66" t="s">
        <v>250</v>
      </c>
      <c r="AC465" s="66" t="s">
        <v>181</v>
      </c>
      <c r="AD465" s="71"/>
      <c r="AE465" s="11"/>
      <c r="AF465" s="11"/>
      <c r="AG465" s="11"/>
      <c r="AH465" s="11"/>
      <c r="AI465" s="11"/>
      <c r="AJ465" s="11"/>
      <c r="AK465" s="11"/>
      <c r="AL465" s="11"/>
      <c r="AM465" s="11"/>
      <c r="AN465" s="11"/>
      <c r="AO465" s="11"/>
      <c r="AP465" s="11"/>
      <c r="AQ465" s="11"/>
      <c r="AR465" s="11"/>
      <c r="AS465" s="11"/>
      <c r="AT465" s="11"/>
      <c r="AU465" s="11"/>
      <c r="AV465" s="11"/>
      <c r="AW465" s="11"/>
      <c r="AX465" s="11"/>
      <c r="AY465" s="11"/>
      <c r="AZ465" s="11"/>
      <c r="BA465" s="11"/>
      <c r="BB465" s="11"/>
      <c r="BC465" s="11"/>
      <c r="BD465" s="11"/>
      <c r="BE465" s="11"/>
      <c r="BF465" s="11"/>
      <c r="BG465" s="11"/>
      <c r="BH465" s="11"/>
      <c r="BI465" s="11"/>
      <c r="BJ465" s="11"/>
      <c r="BK465" s="11"/>
      <c r="BL465" s="11"/>
      <c r="BM465" s="11"/>
      <c r="BN465" s="11"/>
      <c r="BO465" s="11"/>
      <c r="BP465" s="11"/>
      <c r="BQ465" s="11"/>
      <c r="BR465" s="11"/>
      <c r="BS465" s="11"/>
      <c r="BT465" s="11"/>
      <c r="BU465" s="11"/>
      <c r="BV465" s="11"/>
      <c r="BW465" s="11"/>
      <c r="BX465" s="11"/>
      <c r="BY465" s="11"/>
      <c r="BZ465" s="11"/>
      <c r="CA465" s="11"/>
      <c r="CB465" s="11"/>
      <c r="CC465" s="11"/>
      <c r="CD465" s="11"/>
      <c r="CE465" s="11"/>
      <c r="CF465" s="11"/>
      <c r="CG465" s="11"/>
      <c r="CH465" s="11"/>
      <c r="CI465" s="11"/>
      <c r="CJ465" s="11"/>
      <c r="CK465" s="11"/>
      <c r="CL465" s="11"/>
      <c r="CM465" s="11"/>
      <c r="CN465" s="11"/>
      <c r="CO465" s="11"/>
      <c r="CP465" s="11"/>
      <c r="CQ465" s="11"/>
      <c r="CR465" s="11"/>
      <c r="CS465" s="11"/>
      <c r="CT465" s="11"/>
      <c r="CU465" s="11"/>
      <c r="CV465" s="11"/>
      <c r="CW465" s="11"/>
      <c r="CX465" s="11"/>
      <c r="CY465" s="11"/>
      <c r="CZ465" s="11"/>
      <c r="DA465" s="11"/>
      <c r="DB465" s="11"/>
      <c r="DC465" s="11"/>
      <c r="DD465" s="11"/>
      <c r="DE465" s="11"/>
      <c r="DF465" s="11"/>
      <c r="DG465" s="11"/>
      <c r="DH465" s="11"/>
      <c r="DI465" s="11"/>
      <c r="DJ465" s="11"/>
      <c r="DK465" s="11"/>
      <c r="DL465" s="11"/>
      <c r="DM465" s="11"/>
      <c r="DN465" s="11"/>
      <c r="DO465" s="11"/>
      <c r="DP465" s="11"/>
      <c r="DQ465" s="11"/>
      <c r="DR465" s="11"/>
      <c r="DS465" s="11"/>
      <c r="DT465" s="11"/>
      <c r="DU465" s="11"/>
      <c r="DV465" s="11"/>
      <c r="DW465" s="11"/>
      <c r="DX465" s="11"/>
      <c r="DY465" s="11"/>
      <c r="DZ465" s="11"/>
      <c r="EA465" s="11"/>
      <c r="EB465" s="11"/>
      <c r="EC465" s="11"/>
      <c r="ED465" s="11"/>
      <c r="EE465" s="11"/>
      <c r="EF465" s="11"/>
      <c r="EG465" s="11"/>
      <c r="EH465" s="11"/>
      <c r="EI465" s="11"/>
      <c r="EJ465" s="11"/>
      <c r="EK465" s="11"/>
      <c r="EL465" s="11"/>
      <c r="EM465" s="11"/>
      <c r="EN465" s="11"/>
      <c r="EO465" s="11"/>
      <c r="EP465" s="11"/>
      <c r="EQ465" s="11"/>
      <c r="ER465" s="11"/>
      <c r="ES465" s="11"/>
      <c r="ET465" s="11"/>
      <c r="EU465" s="11"/>
      <c r="EV465" s="11"/>
      <c r="EW465" s="11"/>
      <c r="EX465" s="11"/>
      <c r="EY465" s="11"/>
      <c r="EZ465" s="11"/>
      <c r="FA465" s="11"/>
      <c r="FB465" s="11"/>
      <c r="FC465" s="11"/>
      <c r="FD465" s="11"/>
      <c r="FE465" s="11"/>
      <c r="FF465" s="11"/>
      <c r="FG465" s="11"/>
      <c r="FH465" s="11"/>
      <c r="FI465" s="11"/>
      <c r="FJ465" s="11"/>
      <c r="FK465" s="11"/>
      <c r="FL465" s="11"/>
      <c r="FM465" s="11"/>
      <c r="FN465" s="11"/>
      <c r="FO465" s="11"/>
      <c r="FP465" s="11"/>
      <c r="FQ465" s="11"/>
      <c r="FR465" s="11"/>
      <c r="FS465" s="11"/>
      <c r="FT465" s="11"/>
      <c r="FU465" s="11"/>
      <c r="FV465" s="11"/>
      <c r="FW465" s="11"/>
      <c r="FX465" s="11"/>
      <c r="FY465" s="11"/>
      <c r="FZ465" s="11"/>
      <c r="GA465" s="11"/>
      <c r="GB465" s="11"/>
      <c r="GC465" s="11"/>
      <c r="GD465" s="11"/>
      <c r="GE465" s="11"/>
      <c r="GF465" s="11"/>
      <c r="GG465" s="11"/>
      <c r="GH465" s="11"/>
      <c r="GI465" s="11"/>
      <c r="GJ465" s="11"/>
      <c r="GK465" s="11"/>
      <c r="GL465" s="11"/>
      <c r="GM465" s="11"/>
      <c r="GN465" s="11"/>
      <c r="GO465" s="11"/>
      <c r="GP465" s="11"/>
      <c r="GQ465" s="11"/>
      <c r="GR465" s="11"/>
      <c r="GS465" s="11"/>
      <c r="GT465" s="11"/>
      <c r="GU465" s="11"/>
      <c r="GV465" s="11"/>
      <c r="GW465" s="11"/>
      <c r="GX465" s="11"/>
      <c r="GY465" s="11"/>
      <c r="GZ465" s="11"/>
      <c r="HA465" s="11"/>
      <c r="HB465" s="11"/>
      <c r="HC465" s="11"/>
      <c r="HD465" s="11"/>
      <c r="HE465" s="11"/>
      <c r="HF465" s="11"/>
      <c r="HG465" s="11"/>
      <c r="HH465" s="11"/>
      <c r="HI465" s="11"/>
      <c r="HJ465" s="11"/>
      <c r="HK465" s="11"/>
      <c r="HL465" s="11"/>
      <c r="HM465" s="11"/>
      <c r="HN465" s="11"/>
      <c r="HO465" s="11"/>
      <c r="HP465" s="11"/>
      <c r="HQ465" s="11"/>
      <c r="HR465" s="11"/>
      <c r="HS465" s="11"/>
      <c r="HT465" s="11"/>
      <c r="HU465" s="11"/>
      <c r="HV465" s="11"/>
      <c r="HW465" s="11"/>
      <c r="HX465" s="11"/>
      <c r="HY465" s="11"/>
      <c r="HZ465" s="11"/>
      <c r="IA465" s="11"/>
      <c r="IB465" s="11"/>
      <c r="IC465" s="11"/>
      <c r="ID465" s="11"/>
      <c r="IE465" s="11"/>
      <c r="IF465" s="11"/>
      <c r="IG465" s="11"/>
      <c r="IH465" s="11"/>
      <c r="II465" s="11"/>
      <c r="IJ465" s="11"/>
      <c r="IK465" s="11"/>
      <c r="IL465" s="11"/>
      <c r="IM465" s="11"/>
      <c r="IN465" s="11"/>
      <c r="IO465" s="11"/>
      <c r="IP465" s="11"/>
      <c r="IQ465" s="11"/>
    </row>
    <row r="466" s="12" customFormat="1" ht="36" spans="1:30">
      <c r="A466" s="75" t="s">
        <v>42</v>
      </c>
      <c r="B466" s="66" t="s">
        <v>322</v>
      </c>
      <c r="C466" s="45" t="s">
        <v>53</v>
      </c>
      <c r="D466" s="45" t="s">
        <v>62</v>
      </c>
      <c r="E466" s="45" t="s">
        <v>419</v>
      </c>
      <c r="F466" s="45">
        <v>2450</v>
      </c>
      <c r="G466" s="45">
        <v>1</v>
      </c>
      <c r="H466" s="45">
        <v>11</v>
      </c>
      <c r="I466" s="45">
        <v>47</v>
      </c>
      <c r="J466" s="45">
        <v>2019</v>
      </c>
      <c r="K466" s="45">
        <v>2019</v>
      </c>
      <c r="L466" s="136">
        <v>33.87081</v>
      </c>
      <c r="M466" s="136">
        <v>33.87081</v>
      </c>
      <c r="N466" s="55">
        <v>0</v>
      </c>
      <c r="O466" s="55">
        <v>0</v>
      </c>
      <c r="P466" s="55">
        <v>0</v>
      </c>
      <c r="Q466" s="45" t="s">
        <v>46</v>
      </c>
      <c r="R466" s="45">
        <v>27</v>
      </c>
      <c r="S466" s="45">
        <v>109</v>
      </c>
      <c r="T466" s="45">
        <v>11</v>
      </c>
      <c r="U466" s="45">
        <v>47</v>
      </c>
      <c r="V466" s="45">
        <v>0</v>
      </c>
      <c r="W466" s="45">
        <v>0</v>
      </c>
      <c r="X466" s="45">
        <v>0</v>
      </c>
      <c r="Y466" s="45">
        <v>0</v>
      </c>
      <c r="Z466" s="45">
        <v>0</v>
      </c>
      <c r="AA466" s="45">
        <v>0</v>
      </c>
      <c r="AB466" s="66" t="s">
        <v>250</v>
      </c>
      <c r="AC466" s="66" t="s">
        <v>181</v>
      </c>
      <c r="AD466" s="46"/>
    </row>
    <row r="467" s="12" customFormat="1" ht="36" spans="1:30">
      <c r="A467" s="75" t="s">
        <v>42</v>
      </c>
      <c r="B467" s="46" t="s">
        <v>323</v>
      </c>
      <c r="C467" s="45" t="s">
        <v>53</v>
      </c>
      <c r="D467" s="45" t="s">
        <v>62</v>
      </c>
      <c r="E467" s="45" t="s">
        <v>419</v>
      </c>
      <c r="F467" s="45">
        <v>3800</v>
      </c>
      <c r="G467" s="45">
        <v>1</v>
      </c>
      <c r="H467" s="45">
        <v>13</v>
      </c>
      <c r="I467" s="45">
        <v>50</v>
      </c>
      <c r="J467" s="45">
        <v>2019</v>
      </c>
      <c r="K467" s="45">
        <v>2019</v>
      </c>
      <c r="L467" s="55">
        <v>40.33</v>
      </c>
      <c r="M467" s="55">
        <v>0</v>
      </c>
      <c r="N467" s="55">
        <v>0</v>
      </c>
      <c r="O467" s="55">
        <v>0</v>
      </c>
      <c r="P467" s="55">
        <v>40.33</v>
      </c>
      <c r="Q467" s="45" t="s">
        <v>46</v>
      </c>
      <c r="R467" s="45">
        <v>68</v>
      </c>
      <c r="S467" s="45">
        <v>245</v>
      </c>
      <c r="T467" s="45">
        <v>13</v>
      </c>
      <c r="U467" s="45">
        <v>50</v>
      </c>
      <c r="V467" s="45">
        <v>0</v>
      </c>
      <c r="W467" s="45">
        <v>0</v>
      </c>
      <c r="X467" s="45">
        <v>0</v>
      </c>
      <c r="Y467" s="45">
        <v>0</v>
      </c>
      <c r="Z467" s="45">
        <v>0</v>
      </c>
      <c r="AA467" s="45">
        <v>0</v>
      </c>
      <c r="AB467" s="66" t="s">
        <v>250</v>
      </c>
      <c r="AC467" s="66" t="s">
        <v>181</v>
      </c>
      <c r="AD467" s="46"/>
    </row>
    <row r="468" s="8" customFormat="1" ht="27.95" customHeight="1" spans="1:30">
      <c r="A468" s="75" t="s">
        <v>42</v>
      </c>
      <c r="B468" s="46" t="s">
        <v>324</v>
      </c>
      <c r="C468" s="45" t="s">
        <v>54</v>
      </c>
      <c r="D468" s="45" t="s">
        <v>62</v>
      </c>
      <c r="E468" s="45" t="s">
        <v>419</v>
      </c>
      <c r="F468" s="45">
        <v>1800</v>
      </c>
      <c r="G468" s="75">
        <v>1</v>
      </c>
      <c r="H468" s="45">
        <v>35</v>
      </c>
      <c r="I468" s="45">
        <v>145</v>
      </c>
      <c r="J468" s="45">
        <v>2019</v>
      </c>
      <c r="K468" s="45">
        <v>2019</v>
      </c>
      <c r="L468" s="136">
        <v>18</v>
      </c>
      <c r="M468" s="136">
        <v>18</v>
      </c>
      <c r="N468" s="55">
        <v>0</v>
      </c>
      <c r="O468" s="55">
        <v>0</v>
      </c>
      <c r="P468" s="55">
        <v>0</v>
      </c>
      <c r="Q468" s="45" t="s">
        <v>46</v>
      </c>
      <c r="R468" s="45">
        <v>67</v>
      </c>
      <c r="S468" s="45">
        <v>440</v>
      </c>
      <c r="T468" s="45">
        <v>35</v>
      </c>
      <c r="U468" s="45">
        <v>145</v>
      </c>
      <c r="V468" s="45">
        <v>0</v>
      </c>
      <c r="W468" s="45">
        <v>0</v>
      </c>
      <c r="X468" s="45">
        <v>0</v>
      </c>
      <c r="Y468" s="45">
        <v>0</v>
      </c>
      <c r="Z468" s="45">
        <v>0</v>
      </c>
      <c r="AA468" s="45">
        <v>0</v>
      </c>
      <c r="AB468" s="66" t="s">
        <v>325</v>
      </c>
      <c r="AC468" s="66" t="s">
        <v>181</v>
      </c>
      <c r="AD468" s="66"/>
    </row>
    <row r="469" s="8" customFormat="1" ht="27.95" customHeight="1" spans="1:30">
      <c r="A469" s="75" t="s">
        <v>42</v>
      </c>
      <c r="B469" s="46" t="s">
        <v>327</v>
      </c>
      <c r="C469" s="45" t="s">
        <v>54</v>
      </c>
      <c r="D469" s="45" t="s">
        <v>62</v>
      </c>
      <c r="E469" s="45" t="s">
        <v>419</v>
      </c>
      <c r="F469" s="45">
        <v>1650</v>
      </c>
      <c r="G469" s="75">
        <v>1</v>
      </c>
      <c r="H469" s="45">
        <v>19</v>
      </c>
      <c r="I469" s="45">
        <v>55</v>
      </c>
      <c r="J469" s="45">
        <v>2019</v>
      </c>
      <c r="K469" s="45">
        <v>2019</v>
      </c>
      <c r="L469" s="55">
        <f>SUM(M469:P469)</f>
        <v>11</v>
      </c>
      <c r="M469" s="55"/>
      <c r="N469" s="55">
        <v>0</v>
      </c>
      <c r="O469" s="55">
        <v>0</v>
      </c>
      <c r="P469" s="55">
        <v>11</v>
      </c>
      <c r="Q469" s="45" t="s">
        <v>46</v>
      </c>
      <c r="R469" s="45">
        <v>20</v>
      </c>
      <c r="S469" s="45">
        <v>58</v>
      </c>
      <c r="T469" s="45">
        <v>19</v>
      </c>
      <c r="U469" s="45">
        <v>55</v>
      </c>
      <c r="V469" s="45">
        <v>0</v>
      </c>
      <c r="W469" s="45">
        <v>0</v>
      </c>
      <c r="X469" s="45">
        <v>0</v>
      </c>
      <c r="Y469" s="45">
        <v>0</v>
      </c>
      <c r="Z469" s="45">
        <v>0</v>
      </c>
      <c r="AA469" s="45">
        <v>0</v>
      </c>
      <c r="AB469" s="66" t="s">
        <v>325</v>
      </c>
      <c r="AC469" s="66" t="s">
        <v>181</v>
      </c>
      <c r="AD469" s="66"/>
    </row>
    <row r="470" s="8" customFormat="1" ht="27.95" customHeight="1" spans="1:30">
      <c r="A470" s="75" t="s">
        <v>42</v>
      </c>
      <c r="B470" s="46" t="s">
        <v>328</v>
      </c>
      <c r="C470" s="45" t="s">
        <v>56</v>
      </c>
      <c r="D470" s="45" t="s">
        <v>62</v>
      </c>
      <c r="E470" s="45" t="s">
        <v>419</v>
      </c>
      <c r="F470" s="45"/>
      <c r="G470" s="75">
        <v>1</v>
      </c>
      <c r="H470" s="45">
        <v>0</v>
      </c>
      <c r="I470" s="45">
        <v>0</v>
      </c>
      <c r="J470" s="45">
        <v>2019</v>
      </c>
      <c r="K470" s="45">
        <v>2019</v>
      </c>
      <c r="L470" s="55">
        <v>41.075</v>
      </c>
      <c r="M470" s="55">
        <v>41.075</v>
      </c>
      <c r="N470" s="55">
        <v>0</v>
      </c>
      <c r="O470" s="55">
        <v>0</v>
      </c>
      <c r="P470" s="55">
        <v>0</v>
      </c>
      <c r="Q470" s="45" t="s">
        <v>46</v>
      </c>
      <c r="R470" s="45">
        <v>0</v>
      </c>
      <c r="S470" s="45">
        <v>0</v>
      </c>
      <c r="T470" s="45">
        <v>0</v>
      </c>
      <c r="U470" s="45">
        <v>0</v>
      </c>
      <c r="V470" s="45">
        <v>0</v>
      </c>
      <c r="W470" s="45">
        <v>0</v>
      </c>
      <c r="X470" s="45">
        <v>0</v>
      </c>
      <c r="Y470" s="45">
        <v>0</v>
      </c>
      <c r="Z470" s="45">
        <v>0</v>
      </c>
      <c r="AA470" s="45">
        <v>0</v>
      </c>
      <c r="AB470" s="66" t="s">
        <v>325</v>
      </c>
      <c r="AC470" s="66" t="s">
        <v>181</v>
      </c>
      <c r="AD470" s="66"/>
    </row>
    <row r="471" s="127" customFormat="1" ht="36" spans="1:206">
      <c r="A471" s="75" t="s">
        <v>42</v>
      </c>
      <c r="B471" s="66" t="s">
        <v>330</v>
      </c>
      <c r="C471" s="45" t="s">
        <v>58</v>
      </c>
      <c r="D471" s="45" t="s">
        <v>62</v>
      </c>
      <c r="E471" s="45" t="s">
        <v>419</v>
      </c>
      <c r="F471" s="45">
        <v>3300</v>
      </c>
      <c r="G471" s="82">
        <v>1</v>
      </c>
      <c r="H471" s="45">
        <v>27</v>
      </c>
      <c r="I471" s="45">
        <v>126</v>
      </c>
      <c r="J471" s="45">
        <v>2019</v>
      </c>
      <c r="K471" s="45">
        <v>2019</v>
      </c>
      <c r="L471" s="55">
        <v>18</v>
      </c>
      <c r="M471" s="55">
        <v>18</v>
      </c>
      <c r="N471" s="55">
        <v>0</v>
      </c>
      <c r="O471" s="55">
        <v>0</v>
      </c>
      <c r="P471" s="55">
        <v>0</v>
      </c>
      <c r="Q471" s="45" t="s">
        <v>46</v>
      </c>
      <c r="R471" s="45">
        <v>60</v>
      </c>
      <c r="S471" s="45">
        <v>274</v>
      </c>
      <c r="T471" s="45">
        <v>27</v>
      </c>
      <c r="U471" s="45">
        <v>126</v>
      </c>
      <c r="V471" s="45">
        <v>0</v>
      </c>
      <c r="W471" s="45">
        <v>0</v>
      </c>
      <c r="X471" s="45">
        <v>0</v>
      </c>
      <c r="Y471" s="45">
        <v>0</v>
      </c>
      <c r="Z471" s="45">
        <v>0</v>
      </c>
      <c r="AA471" s="45">
        <v>0</v>
      </c>
      <c r="AB471" s="66" t="s">
        <v>325</v>
      </c>
      <c r="AC471" s="66" t="s">
        <v>181</v>
      </c>
      <c r="AD471" s="46"/>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c r="CG471" s="12"/>
      <c r="CH471" s="12"/>
      <c r="CI471" s="12"/>
      <c r="CJ471" s="12"/>
      <c r="CK471" s="12"/>
      <c r="CL471" s="12"/>
      <c r="CM471" s="12"/>
      <c r="CN471" s="12"/>
      <c r="CO471" s="12"/>
      <c r="CP471" s="12"/>
      <c r="CQ471" s="12"/>
      <c r="CR471" s="12"/>
      <c r="CS471" s="12"/>
      <c r="CT471" s="12"/>
      <c r="CU471" s="12"/>
      <c r="CV471" s="12"/>
      <c r="CW471" s="12"/>
      <c r="CX471" s="12"/>
      <c r="CY471" s="12"/>
      <c r="CZ471" s="12"/>
      <c r="DA471" s="12"/>
      <c r="DB471" s="12"/>
      <c r="DC471" s="12"/>
      <c r="DD471" s="12"/>
      <c r="DE471" s="12"/>
      <c r="DF471" s="12"/>
      <c r="DG471" s="12"/>
      <c r="DH471" s="12"/>
      <c r="DI471" s="12"/>
      <c r="DJ471" s="12"/>
      <c r="DK471" s="12"/>
      <c r="DL471" s="12"/>
      <c r="DM471" s="12"/>
      <c r="DN471" s="12"/>
      <c r="DO471" s="12"/>
      <c r="DP471" s="12"/>
      <c r="DQ471" s="12"/>
      <c r="DR471" s="12"/>
      <c r="DS471" s="12"/>
      <c r="DT471" s="12"/>
      <c r="DU471" s="12"/>
      <c r="DV471" s="12"/>
      <c r="DW471" s="12"/>
      <c r="DX471" s="12"/>
      <c r="DY471" s="12"/>
      <c r="DZ471" s="12"/>
      <c r="EA471" s="12"/>
      <c r="EB471" s="12"/>
      <c r="EC471" s="12"/>
      <c r="ED471" s="12"/>
      <c r="EE471" s="12"/>
      <c r="EF471" s="12"/>
      <c r="EG471" s="12"/>
      <c r="EH471" s="12"/>
      <c r="EI471" s="12"/>
      <c r="EJ471" s="12"/>
      <c r="EK471" s="12"/>
      <c r="EL471" s="12"/>
      <c r="EM471" s="12"/>
      <c r="EN471" s="12"/>
      <c r="EO471" s="12"/>
      <c r="EP471" s="12"/>
      <c r="EQ471" s="12"/>
      <c r="ER471" s="12"/>
      <c r="ES471" s="12"/>
      <c r="ET471" s="12"/>
      <c r="EU471" s="12"/>
      <c r="EV471" s="12"/>
      <c r="EW471" s="12"/>
      <c r="EX471" s="12"/>
      <c r="EY471" s="12"/>
      <c r="EZ471" s="12"/>
      <c r="FA471" s="12"/>
      <c r="FB471" s="12"/>
      <c r="FC471" s="12"/>
      <c r="FD471" s="12"/>
      <c r="FE471" s="12"/>
      <c r="FF471" s="12"/>
      <c r="FG471" s="12"/>
      <c r="FH471" s="12"/>
      <c r="FI471" s="12"/>
      <c r="FJ471" s="12"/>
      <c r="FK471" s="12"/>
      <c r="FL471" s="12"/>
      <c r="FM471" s="12"/>
      <c r="FN471" s="12"/>
      <c r="FO471" s="12"/>
      <c r="FP471" s="12"/>
      <c r="FQ471" s="12"/>
      <c r="FR471" s="12"/>
      <c r="FS471" s="12"/>
      <c r="FT471" s="12"/>
      <c r="FU471" s="12"/>
      <c r="FV471" s="12"/>
      <c r="FW471" s="12"/>
      <c r="FX471" s="12"/>
      <c r="FY471" s="12"/>
      <c r="FZ471" s="12"/>
      <c r="GA471" s="12"/>
      <c r="GB471" s="12"/>
      <c r="GC471" s="12"/>
      <c r="GD471" s="12"/>
      <c r="GE471" s="12"/>
      <c r="GF471" s="12"/>
      <c r="GG471" s="12"/>
      <c r="GH471" s="12"/>
      <c r="GI471" s="12"/>
      <c r="GJ471" s="12"/>
      <c r="GK471" s="12"/>
      <c r="GL471" s="12"/>
      <c r="GM471" s="12"/>
      <c r="GN471" s="12"/>
      <c r="GO471" s="12"/>
      <c r="GP471" s="12"/>
      <c r="GQ471" s="12"/>
      <c r="GR471" s="12"/>
      <c r="GS471" s="12"/>
      <c r="GT471" s="12"/>
      <c r="GU471" s="12"/>
      <c r="GV471" s="12"/>
      <c r="GW471" s="12"/>
      <c r="GX471" s="12"/>
    </row>
    <row r="472" s="127" customFormat="1" ht="36" spans="1:206">
      <c r="A472" s="75" t="s">
        <v>42</v>
      </c>
      <c r="B472" s="46" t="s">
        <v>332</v>
      </c>
      <c r="C472" s="45" t="s">
        <v>58</v>
      </c>
      <c r="D472" s="45" t="s">
        <v>62</v>
      </c>
      <c r="E472" s="45" t="s">
        <v>419</v>
      </c>
      <c r="F472" s="45"/>
      <c r="G472" s="82">
        <v>1</v>
      </c>
      <c r="H472" s="45">
        <v>0</v>
      </c>
      <c r="I472" s="45">
        <v>0</v>
      </c>
      <c r="J472" s="45">
        <v>2019</v>
      </c>
      <c r="K472" s="45">
        <v>2019</v>
      </c>
      <c r="L472" s="55">
        <v>95</v>
      </c>
      <c r="M472" s="55">
        <v>95</v>
      </c>
      <c r="N472" s="55">
        <v>0</v>
      </c>
      <c r="O472" s="55">
        <v>0</v>
      </c>
      <c r="P472" s="55">
        <v>0</v>
      </c>
      <c r="Q472" s="45" t="s">
        <v>46</v>
      </c>
      <c r="R472" s="45">
        <v>0</v>
      </c>
      <c r="S472" s="45">
        <v>0</v>
      </c>
      <c r="T472" s="45">
        <v>0</v>
      </c>
      <c r="U472" s="45">
        <v>0</v>
      </c>
      <c r="V472" s="45">
        <v>0</v>
      </c>
      <c r="W472" s="45">
        <v>0</v>
      </c>
      <c r="X472" s="45">
        <v>0</v>
      </c>
      <c r="Y472" s="45">
        <v>0</v>
      </c>
      <c r="Z472" s="45">
        <v>0</v>
      </c>
      <c r="AA472" s="45">
        <v>0</v>
      </c>
      <c r="AB472" s="66" t="s">
        <v>325</v>
      </c>
      <c r="AC472" s="66" t="s">
        <v>181</v>
      </c>
      <c r="AD472" s="46"/>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c r="CG472" s="12"/>
      <c r="CH472" s="12"/>
      <c r="CI472" s="12"/>
      <c r="CJ472" s="12"/>
      <c r="CK472" s="12"/>
      <c r="CL472" s="12"/>
      <c r="CM472" s="12"/>
      <c r="CN472" s="12"/>
      <c r="CO472" s="12"/>
      <c r="CP472" s="12"/>
      <c r="CQ472" s="12"/>
      <c r="CR472" s="12"/>
      <c r="CS472" s="12"/>
      <c r="CT472" s="12"/>
      <c r="CU472" s="12"/>
      <c r="CV472" s="12"/>
      <c r="CW472" s="12"/>
      <c r="CX472" s="12"/>
      <c r="CY472" s="12"/>
      <c r="CZ472" s="12"/>
      <c r="DA472" s="12"/>
      <c r="DB472" s="12"/>
      <c r="DC472" s="12"/>
      <c r="DD472" s="12"/>
      <c r="DE472" s="12"/>
      <c r="DF472" s="12"/>
      <c r="DG472" s="12"/>
      <c r="DH472" s="12"/>
      <c r="DI472" s="12"/>
      <c r="DJ472" s="12"/>
      <c r="DK472" s="12"/>
      <c r="DL472" s="12"/>
      <c r="DM472" s="12"/>
      <c r="DN472" s="12"/>
      <c r="DO472" s="12"/>
      <c r="DP472" s="12"/>
      <c r="DQ472" s="12"/>
      <c r="DR472" s="12"/>
      <c r="DS472" s="12"/>
      <c r="DT472" s="12"/>
      <c r="DU472" s="12"/>
      <c r="DV472" s="12"/>
      <c r="DW472" s="12"/>
      <c r="DX472" s="12"/>
      <c r="DY472" s="12"/>
      <c r="DZ472" s="12"/>
      <c r="EA472" s="12"/>
      <c r="EB472" s="12"/>
      <c r="EC472" s="12"/>
      <c r="ED472" s="12"/>
      <c r="EE472" s="12"/>
      <c r="EF472" s="12"/>
      <c r="EG472" s="12"/>
      <c r="EH472" s="12"/>
      <c r="EI472" s="12"/>
      <c r="EJ472" s="12"/>
      <c r="EK472" s="12"/>
      <c r="EL472" s="12"/>
      <c r="EM472" s="12"/>
      <c r="EN472" s="12"/>
      <c r="EO472" s="12"/>
      <c r="EP472" s="12"/>
      <c r="EQ472" s="12"/>
      <c r="ER472" s="12"/>
      <c r="ES472" s="12"/>
      <c r="ET472" s="12"/>
      <c r="EU472" s="12"/>
      <c r="EV472" s="12"/>
      <c r="EW472" s="12"/>
      <c r="EX472" s="12"/>
      <c r="EY472" s="12"/>
      <c r="EZ472" s="12"/>
      <c r="FA472" s="12"/>
      <c r="FB472" s="12"/>
      <c r="FC472" s="12"/>
      <c r="FD472" s="12"/>
      <c r="FE472" s="12"/>
      <c r="FF472" s="12"/>
      <c r="FG472" s="12"/>
      <c r="FH472" s="12"/>
      <c r="FI472" s="12"/>
      <c r="FJ472" s="12"/>
      <c r="FK472" s="12"/>
      <c r="FL472" s="12"/>
      <c r="FM472" s="12"/>
      <c r="FN472" s="12"/>
      <c r="FO472" s="12"/>
      <c r="FP472" s="12"/>
      <c r="FQ472" s="12"/>
      <c r="FR472" s="12"/>
      <c r="FS472" s="12"/>
      <c r="FT472" s="12"/>
      <c r="FU472" s="12"/>
      <c r="FV472" s="12"/>
      <c r="FW472" s="12"/>
      <c r="FX472" s="12"/>
      <c r="FY472" s="12"/>
      <c r="FZ472" s="12"/>
      <c r="GA472" s="12"/>
      <c r="GB472" s="12"/>
      <c r="GC472" s="12"/>
      <c r="GD472" s="12"/>
      <c r="GE472" s="12"/>
      <c r="GF472" s="12"/>
      <c r="GG472" s="12"/>
      <c r="GH472" s="12"/>
      <c r="GI472" s="12"/>
      <c r="GJ472" s="12"/>
      <c r="GK472" s="12"/>
      <c r="GL472" s="12"/>
      <c r="GM472" s="12"/>
      <c r="GN472" s="12"/>
      <c r="GO472" s="12"/>
      <c r="GP472" s="12"/>
      <c r="GQ472" s="12"/>
      <c r="GR472" s="12"/>
      <c r="GS472" s="12"/>
      <c r="GT472" s="12"/>
      <c r="GU472" s="12"/>
      <c r="GV472" s="12"/>
      <c r="GW472" s="12"/>
      <c r="GX472" s="12"/>
    </row>
    <row r="473" s="127" customFormat="1" ht="36" spans="1:206">
      <c r="A473" s="75" t="s">
        <v>42</v>
      </c>
      <c r="B473" s="46" t="s">
        <v>333</v>
      </c>
      <c r="C473" s="45" t="s">
        <v>56</v>
      </c>
      <c r="D473" s="45" t="s">
        <v>62</v>
      </c>
      <c r="E473" s="45" t="s">
        <v>419</v>
      </c>
      <c r="F473" s="45"/>
      <c r="G473" s="82">
        <v>1</v>
      </c>
      <c r="H473" s="45">
        <v>0</v>
      </c>
      <c r="I473" s="45">
        <v>0</v>
      </c>
      <c r="J473" s="45">
        <v>2019</v>
      </c>
      <c r="K473" s="45">
        <v>2019</v>
      </c>
      <c r="L473" s="55">
        <v>208</v>
      </c>
      <c r="M473" s="55">
        <v>208</v>
      </c>
      <c r="N473" s="55">
        <v>0</v>
      </c>
      <c r="O473" s="55">
        <v>0</v>
      </c>
      <c r="P473" s="55">
        <v>0</v>
      </c>
      <c r="Q473" s="45" t="s">
        <v>46</v>
      </c>
      <c r="R473" s="45">
        <v>0</v>
      </c>
      <c r="S473" s="45">
        <v>0</v>
      </c>
      <c r="T473" s="45">
        <v>0</v>
      </c>
      <c r="U473" s="45">
        <v>0</v>
      </c>
      <c r="V473" s="45">
        <v>0</v>
      </c>
      <c r="W473" s="45">
        <v>0</v>
      </c>
      <c r="X473" s="45">
        <v>0</v>
      </c>
      <c r="Y473" s="45">
        <v>0</v>
      </c>
      <c r="Z473" s="45">
        <v>0</v>
      </c>
      <c r="AA473" s="45">
        <v>0</v>
      </c>
      <c r="AB473" s="66" t="s">
        <v>325</v>
      </c>
      <c r="AC473" s="66" t="s">
        <v>181</v>
      </c>
      <c r="AD473" s="46"/>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c r="CG473" s="12"/>
      <c r="CH473" s="12"/>
      <c r="CI473" s="12"/>
      <c r="CJ473" s="12"/>
      <c r="CK473" s="12"/>
      <c r="CL473" s="12"/>
      <c r="CM473" s="12"/>
      <c r="CN473" s="12"/>
      <c r="CO473" s="12"/>
      <c r="CP473" s="12"/>
      <c r="CQ473" s="12"/>
      <c r="CR473" s="12"/>
      <c r="CS473" s="12"/>
      <c r="CT473" s="12"/>
      <c r="CU473" s="12"/>
      <c r="CV473" s="12"/>
      <c r="CW473" s="12"/>
      <c r="CX473" s="12"/>
      <c r="CY473" s="12"/>
      <c r="CZ473" s="12"/>
      <c r="DA473" s="12"/>
      <c r="DB473" s="12"/>
      <c r="DC473" s="12"/>
      <c r="DD473" s="12"/>
      <c r="DE473" s="12"/>
      <c r="DF473" s="12"/>
      <c r="DG473" s="12"/>
      <c r="DH473" s="12"/>
      <c r="DI473" s="12"/>
      <c r="DJ473" s="12"/>
      <c r="DK473" s="12"/>
      <c r="DL473" s="12"/>
      <c r="DM473" s="12"/>
      <c r="DN473" s="12"/>
      <c r="DO473" s="12"/>
      <c r="DP473" s="12"/>
      <c r="DQ473" s="12"/>
      <c r="DR473" s="12"/>
      <c r="DS473" s="12"/>
      <c r="DT473" s="12"/>
      <c r="DU473" s="12"/>
      <c r="DV473" s="12"/>
      <c r="DW473" s="12"/>
      <c r="DX473" s="12"/>
      <c r="DY473" s="12"/>
      <c r="DZ473" s="12"/>
      <c r="EA473" s="12"/>
      <c r="EB473" s="12"/>
      <c r="EC473" s="12"/>
      <c r="ED473" s="12"/>
      <c r="EE473" s="12"/>
      <c r="EF473" s="12"/>
      <c r="EG473" s="12"/>
      <c r="EH473" s="12"/>
      <c r="EI473" s="12"/>
      <c r="EJ473" s="12"/>
      <c r="EK473" s="12"/>
      <c r="EL473" s="12"/>
      <c r="EM473" s="12"/>
      <c r="EN473" s="12"/>
      <c r="EO473" s="12"/>
      <c r="EP473" s="12"/>
      <c r="EQ473" s="12"/>
      <c r="ER473" s="12"/>
      <c r="ES473" s="12"/>
      <c r="ET473" s="12"/>
      <c r="EU473" s="12"/>
      <c r="EV473" s="12"/>
      <c r="EW473" s="12"/>
      <c r="EX473" s="12"/>
      <c r="EY473" s="12"/>
      <c r="EZ473" s="12"/>
      <c r="FA473" s="12"/>
      <c r="FB473" s="12"/>
      <c r="FC473" s="12"/>
      <c r="FD473" s="12"/>
      <c r="FE473" s="12"/>
      <c r="FF473" s="12"/>
      <c r="FG473" s="12"/>
      <c r="FH473" s="12"/>
      <c r="FI473" s="12"/>
      <c r="FJ473" s="12"/>
      <c r="FK473" s="12"/>
      <c r="FL473" s="12"/>
      <c r="FM473" s="12"/>
      <c r="FN473" s="12"/>
      <c r="FO473" s="12"/>
      <c r="FP473" s="12"/>
      <c r="FQ473" s="12"/>
      <c r="FR473" s="12"/>
      <c r="FS473" s="12"/>
      <c r="FT473" s="12"/>
      <c r="FU473" s="12"/>
      <c r="FV473" s="12"/>
      <c r="FW473" s="12"/>
      <c r="FX473" s="12"/>
      <c r="FY473" s="12"/>
      <c r="FZ473" s="12"/>
      <c r="GA473" s="12"/>
      <c r="GB473" s="12"/>
      <c r="GC473" s="12"/>
      <c r="GD473" s="12"/>
      <c r="GE473" s="12"/>
      <c r="GF473" s="12"/>
      <c r="GG473" s="12"/>
      <c r="GH473" s="12"/>
      <c r="GI473" s="12"/>
      <c r="GJ473" s="12"/>
      <c r="GK473" s="12"/>
      <c r="GL473" s="12"/>
      <c r="GM473" s="12"/>
      <c r="GN473" s="12"/>
      <c r="GO473" s="12"/>
      <c r="GP473" s="12"/>
      <c r="GQ473" s="12"/>
      <c r="GR473" s="12"/>
      <c r="GS473" s="12"/>
      <c r="GT473" s="12"/>
      <c r="GU473" s="12"/>
      <c r="GV473" s="12"/>
      <c r="GW473" s="12"/>
      <c r="GX473" s="12"/>
    </row>
    <row r="474" s="5" customFormat="1" spans="1:30">
      <c r="A474" s="43" t="s">
        <v>338</v>
      </c>
      <c r="B474" s="44" t="s">
        <v>339</v>
      </c>
      <c r="C474" s="43"/>
      <c r="D474" s="43"/>
      <c r="E474" s="43"/>
      <c r="F474" s="43"/>
      <c r="G474" s="77"/>
      <c r="H474" s="43"/>
      <c r="I474" s="43"/>
      <c r="J474" s="43"/>
      <c r="K474" s="43"/>
      <c r="L474" s="52"/>
      <c r="M474" s="52"/>
      <c r="N474" s="52">
        <v>0</v>
      </c>
      <c r="O474" s="52">
        <v>0</v>
      </c>
      <c r="P474" s="52"/>
      <c r="Q474" s="43"/>
      <c r="R474" s="43"/>
      <c r="S474" s="43"/>
      <c r="T474" s="43"/>
      <c r="U474" s="43"/>
      <c r="V474" s="83"/>
      <c r="W474" s="77"/>
      <c r="X474" s="77"/>
      <c r="Y474" s="77"/>
      <c r="Z474" s="77"/>
      <c r="AA474" s="77"/>
      <c r="AB474" s="65"/>
      <c r="AC474" s="65"/>
      <c r="AD474" s="65"/>
    </row>
    <row r="475" s="5" customFormat="1" ht="12" spans="1:30">
      <c r="A475" s="43" t="s">
        <v>340</v>
      </c>
      <c r="B475" s="44" t="s">
        <v>341</v>
      </c>
      <c r="C475" s="43" t="s">
        <v>56</v>
      </c>
      <c r="D475" s="43"/>
      <c r="E475" s="43"/>
      <c r="F475" s="43">
        <v>31.56</v>
      </c>
      <c r="G475" s="77">
        <v>1</v>
      </c>
      <c r="H475" s="43">
        <f>SUM(H476)</f>
        <v>236</v>
      </c>
      <c r="I475" s="43">
        <f>SUM(I476)</f>
        <v>994</v>
      </c>
      <c r="J475" s="133"/>
      <c r="K475" s="133"/>
      <c r="L475" s="52">
        <f>SUM(L476)</f>
        <v>76</v>
      </c>
      <c r="M475" s="52">
        <f t="shared" ref="M475:U475" si="72">SUM(M476)</f>
        <v>76</v>
      </c>
      <c r="N475" s="52">
        <f t="shared" si="72"/>
        <v>0</v>
      </c>
      <c r="O475" s="52">
        <f t="shared" si="72"/>
        <v>0</v>
      </c>
      <c r="P475" s="52">
        <f t="shared" si="72"/>
        <v>0</v>
      </c>
      <c r="Q475" s="43"/>
      <c r="R475" s="43">
        <f t="shared" si="72"/>
        <v>236</v>
      </c>
      <c r="S475" s="43">
        <f t="shared" si="72"/>
        <v>994</v>
      </c>
      <c r="T475" s="43">
        <f t="shared" si="72"/>
        <v>236</v>
      </c>
      <c r="U475" s="43">
        <f t="shared" si="72"/>
        <v>994</v>
      </c>
      <c r="V475" s="43">
        <v>0</v>
      </c>
      <c r="W475" s="43">
        <v>0</v>
      </c>
      <c r="X475" s="43">
        <v>0</v>
      </c>
      <c r="Y475" s="43">
        <v>0</v>
      </c>
      <c r="Z475" s="43">
        <v>0</v>
      </c>
      <c r="AA475" s="43">
        <v>0</v>
      </c>
      <c r="AB475" s="65"/>
      <c r="AC475" s="65"/>
      <c r="AD475" s="65"/>
    </row>
    <row r="476" s="8" customFormat="1" ht="31" customHeight="1" spans="1:30">
      <c r="A476" s="45" t="s">
        <v>42</v>
      </c>
      <c r="B476" s="46" t="s">
        <v>344</v>
      </c>
      <c r="C476" s="45" t="s">
        <v>56</v>
      </c>
      <c r="D476" s="45" t="s">
        <v>45</v>
      </c>
      <c r="E476" s="45" t="s">
        <v>347</v>
      </c>
      <c r="F476" s="45">
        <v>31.56</v>
      </c>
      <c r="G476" s="75">
        <v>1</v>
      </c>
      <c r="H476" s="45">
        <v>236</v>
      </c>
      <c r="I476" s="45">
        <v>994</v>
      </c>
      <c r="J476" s="89">
        <v>2018</v>
      </c>
      <c r="K476" s="89">
        <v>2019</v>
      </c>
      <c r="L476" s="55">
        <v>76</v>
      </c>
      <c r="M476" s="55">
        <v>76</v>
      </c>
      <c r="N476" s="55">
        <v>0</v>
      </c>
      <c r="O476" s="55">
        <v>0</v>
      </c>
      <c r="P476" s="55">
        <v>0</v>
      </c>
      <c r="Q476" s="45" t="s">
        <v>46</v>
      </c>
      <c r="R476" s="45">
        <v>236</v>
      </c>
      <c r="S476" s="45">
        <v>994</v>
      </c>
      <c r="T476" s="45">
        <v>236</v>
      </c>
      <c r="U476" s="45">
        <v>994</v>
      </c>
      <c r="V476" s="45">
        <v>0</v>
      </c>
      <c r="W476" s="45">
        <v>0</v>
      </c>
      <c r="X476" s="45">
        <v>0</v>
      </c>
      <c r="Y476" s="45">
        <v>0</v>
      </c>
      <c r="Z476" s="45">
        <v>0</v>
      </c>
      <c r="AA476" s="45">
        <v>0</v>
      </c>
      <c r="AB476" s="66" t="s">
        <v>250</v>
      </c>
      <c r="AC476" s="66" t="s">
        <v>258</v>
      </c>
      <c r="AD476" s="66"/>
    </row>
    <row r="477" s="5" customFormat="1" ht="24" spans="1:30">
      <c r="A477" s="43">
        <v>8.3</v>
      </c>
      <c r="B477" s="44" t="s">
        <v>352</v>
      </c>
      <c r="C477" s="43"/>
      <c r="D477" s="43"/>
      <c r="E477" s="43"/>
      <c r="F477" s="43"/>
      <c r="G477" s="77"/>
      <c r="H477" s="43"/>
      <c r="I477" s="43"/>
      <c r="J477" s="43"/>
      <c r="K477" s="43"/>
      <c r="L477" s="52"/>
      <c r="M477" s="52"/>
      <c r="N477" s="52"/>
      <c r="O477" s="52"/>
      <c r="P477" s="52"/>
      <c r="Q477" s="43"/>
      <c r="R477" s="43"/>
      <c r="S477" s="43"/>
      <c r="T477" s="43"/>
      <c r="U477" s="43"/>
      <c r="V477" s="83"/>
      <c r="W477" s="77"/>
      <c r="X477" s="77"/>
      <c r="Y477" s="77"/>
      <c r="Z477" s="77"/>
      <c r="AA477" s="77"/>
      <c r="AB477" s="65"/>
      <c r="AC477" s="65"/>
      <c r="AD477" s="65"/>
    </row>
    <row r="478" s="5" customFormat="1" spans="1:30">
      <c r="A478" s="43">
        <v>8.4</v>
      </c>
      <c r="B478" s="44" t="s">
        <v>353</v>
      </c>
      <c r="C478" s="43"/>
      <c r="D478" s="43"/>
      <c r="E478" s="43"/>
      <c r="F478" s="43"/>
      <c r="G478" s="77"/>
      <c r="H478" s="43"/>
      <c r="I478" s="43"/>
      <c r="J478" s="43"/>
      <c r="K478" s="43"/>
      <c r="L478" s="52"/>
      <c r="M478" s="52"/>
      <c r="N478" s="52"/>
      <c r="O478" s="52"/>
      <c r="P478" s="52"/>
      <c r="Q478" s="43"/>
      <c r="R478" s="43"/>
      <c r="S478" s="43"/>
      <c r="T478" s="43"/>
      <c r="U478" s="43"/>
      <c r="V478" s="83"/>
      <c r="W478" s="77"/>
      <c r="X478" s="77"/>
      <c r="Y478" s="77"/>
      <c r="Z478" s="77"/>
      <c r="AA478" s="77"/>
      <c r="AB478" s="65"/>
      <c r="AC478" s="65"/>
      <c r="AD478" s="65"/>
    </row>
    <row r="479" s="5" customFormat="1" spans="1:30">
      <c r="A479" s="43">
        <v>8.5</v>
      </c>
      <c r="B479" s="44" t="s">
        <v>354</v>
      </c>
      <c r="C479" s="43"/>
      <c r="D479" s="43"/>
      <c r="E479" s="43"/>
      <c r="F479" s="43"/>
      <c r="G479" s="77"/>
      <c r="H479" s="43"/>
      <c r="I479" s="43"/>
      <c r="J479" s="43"/>
      <c r="K479" s="43"/>
      <c r="L479" s="52"/>
      <c r="M479" s="52"/>
      <c r="N479" s="52"/>
      <c r="O479" s="52"/>
      <c r="P479" s="52"/>
      <c r="Q479" s="43"/>
      <c r="R479" s="43"/>
      <c r="S479" s="43"/>
      <c r="T479" s="43"/>
      <c r="U479" s="43"/>
      <c r="V479" s="83"/>
      <c r="W479" s="77"/>
      <c r="X479" s="77"/>
      <c r="Y479" s="77"/>
      <c r="Z479" s="77"/>
      <c r="AA479" s="77"/>
      <c r="AB479" s="65"/>
      <c r="AC479" s="65"/>
      <c r="AD479" s="65"/>
    </row>
    <row r="480" s="5" customFormat="1" spans="1:30">
      <c r="A480" s="43" t="s">
        <v>355</v>
      </c>
      <c r="B480" s="44" t="s">
        <v>356</v>
      </c>
      <c r="C480" s="43"/>
      <c r="D480" s="43"/>
      <c r="E480" s="43"/>
      <c r="F480" s="43"/>
      <c r="G480" s="77"/>
      <c r="H480" s="43"/>
      <c r="I480" s="43"/>
      <c r="J480" s="43"/>
      <c r="K480" s="43"/>
      <c r="L480" s="52"/>
      <c r="M480" s="52"/>
      <c r="N480" s="52"/>
      <c r="O480" s="52"/>
      <c r="P480" s="52"/>
      <c r="Q480" s="43"/>
      <c r="R480" s="43"/>
      <c r="S480" s="43"/>
      <c r="T480" s="43"/>
      <c r="U480" s="43"/>
      <c r="V480" s="83"/>
      <c r="W480" s="77"/>
      <c r="X480" s="77"/>
      <c r="Y480" s="77"/>
      <c r="Z480" s="77"/>
      <c r="AA480" s="77"/>
      <c r="AB480" s="65"/>
      <c r="AC480" s="65"/>
      <c r="AD480" s="65"/>
    </row>
    <row r="481" s="5" customFormat="1" spans="1:30">
      <c r="A481" s="43" t="s">
        <v>361</v>
      </c>
      <c r="B481" s="44" t="s">
        <v>362</v>
      </c>
      <c r="C481" s="43"/>
      <c r="D481" s="43"/>
      <c r="E481" s="43"/>
      <c r="F481" s="43"/>
      <c r="G481" s="77"/>
      <c r="H481" s="43"/>
      <c r="I481" s="43"/>
      <c r="J481" s="43"/>
      <c r="K481" s="43"/>
      <c r="L481" s="52"/>
      <c r="M481" s="52"/>
      <c r="N481" s="52"/>
      <c r="O481" s="52"/>
      <c r="P481" s="52"/>
      <c r="Q481" s="43"/>
      <c r="R481" s="43"/>
      <c r="S481" s="43"/>
      <c r="T481" s="43"/>
      <c r="U481" s="43"/>
      <c r="V481" s="83"/>
      <c r="W481" s="77"/>
      <c r="X481" s="77"/>
      <c r="Y481" s="77"/>
      <c r="Z481" s="77"/>
      <c r="AA481" s="77"/>
      <c r="AB481" s="65"/>
      <c r="AC481" s="65"/>
      <c r="AD481" s="65"/>
    </row>
    <row r="482" s="5" customFormat="1" spans="1:30">
      <c r="A482" s="43" t="s">
        <v>363</v>
      </c>
      <c r="B482" s="44" t="s">
        <v>364</v>
      </c>
      <c r="C482" s="43"/>
      <c r="D482" s="43"/>
      <c r="E482" s="43"/>
      <c r="F482" s="43"/>
      <c r="G482" s="77"/>
      <c r="H482" s="43"/>
      <c r="I482" s="43"/>
      <c r="J482" s="43"/>
      <c r="K482" s="43"/>
      <c r="L482" s="52"/>
      <c r="M482" s="52"/>
      <c r="N482" s="52"/>
      <c r="O482" s="52"/>
      <c r="P482" s="52"/>
      <c r="Q482" s="43"/>
      <c r="R482" s="43"/>
      <c r="S482" s="43"/>
      <c r="T482" s="43"/>
      <c r="U482" s="43"/>
      <c r="V482" s="83"/>
      <c r="W482" s="77"/>
      <c r="X482" s="77"/>
      <c r="Y482" s="77"/>
      <c r="Z482" s="77"/>
      <c r="AA482" s="77"/>
      <c r="AB482" s="65"/>
      <c r="AC482" s="65"/>
      <c r="AD482" s="65"/>
    </row>
    <row r="483" s="5" customFormat="1" ht="12" spans="1:30">
      <c r="A483" s="43">
        <v>8.6</v>
      </c>
      <c r="B483" s="44" t="s">
        <v>365</v>
      </c>
      <c r="C483" s="43" t="s">
        <v>36</v>
      </c>
      <c r="D483" s="43"/>
      <c r="E483" s="43"/>
      <c r="F483" s="43">
        <f>SUM(F484,F489,F491)</f>
        <v>231.687</v>
      </c>
      <c r="G483" s="43">
        <f>SUM(G484,G489,G491)</f>
        <v>6</v>
      </c>
      <c r="H483" s="43">
        <f t="shared" ref="G483:AA483" si="73">SUM(H484,H489,H491)</f>
        <v>9864</v>
      </c>
      <c r="I483" s="43">
        <f t="shared" si="73"/>
        <v>42782</v>
      </c>
      <c r="J483" s="43"/>
      <c r="K483" s="43"/>
      <c r="L483" s="52">
        <f t="shared" si="73"/>
        <v>4283.171806</v>
      </c>
      <c r="M483" s="52">
        <f t="shared" si="73"/>
        <v>2188.777746</v>
      </c>
      <c r="N483" s="52">
        <f t="shared" si="73"/>
        <v>1898.16406</v>
      </c>
      <c r="O483" s="52">
        <f t="shared" si="73"/>
        <v>0</v>
      </c>
      <c r="P483" s="52">
        <f t="shared" si="73"/>
        <v>196.23</v>
      </c>
      <c r="Q483" s="43"/>
      <c r="R483" s="43">
        <f t="shared" si="73"/>
        <v>18004</v>
      </c>
      <c r="S483" s="43">
        <f t="shared" si="73"/>
        <v>81252</v>
      </c>
      <c r="T483" s="43">
        <f t="shared" si="73"/>
        <v>9981</v>
      </c>
      <c r="U483" s="43">
        <f t="shared" si="73"/>
        <v>43925</v>
      </c>
      <c r="V483" s="43">
        <f t="shared" si="73"/>
        <v>0</v>
      </c>
      <c r="W483" s="43">
        <f t="shared" si="73"/>
        <v>0</v>
      </c>
      <c r="X483" s="43">
        <f t="shared" si="73"/>
        <v>0</v>
      </c>
      <c r="Y483" s="43">
        <f t="shared" si="73"/>
        <v>0</v>
      </c>
      <c r="Z483" s="43">
        <f t="shared" si="73"/>
        <v>0</v>
      </c>
      <c r="AA483" s="43">
        <f t="shared" si="73"/>
        <v>0</v>
      </c>
      <c r="AB483" s="65"/>
      <c r="AC483" s="65"/>
      <c r="AD483" s="65"/>
    </row>
    <row r="484" s="5" customFormat="1" ht="12" spans="1:30">
      <c r="A484" s="43" t="s">
        <v>366</v>
      </c>
      <c r="B484" s="44" t="s">
        <v>367</v>
      </c>
      <c r="C484" s="43" t="s">
        <v>36</v>
      </c>
      <c r="D484" s="43"/>
      <c r="E484" s="43"/>
      <c r="F484" s="43">
        <f>SUM(F485:F487)</f>
        <v>214</v>
      </c>
      <c r="G484" s="43">
        <f t="shared" ref="G484:AA484" si="74">SUM(G485:G487)</f>
        <v>3</v>
      </c>
      <c r="H484" s="43">
        <f t="shared" si="74"/>
        <v>9163</v>
      </c>
      <c r="I484" s="43">
        <f t="shared" si="74"/>
        <v>39997</v>
      </c>
      <c r="J484" s="43"/>
      <c r="K484" s="43"/>
      <c r="L484" s="52">
        <f t="shared" si="74"/>
        <v>1330.941806</v>
      </c>
      <c r="M484" s="52">
        <f t="shared" si="74"/>
        <v>1330.941806</v>
      </c>
      <c r="N484" s="52">
        <f t="shared" si="74"/>
        <v>0</v>
      </c>
      <c r="O484" s="52">
        <f t="shared" si="74"/>
        <v>0</v>
      </c>
      <c r="P484" s="52">
        <f t="shared" si="74"/>
        <v>0</v>
      </c>
      <c r="Q484" s="43"/>
      <c r="R484" s="43">
        <f t="shared" si="74"/>
        <v>9163</v>
      </c>
      <c r="S484" s="43">
        <f t="shared" si="74"/>
        <v>39997</v>
      </c>
      <c r="T484" s="43">
        <f t="shared" si="74"/>
        <v>9163</v>
      </c>
      <c r="U484" s="43">
        <f t="shared" si="74"/>
        <v>39997</v>
      </c>
      <c r="V484" s="43">
        <f t="shared" si="74"/>
        <v>0</v>
      </c>
      <c r="W484" s="43">
        <f t="shared" si="74"/>
        <v>0</v>
      </c>
      <c r="X484" s="43">
        <f t="shared" si="74"/>
        <v>0</v>
      </c>
      <c r="Y484" s="43">
        <f t="shared" si="74"/>
        <v>0</v>
      </c>
      <c r="Z484" s="43">
        <f t="shared" si="74"/>
        <v>0</v>
      </c>
      <c r="AA484" s="43">
        <f t="shared" si="74"/>
        <v>0</v>
      </c>
      <c r="AB484" s="65"/>
      <c r="AC484" s="65"/>
      <c r="AD484" s="65"/>
    </row>
    <row r="485" s="8" customFormat="1" ht="24" spans="1:30">
      <c r="A485" s="45" t="s">
        <v>42</v>
      </c>
      <c r="B485" s="46" t="s">
        <v>371</v>
      </c>
      <c r="C485" s="45" t="s">
        <v>36</v>
      </c>
      <c r="D485" s="45" t="s">
        <v>248</v>
      </c>
      <c r="E485" s="45" t="s">
        <v>267</v>
      </c>
      <c r="F485" s="45">
        <v>106</v>
      </c>
      <c r="G485" s="75">
        <v>1</v>
      </c>
      <c r="H485" s="45">
        <v>197</v>
      </c>
      <c r="I485" s="45">
        <v>609</v>
      </c>
      <c r="J485" s="45">
        <v>2018</v>
      </c>
      <c r="K485" s="45">
        <v>2019</v>
      </c>
      <c r="L485" s="55">
        <v>122.3938</v>
      </c>
      <c r="M485" s="55">
        <v>122.3938</v>
      </c>
      <c r="N485" s="55">
        <v>0</v>
      </c>
      <c r="O485" s="55">
        <v>0</v>
      </c>
      <c r="P485" s="55">
        <v>0</v>
      </c>
      <c r="Q485" s="45" t="s">
        <v>46</v>
      </c>
      <c r="R485" s="45">
        <v>197</v>
      </c>
      <c r="S485" s="45">
        <v>609</v>
      </c>
      <c r="T485" s="45">
        <v>197</v>
      </c>
      <c r="U485" s="45">
        <v>609</v>
      </c>
      <c r="V485" s="45">
        <v>0</v>
      </c>
      <c r="W485" s="45">
        <v>0</v>
      </c>
      <c r="X485" s="45">
        <v>0</v>
      </c>
      <c r="Y485" s="45">
        <v>0</v>
      </c>
      <c r="Z485" s="45">
        <v>0</v>
      </c>
      <c r="AA485" s="45">
        <v>0</v>
      </c>
      <c r="AB485" s="66" t="s">
        <v>222</v>
      </c>
      <c r="AC485" s="66" t="s">
        <v>372</v>
      </c>
      <c r="AD485" s="71"/>
    </row>
    <row r="486" s="8" customFormat="1" ht="24" spans="1:30">
      <c r="A486" s="45" t="s">
        <v>42</v>
      </c>
      <c r="B486" s="46" t="s">
        <v>373</v>
      </c>
      <c r="C486" s="45" t="s">
        <v>36</v>
      </c>
      <c r="D486" s="45" t="s">
        <v>248</v>
      </c>
      <c r="E486" s="45" t="s">
        <v>267</v>
      </c>
      <c r="F486" s="45">
        <v>107</v>
      </c>
      <c r="G486" s="75">
        <v>1</v>
      </c>
      <c r="H486" s="45">
        <v>7872</v>
      </c>
      <c r="I486" s="45">
        <v>34340</v>
      </c>
      <c r="J486" s="45">
        <v>2019</v>
      </c>
      <c r="K486" s="45">
        <v>2019</v>
      </c>
      <c r="L486" s="55">
        <f>M486+N486+O486+P486</f>
        <v>1025</v>
      </c>
      <c r="M486" s="55">
        <v>1025</v>
      </c>
      <c r="N486" s="55">
        <v>0</v>
      </c>
      <c r="O486" s="55">
        <v>0</v>
      </c>
      <c r="P486" s="55">
        <v>0</v>
      </c>
      <c r="Q486" s="45" t="s">
        <v>46</v>
      </c>
      <c r="R486" s="45">
        <v>7872</v>
      </c>
      <c r="S486" s="45">
        <v>34340</v>
      </c>
      <c r="T486" s="45">
        <v>7872</v>
      </c>
      <c r="U486" s="45">
        <v>34340</v>
      </c>
      <c r="V486" s="45">
        <v>0</v>
      </c>
      <c r="W486" s="45">
        <v>0</v>
      </c>
      <c r="X486" s="45">
        <v>0</v>
      </c>
      <c r="Y486" s="45">
        <v>0</v>
      </c>
      <c r="Z486" s="45">
        <v>0</v>
      </c>
      <c r="AA486" s="45">
        <v>0</v>
      </c>
      <c r="AB486" s="66" t="s">
        <v>222</v>
      </c>
      <c r="AC486" s="66" t="s">
        <v>372</v>
      </c>
      <c r="AD486" s="71"/>
    </row>
    <row r="487" s="8" customFormat="1" ht="24" spans="1:30">
      <c r="A487" s="45" t="s">
        <v>42</v>
      </c>
      <c r="B487" s="45" t="s">
        <v>807</v>
      </c>
      <c r="C487" s="45" t="s">
        <v>55</v>
      </c>
      <c r="D487" s="45" t="s">
        <v>45</v>
      </c>
      <c r="E487" s="45" t="s">
        <v>267</v>
      </c>
      <c r="F487" s="45">
        <v>1</v>
      </c>
      <c r="G487" s="45">
        <v>1</v>
      </c>
      <c r="H487" s="45">
        <v>1094</v>
      </c>
      <c r="I487" s="45">
        <v>5048</v>
      </c>
      <c r="J487" s="45">
        <v>2019</v>
      </c>
      <c r="K487" s="45">
        <v>2020</v>
      </c>
      <c r="L487" s="55">
        <v>183.548006</v>
      </c>
      <c r="M487" s="55">
        <v>183.548006</v>
      </c>
      <c r="N487" s="55">
        <v>0</v>
      </c>
      <c r="O487" s="55">
        <v>0</v>
      </c>
      <c r="P487" s="55">
        <v>0</v>
      </c>
      <c r="Q487" s="45" t="s">
        <v>46</v>
      </c>
      <c r="R487" s="45">
        <v>1094</v>
      </c>
      <c r="S487" s="45">
        <v>5048</v>
      </c>
      <c r="T487" s="45">
        <v>1094</v>
      </c>
      <c r="U487" s="45">
        <v>5048</v>
      </c>
      <c r="V487" s="45">
        <v>0</v>
      </c>
      <c r="W487" s="45">
        <v>0</v>
      </c>
      <c r="X487" s="45">
        <v>0</v>
      </c>
      <c r="Y487" s="45">
        <v>0</v>
      </c>
      <c r="Z487" s="45">
        <v>0</v>
      </c>
      <c r="AA487" s="45">
        <v>0</v>
      </c>
      <c r="AB487" s="66" t="s">
        <v>222</v>
      </c>
      <c r="AC487" s="66" t="s">
        <v>372</v>
      </c>
      <c r="AD487" s="45"/>
    </row>
    <row r="488" s="5" customFormat="1" spans="1:30">
      <c r="A488" s="43" t="s">
        <v>377</v>
      </c>
      <c r="B488" s="44" t="s">
        <v>378</v>
      </c>
      <c r="C488" s="43"/>
      <c r="D488" s="43"/>
      <c r="E488" s="43"/>
      <c r="F488" s="43"/>
      <c r="G488" s="77"/>
      <c r="H488" s="43"/>
      <c r="I488" s="43"/>
      <c r="J488" s="43"/>
      <c r="K488" s="43"/>
      <c r="L488" s="52"/>
      <c r="M488" s="52"/>
      <c r="N488" s="52"/>
      <c r="O488" s="52"/>
      <c r="P488" s="52"/>
      <c r="Q488" s="43"/>
      <c r="R488" s="43"/>
      <c r="S488" s="43"/>
      <c r="T488" s="43"/>
      <c r="U488" s="43"/>
      <c r="V488" s="83"/>
      <c r="W488" s="77"/>
      <c r="X488" s="77"/>
      <c r="Y488" s="77"/>
      <c r="Z488" s="77"/>
      <c r="AA488" s="77"/>
      <c r="AB488" s="65"/>
      <c r="AC488" s="65"/>
      <c r="AD488" s="65"/>
    </row>
    <row r="489" s="5" customFormat="1" ht="12" spans="1:30">
      <c r="A489" s="43" t="s">
        <v>381</v>
      </c>
      <c r="B489" s="44" t="s">
        <v>382</v>
      </c>
      <c r="C489" s="43" t="s">
        <v>55</v>
      </c>
      <c r="D489" s="43"/>
      <c r="E489" s="43"/>
      <c r="F489" s="43">
        <f>SUM(F490:F490)</f>
        <v>7.136</v>
      </c>
      <c r="G489" s="43">
        <f t="shared" ref="G489:AA489" si="75">SUM(G490:G490)</f>
        <v>1</v>
      </c>
      <c r="H489" s="43">
        <f t="shared" si="75"/>
        <v>393</v>
      </c>
      <c r="I489" s="43">
        <f t="shared" si="75"/>
        <v>1636</v>
      </c>
      <c r="J489" s="43"/>
      <c r="K489" s="43"/>
      <c r="L489" s="52">
        <f t="shared" si="75"/>
        <v>690.23</v>
      </c>
      <c r="M489" s="52">
        <f t="shared" si="75"/>
        <v>44</v>
      </c>
      <c r="N489" s="52">
        <f t="shared" si="75"/>
        <v>616</v>
      </c>
      <c r="O489" s="52">
        <f t="shared" si="75"/>
        <v>0</v>
      </c>
      <c r="P489" s="52">
        <f t="shared" si="75"/>
        <v>30.23</v>
      </c>
      <c r="Q489" s="43"/>
      <c r="R489" s="43">
        <f t="shared" si="75"/>
        <v>2257</v>
      </c>
      <c r="S489" s="43">
        <f t="shared" si="75"/>
        <v>9842</v>
      </c>
      <c r="T489" s="43">
        <f t="shared" si="75"/>
        <v>710</v>
      </c>
      <c r="U489" s="43">
        <f t="shared" si="75"/>
        <v>2779</v>
      </c>
      <c r="V489" s="43">
        <f t="shared" si="75"/>
        <v>0</v>
      </c>
      <c r="W489" s="43">
        <f t="shared" si="75"/>
        <v>0</v>
      </c>
      <c r="X489" s="43">
        <f t="shared" si="75"/>
        <v>0</v>
      </c>
      <c r="Y489" s="43">
        <f t="shared" si="75"/>
        <v>0</v>
      </c>
      <c r="Z489" s="43">
        <f t="shared" si="75"/>
        <v>0</v>
      </c>
      <c r="AA489" s="43">
        <f t="shared" si="75"/>
        <v>0</v>
      </c>
      <c r="AB489" s="65"/>
      <c r="AC489" s="65"/>
      <c r="AD489" s="65"/>
    </row>
    <row r="490" s="8" customFormat="1" ht="24" spans="1:30">
      <c r="A490" s="45" t="s">
        <v>42</v>
      </c>
      <c r="B490" s="46" t="s">
        <v>383</v>
      </c>
      <c r="C490" s="45" t="s">
        <v>55</v>
      </c>
      <c r="D490" s="45" t="s">
        <v>45</v>
      </c>
      <c r="E490" s="45" t="s">
        <v>275</v>
      </c>
      <c r="F490" s="45">
        <v>7.136</v>
      </c>
      <c r="G490" s="75">
        <v>1</v>
      </c>
      <c r="H490" s="45">
        <v>393</v>
      </c>
      <c r="I490" s="45">
        <v>1636</v>
      </c>
      <c r="J490" s="45">
        <v>2019</v>
      </c>
      <c r="K490" s="45">
        <v>2019</v>
      </c>
      <c r="L490" s="55">
        <v>690.23</v>
      </c>
      <c r="M490" s="55">
        <v>44</v>
      </c>
      <c r="N490" s="55">
        <v>616</v>
      </c>
      <c r="O490" s="55">
        <v>0</v>
      </c>
      <c r="P490" s="55">
        <v>30.23</v>
      </c>
      <c r="Q490" s="45" t="s">
        <v>46</v>
      </c>
      <c r="R490" s="45">
        <v>2257</v>
      </c>
      <c r="S490" s="45">
        <v>9842</v>
      </c>
      <c r="T490" s="75">
        <v>710</v>
      </c>
      <c r="U490" s="45">
        <v>2779</v>
      </c>
      <c r="V490" s="45">
        <v>0</v>
      </c>
      <c r="W490" s="45">
        <v>0</v>
      </c>
      <c r="X490" s="45">
        <v>0</v>
      </c>
      <c r="Y490" s="45">
        <v>0</v>
      </c>
      <c r="Z490" s="45">
        <v>0</v>
      </c>
      <c r="AA490" s="45">
        <v>0</v>
      </c>
      <c r="AB490" s="66" t="s">
        <v>222</v>
      </c>
      <c r="AC490" s="66" t="s">
        <v>372</v>
      </c>
      <c r="AD490" s="71"/>
    </row>
    <row r="491" s="5" customFormat="1" spans="1:30">
      <c r="A491" s="43" t="s">
        <v>390</v>
      </c>
      <c r="B491" s="44" t="s">
        <v>391</v>
      </c>
      <c r="C491" s="43" t="s">
        <v>36</v>
      </c>
      <c r="D491" s="43"/>
      <c r="E491" s="43"/>
      <c r="F491" s="43">
        <v>10.551</v>
      </c>
      <c r="G491" s="135">
        <v>2</v>
      </c>
      <c r="H491" s="43">
        <v>308</v>
      </c>
      <c r="I491" s="43">
        <v>1149</v>
      </c>
      <c r="J491" s="43"/>
      <c r="K491" s="43"/>
      <c r="L491" s="52">
        <f>SUM(L492:L501)</f>
        <v>2262</v>
      </c>
      <c r="M491" s="52">
        <f>SUM(M492:M501)</f>
        <v>813.83594</v>
      </c>
      <c r="N491" s="52">
        <f>SUM(N492:N501)</f>
        <v>1282.16406</v>
      </c>
      <c r="O491" s="52">
        <f>SUM(O492:O501)</f>
        <v>0</v>
      </c>
      <c r="P491" s="52">
        <f>SUM(P492:P501)</f>
        <v>166</v>
      </c>
      <c r="Q491" s="43"/>
      <c r="R491" s="43">
        <v>6584</v>
      </c>
      <c r="S491" s="43">
        <v>31413</v>
      </c>
      <c r="T491" s="77">
        <v>108</v>
      </c>
      <c r="U491" s="43">
        <v>1149</v>
      </c>
      <c r="V491" s="83">
        <v>0</v>
      </c>
      <c r="W491" s="77">
        <v>0</v>
      </c>
      <c r="X491" s="77">
        <v>0</v>
      </c>
      <c r="Y491" s="77">
        <v>0</v>
      </c>
      <c r="Z491" s="77">
        <v>0</v>
      </c>
      <c r="AA491" s="77">
        <v>0</v>
      </c>
      <c r="AB491" s="65"/>
      <c r="AC491" s="65"/>
      <c r="AD491" s="65"/>
    </row>
    <row r="492" s="8" customFormat="1" ht="24" spans="1:30">
      <c r="A492" s="45" t="s">
        <v>42</v>
      </c>
      <c r="B492" s="46" t="s">
        <v>393</v>
      </c>
      <c r="C492" s="45" t="s">
        <v>762</v>
      </c>
      <c r="D492" s="45" t="s">
        <v>351</v>
      </c>
      <c r="E492" s="45" t="s">
        <v>267</v>
      </c>
      <c r="F492" s="45">
        <v>1</v>
      </c>
      <c r="G492" s="45">
        <v>1</v>
      </c>
      <c r="H492" s="45">
        <v>254</v>
      </c>
      <c r="I492" s="45">
        <v>1016</v>
      </c>
      <c r="J492" s="45">
        <v>2019</v>
      </c>
      <c r="K492" s="45">
        <v>2019</v>
      </c>
      <c r="L492" s="55">
        <v>108</v>
      </c>
      <c r="M492" s="55">
        <v>108</v>
      </c>
      <c r="N492" s="55">
        <v>0</v>
      </c>
      <c r="O492" s="55">
        <v>0</v>
      </c>
      <c r="P492" s="55">
        <v>0</v>
      </c>
      <c r="Q492" s="45" t="s">
        <v>46</v>
      </c>
      <c r="R492" s="45">
        <v>254</v>
      </c>
      <c r="S492" s="45">
        <v>1016</v>
      </c>
      <c r="T492" s="45">
        <v>254</v>
      </c>
      <c r="U492" s="45">
        <v>1016</v>
      </c>
      <c r="V492" s="45">
        <v>0</v>
      </c>
      <c r="W492" s="45">
        <v>0</v>
      </c>
      <c r="X492" s="45">
        <v>0</v>
      </c>
      <c r="Y492" s="45">
        <v>0</v>
      </c>
      <c r="Z492" s="45">
        <v>0</v>
      </c>
      <c r="AA492" s="45">
        <v>0</v>
      </c>
      <c r="AB492" s="66" t="s">
        <v>222</v>
      </c>
      <c r="AC492" s="66" t="s">
        <v>372</v>
      </c>
      <c r="AD492" s="66"/>
    </row>
    <row r="493" s="7" customFormat="1" ht="24" spans="1:30">
      <c r="A493" s="45" t="s">
        <v>42</v>
      </c>
      <c r="B493" s="46" t="s">
        <v>394</v>
      </c>
      <c r="C493" s="45" t="s">
        <v>50</v>
      </c>
      <c r="D493" s="45" t="s">
        <v>45</v>
      </c>
      <c r="E493" s="45" t="s">
        <v>275</v>
      </c>
      <c r="F493" s="45">
        <v>10.551</v>
      </c>
      <c r="G493" s="45">
        <v>1</v>
      </c>
      <c r="H493" s="45">
        <v>308</v>
      </c>
      <c r="I493" s="45">
        <v>1149</v>
      </c>
      <c r="J493" s="45">
        <v>2019</v>
      </c>
      <c r="K493" s="45">
        <v>2019</v>
      </c>
      <c r="L493" s="55">
        <v>1100</v>
      </c>
      <c r="M493" s="55">
        <v>0</v>
      </c>
      <c r="N493" s="55">
        <v>1100</v>
      </c>
      <c r="O493" s="55">
        <v>0</v>
      </c>
      <c r="P493" s="55">
        <v>0</v>
      </c>
      <c r="Q493" s="45" t="s">
        <v>46</v>
      </c>
      <c r="R493" s="45">
        <v>6584</v>
      </c>
      <c r="S493" s="45">
        <v>31413</v>
      </c>
      <c r="T493" s="45">
        <v>108</v>
      </c>
      <c r="U493" s="45">
        <v>1149</v>
      </c>
      <c r="V493" s="45">
        <v>0</v>
      </c>
      <c r="W493" s="45">
        <v>0</v>
      </c>
      <c r="X493" s="45">
        <v>0</v>
      </c>
      <c r="Y493" s="45">
        <v>0</v>
      </c>
      <c r="Z493" s="45">
        <v>0</v>
      </c>
      <c r="AA493" s="45">
        <v>0</v>
      </c>
      <c r="AB493" s="46" t="s">
        <v>222</v>
      </c>
      <c r="AC493" s="46" t="s">
        <v>372</v>
      </c>
      <c r="AD493" s="67"/>
    </row>
    <row r="494" s="6" customFormat="1" ht="24" spans="1:30">
      <c r="A494" s="45" t="s">
        <v>42</v>
      </c>
      <c r="B494" s="46" t="s">
        <v>395</v>
      </c>
      <c r="C494" s="45" t="s">
        <v>52</v>
      </c>
      <c r="D494" s="45" t="s">
        <v>45</v>
      </c>
      <c r="E494" s="45" t="s">
        <v>267</v>
      </c>
      <c r="F494" s="45">
        <v>1</v>
      </c>
      <c r="G494" s="45">
        <v>1</v>
      </c>
      <c r="H494" s="45">
        <v>63</v>
      </c>
      <c r="I494" s="45">
        <v>251</v>
      </c>
      <c r="J494" s="45">
        <v>2019</v>
      </c>
      <c r="K494" s="45">
        <v>2019</v>
      </c>
      <c r="L494" s="55">
        <v>175</v>
      </c>
      <c r="M494" s="55">
        <v>175</v>
      </c>
      <c r="N494" s="55">
        <v>0</v>
      </c>
      <c r="O494" s="55">
        <v>0</v>
      </c>
      <c r="P494" s="55">
        <v>0</v>
      </c>
      <c r="Q494" s="45" t="s">
        <v>46</v>
      </c>
      <c r="R494" s="45">
        <v>921</v>
      </c>
      <c r="S494" s="45">
        <v>4112</v>
      </c>
      <c r="T494" s="45">
        <v>63</v>
      </c>
      <c r="U494" s="45">
        <v>254</v>
      </c>
      <c r="V494" s="45">
        <v>0</v>
      </c>
      <c r="W494" s="45">
        <v>0</v>
      </c>
      <c r="X494" s="45">
        <v>0</v>
      </c>
      <c r="Y494" s="45">
        <v>0</v>
      </c>
      <c r="Z494" s="45">
        <v>0</v>
      </c>
      <c r="AA494" s="45">
        <v>0</v>
      </c>
      <c r="AB494" s="46" t="s">
        <v>299</v>
      </c>
      <c r="AC494" s="46" t="s">
        <v>411</v>
      </c>
      <c r="AD494" s="46"/>
    </row>
    <row r="495" s="6" customFormat="1" ht="24" spans="1:30">
      <c r="A495" s="45" t="s">
        <v>42</v>
      </c>
      <c r="B495" s="46" t="s">
        <v>397</v>
      </c>
      <c r="C495" s="45" t="s">
        <v>52</v>
      </c>
      <c r="D495" s="45" t="s">
        <v>45</v>
      </c>
      <c r="E495" s="45" t="s">
        <v>267</v>
      </c>
      <c r="F495" s="45">
        <v>1</v>
      </c>
      <c r="G495" s="45">
        <v>1</v>
      </c>
      <c r="H495" s="45">
        <v>84</v>
      </c>
      <c r="I495" s="45">
        <v>252</v>
      </c>
      <c r="J495" s="45">
        <v>2019</v>
      </c>
      <c r="K495" s="45">
        <v>2019</v>
      </c>
      <c r="L495" s="55">
        <v>166</v>
      </c>
      <c r="M495" s="55">
        <v>0</v>
      </c>
      <c r="N495" s="55">
        <v>0</v>
      </c>
      <c r="O495" s="55">
        <v>0</v>
      </c>
      <c r="P495" s="55">
        <v>166</v>
      </c>
      <c r="Q495" s="45" t="s">
        <v>46</v>
      </c>
      <c r="R495" s="45">
        <v>1109</v>
      </c>
      <c r="S495" s="45">
        <v>4346</v>
      </c>
      <c r="T495" s="45">
        <v>84</v>
      </c>
      <c r="U495" s="45">
        <v>249</v>
      </c>
      <c r="V495" s="45">
        <v>0</v>
      </c>
      <c r="W495" s="45">
        <v>0</v>
      </c>
      <c r="X495" s="45">
        <v>0</v>
      </c>
      <c r="Y495" s="45">
        <v>0</v>
      </c>
      <c r="Z495" s="45">
        <v>0</v>
      </c>
      <c r="AA495" s="45">
        <v>0</v>
      </c>
      <c r="AB495" s="46" t="s">
        <v>299</v>
      </c>
      <c r="AC495" s="46" t="s">
        <v>411</v>
      </c>
      <c r="AD495" s="46"/>
    </row>
    <row r="496" s="6" customFormat="1" ht="24" spans="1:30">
      <c r="A496" s="45" t="s">
        <v>42</v>
      </c>
      <c r="B496" s="46" t="s">
        <v>398</v>
      </c>
      <c r="C496" s="45" t="s">
        <v>49</v>
      </c>
      <c r="D496" s="45" t="s">
        <v>45</v>
      </c>
      <c r="E496" s="45" t="s">
        <v>267</v>
      </c>
      <c r="F496" s="45">
        <v>1</v>
      </c>
      <c r="G496" s="45">
        <v>1</v>
      </c>
      <c r="H496" s="45">
        <v>32</v>
      </c>
      <c r="I496" s="45">
        <v>115</v>
      </c>
      <c r="J496" s="45">
        <v>2019</v>
      </c>
      <c r="K496" s="45">
        <v>2019</v>
      </c>
      <c r="L496" s="55">
        <v>68</v>
      </c>
      <c r="M496" s="55">
        <v>68</v>
      </c>
      <c r="N496" s="55">
        <v>0</v>
      </c>
      <c r="O496" s="55">
        <v>0</v>
      </c>
      <c r="P496" s="55">
        <v>0</v>
      </c>
      <c r="Q496" s="45" t="s">
        <v>46</v>
      </c>
      <c r="R496" s="45">
        <v>32</v>
      </c>
      <c r="S496" s="45">
        <v>115</v>
      </c>
      <c r="T496" s="45">
        <v>32</v>
      </c>
      <c r="U496" s="45">
        <v>115</v>
      </c>
      <c r="V496" s="45">
        <v>0</v>
      </c>
      <c r="W496" s="45">
        <v>0</v>
      </c>
      <c r="X496" s="45">
        <v>0</v>
      </c>
      <c r="Y496" s="45">
        <v>0</v>
      </c>
      <c r="Z496" s="45">
        <v>0</v>
      </c>
      <c r="AA496" s="45">
        <v>0</v>
      </c>
      <c r="AB496" s="46" t="s">
        <v>299</v>
      </c>
      <c r="AC496" s="46" t="s">
        <v>411</v>
      </c>
      <c r="AD496" s="46"/>
    </row>
    <row r="497" s="6" customFormat="1" ht="24" spans="1:30">
      <c r="A497" s="45" t="s">
        <v>42</v>
      </c>
      <c r="B497" s="46" t="s">
        <v>399</v>
      </c>
      <c r="C497" s="45" t="s">
        <v>49</v>
      </c>
      <c r="D497" s="45" t="s">
        <v>45</v>
      </c>
      <c r="E497" s="45" t="s">
        <v>267</v>
      </c>
      <c r="F497" s="45">
        <v>1</v>
      </c>
      <c r="G497" s="45">
        <v>1</v>
      </c>
      <c r="H497" s="45">
        <v>26</v>
      </c>
      <c r="I497" s="45">
        <v>79</v>
      </c>
      <c r="J497" s="45">
        <v>2019</v>
      </c>
      <c r="K497" s="45">
        <v>2019</v>
      </c>
      <c r="L497" s="55">
        <v>105</v>
      </c>
      <c r="M497" s="55">
        <v>105</v>
      </c>
      <c r="N497" s="55">
        <v>0</v>
      </c>
      <c r="O497" s="55">
        <v>0</v>
      </c>
      <c r="P497" s="55">
        <v>0</v>
      </c>
      <c r="Q497" s="45" t="s">
        <v>46</v>
      </c>
      <c r="R497" s="45">
        <v>26</v>
      </c>
      <c r="S497" s="45">
        <v>79</v>
      </c>
      <c r="T497" s="45">
        <v>26</v>
      </c>
      <c r="U497" s="45">
        <v>79</v>
      </c>
      <c r="V497" s="45">
        <v>0</v>
      </c>
      <c r="W497" s="45">
        <v>0</v>
      </c>
      <c r="X497" s="45">
        <v>0</v>
      </c>
      <c r="Y497" s="45">
        <v>0</v>
      </c>
      <c r="Z497" s="45">
        <v>0</v>
      </c>
      <c r="AA497" s="45">
        <v>0</v>
      </c>
      <c r="AB497" s="46" t="s">
        <v>299</v>
      </c>
      <c r="AC497" s="46" t="s">
        <v>411</v>
      </c>
      <c r="AD497" s="46"/>
    </row>
    <row r="498" s="11" customFormat="1" ht="25" customHeight="1" spans="1:30">
      <c r="A498" s="45" t="s">
        <v>42</v>
      </c>
      <c r="B498" s="46" t="s">
        <v>400</v>
      </c>
      <c r="C498" s="45" t="s">
        <v>54</v>
      </c>
      <c r="D498" s="45" t="s">
        <v>45</v>
      </c>
      <c r="E498" s="45" t="s">
        <v>267</v>
      </c>
      <c r="F498" s="45">
        <v>1</v>
      </c>
      <c r="G498" s="45">
        <v>1</v>
      </c>
      <c r="H498" s="45">
        <v>20</v>
      </c>
      <c r="I498" s="45">
        <v>75</v>
      </c>
      <c r="J498" s="45">
        <v>2019</v>
      </c>
      <c r="K498" s="45">
        <v>2019</v>
      </c>
      <c r="L498" s="55">
        <v>45</v>
      </c>
      <c r="M498" s="55">
        <v>45</v>
      </c>
      <c r="N498" s="55">
        <v>0</v>
      </c>
      <c r="O498" s="55">
        <v>0</v>
      </c>
      <c r="P498" s="55">
        <v>0</v>
      </c>
      <c r="Q498" s="45" t="s">
        <v>46</v>
      </c>
      <c r="R498" s="45">
        <v>20</v>
      </c>
      <c r="S498" s="45">
        <v>75</v>
      </c>
      <c r="T498" s="45">
        <v>20</v>
      </c>
      <c r="U498" s="45">
        <v>75</v>
      </c>
      <c r="V498" s="45">
        <v>0</v>
      </c>
      <c r="W498" s="45">
        <v>0</v>
      </c>
      <c r="X498" s="45">
        <v>0</v>
      </c>
      <c r="Y498" s="45">
        <v>0</v>
      </c>
      <c r="Z498" s="45">
        <v>0</v>
      </c>
      <c r="AA498" s="45">
        <v>0</v>
      </c>
      <c r="AB498" s="46" t="s">
        <v>299</v>
      </c>
      <c r="AC498" s="46" t="s">
        <v>808</v>
      </c>
      <c r="AD498" s="46"/>
    </row>
    <row r="499" s="11" customFormat="1" ht="25" customHeight="1" spans="1:30">
      <c r="A499" s="45" t="s">
        <v>42</v>
      </c>
      <c r="B499" s="46" t="s">
        <v>401</v>
      </c>
      <c r="C499" s="45" t="s">
        <v>54</v>
      </c>
      <c r="D499" s="45" t="s">
        <v>45</v>
      </c>
      <c r="E499" s="45" t="s">
        <v>267</v>
      </c>
      <c r="F499" s="45">
        <v>1</v>
      </c>
      <c r="G499" s="45">
        <v>1</v>
      </c>
      <c r="H499" s="45">
        <v>52</v>
      </c>
      <c r="I499" s="45">
        <v>166</v>
      </c>
      <c r="J499" s="45">
        <v>2019</v>
      </c>
      <c r="K499" s="45">
        <v>2019</v>
      </c>
      <c r="L499" s="55">
        <v>305</v>
      </c>
      <c r="M499" s="55">
        <v>272.83594</v>
      </c>
      <c r="N499" s="55">
        <v>32.16406</v>
      </c>
      <c r="O499" s="55">
        <v>0</v>
      </c>
      <c r="P499" s="55">
        <v>0</v>
      </c>
      <c r="Q499" s="45" t="s">
        <v>46</v>
      </c>
      <c r="R499" s="45">
        <v>52</v>
      </c>
      <c r="S499" s="45">
        <v>166</v>
      </c>
      <c r="T499" s="45">
        <v>52</v>
      </c>
      <c r="U499" s="45">
        <v>166</v>
      </c>
      <c r="V499" s="45">
        <v>0</v>
      </c>
      <c r="W499" s="45">
        <v>0</v>
      </c>
      <c r="X499" s="45">
        <v>0</v>
      </c>
      <c r="Y499" s="45">
        <v>0</v>
      </c>
      <c r="Z499" s="45">
        <v>0</v>
      </c>
      <c r="AA499" s="45">
        <v>0</v>
      </c>
      <c r="AB499" s="46" t="s">
        <v>299</v>
      </c>
      <c r="AC499" s="46" t="s">
        <v>372</v>
      </c>
      <c r="AD499" s="46"/>
    </row>
    <row r="500" s="11" customFormat="1" ht="25" customHeight="1" spans="1:30">
      <c r="A500" s="45" t="s">
        <v>42</v>
      </c>
      <c r="B500" s="46" t="s">
        <v>402</v>
      </c>
      <c r="C500" s="45" t="s">
        <v>54</v>
      </c>
      <c r="D500" s="45" t="s">
        <v>45</v>
      </c>
      <c r="E500" s="45" t="s">
        <v>267</v>
      </c>
      <c r="F500" s="45">
        <v>1</v>
      </c>
      <c r="G500" s="45">
        <v>1</v>
      </c>
      <c r="H500" s="45">
        <v>71</v>
      </c>
      <c r="I500" s="45">
        <v>270</v>
      </c>
      <c r="J500" s="45">
        <v>2019</v>
      </c>
      <c r="K500" s="45">
        <v>2019</v>
      </c>
      <c r="L500" s="55">
        <v>150</v>
      </c>
      <c r="M500" s="55"/>
      <c r="N500" s="55">
        <v>150</v>
      </c>
      <c r="O500" s="55">
        <v>0</v>
      </c>
      <c r="P500" s="55">
        <v>0</v>
      </c>
      <c r="Q500" s="45" t="s">
        <v>46</v>
      </c>
      <c r="R500" s="45">
        <v>71</v>
      </c>
      <c r="S500" s="45">
        <v>270</v>
      </c>
      <c r="T500" s="45">
        <v>71</v>
      </c>
      <c r="U500" s="45">
        <v>270</v>
      </c>
      <c r="V500" s="45">
        <v>0</v>
      </c>
      <c r="W500" s="45">
        <v>0</v>
      </c>
      <c r="X500" s="45">
        <v>0</v>
      </c>
      <c r="Y500" s="45">
        <v>0</v>
      </c>
      <c r="Z500" s="45">
        <v>0</v>
      </c>
      <c r="AA500" s="45">
        <v>0</v>
      </c>
      <c r="AB500" s="46" t="s">
        <v>299</v>
      </c>
      <c r="AC500" s="46" t="s">
        <v>372</v>
      </c>
      <c r="AD500" s="46"/>
    </row>
    <row r="501" s="11" customFormat="1" ht="24" spans="1:30">
      <c r="A501" s="45" t="s">
        <v>42</v>
      </c>
      <c r="B501" s="46" t="s">
        <v>403</v>
      </c>
      <c r="C501" s="45" t="s">
        <v>54</v>
      </c>
      <c r="D501" s="45" t="s">
        <v>45</v>
      </c>
      <c r="E501" s="45" t="s">
        <v>267</v>
      </c>
      <c r="F501" s="45">
        <v>1</v>
      </c>
      <c r="G501" s="45">
        <v>1</v>
      </c>
      <c r="H501" s="45">
        <v>78</v>
      </c>
      <c r="I501" s="45">
        <v>307</v>
      </c>
      <c r="J501" s="45">
        <v>2019</v>
      </c>
      <c r="K501" s="45">
        <v>2019</v>
      </c>
      <c r="L501" s="55">
        <v>40</v>
      </c>
      <c r="M501" s="55">
        <v>40</v>
      </c>
      <c r="N501" s="55">
        <v>0</v>
      </c>
      <c r="O501" s="55">
        <v>0</v>
      </c>
      <c r="P501" s="55">
        <v>0</v>
      </c>
      <c r="Q501" s="45" t="s">
        <v>46</v>
      </c>
      <c r="R501" s="45">
        <v>78</v>
      </c>
      <c r="S501" s="45">
        <v>307</v>
      </c>
      <c r="T501" s="45">
        <v>78</v>
      </c>
      <c r="U501" s="45">
        <v>307</v>
      </c>
      <c r="V501" s="45">
        <v>0</v>
      </c>
      <c r="W501" s="45">
        <v>0</v>
      </c>
      <c r="X501" s="45">
        <v>0</v>
      </c>
      <c r="Y501" s="45">
        <v>0</v>
      </c>
      <c r="Z501" s="45">
        <v>0</v>
      </c>
      <c r="AA501" s="45">
        <v>0</v>
      </c>
      <c r="AB501" s="46" t="s">
        <v>299</v>
      </c>
      <c r="AC501" s="46" t="s">
        <v>372</v>
      </c>
      <c r="AD501" s="46"/>
    </row>
    <row r="502" s="5" customFormat="1" spans="1:30">
      <c r="A502" s="43">
        <v>8.7</v>
      </c>
      <c r="B502" s="44" t="s">
        <v>414</v>
      </c>
      <c r="C502" s="43" t="s">
        <v>134</v>
      </c>
      <c r="D502" s="43"/>
      <c r="E502" s="43"/>
      <c r="F502" s="43">
        <f>SUM(F503:F504)</f>
        <v>3</v>
      </c>
      <c r="G502" s="43">
        <f t="shared" ref="G502:U502" si="76">SUM(G503:G504)</f>
        <v>2</v>
      </c>
      <c r="H502" s="43">
        <f t="shared" si="76"/>
        <v>903</v>
      </c>
      <c r="I502" s="43">
        <f t="shared" si="76"/>
        <v>3451</v>
      </c>
      <c r="J502" s="43"/>
      <c r="K502" s="43"/>
      <c r="L502" s="52">
        <f t="shared" si="76"/>
        <v>46.5</v>
      </c>
      <c r="M502" s="52">
        <f t="shared" si="76"/>
        <v>0</v>
      </c>
      <c r="N502" s="52">
        <f t="shared" si="76"/>
        <v>0</v>
      </c>
      <c r="O502" s="52">
        <f t="shared" si="76"/>
        <v>0</v>
      </c>
      <c r="P502" s="52">
        <f t="shared" si="76"/>
        <v>46.5</v>
      </c>
      <c r="Q502" s="43"/>
      <c r="R502" s="43">
        <f t="shared" si="76"/>
        <v>1777</v>
      </c>
      <c r="S502" s="43">
        <f t="shared" si="76"/>
        <v>7220</v>
      </c>
      <c r="T502" s="43">
        <f t="shared" si="76"/>
        <v>903</v>
      </c>
      <c r="U502" s="43">
        <f t="shared" si="76"/>
        <v>3451</v>
      </c>
      <c r="V502" s="83">
        <v>0</v>
      </c>
      <c r="W502" s="77">
        <v>0</v>
      </c>
      <c r="X502" s="77">
        <v>0</v>
      </c>
      <c r="Y502" s="77">
        <v>0</v>
      </c>
      <c r="Z502" s="77">
        <v>0</v>
      </c>
      <c r="AA502" s="77">
        <v>0</v>
      </c>
      <c r="AB502" s="65"/>
      <c r="AC502" s="65"/>
      <c r="AD502" s="65"/>
    </row>
    <row r="503" s="12" customFormat="1" ht="24" spans="1:227">
      <c r="A503" s="45" t="s">
        <v>42</v>
      </c>
      <c r="B503" s="46" t="s">
        <v>415</v>
      </c>
      <c r="C503" s="45" t="s">
        <v>53</v>
      </c>
      <c r="D503" s="45" t="s">
        <v>45</v>
      </c>
      <c r="E503" s="45" t="s">
        <v>267</v>
      </c>
      <c r="F503" s="45">
        <v>2</v>
      </c>
      <c r="G503" s="45">
        <v>1</v>
      </c>
      <c r="H503" s="45">
        <v>665</v>
      </c>
      <c r="I503" s="45">
        <v>2507</v>
      </c>
      <c r="J503" s="45">
        <v>2019</v>
      </c>
      <c r="K503" s="45">
        <v>2019</v>
      </c>
      <c r="L503" s="55">
        <v>31</v>
      </c>
      <c r="M503" s="55">
        <v>0</v>
      </c>
      <c r="N503" s="55">
        <v>0</v>
      </c>
      <c r="O503" s="55">
        <v>0</v>
      </c>
      <c r="P503" s="55">
        <v>31</v>
      </c>
      <c r="Q503" s="45" t="s">
        <v>46</v>
      </c>
      <c r="R503" s="45">
        <v>1295</v>
      </c>
      <c r="S503" s="45">
        <v>5128</v>
      </c>
      <c r="T503" s="75">
        <v>665</v>
      </c>
      <c r="U503" s="45">
        <v>2507</v>
      </c>
      <c r="V503" s="82">
        <v>0</v>
      </c>
      <c r="W503" s="45">
        <v>0</v>
      </c>
      <c r="X503" s="45">
        <v>0</v>
      </c>
      <c r="Y503" s="45">
        <v>0</v>
      </c>
      <c r="Z503" s="45">
        <v>0</v>
      </c>
      <c r="AA503" s="45">
        <v>0</v>
      </c>
      <c r="AB503" s="66" t="s">
        <v>222</v>
      </c>
      <c r="AC503" s="66" t="s">
        <v>809</v>
      </c>
      <c r="AD503" s="69"/>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6"/>
      <c r="BX503" s="6"/>
      <c r="BY503" s="6"/>
      <c r="BZ503" s="6"/>
      <c r="CA503" s="6"/>
      <c r="CB503" s="6"/>
      <c r="CC503" s="6"/>
      <c r="CD503" s="6"/>
      <c r="CE503" s="6"/>
      <c r="CF503" s="6"/>
      <c r="CG503" s="6"/>
      <c r="CH503" s="6"/>
      <c r="CI503" s="6"/>
      <c r="CJ503" s="6"/>
      <c r="CK503" s="6"/>
      <c r="CL503" s="6"/>
      <c r="CM503" s="6"/>
      <c r="CN503" s="6"/>
      <c r="CO503" s="6"/>
      <c r="CP503" s="6"/>
      <c r="CQ503" s="6"/>
      <c r="CR503" s="6"/>
      <c r="CS503" s="6"/>
      <c r="CT503" s="6"/>
      <c r="CU503" s="6"/>
      <c r="CV503" s="6"/>
      <c r="CW503" s="6"/>
      <c r="CX503" s="6"/>
      <c r="CY503" s="6"/>
      <c r="CZ503" s="6"/>
      <c r="DA503" s="6"/>
      <c r="DB503" s="6"/>
      <c r="DC503" s="6"/>
      <c r="DD503" s="6"/>
      <c r="DE503" s="6"/>
      <c r="DF503" s="6"/>
      <c r="DG503" s="6"/>
      <c r="DH503" s="6"/>
      <c r="DI503" s="6"/>
      <c r="DJ503" s="6"/>
      <c r="DK503" s="6"/>
      <c r="DL503" s="6"/>
      <c r="DM503" s="6"/>
      <c r="DN503" s="6"/>
      <c r="DO503" s="6"/>
      <c r="DP503" s="6"/>
      <c r="DQ503" s="6"/>
      <c r="DR503" s="6"/>
      <c r="DS503" s="6"/>
      <c r="DT503" s="6"/>
      <c r="DU503" s="6"/>
      <c r="DV503" s="6"/>
      <c r="DW503" s="6"/>
      <c r="DX503" s="6"/>
      <c r="DY503" s="6"/>
      <c r="DZ503" s="6"/>
      <c r="EA503" s="6"/>
      <c r="EB503" s="6"/>
      <c r="EC503" s="6"/>
      <c r="ED503" s="6"/>
      <c r="EE503" s="6"/>
      <c r="EF503" s="6"/>
      <c r="EG503" s="6"/>
      <c r="EH503" s="6"/>
      <c r="EI503" s="6"/>
      <c r="EJ503" s="6"/>
      <c r="EK503" s="6"/>
      <c r="EL503" s="6"/>
      <c r="EM503" s="6"/>
      <c r="EN503" s="6"/>
      <c r="EO503" s="6"/>
      <c r="EP503" s="6"/>
      <c r="EQ503" s="6"/>
      <c r="ER503" s="6"/>
      <c r="ES503" s="6"/>
      <c r="ET503" s="6"/>
      <c r="EU503" s="6"/>
      <c r="EV503" s="6"/>
      <c r="EW503" s="6"/>
      <c r="EX503" s="6"/>
      <c r="EY503" s="6"/>
      <c r="EZ503" s="6"/>
      <c r="FA503" s="6"/>
      <c r="FB503" s="6"/>
      <c r="FC503" s="6"/>
      <c r="FD503" s="6"/>
      <c r="FE503" s="6"/>
      <c r="FF503" s="6"/>
      <c r="FG503" s="6"/>
      <c r="FH503" s="6"/>
      <c r="FI503" s="6"/>
      <c r="FJ503" s="6"/>
      <c r="FK503" s="6"/>
      <c r="FL503" s="6"/>
      <c r="FM503" s="6"/>
      <c r="FN503" s="6"/>
      <c r="FO503" s="6"/>
      <c r="FP503" s="6"/>
      <c r="FQ503" s="6"/>
      <c r="FR503" s="6"/>
      <c r="FS503" s="6"/>
      <c r="FT503" s="6"/>
      <c r="FU503" s="6"/>
      <c r="FV503" s="6"/>
      <c r="FW503" s="6"/>
      <c r="FX503" s="6"/>
      <c r="FY503" s="6"/>
      <c r="FZ503" s="6"/>
      <c r="GA503" s="6"/>
      <c r="GB503" s="6"/>
      <c r="GC503" s="6"/>
      <c r="GD503" s="6"/>
      <c r="GE503" s="6"/>
      <c r="GF503" s="6"/>
      <c r="GG503" s="6"/>
      <c r="GH503" s="6"/>
      <c r="GI503" s="6"/>
      <c r="GJ503" s="6"/>
      <c r="GK503" s="6"/>
      <c r="GL503" s="6"/>
      <c r="GM503" s="6"/>
      <c r="GN503" s="6"/>
      <c r="GO503" s="6"/>
      <c r="GP503" s="6"/>
      <c r="GQ503" s="6"/>
      <c r="GR503" s="6"/>
      <c r="GS503" s="6"/>
      <c r="GT503" s="6"/>
      <c r="GU503" s="6"/>
      <c r="GV503" s="6"/>
      <c r="GW503" s="6"/>
      <c r="GX503" s="6"/>
      <c r="GY503" s="6"/>
      <c r="GZ503" s="6"/>
      <c r="HA503" s="6"/>
      <c r="HB503" s="6"/>
      <c r="HC503" s="6"/>
      <c r="HD503" s="6"/>
      <c r="HE503" s="6"/>
      <c r="HF503" s="6"/>
      <c r="HG503" s="6"/>
      <c r="HH503" s="6"/>
      <c r="HI503" s="6"/>
      <c r="HJ503" s="6"/>
      <c r="HK503" s="6"/>
      <c r="HL503" s="6"/>
      <c r="HM503" s="6"/>
      <c r="HN503" s="6"/>
      <c r="HO503" s="6"/>
      <c r="HP503" s="6"/>
      <c r="HQ503" s="6"/>
      <c r="HR503" s="6"/>
      <c r="HS503" s="6"/>
    </row>
    <row r="504" s="12" customFormat="1" ht="24" spans="1:227">
      <c r="A504" s="45" t="s">
        <v>42</v>
      </c>
      <c r="B504" s="46" t="s">
        <v>415</v>
      </c>
      <c r="C504" s="45" t="s">
        <v>55</v>
      </c>
      <c r="D504" s="45" t="s">
        <v>45</v>
      </c>
      <c r="E504" s="45" t="s">
        <v>267</v>
      </c>
      <c r="F504" s="45">
        <v>1</v>
      </c>
      <c r="G504" s="45">
        <v>1</v>
      </c>
      <c r="H504" s="45">
        <v>238</v>
      </c>
      <c r="I504" s="45">
        <v>944</v>
      </c>
      <c r="J504" s="45">
        <v>2019</v>
      </c>
      <c r="K504" s="45">
        <v>2019</v>
      </c>
      <c r="L504" s="55">
        <v>15.5</v>
      </c>
      <c r="M504" s="55">
        <v>0</v>
      </c>
      <c r="N504" s="55">
        <v>0</v>
      </c>
      <c r="O504" s="55">
        <v>0</v>
      </c>
      <c r="P504" s="55">
        <v>15.5</v>
      </c>
      <c r="Q504" s="45" t="s">
        <v>46</v>
      </c>
      <c r="R504" s="45">
        <v>482</v>
      </c>
      <c r="S504" s="45">
        <v>2092</v>
      </c>
      <c r="T504" s="75">
        <v>238</v>
      </c>
      <c r="U504" s="45">
        <v>944</v>
      </c>
      <c r="V504" s="82">
        <v>0</v>
      </c>
      <c r="W504" s="45">
        <v>0</v>
      </c>
      <c r="X504" s="45">
        <v>0</v>
      </c>
      <c r="Y504" s="45">
        <v>0</v>
      </c>
      <c r="Z504" s="45">
        <v>0</v>
      </c>
      <c r="AA504" s="45">
        <v>0</v>
      </c>
      <c r="AB504" s="66" t="s">
        <v>222</v>
      </c>
      <c r="AC504" s="66" t="s">
        <v>809</v>
      </c>
      <c r="AD504" s="69"/>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c r="BW504" s="6"/>
      <c r="BX504" s="6"/>
      <c r="BY504" s="6"/>
      <c r="BZ504" s="6"/>
      <c r="CA504" s="6"/>
      <c r="CB504" s="6"/>
      <c r="CC504" s="6"/>
      <c r="CD504" s="6"/>
      <c r="CE504" s="6"/>
      <c r="CF504" s="6"/>
      <c r="CG504" s="6"/>
      <c r="CH504" s="6"/>
      <c r="CI504" s="6"/>
      <c r="CJ504" s="6"/>
      <c r="CK504" s="6"/>
      <c r="CL504" s="6"/>
      <c r="CM504" s="6"/>
      <c r="CN504" s="6"/>
      <c r="CO504" s="6"/>
      <c r="CP504" s="6"/>
      <c r="CQ504" s="6"/>
      <c r="CR504" s="6"/>
      <c r="CS504" s="6"/>
      <c r="CT504" s="6"/>
      <c r="CU504" s="6"/>
      <c r="CV504" s="6"/>
      <c r="CW504" s="6"/>
      <c r="CX504" s="6"/>
      <c r="CY504" s="6"/>
      <c r="CZ504" s="6"/>
      <c r="DA504" s="6"/>
      <c r="DB504" s="6"/>
      <c r="DC504" s="6"/>
      <c r="DD504" s="6"/>
      <c r="DE504" s="6"/>
      <c r="DF504" s="6"/>
      <c r="DG504" s="6"/>
      <c r="DH504" s="6"/>
      <c r="DI504" s="6"/>
      <c r="DJ504" s="6"/>
      <c r="DK504" s="6"/>
      <c r="DL504" s="6"/>
      <c r="DM504" s="6"/>
      <c r="DN504" s="6"/>
      <c r="DO504" s="6"/>
      <c r="DP504" s="6"/>
      <c r="DQ504" s="6"/>
      <c r="DR504" s="6"/>
      <c r="DS504" s="6"/>
      <c r="DT504" s="6"/>
      <c r="DU504" s="6"/>
      <c r="DV504" s="6"/>
      <c r="DW504" s="6"/>
      <c r="DX504" s="6"/>
      <c r="DY504" s="6"/>
      <c r="DZ504" s="6"/>
      <c r="EA504" s="6"/>
      <c r="EB504" s="6"/>
      <c r="EC504" s="6"/>
      <c r="ED504" s="6"/>
      <c r="EE504" s="6"/>
      <c r="EF504" s="6"/>
      <c r="EG504" s="6"/>
      <c r="EH504" s="6"/>
      <c r="EI504" s="6"/>
      <c r="EJ504" s="6"/>
      <c r="EK504" s="6"/>
      <c r="EL504" s="6"/>
      <c r="EM504" s="6"/>
      <c r="EN504" s="6"/>
      <c r="EO504" s="6"/>
      <c r="EP504" s="6"/>
      <c r="EQ504" s="6"/>
      <c r="ER504" s="6"/>
      <c r="ES504" s="6"/>
      <c r="ET504" s="6"/>
      <c r="EU504" s="6"/>
      <c r="EV504" s="6"/>
      <c r="EW504" s="6"/>
      <c r="EX504" s="6"/>
      <c r="EY504" s="6"/>
      <c r="EZ504" s="6"/>
      <c r="FA504" s="6"/>
      <c r="FB504" s="6"/>
      <c r="FC504" s="6"/>
      <c r="FD504" s="6"/>
      <c r="FE504" s="6"/>
      <c r="FF504" s="6"/>
      <c r="FG504" s="6"/>
      <c r="FH504" s="6"/>
      <c r="FI504" s="6"/>
      <c r="FJ504" s="6"/>
      <c r="FK504" s="6"/>
      <c r="FL504" s="6"/>
      <c r="FM504" s="6"/>
      <c r="FN504" s="6"/>
      <c r="FO504" s="6"/>
      <c r="FP504" s="6"/>
      <c r="FQ504" s="6"/>
      <c r="FR504" s="6"/>
      <c r="FS504" s="6"/>
      <c r="FT504" s="6"/>
      <c r="FU504" s="6"/>
      <c r="FV504" s="6"/>
      <c r="FW504" s="6"/>
      <c r="FX504" s="6"/>
      <c r="FY504" s="6"/>
      <c r="FZ504" s="6"/>
      <c r="GA504" s="6"/>
      <c r="GB504" s="6"/>
      <c r="GC504" s="6"/>
      <c r="GD504" s="6"/>
      <c r="GE504" s="6"/>
      <c r="GF504" s="6"/>
      <c r="GG504" s="6"/>
      <c r="GH504" s="6"/>
      <c r="GI504" s="6"/>
      <c r="GJ504" s="6"/>
      <c r="GK504" s="6"/>
      <c r="GL504" s="6"/>
      <c r="GM504" s="6"/>
      <c r="GN504" s="6"/>
      <c r="GO504" s="6"/>
      <c r="GP504" s="6"/>
      <c r="GQ504" s="6"/>
      <c r="GR504" s="6"/>
      <c r="GS504" s="6"/>
      <c r="GT504" s="6"/>
      <c r="GU504" s="6"/>
      <c r="GV504" s="6"/>
      <c r="GW504" s="6"/>
      <c r="GX504" s="6"/>
      <c r="GY504" s="6"/>
      <c r="GZ504" s="6"/>
      <c r="HA504" s="6"/>
      <c r="HB504" s="6"/>
      <c r="HC504" s="6"/>
      <c r="HD504" s="6"/>
      <c r="HE504" s="6"/>
      <c r="HF504" s="6"/>
      <c r="HG504" s="6"/>
      <c r="HH504" s="6"/>
      <c r="HI504" s="6"/>
      <c r="HJ504" s="6"/>
      <c r="HK504" s="6"/>
      <c r="HL504" s="6"/>
      <c r="HM504" s="6"/>
      <c r="HN504" s="6"/>
      <c r="HO504" s="6"/>
      <c r="HP504" s="6"/>
      <c r="HQ504" s="6"/>
      <c r="HR504" s="6"/>
      <c r="HS504" s="6"/>
    </row>
    <row r="505" s="5" customFormat="1" spans="1:30">
      <c r="A505" s="43">
        <v>8.8</v>
      </c>
      <c r="B505" s="44" t="s">
        <v>441</v>
      </c>
      <c r="C505" s="43" t="s">
        <v>55</v>
      </c>
      <c r="D505" s="43"/>
      <c r="E505" s="43"/>
      <c r="F505" s="43">
        <f>SUM(F506:F506)</f>
        <v>1</v>
      </c>
      <c r="G505" s="43">
        <f t="shared" ref="G505:U505" si="77">SUM(G506:G506)</f>
        <v>1</v>
      </c>
      <c r="H505" s="43">
        <f t="shared" si="77"/>
        <v>238</v>
      </c>
      <c r="I505" s="43">
        <f t="shared" si="77"/>
        <v>944</v>
      </c>
      <c r="J505" s="43"/>
      <c r="K505" s="43"/>
      <c r="L505" s="52">
        <f t="shared" si="77"/>
        <v>10</v>
      </c>
      <c r="M505" s="52">
        <f t="shared" si="77"/>
        <v>0</v>
      </c>
      <c r="N505" s="52">
        <f t="shared" si="77"/>
        <v>0</v>
      </c>
      <c r="O505" s="52">
        <f t="shared" si="77"/>
        <v>0</v>
      </c>
      <c r="P505" s="52">
        <f t="shared" si="77"/>
        <v>10</v>
      </c>
      <c r="Q505" s="43"/>
      <c r="R505" s="43">
        <f t="shared" si="77"/>
        <v>482</v>
      </c>
      <c r="S505" s="43">
        <f t="shared" si="77"/>
        <v>2092</v>
      </c>
      <c r="T505" s="43">
        <f t="shared" si="77"/>
        <v>238</v>
      </c>
      <c r="U505" s="43">
        <f t="shared" si="77"/>
        <v>944</v>
      </c>
      <c r="V505" s="83">
        <v>0</v>
      </c>
      <c r="W505" s="77">
        <v>0</v>
      </c>
      <c r="X505" s="77">
        <v>0</v>
      </c>
      <c r="Y505" s="77">
        <v>0</v>
      </c>
      <c r="Z505" s="77">
        <v>0</v>
      </c>
      <c r="AA505" s="77">
        <v>0</v>
      </c>
      <c r="AB505" s="65"/>
      <c r="AC505" s="44"/>
      <c r="AD505" s="65"/>
    </row>
    <row r="506" s="8" customFormat="1" ht="24" spans="1:229">
      <c r="A506" s="45" t="s">
        <v>42</v>
      </c>
      <c r="B506" s="46" t="s">
        <v>442</v>
      </c>
      <c r="C506" s="45" t="s">
        <v>55</v>
      </c>
      <c r="D506" s="45" t="s">
        <v>62</v>
      </c>
      <c r="E506" s="45" t="s">
        <v>419</v>
      </c>
      <c r="F506" s="45">
        <v>1</v>
      </c>
      <c r="G506" s="75">
        <v>1</v>
      </c>
      <c r="H506" s="45">
        <v>238</v>
      </c>
      <c r="I506" s="45">
        <v>944</v>
      </c>
      <c r="J506" s="45">
        <v>2019</v>
      </c>
      <c r="K506" s="45">
        <v>2019</v>
      </c>
      <c r="L506" s="55">
        <v>10</v>
      </c>
      <c r="M506" s="55">
        <v>0</v>
      </c>
      <c r="N506" s="55">
        <v>0</v>
      </c>
      <c r="O506" s="55">
        <v>0</v>
      </c>
      <c r="P506" s="55">
        <v>10</v>
      </c>
      <c r="Q506" s="45" t="s">
        <v>46</v>
      </c>
      <c r="R506" s="45">
        <v>482</v>
      </c>
      <c r="S506" s="45">
        <v>2092</v>
      </c>
      <c r="T506" s="45">
        <v>238</v>
      </c>
      <c r="U506" s="45">
        <v>944</v>
      </c>
      <c r="V506" s="137">
        <v>0</v>
      </c>
      <c r="W506" s="137">
        <v>0</v>
      </c>
      <c r="X506" s="137">
        <v>0</v>
      </c>
      <c r="Y506" s="137">
        <v>0</v>
      </c>
      <c r="Z506" s="137">
        <v>0</v>
      </c>
      <c r="AA506" s="137">
        <v>0</v>
      </c>
      <c r="AB506" s="66" t="s">
        <v>222</v>
      </c>
      <c r="AC506" s="46" t="s">
        <v>443</v>
      </c>
      <c r="AD506" s="138"/>
      <c r="AE506" s="139"/>
      <c r="AF506" s="139"/>
      <c r="AG506" s="139"/>
      <c r="AH506" s="139"/>
      <c r="AI506" s="139"/>
      <c r="AJ506" s="139"/>
      <c r="AK506" s="139"/>
      <c r="AL506" s="139"/>
      <c r="AM506" s="139"/>
      <c r="AN506" s="139"/>
      <c r="AO506" s="139"/>
      <c r="AP506" s="139"/>
      <c r="AQ506" s="139"/>
      <c r="AR506" s="139"/>
      <c r="AS506" s="139"/>
      <c r="AT506" s="139"/>
      <c r="AU506" s="139"/>
      <c r="AV506" s="139"/>
      <c r="AW506" s="139"/>
      <c r="AX506" s="139"/>
      <c r="AY506" s="139"/>
      <c r="AZ506" s="139"/>
      <c r="BA506" s="139"/>
      <c r="BB506" s="139"/>
      <c r="BC506" s="139"/>
      <c r="BD506" s="139"/>
      <c r="BE506" s="139"/>
      <c r="BF506" s="139"/>
      <c r="BG506" s="139"/>
      <c r="BH506" s="139"/>
      <c r="BI506" s="139"/>
      <c r="BJ506" s="139"/>
      <c r="BK506" s="139"/>
      <c r="BL506" s="139"/>
      <c r="BM506" s="139"/>
      <c r="BN506" s="139"/>
      <c r="BO506" s="139"/>
      <c r="BP506" s="139"/>
      <c r="BQ506" s="139"/>
      <c r="BR506" s="139"/>
      <c r="BS506" s="139"/>
      <c r="BT506" s="139"/>
      <c r="BU506" s="139"/>
      <c r="BV506" s="139"/>
      <c r="BW506" s="139"/>
      <c r="BX506" s="139"/>
      <c r="BY506" s="139"/>
      <c r="BZ506" s="139"/>
      <c r="CA506" s="139"/>
      <c r="CB506" s="139"/>
      <c r="CC506" s="139"/>
      <c r="CD506" s="139"/>
      <c r="CE506" s="139"/>
      <c r="CF506" s="139"/>
      <c r="CG506" s="139"/>
      <c r="CH506" s="139"/>
      <c r="CI506" s="139"/>
      <c r="CJ506" s="139"/>
      <c r="CK506" s="139"/>
      <c r="CL506" s="139"/>
      <c r="CM506" s="139"/>
      <c r="CN506" s="139"/>
      <c r="CO506" s="139"/>
      <c r="CP506" s="139"/>
      <c r="CQ506" s="139"/>
      <c r="CR506" s="139"/>
      <c r="CS506" s="139"/>
      <c r="CT506" s="139"/>
      <c r="CU506" s="139"/>
      <c r="CV506" s="139"/>
      <c r="CW506" s="139"/>
      <c r="CX506" s="139"/>
      <c r="CY506" s="139"/>
      <c r="CZ506" s="139"/>
      <c r="DA506" s="139"/>
      <c r="DB506" s="139"/>
      <c r="DC506" s="139"/>
      <c r="DD506" s="139"/>
      <c r="DE506" s="139"/>
      <c r="DF506" s="139"/>
      <c r="DG506" s="139"/>
      <c r="DH506" s="139"/>
      <c r="DI506" s="139"/>
      <c r="DJ506" s="139"/>
      <c r="DK506" s="139"/>
      <c r="DL506" s="139"/>
      <c r="DM506" s="139"/>
      <c r="DN506" s="139"/>
      <c r="DO506" s="139"/>
      <c r="DP506" s="139"/>
      <c r="DQ506" s="139"/>
      <c r="DR506" s="139"/>
      <c r="DS506" s="139"/>
      <c r="DT506" s="139"/>
      <c r="DU506" s="139"/>
      <c r="DV506" s="139"/>
      <c r="DW506" s="139"/>
      <c r="DX506" s="139"/>
      <c r="DY506" s="139"/>
      <c r="DZ506" s="139"/>
      <c r="EA506" s="139"/>
      <c r="EB506" s="139"/>
      <c r="EC506" s="139"/>
      <c r="ED506" s="139"/>
      <c r="EE506" s="139"/>
      <c r="EF506" s="139"/>
      <c r="EG506" s="139"/>
      <c r="EH506" s="139"/>
      <c r="EI506" s="139"/>
      <c r="EJ506" s="139"/>
      <c r="EK506" s="139"/>
      <c r="EL506" s="139"/>
      <c r="EM506" s="139"/>
      <c r="EN506" s="139"/>
      <c r="EO506" s="139"/>
      <c r="EP506" s="139"/>
      <c r="EQ506" s="139"/>
      <c r="ER506" s="139"/>
      <c r="ES506" s="139"/>
      <c r="ET506" s="139"/>
      <c r="EU506" s="139"/>
      <c r="EV506" s="139"/>
      <c r="EW506" s="139"/>
      <c r="EX506" s="139"/>
      <c r="EY506" s="139"/>
      <c r="EZ506" s="139"/>
      <c r="FA506" s="139"/>
      <c r="FB506" s="139"/>
      <c r="FC506" s="139"/>
      <c r="FD506" s="139"/>
      <c r="FE506" s="139"/>
      <c r="FF506" s="139"/>
      <c r="FG506" s="139"/>
      <c r="FH506" s="139"/>
      <c r="FI506" s="139"/>
      <c r="FJ506" s="139"/>
      <c r="FK506" s="139"/>
      <c r="FL506" s="139"/>
      <c r="FM506" s="139"/>
      <c r="FN506" s="139"/>
      <c r="FO506" s="139"/>
      <c r="FP506" s="139"/>
      <c r="FQ506" s="139"/>
      <c r="FR506" s="139"/>
      <c r="FS506" s="139"/>
      <c r="FT506" s="139"/>
      <c r="FU506" s="139"/>
      <c r="FV506" s="139"/>
      <c r="FW506" s="139"/>
      <c r="FX506" s="139"/>
      <c r="FY506" s="139"/>
      <c r="FZ506" s="139"/>
      <c r="GA506" s="139"/>
      <c r="GB506" s="139"/>
      <c r="GC506" s="139"/>
      <c r="GD506" s="139"/>
      <c r="GE506" s="139"/>
      <c r="GF506" s="139"/>
      <c r="GG506" s="139"/>
      <c r="GH506" s="139"/>
      <c r="GI506" s="139"/>
      <c r="GJ506" s="139"/>
      <c r="GK506" s="139"/>
      <c r="GL506" s="139"/>
      <c r="GM506" s="139"/>
      <c r="GN506" s="139"/>
      <c r="GO506" s="139"/>
      <c r="GP506" s="139"/>
      <c r="GQ506" s="139"/>
      <c r="GR506" s="139"/>
      <c r="GS506" s="139"/>
      <c r="GT506" s="139"/>
      <c r="GU506" s="139"/>
      <c r="GV506" s="139"/>
      <c r="GW506" s="139"/>
      <c r="GX506" s="139"/>
      <c r="GY506" s="139"/>
      <c r="GZ506" s="139"/>
      <c r="HA506" s="139"/>
      <c r="HB506" s="139"/>
      <c r="HC506" s="139"/>
      <c r="HD506" s="139"/>
      <c r="HE506" s="139"/>
      <c r="HF506" s="139"/>
      <c r="HG506" s="139"/>
      <c r="HH506" s="139"/>
      <c r="HI506" s="139"/>
      <c r="HJ506" s="139"/>
      <c r="HK506" s="139"/>
      <c r="HL506" s="139"/>
      <c r="HM506" s="139"/>
      <c r="HN506" s="139"/>
      <c r="HO506" s="139"/>
      <c r="HP506" s="139"/>
      <c r="HQ506" s="139"/>
      <c r="HR506" s="139"/>
      <c r="HS506" s="139"/>
      <c r="HT506" s="139"/>
      <c r="HU506" s="139"/>
    </row>
    <row r="507" s="5" customFormat="1" spans="1:30">
      <c r="A507" s="43">
        <v>8.9</v>
      </c>
      <c r="B507" s="44" t="s">
        <v>447</v>
      </c>
      <c r="C507" s="43"/>
      <c r="D507" s="43"/>
      <c r="E507" s="43"/>
      <c r="F507" s="43"/>
      <c r="G507" s="77"/>
      <c r="H507" s="43"/>
      <c r="I507" s="43"/>
      <c r="J507" s="43"/>
      <c r="K507" s="43"/>
      <c r="L507" s="52"/>
      <c r="M507" s="52"/>
      <c r="N507" s="52"/>
      <c r="O507" s="52"/>
      <c r="P507" s="52"/>
      <c r="Q507" s="43"/>
      <c r="R507" s="43"/>
      <c r="S507" s="43"/>
      <c r="T507" s="43"/>
      <c r="U507" s="43"/>
      <c r="V507" s="83"/>
      <c r="W507" s="77"/>
      <c r="X507" s="77"/>
      <c r="Y507" s="77"/>
      <c r="Z507" s="77"/>
      <c r="AA507" s="77"/>
      <c r="AB507" s="65"/>
      <c r="AC507" s="65"/>
      <c r="AD507" s="65"/>
    </row>
    <row r="508" s="5" customFormat="1" ht="12" spans="1:30">
      <c r="A508" s="43">
        <v>8.1</v>
      </c>
      <c r="B508" s="44" t="s">
        <v>449</v>
      </c>
      <c r="C508" s="43" t="s">
        <v>36</v>
      </c>
      <c r="D508" s="43"/>
      <c r="E508" s="43"/>
      <c r="F508" s="43">
        <f t="shared" ref="F508:K508" si="78">SUM(F509,F527)</f>
        <v>5011</v>
      </c>
      <c r="G508" s="43">
        <f t="shared" si="78"/>
        <v>22</v>
      </c>
      <c r="H508" s="43">
        <f t="shared" si="78"/>
        <v>3315</v>
      </c>
      <c r="I508" s="43">
        <f t="shared" si="78"/>
        <v>13013</v>
      </c>
      <c r="J508" s="43"/>
      <c r="K508" s="43"/>
      <c r="L508" s="52">
        <f>SUM(L509,L527)</f>
        <v>1495.19</v>
      </c>
      <c r="M508" s="52">
        <f t="shared" ref="M508:AA508" si="79">SUM(M509,M527)</f>
        <v>1165.19</v>
      </c>
      <c r="N508" s="52">
        <f t="shared" si="79"/>
        <v>330</v>
      </c>
      <c r="O508" s="52">
        <f t="shared" si="79"/>
        <v>0</v>
      </c>
      <c r="P508" s="52">
        <f t="shared" si="79"/>
        <v>0</v>
      </c>
      <c r="Q508" s="43"/>
      <c r="R508" s="43">
        <f t="shared" si="79"/>
        <v>3315</v>
      </c>
      <c r="S508" s="43">
        <f t="shared" si="79"/>
        <v>13013</v>
      </c>
      <c r="T508" s="43">
        <f t="shared" si="79"/>
        <v>3315</v>
      </c>
      <c r="U508" s="43">
        <f t="shared" si="79"/>
        <v>13013</v>
      </c>
      <c r="V508" s="43">
        <f t="shared" si="79"/>
        <v>3315</v>
      </c>
      <c r="W508" s="43">
        <f t="shared" si="79"/>
        <v>13013</v>
      </c>
      <c r="X508" s="43">
        <f t="shared" si="79"/>
        <v>0</v>
      </c>
      <c r="Y508" s="43">
        <f t="shared" si="79"/>
        <v>0</v>
      </c>
      <c r="Z508" s="43">
        <f t="shared" si="79"/>
        <v>0</v>
      </c>
      <c r="AA508" s="43">
        <f t="shared" si="79"/>
        <v>0</v>
      </c>
      <c r="AB508" s="65"/>
      <c r="AC508" s="65"/>
      <c r="AD508" s="65"/>
    </row>
    <row r="509" s="5" customFormat="1" ht="12" spans="1:30">
      <c r="A509" s="43" t="s">
        <v>450</v>
      </c>
      <c r="B509" s="44" t="s">
        <v>451</v>
      </c>
      <c r="C509" s="43" t="s">
        <v>36</v>
      </c>
      <c r="D509" s="43"/>
      <c r="E509" s="43"/>
      <c r="F509" s="43">
        <f>SUM(F510:F525)</f>
        <v>5005</v>
      </c>
      <c r="G509" s="43">
        <f t="shared" ref="G509:P509" si="80">SUM(G510:G525)</f>
        <v>16</v>
      </c>
      <c r="H509" s="43">
        <f t="shared" si="80"/>
        <v>1845</v>
      </c>
      <c r="I509" s="43">
        <f t="shared" si="80"/>
        <v>7231</v>
      </c>
      <c r="J509" s="43"/>
      <c r="K509" s="43"/>
      <c r="L509" s="52">
        <f t="shared" si="80"/>
        <v>1295.21</v>
      </c>
      <c r="M509" s="52">
        <f t="shared" si="80"/>
        <v>965.21</v>
      </c>
      <c r="N509" s="52">
        <f t="shared" si="80"/>
        <v>330</v>
      </c>
      <c r="O509" s="52">
        <f t="shared" si="80"/>
        <v>0</v>
      </c>
      <c r="P509" s="52">
        <f t="shared" si="80"/>
        <v>0</v>
      </c>
      <c r="Q509" s="43"/>
      <c r="R509" s="43">
        <f t="shared" ref="R509:AA509" si="81">SUM(R510:R525)</f>
        <v>1845</v>
      </c>
      <c r="S509" s="43">
        <f t="shared" si="81"/>
        <v>7231</v>
      </c>
      <c r="T509" s="43">
        <f t="shared" si="81"/>
        <v>1845</v>
      </c>
      <c r="U509" s="43">
        <f t="shared" si="81"/>
        <v>7231</v>
      </c>
      <c r="V509" s="43">
        <f t="shared" si="81"/>
        <v>1845</v>
      </c>
      <c r="W509" s="43">
        <f t="shared" si="81"/>
        <v>7231</v>
      </c>
      <c r="X509" s="43">
        <f t="shared" si="81"/>
        <v>0</v>
      </c>
      <c r="Y509" s="43">
        <f t="shared" si="81"/>
        <v>0</v>
      </c>
      <c r="Z509" s="43">
        <f t="shared" si="81"/>
        <v>0</v>
      </c>
      <c r="AA509" s="43">
        <f t="shared" si="81"/>
        <v>0</v>
      </c>
      <c r="AB509" s="65"/>
      <c r="AC509" s="65"/>
      <c r="AD509" s="65"/>
    </row>
    <row r="510" s="8" customFormat="1" ht="12" spans="1:30">
      <c r="A510" s="45" t="s">
        <v>42</v>
      </c>
      <c r="B510" s="45" t="s">
        <v>455</v>
      </c>
      <c r="C510" s="45" t="s">
        <v>51</v>
      </c>
      <c r="D510" s="45" t="s">
        <v>45</v>
      </c>
      <c r="E510" s="45" t="s">
        <v>810</v>
      </c>
      <c r="F510" s="45">
        <v>315</v>
      </c>
      <c r="G510" s="45">
        <v>1</v>
      </c>
      <c r="H510" s="45">
        <v>46</v>
      </c>
      <c r="I510" s="45">
        <v>201</v>
      </c>
      <c r="J510" s="45">
        <v>2018</v>
      </c>
      <c r="K510" s="45">
        <v>2018</v>
      </c>
      <c r="L510" s="55">
        <v>69.17</v>
      </c>
      <c r="M510" s="55">
        <v>69.17</v>
      </c>
      <c r="N510" s="55">
        <v>0</v>
      </c>
      <c r="O510" s="55">
        <v>0</v>
      </c>
      <c r="P510" s="55">
        <v>0</v>
      </c>
      <c r="Q510" s="45" t="s">
        <v>46</v>
      </c>
      <c r="R510" s="45">
        <v>46</v>
      </c>
      <c r="S510" s="45">
        <v>201</v>
      </c>
      <c r="T510" s="45">
        <v>46</v>
      </c>
      <c r="U510" s="45">
        <v>201</v>
      </c>
      <c r="V510" s="45">
        <v>46</v>
      </c>
      <c r="W510" s="45">
        <v>201</v>
      </c>
      <c r="X510" s="45">
        <v>0</v>
      </c>
      <c r="Y510" s="45">
        <v>0</v>
      </c>
      <c r="Z510" s="45">
        <v>0</v>
      </c>
      <c r="AA510" s="45">
        <v>0</v>
      </c>
      <c r="AB510" s="45" t="s">
        <v>117</v>
      </c>
      <c r="AC510" s="45" t="s">
        <v>237</v>
      </c>
      <c r="AD510" s="66"/>
    </row>
    <row r="511" s="8" customFormat="1" ht="12" spans="1:30">
      <c r="A511" s="45" t="s">
        <v>42</v>
      </c>
      <c r="B511" s="45" t="s">
        <v>455</v>
      </c>
      <c r="C511" s="45" t="s">
        <v>53</v>
      </c>
      <c r="D511" s="45" t="s">
        <v>45</v>
      </c>
      <c r="E511" s="45" t="s">
        <v>810</v>
      </c>
      <c r="F511" s="45">
        <v>490</v>
      </c>
      <c r="G511" s="45">
        <v>1</v>
      </c>
      <c r="H511" s="45">
        <v>89</v>
      </c>
      <c r="I511" s="45">
        <v>306</v>
      </c>
      <c r="J511" s="45">
        <v>2018</v>
      </c>
      <c r="K511" s="45">
        <v>2018</v>
      </c>
      <c r="L511" s="55">
        <v>107.58</v>
      </c>
      <c r="M511" s="55">
        <v>107.58</v>
      </c>
      <c r="N511" s="55">
        <v>0</v>
      </c>
      <c r="O511" s="55">
        <v>0</v>
      </c>
      <c r="P511" s="55">
        <v>0</v>
      </c>
      <c r="Q511" s="45" t="s">
        <v>46</v>
      </c>
      <c r="R511" s="45">
        <v>89</v>
      </c>
      <c r="S511" s="45">
        <v>306</v>
      </c>
      <c r="T511" s="45">
        <v>89</v>
      </c>
      <c r="U511" s="45">
        <v>306</v>
      </c>
      <c r="V511" s="45">
        <v>89</v>
      </c>
      <c r="W511" s="45">
        <v>306</v>
      </c>
      <c r="X511" s="45">
        <v>0</v>
      </c>
      <c r="Y511" s="45">
        <v>0</v>
      </c>
      <c r="Z511" s="45">
        <v>0</v>
      </c>
      <c r="AA511" s="45">
        <v>0</v>
      </c>
      <c r="AB511" s="45" t="s">
        <v>117</v>
      </c>
      <c r="AC511" s="45" t="s">
        <v>237</v>
      </c>
      <c r="AD511" s="66"/>
    </row>
    <row r="512" s="8" customFormat="1" ht="12" spans="1:30">
      <c r="A512" s="45" t="s">
        <v>42</v>
      </c>
      <c r="B512" s="45" t="s">
        <v>455</v>
      </c>
      <c r="C512" s="45" t="s">
        <v>54</v>
      </c>
      <c r="D512" s="45" t="s">
        <v>45</v>
      </c>
      <c r="E512" s="45" t="s">
        <v>810</v>
      </c>
      <c r="F512" s="45">
        <v>500</v>
      </c>
      <c r="G512" s="45">
        <v>1</v>
      </c>
      <c r="H512" s="45">
        <v>130</v>
      </c>
      <c r="I512" s="45">
        <v>491</v>
      </c>
      <c r="J512" s="45">
        <v>2018</v>
      </c>
      <c r="K512" s="45">
        <v>2018</v>
      </c>
      <c r="L512" s="55">
        <v>109.78</v>
      </c>
      <c r="M512" s="55">
        <v>109.78</v>
      </c>
      <c r="N512" s="55">
        <v>0</v>
      </c>
      <c r="O512" s="55">
        <v>0</v>
      </c>
      <c r="P512" s="55">
        <v>0</v>
      </c>
      <c r="Q512" s="45" t="s">
        <v>46</v>
      </c>
      <c r="R512" s="45">
        <v>130</v>
      </c>
      <c r="S512" s="45">
        <v>491</v>
      </c>
      <c r="T512" s="45">
        <v>130</v>
      </c>
      <c r="U512" s="45">
        <v>491</v>
      </c>
      <c r="V512" s="45">
        <v>130</v>
      </c>
      <c r="W512" s="45">
        <v>491</v>
      </c>
      <c r="X512" s="45">
        <v>0</v>
      </c>
      <c r="Y512" s="45">
        <v>0</v>
      </c>
      <c r="Z512" s="45">
        <v>0</v>
      </c>
      <c r="AA512" s="45">
        <v>0</v>
      </c>
      <c r="AB512" s="45" t="s">
        <v>117</v>
      </c>
      <c r="AC512" s="45" t="s">
        <v>237</v>
      </c>
      <c r="AD512" s="66"/>
    </row>
    <row r="513" s="8" customFormat="1" ht="12" spans="1:30">
      <c r="A513" s="45" t="s">
        <v>42</v>
      </c>
      <c r="B513" s="45" t="s">
        <v>455</v>
      </c>
      <c r="C513" s="45" t="s">
        <v>54</v>
      </c>
      <c r="D513" s="45" t="s">
        <v>45</v>
      </c>
      <c r="E513" s="45" t="s">
        <v>810</v>
      </c>
      <c r="F513" s="45">
        <v>500</v>
      </c>
      <c r="G513" s="45">
        <v>1</v>
      </c>
      <c r="H513" s="45">
        <v>128</v>
      </c>
      <c r="I513" s="45">
        <v>513</v>
      </c>
      <c r="J513" s="45">
        <v>2018</v>
      </c>
      <c r="K513" s="45">
        <v>2018</v>
      </c>
      <c r="L513" s="55">
        <v>109.78</v>
      </c>
      <c r="M513" s="55">
        <v>109.78</v>
      </c>
      <c r="N513" s="55">
        <v>0</v>
      </c>
      <c r="O513" s="55">
        <v>0</v>
      </c>
      <c r="P513" s="55">
        <v>0</v>
      </c>
      <c r="Q513" s="45" t="s">
        <v>46</v>
      </c>
      <c r="R513" s="45">
        <v>128</v>
      </c>
      <c r="S513" s="45">
        <v>513</v>
      </c>
      <c r="T513" s="45">
        <v>128</v>
      </c>
      <c r="U513" s="45">
        <v>513</v>
      </c>
      <c r="V513" s="45">
        <v>128</v>
      </c>
      <c r="W513" s="45">
        <v>513</v>
      </c>
      <c r="X513" s="45">
        <v>0</v>
      </c>
      <c r="Y513" s="45">
        <v>0</v>
      </c>
      <c r="Z513" s="45">
        <v>0</v>
      </c>
      <c r="AA513" s="45">
        <v>0</v>
      </c>
      <c r="AB513" s="45" t="s">
        <v>117</v>
      </c>
      <c r="AC513" s="45" t="s">
        <v>237</v>
      </c>
      <c r="AD513" s="66"/>
    </row>
    <row r="514" s="8" customFormat="1" ht="12" spans="1:30">
      <c r="A514" s="45" t="s">
        <v>42</v>
      </c>
      <c r="B514" s="45" t="s">
        <v>455</v>
      </c>
      <c r="C514" s="45" t="s">
        <v>54</v>
      </c>
      <c r="D514" s="45" t="s">
        <v>45</v>
      </c>
      <c r="E514" s="45" t="s">
        <v>810</v>
      </c>
      <c r="F514" s="45">
        <v>500</v>
      </c>
      <c r="G514" s="45">
        <v>1</v>
      </c>
      <c r="H514" s="45">
        <v>189</v>
      </c>
      <c r="I514" s="45">
        <v>771</v>
      </c>
      <c r="J514" s="45">
        <v>2018</v>
      </c>
      <c r="K514" s="45">
        <v>2018</v>
      </c>
      <c r="L514" s="55">
        <v>109.78</v>
      </c>
      <c r="M514" s="55">
        <v>109.78</v>
      </c>
      <c r="N514" s="55">
        <v>0</v>
      </c>
      <c r="O514" s="55">
        <v>0</v>
      </c>
      <c r="P514" s="55">
        <v>0</v>
      </c>
      <c r="Q514" s="45" t="s">
        <v>46</v>
      </c>
      <c r="R514" s="45">
        <v>189</v>
      </c>
      <c r="S514" s="45">
        <v>771</v>
      </c>
      <c r="T514" s="45">
        <v>189</v>
      </c>
      <c r="U514" s="45">
        <v>771</v>
      </c>
      <c r="V514" s="45">
        <v>189</v>
      </c>
      <c r="W514" s="45">
        <v>771</v>
      </c>
      <c r="X514" s="45">
        <v>0</v>
      </c>
      <c r="Y514" s="45">
        <v>0</v>
      </c>
      <c r="Z514" s="45">
        <v>0</v>
      </c>
      <c r="AA514" s="45">
        <v>0</v>
      </c>
      <c r="AB514" s="45" t="s">
        <v>117</v>
      </c>
      <c r="AC514" s="45" t="s">
        <v>237</v>
      </c>
      <c r="AD514" s="66"/>
    </row>
    <row r="515" s="8" customFormat="1" ht="12" spans="1:30">
      <c r="A515" s="45" t="s">
        <v>42</v>
      </c>
      <c r="B515" s="45" t="s">
        <v>455</v>
      </c>
      <c r="C515" s="45" t="s">
        <v>54</v>
      </c>
      <c r="D515" s="45" t="s">
        <v>45</v>
      </c>
      <c r="E515" s="45" t="s">
        <v>810</v>
      </c>
      <c r="F515" s="45">
        <v>500</v>
      </c>
      <c r="G515" s="45">
        <v>1</v>
      </c>
      <c r="H515" s="45">
        <v>300</v>
      </c>
      <c r="I515" s="45">
        <v>1158</v>
      </c>
      <c r="J515" s="45">
        <v>2018</v>
      </c>
      <c r="K515" s="45">
        <v>2018</v>
      </c>
      <c r="L515" s="55">
        <v>109.78</v>
      </c>
      <c r="M515" s="55">
        <v>109.78</v>
      </c>
      <c r="N515" s="55">
        <v>0</v>
      </c>
      <c r="O515" s="55">
        <v>0</v>
      </c>
      <c r="P515" s="55">
        <v>0</v>
      </c>
      <c r="Q515" s="45" t="s">
        <v>46</v>
      </c>
      <c r="R515" s="45">
        <v>300</v>
      </c>
      <c r="S515" s="45">
        <v>1158</v>
      </c>
      <c r="T515" s="45">
        <v>300</v>
      </c>
      <c r="U515" s="45">
        <v>1158</v>
      </c>
      <c r="V515" s="45">
        <v>300</v>
      </c>
      <c r="W515" s="45">
        <v>1158</v>
      </c>
      <c r="X515" s="45">
        <v>0</v>
      </c>
      <c r="Y515" s="45">
        <v>0</v>
      </c>
      <c r="Z515" s="45">
        <v>0</v>
      </c>
      <c r="AA515" s="45">
        <v>0</v>
      </c>
      <c r="AB515" s="45" t="s">
        <v>117</v>
      </c>
      <c r="AC515" s="45" t="s">
        <v>237</v>
      </c>
      <c r="AD515" s="66"/>
    </row>
    <row r="516" s="8" customFormat="1" ht="12" spans="1:30">
      <c r="A516" s="45" t="s">
        <v>42</v>
      </c>
      <c r="B516" s="45" t="s">
        <v>455</v>
      </c>
      <c r="C516" s="45" t="s">
        <v>55</v>
      </c>
      <c r="D516" s="45" t="s">
        <v>45</v>
      </c>
      <c r="E516" s="45" t="s">
        <v>810</v>
      </c>
      <c r="F516" s="45">
        <v>500</v>
      </c>
      <c r="G516" s="45">
        <v>1</v>
      </c>
      <c r="H516" s="45">
        <v>165</v>
      </c>
      <c r="I516" s="45">
        <v>684</v>
      </c>
      <c r="J516" s="45">
        <v>2019</v>
      </c>
      <c r="K516" s="45">
        <f>J516</f>
        <v>2019</v>
      </c>
      <c r="L516" s="55">
        <v>109.78</v>
      </c>
      <c r="M516" s="55">
        <v>109.78</v>
      </c>
      <c r="N516" s="55">
        <v>0</v>
      </c>
      <c r="O516" s="55">
        <v>0</v>
      </c>
      <c r="P516" s="55">
        <v>0</v>
      </c>
      <c r="Q516" s="45" t="s">
        <v>46</v>
      </c>
      <c r="R516" s="45">
        <v>165</v>
      </c>
      <c r="S516" s="45">
        <v>684</v>
      </c>
      <c r="T516" s="45">
        <v>165</v>
      </c>
      <c r="U516" s="45">
        <v>684</v>
      </c>
      <c r="V516" s="45">
        <v>165</v>
      </c>
      <c r="W516" s="45">
        <v>684</v>
      </c>
      <c r="X516" s="45">
        <v>0</v>
      </c>
      <c r="Y516" s="45">
        <v>0</v>
      </c>
      <c r="Z516" s="45">
        <v>0</v>
      </c>
      <c r="AA516" s="45">
        <v>0</v>
      </c>
      <c r="AB516" s="45" t="s">
        <v>117</v>
      </c>
      <c r="AC516" s="45" t="s">
        <v>237</v>
      </c>
      <c r="AD516" s="66"/>
    </row>
    <row r="517" s="8" customFormat="1" ht="12" spans="1:30">
      <c r="A517" s="45" t="s">
        <v>42</v>
      </c>
      <c r="B517" s="45" t="s">
        <v>455</v>
      </c>
      <c r="C517" s="45" t="s">
        <v>56</v>
      </c>
      <c r="D517" s="45" t="s">
        <v>45</v>
      </c>
      <c r="E517" s="45" t="s">
        <v>810</v>
      </c>
      <c r="F517" s="45">
        <v>500</v>
      </c>
      <c r="G517" s="45">
        <v>1</v>
      </c>
      <c r="H517" s="45">
        <v>76</v>
      </c>
      <c r="I517" s="45">
        <v>300</v>
      </c>
      <c r="J517" s="45">
        <v>2018</v>
      </c>
      <c r="K517" s="45">
        <v>2018</v>
      </c>
      <c r="L517" s="55">
        <v>109.78</v>
      </c>
      <c r="M517" s="55">
        <v>109.78</v>
      </c>
      <c r="N517" s="55">
        <v>0</v>
      </c>
      <c r="O517" s="55">
        <v>0</v>
      </c>
      <c r="P517" s="55">
        <v>0</v>
      </c>
      <c r="Q517" s="45" t="s">
        <v>46</v>
      </c>
      <c r="R517" s="45">
        <v>76</v>
      </c>
      <c r="S517" s="45">
        <v>300</v>
      </c>
      <c r="T517" s="45">
        <v>76</v>
      </c>
      <c r="U517" s="45">
        <v>300</v>
      </c>
      <c r="V517" s="45">
        <v>76</v>
      </c>
      <c r="W517" s="45">
        <v>300</v>
      </c>
      <c r="X517" s="45">
        <v>0</v>
      </c>
      <c r="Y517" s="45">
        <v>0</v>
      </c>
      <c r="Z517" s="45">
        <v>0</v>
      </c>
      <c r="AA517" s="45">
        <v>0</v>
      </c>
      <c r="AB517" s="45" t="s">
        <v>117</v>
      </c>
      <c r="AC517" s="45" t="s">
        <v>237</v>
      </c>
      <c r="AD517" s="66"/>
    </row>
    <row r="518" s="8" customFormat="1" ht="12" spans="1:30">
      <c r="A518" s="45" t="s">
        <v>42</v>
      </c>
      <c r="B518" s="45" t="s">
        <v>455</v>
      </c>
      <c r="C518" s="45" t="s">
        <v>58</v>
      </c>
      <c r="D518" s="45" t="s">
        <v>45</v>
      </c>
      <c r="E518" s="45" t="s">
        <v>810</v>
      </c>
      <c r="F518" s="45">
        <v>500</v>
      </c>
      <c r="G518" s="45">
        <v>1</v>
      </c>
      <c r="H518" s="45">
        <v>187</v>
      </c>
      <c r="I518" s="45">
        <v>795</v>
      </c>
      <c r="J518" s="45">
        <v>2018</v>
      </c>
      <c r="K518" s="45">
        <v>2018</v>
      </c>
      <c r="L518" s="55">
        <v>109.78</v>
      </c>
      <c r="M518" s="55">
        <v>109.78</v>
      </c>
      <c r="N518" s="55">
        <v>0</v>
      </c>
      <c r="O518" s="55">
        <v>0</v>
      </c>
      <c r="P518" s="55">
        <v>0</v>
      </c>
      <c r="Q518" s="45" t="s">
        <v>46</v>
      </c>
      <c r="R518" s="45">
        <v>187</v>
      </c>
      <c r="S518" s="45">
        <v>795</v>
      </c>
      <c r="T518" s="45">
        <v>187</v>
      </c>
      <c r="U518" s="45">
        <v>795</v>
      </c>
      <c r="V518" s="45">
        <v>187</v>
      </c>
      <c r="W518" s="45">
        <v>795</v>
      </c>
      <c r="X518" s="45">
        <v>0</v>
      </c>
      <c r="Y518" s="45">
        <v>0</v>
      </c>
      <c r="Z518" s="45">
        <v>0</v>
      </c>
      <c r="AA518" s="45">
        <v>0</v>
      </c>
      <c r="AB518" s="45" t="s">
        <v>117</v>
      </c>
      <c r="AC518" s="45" t="s">
        <v>237</v>
      </c>
      <c r="AD518" s="66"/>
    </row>
    <row r="519" s="8" customFormat="1" ht="12" spans="1:30">
      <c r="A519" s="45" t="s">
        <v>42</v>
      </c>
      <c r="B519" s="45" t="s">
        <v>456</v>
      </c>
      <c r="C519" s="45" t="s">
        <v>49</v>
      </c>
      <c r="D519" s="45" t="s">
        <v>45</v>
      </c>
      <c r="E519" s="45" t="s">
        <v>810</v>
      </c>
      <c r="F519" s="45">
        <v>100</v>
      </c>
      <c r="G519" s="45">
        <v>1</v>
      </c>
      <c r="H519" s="45">
        <v>69</v>
      </c>
      <c r="I519" s="45">
        <v>262</v>
      </c>
      <c r="J519" s="45">
        <v>2019</v>
      </c>
      <c r="K519" s="45">
        <v>2020</v>
      </c>
      <c r="L519" s="55">
        <v>50</v>
      </c>
      <c r="M519" s="55">
        <v>20</v>
      </c>
      <c r="N519" s="55">
        <v>30</v>
      </c>
      <c r="O519" s="55">
        <v>0</v>
      </c>
      <c r="P519" s="55">
        <v>0</v>
      </c>
      <c r="Q519" s="45" t="s">
        <v>46</v>
      </c>
      <c r="R519" s="45">
        <v>69</v>
      </c>
      <c r="S519" s="45">
        <v>262</v>
      </c>
      <c r="T519" s="45">
        <v>69</v>
      </c>
      <c r="U519" s="45">
        <v>262</v>
      </c>
      <c r="V519" s="45">
        <v>69</v>
      </c>
      <c r="W519" s="45">
        <v>262</v>
      </c>
      <c r="X519" s="45">
        <v>0</v>
      </c>
      <c r="Y519" s="45">
        <v>0</v>
      </c>
      <c r="Z519" s="45">
        <v>0</v>
      </c>
      <c r="AA519" s="45">
        <v>0</v>
      </c>
      <c r="AB519" s="45" t="s">
        <v>117</v>
      </c>
      <c r="AC519" s="45" t="s">
        <v>237</v>
      </c>
      <c r="AD519" s="66"/>
    </row>
    <row r="520" s="8" customFormat="1" ht="12" spans="1:30">
      <c r="A520" s="45" t="s">
        <v>42</v>
      </c>
      <c r="B520" s="45" t="s">
        <v>456</v>
      </c>
      <c r="C520" s="45" t="s">
        <v>56</v>
      </c>
      <c r="D520" s="45" t="s">
        <v>45</v>
      </c>
      <c r="E520" s="45" t="s">
        <v>810</v>
      </c>
      <c r="F520" s="45">
        <v>100</v>
      </c>
      <c r="G520" s="45">
        <v>1</v>
      </c>
      <c r="H520" s="45">
        <v>170</v>
      </c>
      <c r="I520" s="45">
        <v>632</v>
      </c>
      <c r="J520" s="45">
        <v>2019</v>
      </c>
      <c r="K520" s="45">
        <v>2020</v>
      </c>
      <c r="L520" s="55">
        <v>50</v>
      </c>
      <c r="M520" s="55">
        <v>0</v>
      </c>
      <c r="N520" s="55">
        <v>50</v>
      </c>
      <c r="O520" s="55">
        <v>0</v>
      </c>
      <c r="P520" s="55">
        <v>0</v>
      </c>
      <c r="Q520" s="45" t="s">
        <v>46</v>
      </c>
      <c r="R520" s="45">
        <v>170</v>
      </c>
      <c r="S520" s="45">
        <v>632</v>
      </c>
      <c r="T520" s="45">
        <v>170</v>
      </c>
      <c r="U520" s="45">
        <v>632</v>
      </c>
      <c r="V520" s="45">
        <v>170</v>
      </c>
      <c r="W520" s="45">
        <v>632</v>
      </c>
      <c r="X520" s="45">
        <v>0</v>
      </c>
      <c r="Y520" s="45">
        <v>0</v>
      </c>
      <c r="Z520" s="45">
        <v>0</v>
      </c>
      <c r="AA520" s="45">
        <v>0</v>
      </c>
      <c r="AB520" s="45" t="s">
        <v>117</v>
      </c>
      <c r="AC520" s="45" t="s">
        <v>237</v>
      </c>
      <c r="AD520" s="66"/>
    </row>
    <row r="521" s="8" customFormat="1" ht="12" spans="1:30">
      <c r="A521" s="45" t="s">
        <v>42</v>
      </c>
      <c r="B521" s="45" t="s">
        <v>456</v>
      </c>
      <c r="C521" s="45" t="s">
        <v>56</v>
      </c>
      <c r="D521" s="45" t="s">
        <v>45</v>
      </c>
      <c r="E521" s="45" t="s">
        <v>810</v>
      </c>
      <c r="F521" s="45">
        <v>100</v>
      </c>
      <c r="G521" s="45">
        <v>1</v>
      </c>
      <c r="H521" s="45">
        <v>91</v>
      </c>
      <c r="I521" s="45">
        <v>303</v>
      </c>
      <c r="J521" s="45">
        <v>2019</v>
      </c>
      <c r="K521" s="45">
        <v>2020</v>
      </c>
      <c r="L521" s="55">
        <v>50</v>
      </c>
      <c r="M521" s="55">
        <v>0</v>
      </c>
      <c r="N521" s="55">
        <v>50</v>
      </c>
      <c r="O521" s="55">
        <v>0</v>
      </c>
      <c r="P521" s="55">
        <v>0</v>
      </c>
      <c r="Q521" s="45" t="s">
        <v>46</v>
      </c>
      <c r="R521" s="45">
        <v>91</v>
      </c>
      <c r="S521" s="45">
        <v>303</v>
      </c>
      <c r="T521" s="45">
        <v>91</v>
      </c>
      <c r="U521" s="45">
        <v>303</v>
      </c>
      <c r="V521" s="45">
        <v>91</v>
      </c>
      <c r="W521" s="45">
        <v>303</v>
      </c>
      <c r="X521" s="45">
        <v>0</v>
      </c>
      <c r="Y521" s="45">
        <v>0</v>
      </c>
      <c r="Z521" s="45">
        <v>0</v>
      </c>
      <c r="AA521" s="45">
        <v>0</v>
      </c>
      <c r="AB521" s="45" t="s">
        <v>117</v>
      </c>
      <c r="AC521" s="45" t="s">
        <v>237</v>
      </c>
      <c r="AD521" s="66"/>
    </row>
    <row r="522" s="8" customFormat="1" ht="12" spans="1:30">
      <c r="A522" s="45" t="s">
        <v>42</v>
      </c>
      <c r="B522" s="45" t="s">
        <v>456</v>
      </c>
      <c r="C522" s="45" t="s">
        <v>57</v>
      </c>
      <c r="D522" s="45" t="s">
        <v>45</v>
      </c>
      <c r="E522" s="45" t="s">
        <v>810</v>
      </c>
      <c r="F522" s="45">
        <v>100</v>
      </c>
      <c r="G522" s="45">
        <v>1</v>
      </c>
      <c r="H522" s="45">
        <v>71</v>
      </c>
      <c r="I522" s="45">
        <v>301</v>
      </c>
      <c r="J522" s="45">
        <v>2019</v>
      </c>
      <c r="K522" s="45">
        <v>2020</v>
      </c>
      <c r="L522" s="55">
        <v>50</v>
      </c>
      <c r="M522" s="55">
        <v>0</v>
      </c>
      <c r="N522" s="55">
        <v>50</v>
      </c>
      <c r="O522" s="55">
        <v>0</v>
      </c>
      <c r="P522" s="55">
        <v>0</v>
      </c>
      <c r="Q522" s="45" t="s">
        <v>46</v>
      </c>
      <c r="R522" s="45">
        <v>71</v>
      </c>
      <c r="S522" s="45">
        <v>301</v>
      </c>
      <c r="T522" s="45">
        <v>71</v>
      </c>
      <c r="U522" s="45">
        <v>301</v>
      </c>
      <c r="V522" s="45">
        <v>71</v>
      </c>
      <c r="W522" s="45">
        <v>301</v>
      </c>
      <c r="X522" s="45">
        <v>0</v>
      </c>
      <c r="Y522" s="45">
        <v>0</v>
      </c>
      <c r="Z522" s="45">
        <v>0</v>
      </c>
      <c r="AA522" s="45">
        <v>0</v>
      </c>
      <c r="AB522" s="45" t="s">
        <v>117</v>
      </c>
      <c r="AC522" s="45" t="s">
        <v>237</v>
      </c>
      <c r="AD522" s="66"/>
    </row>
    <row r="523" s="8" customFormat="1" ht="12" spans="1:30">
      <c r="A523" s="45" t="s">
        <v>42</v>
      </c>
      <c r="B523" s="45" t="s">
        <v>456</v>
      </c>
      <c r="C523" s="45" t="s">
        <v>54</v>
      </c>
      <c r="D523" s="45" t="s">
        <v>45</v>
      </c>
      <c r="E523" s="45" t="s">
        <v>810</v>
      </c>
      <c r="F523" s="45">
        <v>100</v>
      </c>
      <c r="G523" s="45">
        <v>1</v>
      </c>
      <c r="H523" s="45">
        <v>52</v>
      </c>
      <c r="I523" s="45">
        <v>166</v>
      </c>
      <c r="J523" s="45">
        <v>2019</v>
      </c>
      <c r="K523" s="45">
        <v>2020</v>
      </c>
      <c r="L523" s="55">
        <v>50</v>
      </c>
      <c r="M523" s="55">
        <v>0</v>
      </c>
      <c r="N523" s="55">
        <v>50</v>
      </c>
      <c r="O523" s="55">
        <v>0</v>
      </c>
      <c r="P523" s="55">
        <v>0</v>
      </c>
      <c r="Q523" s="45" t="s">
        <v>46</v>
      </c>
      <c r="R523" s="45">
        <v>52</v>
      </c>
      <c r="S523" s="45">
        <v>166</v>
      </c>
      <c r="T523" s="45">
        <v>52</v>
      </c>
      <c r="U523" s="45">
        <v>166</v>
      </c>
      <c r="V523" s="45">
        <v>52</v>
      </c>
      <c r="W523" s="45">
        <v>166</v>
      </c>
      <c r="X523" s="45">
        <v>0</v>
      </c>
      <c r="Y523" s="45">
        <v>0</v>
      </c>
      <c r="Z523" s="45">
        <v>0</v>
      </c>
      <c r="AA523" s="45">
        <v>0</v>
      </c>
      <c r="AB523" s="45" t="s">
        <v>117</v>
      </c>
      <c r="AC523" s="45" t="s">
        <v>237</v>
      </c>
      <c r="AD523" s="66"/>
    </row>
    <row r="524" s="8" customFormat="1" ht="12" spans="1:30">
      <c r="A524" s="45" t="s">
        <v>42</v>
      </c>
      <c r="B524" s="45" t="s">
        <v>456</v>
      </c>
      <c r="C524" s="45" t="s">
        <v>51</v>
      </c>
      <c r="D524" s="45" t="s">
        <v>45</v>
      </c>
      <c r="E524" s="45" t="s">
        <v>810</v>
      </c>
      <c r="F524" s="45">
        <v>100</v>
      </c>
      <c r="G524" s="45">
        <v>1</v>
      </c>
      <c r="H524" s="45">
        <v>32</v>
      </c>
      <c r="I524" s="45">
        <v>133</v>
      </c>
      <c r="J524" s="45">
        <v>2019</v>
      </c>
      <c r="K524" s="45">
        <v>2020</v>
      </c>
      <c r="L524" s="55">
        <v>50</v>
      </c>
      <c r="M524" s="55">
        <v>0</v>
      </c>
      <c r="N524" s="55">
        <v>50</v>
      </c>
      <c r="O524" s="55">
        <v>0</v>
      </c>
      <c r="P524" s="55">
        <v>0</v>
      </c>
      <c r="Q524" s="45" t="s">
        <v>46</v>
      </c>
      <c r="R524" s="45">
        <v>32</v>
      </c>
      <c r="S524" s="45">
        <v>133</v>
      </c>
      <c r="T524" s="45">
        <v>32</v>
      </c>
      <c r="U524" s="45">
        <v>133</v>
      </c>
      <c r="V524" s="45">
        <v>32</v>
      </c>
      <c r="W524" s="45">
        <v>133</v>
      </c>
      <c r="X524" s="45">
        <v>0</v>
      </c>
      <c r="Y524" s="45">
        <v>0</v>
      </c>
      <c r="Z524" s="45">
        <v>0</v>
      </c>
      <c r="AA524" s="45">
        <v>0</v>
      </c>
      <c r="AB524" s="45" t="s">
        <v>117</v>
      </c>
      <c r="AC524" s="45" t="s">
        <v>237</v>
      </c>
      <c r="AD524" s="66"/>
    </row>
    <row r="525" s="8" customFormat="1" ht="12" spans="1:30">
      <c r="A525" s="45" t="s">
        <v>42</v>
      </c>
      <c r="B525" s="45" t="s">
        <v>456</v>
      </c>
      <c r="C525" s="45" t="s">
        <v>58</v>
      </c>
      <c r="D525" s="45" t="s">
        <v>45</v>
      </c>
      <c r="E525" s="45" t="s">
        <v>810</v>
      </c>
      <c r="F525" s="45">
        <v>100</v>
      </c>
      <c r="G525" s="45">
        <v>1</v>
      </c>
      <c r="H525" s="45">
        <v>50</v>
      </c>
      <c r="I525" s="45">
        <v>215</v>
      </c>
      <c r="J525" s="45">
        <v>2019</v>
      </c>
      <c r="K525" s="45">
        <v>2020</v>
      </c>
      <c r="L525" s="55">
        <v>50</v>
      </c>
      <c r="M525" s="55">
        <v>0</v>
      </c>
      <c r="N525" s="55">
        <v>50</v>
      </c>
      <c r="O525" s="55">
        <v>0</v>
      </c>
      <c r="P525" s="55">
        <v>0</v>
      </c>
      <c r="Q525" s="45" t="s">
        <v>46</v>
      </c>
      <c r="R525" s="45">
        <v>50</v>
      </c>
      <c r="S525" s="45">
        <v>215</v>
      </c>
      <c r="T525" s="45">
        <v>50</v>
      </c>
      <c r="U525" s="45">
        <v>215</v>
      </c>
      <c r="V525" s="45">
        <v>50</v>
      </c>
      <c r="W525" s="45">
        <v>215</v>
      </c>
      <c r="X525" s="45">
        <v>0</v>
      </c>
      <c r="Y525" s="45">
        <v>0</v>
      </c>
      <c r="Z525" s="45">
        <v>0</v>
      </c>
      <c r="AA525" s="45">
        <v>0</v>
      </c>
      <c r="AB525" s="45" t="s">
        <v>117</v>
      </c>
      <c r="AC525" s="45" t="s">
        <v>237</v>
      </c>
      <c r="AD525" s="66"/>
    </row>
    <row r="526" s="5" customFormat="1" spans="1:30">
      <c r="A526" s="43" t="s">
        <v>457</v>
      </c>
      <c r="B526" s="44" t="s">
        <v>458</v>
      </c>
      <c r="C526" s="43"/>
      <c r="D526" s="43"/>
      <c r="E526" s="43"/>
      <c r="F526" s="43"/>
      <c r="G526" s="77"/>
      <c r="H526" s="43"/>
      <c r="I526" s="43"/>
      <c r="J526" s="43"/>
      <c r="K526" s="43"/>
      <c r="L526" s="52"/>
      <c r="M526" s="52"/>
      <c r="N526" s="52"/>
      <c r="O526" s="52"/>
      <c r="P526" s="52"/>
      <c r="Q526" s="43"/>
      <c r="R526" s="43"/>
      <c r="S526" s="43"/>
      <c r="T526" s="43"/>
      <c r="U526" s="43"/>
      <c r="V526" s="83"/>
      <c r="W526" s="77"/>
      <c r="X526" s="77"/>
      <c r="Y526" s="77"/>
      <c r="Z526" s="77"/>
      <c r="AA526" s="77"/>
      <c r="AB526" s="65"/>
      <c r="AC526" s="65"/>
      <c r="AD526" s="65"/>
    </row>
    <row r="527" s="5" customFormat="1" ht="12" spans="1:30">
      <c r="A527" s="43" t="s">
        <v>459</v>
      </c>
      <c r="B527" s="44" t="s">
        <v>460</v>
      </c>
      <c r="C527" s="43" t="s">
        <v>64</v>
      </c>
      <c r="D527" s="43"/>
      <c r="E527" s="43"/>
      <c r="F527" s="43">
        <f>SUM(F528:F533)</f>
        <v>6</v>
      </c>
      <c r="G527" s="43">
        <f t="shared" ref="G527:W527" si="82">SUM(G528:G533)</f>
        <v>6</v>
      </c>
      <c r="H527" s="43">
        <f t="shared" si="82"/>
        <v>1470</v>
      </c>
      <c r="I527" s="43">
        <f t="shared" si="82"/>
        <v>5782</v>
      </c>
      <c r="J527" s="43"/>
      <c r="K527" s="43"/>
      <c r="L527" s="52">
        <f t="shared" si="82"/>
        <v>199.98</v>
      </c>
      <c r="M527" s="52">
        <f t="shared" si="82"/>
        <v>199.98</v>
      </c>
      <c r="N527" s="52">
        <f t="shared" si="82"/>
        <v>0</v>
      </c>
      <c r="O527" s="52">
        <f t="shared" si="82"/>
        <v>0</v>
      </c>
      <c r="P527" s="52">
        <f t="shared" si="82"/>
        <v>0</v>
      </c>
      <c r="Q527" s="43"/>
      <c r="R527" s="43">
        <f t="shared" si="82"/>
        <v>1470</v>
      </c>
      <c r="S527" s="43">
        <f t="shared" ref="S527:AA527" si="83">SUM(S528:S533)</f>
        <v>5782</v>
      </c>
      <c r="T527" s="43">
        <f t="shared" si="83"/>
        <v>1470</v>
      </c>
      <c r="U527" s="43">
        <f t="shared" si="83"/>
        <v>5782</v>
      </c>
      <c r="V527" s="43">
        <f t="shared" si="83"/>
        <v>1470</v>
      </c>
      <c r="W527" s="43">
        <f t="shared" si="83"/>
        <v>5782</v>
      </c>
      <c r="X527" s="43">
        <f t="shared" si="83"/>
        <v>0</v>
      </c>
      <c r="Y527" s="43">
        <f t="shared" si="83"/>
        <v>0</v>
      </c>
      <c r="Z527" s="43">
        <f t="shared" si="83"/>
        <v>0</v>
      </c>
      <c r="AA527" s="43">
        <f t="shared" si="83"/>
        <v>0</v>
      </c>
      <c r="AB527" s="44"/>
      <c r="AC527" s="44"/>
      <c r="AD527" s="65"/>
    </row>
    <row r="528" s="6" customFormat="1" ht="12" spans="1:30">
      <c r="A528" s="45" t="s">
        <v>42</v>
      </c>
      <c r="B528" s="46" t="s">
        <v>463</v>
      </c>
      <c r="C528" s="45" t="s">
        <v>462</v>
      </c>
      <c r="D528" s="45" t="s">
        <v>45</v>
      </c>
      <c r="E528" s="45" t="s">
        <v>267</v>
      </c>
      <c r="F528" s="43">
        <v>1</v>
      </c>
      <c r="G528" s="43">
        <v>1</v>
      </c>
      <c r="H528" s="43">
        <f>SUM(H529:H533)</f>
        <v>735</v>
      </c>
      <c r="I528" s="43">
        <f>SUM(I529:I533)</f>
        <v>2891</v>
      </c>
      <c r="J528" s="43">
        <v>2019</v>
      </c>
      <c r="K528" s="43">
        <v>2019</v>
      </c>
      <c r="L528" s="52">
        <v>33.33</v>
      </c>
      <c r="M528" s="52">
        <v>33.33</v>
      </c>
      <c r="N528" s="52">
        <v>0</v>
      </c>
      <c r="O528" s="52">
        <v>0</v>
      </c>
      <c r="P528" s="52">
        <v>0</v>
      </c>
      <c r="Q528" s="43" t="s">
        <v>46</v>
      </c>
      <c r="R528" s="43">
        <f>SUM(R529:R533)</f>
        <v>735</v>
      </c>
      <c r="S528" s="43">
        <f t="shared" ref="S528:AA528" si="84">SUM(S529:S533)</f>
        <v>2891</v>
      </c>
      <c r="T528" s="43">
        <f t="shared" si="84"/>
        <v>735</v>
      </c>
      <c r="U528" s="43">
        <f t="shared" si="84"/>
        <v>2891</v>
      </c>
      <c r="V528" s="43">
        <f t="shared" si="84"/>
        <v>735</v>
      </c>
      <c r="W528" s="43">
        <f t="shared" si="84"/>
        <v>2891</v>
      </c>
      <c r="X528" s="43">
        <f t="shared" si="84"/>
        <v>0</v>
      </c>
      <c r="Y528" s="43">
        <f t="shared" si="84"/>
        <v>0</v>
      </c>
      <c r="Z528" s="43">
        <f t="shared" si="84"/>
        <v>0</v>
      </c>
      <c r="AA528" s="43">
        <f t="shared" si="84"/>
        <v>0</v>
      </c>
      <c r="AB528" s="44" t="s">
        <v>117</v>
      </c>
      <c r="AC528" s="44" t="s">
        <v>443</v>
      </c>
      <c r="AD528" s="46"/>
    </row>
    <row r="529" s="12" customFormat="1" ht="24" spans="1:30">
      <c r="A529" s="45" t="s">
        <v>42</v>
      </c>
      <c r="B529" s="46" t="s">
        <v>464</v>
      </c>
      <c r="C529" s="45" t="s">
        <v>50</v>
      </c>
      <c r="D529" s="45" t="s">
        <v>45</v>
      </c>
      <c r="E529" s="45" t="s">
        <v>267</v>
      </c>
      <c r="F529" s="45">
        <v>1</v>
      </c>
      <c r="G529" s="45">
        <v>1</v>
      </c>
      <c r="H529" s="45">
        <v>6</v>
      </c>
      <c r="I529" s="45">
        <v>30</v>
      </c>
      <c r="J529" s="45">
        <v>2019</v>
      </c>
      <c r="K529" s="45">
        <v>2020</v>
      </c>
      <c r="L529" s="55">
        <v>33.33</v>
      </c>
      <c r="M529" s="55">
        <v>33.33</v>
      </c>
      <c r="N529" s="55">
        <v>0</v>
      </c>
      <c r="O529" s="55">
        <v>0</v>
      </c>
      <c r="P529" s="55">
        <v>0</v>
      </c>
      <c r="Q529" s="45" t="s">
        <v>46</v>
      </c>
      <c r="R529" s="45">
        <v>6</v>
      </c>
      <c r="S529" s="45">
        <v>30</v>
      </c>
      <c r="T529" s="45">
        <v>6</v>
      </c>
      <c r="U529" s="45">
        <v>30</v>
      </c>
      <c r="V529" s="45">
        <v>6</v>
      </c>
      <c r="W529" s="45">
        <v>30</v>
      </c>
      <c r="X529" s="45">
        <v>0</v>
      </c>
      <c r="Y529" s="45">
        <v>0</v>
      </c>
      <c r="Z529" s="45">
        <v>0</v>
      </c>
      <c r="AA529" s="45">
        <v>0</v>
      </c>
      <c r="AB529" s="46" t="s">
        <v>117</v>
      </c>
      <c r="AC529" s="46" t="s">
        <v>443</v>
      </c>
      <c r="AD529" s="46"/>
    </row>
    <row r="530" s="6" customFormat="1" ht="24" spans="1:30">
      <c r="A530" s="45" t="s">
        <v>42</v>
      </c>
      <c r="B530" s="46" t="s">
        <v>465</v>
      </c>
      <c r="C530" s="45" t="s">
        <v>58</v>
      </c>
      <c r="D530" s="45" t="s">
        <v>45</v>
      </c>
      <c r="E530" s="45" t="s">
        <v>267</v>
      </c>
      <c r="F530" s="45">
        <v>1</v>
      </c>
      <c r="G530" s="45">
        <v>1</v>
      </c>
      <c r="H530" s="45">
        <v>50</v>
      </c>
      <c r="I530" s="45">
        <v>215</v>
      </c>
      <c r="J530" s="45">
        <v>2019</v>
      </c>
      <c r="K530" s="45">
        <v>2020</v>
      </c>
      <c r="L530" s="55">
        <v>33.33</v>
      </c>
      <c r="M530" s="55">
        <v>33.33</v>
      </c>
      <c r="N530" s="55">
        <v>0</v>
      </c>
      <c r="O530" s="55">
        <v>0</v>
      </c>
      <c r="P530" s="55">
        <v>0</v>
      </c>
      <c r="Q530" s="45" t="s">
        <v>46</v>
      </c>
      <c r="R530" s="45">
        <v>50</v>
      </c>
      <c r="S530" s="45">
        <v>215</v>
      </c>
      <c r="T530" s="45">
        <v>50</v>
      </c>
      <c r="U530" s="45">
        <v>215</v>
      </c>
      <c r="V530" s="45">
        <v>50</v>
      </c>
      <c r="W530" s="45">
        <v>215</v>
      </c>
      <c r="X530" s="45">
        <v>0</v>
      </c>
      <c r="Y530" s="45">
        <v>0</v>
      </c>
      <c r="Z530" s="45">
        <v>0</v>
      </c>
      <c r="AA530" s="45">
        <v>0</v>
      </c>
      <c r="AB530" s="46" t="s">
        <v>117</v>
      </c>
      <c r="AC530" s="46" t="s">
        <v>443</v>
      </c>
      <c r="AD530" s="46"/>
    </row>
    <row r="531" s="12" customFormat="1" ht="24" spans="1:30">
      <c r="A531" s="45" t="s">
        <v>42</v>
      </c>
      <c r="B531" s="46" t="s">
        <v>466</v>
      </c>
      <c r="C531" s="45" t="s">
        <v>53</v>
      </c>
      <c r="D531" s="45" t="s">
        <v>45</v>
      </c>
      <c r="E531" s="45" t="s">
        <v>267</v>
      </c>
      <c r="F531" s="45">
        <v>1</v>
      </c>
      <c r="G531" s="45">
        <v>1</v>
      </c>
      <c r="H531" s="45">
        <v>62</v>
      </c>
      <c r="I531" s="45">
        <v>216</v>
      </c>
      <c r="J531" s="45">
        <v>2019</v>
      </c>
      <c r="K531" s="45">
        <v>2020</v>
      </c>
      <c r="L531" s="55">
        <v>33.33</v>
      </c>
      <c r="M531" s="55">
        <v>33.33</v>
      </c>
      <c r="N531" s="55">
        <v>0</v>
      </c>
      <c r="O531" s="55">
        <v>0</v>
      </c>
      <c r="P531" s="55">
        <v>0</v>
      </c>
      <c r="Q531" s="45" t="s">
        <v>46</v>
      </c>
      <c r="R531" s="45">
        <v>62</v>
      </c>
      <c r="S531" s="45">
        <v>216</v>
      </c>
      <c r="T531" s="45">
        <v>62</v>
      </c>
      <c r="U531" s="45">
        <v>216</v>
      </c>
      <c r="V531" s="45">
        <v>62</v>
      </c>
      <c r="W531" s="45">
        <v>216</v>
      </c>
      <c r="X531" s="45">
        <v>0</v>
      </c>
      <c r="Y531" s="45">
        <v>0</v>
      </c>
      <c r="Z531" s="45">
        <v>0</v>
      </c>
      <c r="AA531" s="45">
        <v>0</v>
      </c>
      <c r="AB531" s="46" t="s">
        <v>117</v>
      </c>
      <c r="AC531" s="46" t="s">
        <v>443</v>
      </c>
      <c r="AD531" s="46"/>
    </row>
    <row r="532" s="12" customFormat="1" ht="24" spans="1:30">
      <c r="A532" s="45" t="s">
        <v>42</v>
      </c>
      <c r="B532" s="46" t="s">
        <v>467</v>
      </c>
      <c r="C532" s="45" t="s">
        <v>53</v>
      </c>
      <c r="D532" s="45" t="s">
        <v>45</v>
      </c>
      <c r="E532" s="45" t="s">
        <v>267</v>
      </c>
      <c r="F532" s="45">
        <v>1</v>
      </c>
      <c r="G532" s="45">
        <v>1</v>
      </c>
      <c r="H532" s="45">
        <v>387</v>
      </c>
      <c r="I532" s="45">
        <v>1561</v>
      </c>
      <c r="J532" s="45">
        <v>2019</v>
      </c>
      <c r="K532" s="45">
        <v>2020</v>
      </c>
      <c r="L532" s="55">
        <v>33.33</v>
      </c>
      <c r="M532" s="55">
        <v>33.33</v>
      </c>
      <c r="N532" s="55">
        <v>0</v>
      </c>
      <c r="O532" s="55">
        <v>0</v>
      </c>
      <c r="P532" s="55">
        <v>0</v>
      </c>
      <c r="Q532" s="45" t="s">
        <v>46</v>
      </c>
      <c r="R532" s="45">
        <v>387</v>
      </c>
      <c r="S532" s="45">
        <v>1561</v>
      </c>
      <c r="T532" s="45">
        <v>387</v>
      </c>
      <c r="U532" s="45">
        <v>1561</v>
      </c>
      <c r="V532" s="45">
        <v>387</v>
      </c>
      <c r="W532" s="45">
        <v>1561</v>
      </c>
      <c r="X532" s="45">
        <v>0</v>
      </c>
      <c r="Y532" s="45">
        <v>0</v>
      </c>
      <c r="Z532" s="45">
        <v>0</v>
      </c>
      <c r="AA532" s="45">
        <v>0</v>
      </c>
      <c r="AB532" s="46" t="s">
        <v>117</v>
      </c>
      <c r="AC532" s="46" t="s">
        <v>443</v>
      </c>
      <c r="AD532" s="46"/>
    </row>
    <row r="533" s="8" customFormat="1" ht="24" spans="1:30">
      <c r="A533" s="45" t="s">
        <v>42</v>
      </c>
      <c r="B533" s="46" t="s">
        <v>468</v>
      </c>
      <c r="C533" s="45" t="s">
        <v>54</v>
      </c>
      <c r="D533" s="45" t="s">
        <v>45</v>
      </c>
      <c r="E533" s="45" t="s">
        <v>267</v>
      </c>
      <c r="F533" s="45">
        <v>1</v>
      </c>
      <c r="G533" s="45">
        <v>1</v>
      </c>
      <c r="H533" s="45">
        <v>230</v>
      </c>
      <c r="I533" s="45">
        <v>869</v>
      </c>
      <c r="J533" s="45">
        <v>2019</v>
      </c>
      <c r="K533" s="45">
        <v>2020</v>
      </c>
      <c r="L533" s="55">
        <f>SUM(M533:P533)</f>
        <v>33.33</v>
      </c>
      <c r="M533" s="55">
        <v>33.33</v>
      </c>
      <c r="N533" s="55">
        <v>0</v>
      </c>
      <c r="O533" s="55">
        <v>0</v>
      </c>
      <c r="P533" s="55">
        <v>0</v>
      </c>
      <c r="Q533" s="45" t="s">
        <v>46</v>
      </c>
      <c r="R533" s="45">
        <v>230</v>
      </c>
      <c r="S533" s="45">
        <v>869</v>
      </c>
      <c r="T533" s="45">
        <v>230</v>
      </c>
      <c r="U533" s="45">
        <v>869</v>
      </c>
      <c r="V533" s="45">
        <v>230</v>
      </c>
      <c r="W533" s="45">
        <v>869</v>
      </c>
      <c r="X533" s="45">
        <v>0</v>
      </c>
      <c r="Y533" s="45">
        <v>0</v>
      </c>
      <c r="Z533" s="45">
        <v>0</v>
      </c>
      <c r="AA533" s="45">
        <v>0</v>
      </c>
      <c r="AB533" s="46" t="s">
        <v>117</v>
      </c>
      <c r="AC533" s="46" t="s">
        <v>443</v>
      </c>
      <c r="AD533" s="46"/>
    </row>
    <row r="534" s="5" customFormat="1" ht="12" spans="1:30">
      <c r="A534" s="43">
        <v>8.11</v>
      </c>
      <c r="B534" s="44" t="s">
        <v>481</v>
      </c>
      <c r="C534" s="43" t="s">
        <v>36</v>
      </c>
      <c r="D534" s="43"/>
      <c r="E534" s="43"/>
      <c r="F534" s="43">
        <f t="shared" ref="F534:P534" si="85">SUM(F535,F616,F623,F639,F652)</f>
        <v>5024</v>
      </c>
      <c r="G534" s="43">
        <f t="shared" si="85"/>
        <v>103</v>
      </c>
      <c r="H534" s="43">
        <f t="shared" si="85"/>
        <v>17312</v>
      </c>
      <c r="I534" s="43">
        <f t="shared" si="85"/>
        <v>55393</v>
      </c>
      <c r="J534" s="43"/>
      <c r="K534" s="43"/>
      <c r="L534" s="52">
        <f t="shared" si="85"/>
        <v>13411.412124</v>
      </c>
      <c r="M534" s="52">
        <f t="shared" si="85"/>
        <v>5805.340331</v>
      </c>
      <c r="N534" s="52">
        <f t="shared" si="85"/>
        <v>1029.071793</v>
      </c>
      <c r="O534" s="52">
        <f t="shared" si="85"/>
        <v>4123.08</v>
      </c>
      <c r="P534" s="52">
        <f t="shared" si="85"/>
        <v>2453.92</v>
      </c>
      <c r="Q534" s="43"/>
      <c r="R534" s="43">
        <f t="shared" ref="M534:AA534" si="86">SUM(R535,R616,R623,R639,R652)</f>
        <v>47977</v>
      </c>
      <c r="S534" s="43">
        <f t="shared" si="86"/>
        <v>194777</v>
      </c>
      <c r="T534" s="43">
        <f t="shared" si="86"/>
        <v>17554</v>
      </c>
      <c r="U534" s="43">
        <f t="shared" si="86"/>
        <v>57095</v>
      </c>
      <c r="V534" s="43">
        <f t="shared" si="86"/>
        <v>18</v>
      </c>
      <c r="W534" s="43">
        <f t="shared" si="86"/>
        <v>71</v>
      </c>
      <c r="X534" s="43">
        <f t="shared" si="86"/>
        <v>5057</v>
      </c>
      <c r="Y534" s="43">
        <f t="shared" si="86"/>
        <v>5503</v>
      </c>
      <c r="Z534" s="43">
        <f t="shared" si="86"/>
        <v>657</v>
      </c>
      <c r="AA534" s="43">
        <f t="shared" si="86"/>
        <v>657</v>
      </c>
      <c r="AB534" s="44"/>
      <c r="AC534" s="65"/>
      <c r="AD534" s="65"/>
    </row>
    <row r="535" s="5" customFormat="1" ht="12" spans="1:30">
      <c r="A535" s="43" t="s">
        <v>482</v>
      </c>
      <c r="B535" s="44" t="s">
        <v>483</v>
      </c>
      <c r="C535" s="43" t="s">
        <v>36</v>
      </c>
      <c r="D535" s="43"/>
      <c r="E535" s="43"/>
      <c r="F535" s="43">
        <f t="shared" ref="F535:I535" si="87">SUM(F536,F547,F585,F608)</f>
        <v>58</v>
      </c>
      <c r="G535" s="43">
        <f t="shared" si="87"/>
        <v>58</v>
      </c>
      <c r="H535" s="43">
        <f t="shared" si="87"/>
        <v>5173</v>
      </c>
      <c r="I535" s="43">
        <f t="shared" si="87"/>
        <v>19614</v>
      </c>
      <c r="J535" s="43"/>
      <c r="K535" s="43"/>
      <c r="L535" s="52">
        <f>SUM(L536,L547,L585,L608)</f>
        <v>4143.08</v>
      </c>
      <c r="M535" s="52">
        <f t="shared" ref="M535:AA535" si="88">SUM(M536,M547,M585,M608)</f>
        <v>0</v>
      </c>
      <c r="N535" s="52">
        <f t="shared" si="88"/>
        <v>0</v>
      </c>
      <c r="O535" s="52">
        <f t="shared" si="88"/>
        <v>4123.08</v>
      </c>
      <c r="P535" s="52">
        <f t="shared" si="88"/>
        <v>20</v>
      </c>
      <c r="Q535" s="43"/>
      <c r="R535" s="43">
        <f t="shared" si="88"/>
        <v>26643</v>
      </c>
      <c r="S535" s="43">
        <f t="shared" si="88"/>
        <v>116267</v>
      </c>
      <c r="T535" s="43">
        <f t="shared" si="88"/>
        <v>5173</v>
      </c>
      <c r="U535" s="43">
        <f t="shared" si="88"/>
        <v>19614</v>
      </c>
      <c r="V535" s="43">
        <f t="shared" si="88"/>
        <v>18</v>
      </c>
      <c r="W535" s="43">
        <f t="shared" si="88"/>
        <v>71</v>
      </c>
      <c r="X535" s="43">
        <f t="shared" si="88"/>
        <v>131</v>
      </c>
      <c r="Y535" s="43">
        <f t="shared" si="88"/>
        <v>577</v>
      </c>
      <c r="Z535" s="43">
        <f t="shared" si="88"/>
        <v>0</v>
      </c>
      <c r="AA535" s="43">
        <f t="shared" si="88"/>
        <v>0</v>
      </c>
      <c r="AB535" s="44"/>
      <c r="AC535" s="65"/>
      <c r="AD535" s="65"/>
    </row>
    <row r="536" s="5" customFormat="1" ht="12" spans="1:30">
      <c r="A536" s="43" t="s">
        <v>484</v>
      </c>
      <c r="B536" s="44" t="s">
        <v>485</v>
      </c>
      <c r="C536" s="43" t="s">
        <v>124</v>
      </c>
      <c r="D536" s="43"/>
      <c r="E536" s="43"/>
      <c r="F536" s="43">
        <f>SUM(F537:F546)</f>
        <v>10</v>
      </c>
      <c r="G536" s="43">
        <f>SUM(G537:G546)</f>
        <v>10</v>
      </c>
      <c r="H536" s="43">
        <f>SUM(H537:H546)</f>
        <v>715</v>
      </c>
      <c r="I536" s="43">
        <f>SUM(I537:I546)</f>
        <v>2741</v>
      </c>
      <c r="J536" s="43"/>
      <c r="K536" s="43"/>
      <c r="L536" s="52">
        <f>SUM(L537:L546)</f>
        <v>1086</v>
      </c>
      <c r="M536" s="52">
        <f>SUM(M537:M546)</f>
        <v>0</v>
      </c>
      <c r="N536" s="52">
        <f>SUM(N537:N546)</f>
        <v>0</v>
      </c>
      <c r="O536" s="52">
        <f>SUM(O537:O546)</f>
        <v>1086</v>
      </c>
      <c r="P536" s="52">
        <f>SUM(P537:P546)</f>
        <v>0</v>
      </c>
      <c r="Q536" s="43"/>
      <c r="R536" s="43">
        <f t="shared" ref="O536:Y536" si="89">SUM(R537:R546)</f>
        <v>3134</v>
      </c>
      <c r="S536" s="43">
        <f t="shared" si="89"/>
        <v>13019</v>
      </c>
      <c r="T536" s="43">
        <f t="shared" si="89"/>
        <v>715</v>
      </c>
      <c r="U536" s="43">
        <f t="shared" si="89"/>
        <v>2741</v>
      </c>
      <c r="V536" s="43">
        <f t="shared" si="89"/>
        <v>18</v>
      </c>
      <c r="W536" s="43">
        <f t="shared" si="89"/>
        <v>71</v>
      </c>
      <c r="X536" s="43">
        <f t="shared" si="89"/>
        <v>48</v>
      </c>
      <c r="Y536" s="43">
        <f t="shared" si="89"/>
        <v>227</v>
      </c>
      <c r="Z536" s="43">
        <v>0</v>
      </c>
      <c r="AA536" s="43">
        <v>0</v>
      </c>
      <c r="AB536" s="44"/>
      <c r="AC536" s="65"/>
      <c r="AD536" s="65"/>
    </row>
    <row r="537" s="12" customFormat="1" ht="18" customHeight="1" spans="1:229">
      <c r="A537" s="45" t="s">
        <v>42</v>
      </c>
      <c r="B537" s="46" t="s">
        <v>487</v>
      </c>
      <c r="C537" s="45" t="s">
        <v>44</v>
      </c>
      <c r="D537" s="45" t="s">
        <v>45</v>
      </c>
      <c r="E537" s="45" t="s">
        <v>267</v>
      </c>
      <c r="F537" s="45">
        <v>1</v>
      </c>
      <c r="G537" s="45">
        <v>1</v>
      </c>
      <c r="H537" s="45">
        <v>18</v>
      </c>
      <c r="I537" s="45">
        <v>71</v>
      </c>
      <c r="J537" s="45">
        <v>2019</v>
      </c>
      <c r="K537" s="45">
        <v>2019</v>
      </c>
      <c r="L537" s="55">
        <v>50</v>
      </c>
      <c r="M537" s="55">
        <v>0</v>
      </c>
      <c r="N537" s="55">
        <v>0</v>
      </c>
      <c r="O537" s="55">
        <v>50</v>
      </c>
      <c r="P537" s="55">
        <v>0</v>
      </c>
      <c r="Q537" s="45" t="s">
        <v>46</v>
      </c>
      <c r="R537" s="45">
        <v>775</v>
      </c>
      <c r="S537" s="45">
        <v>3555</v>
      </c>
      <c r="T537" s="45">
        <v>18</v>
      </c>
      <c r="U537" s="45">
        <v>71</v>
      </c>
      <c r="V537" s="45">
        <v>18</v>
      </c>
      <c r="W537" s="45">
        <v>71</v>
      </c>
      <c r="X537" s="45">
        <v>0</v>
      </c>
      <c r="Y537" s="45">
        <v>0</v>
      </c>
      <c r="Z537" s="45">
        <v>0</v>
      </c>
      <c r="AA537" s="45">
        <v>0</v>
      </c>
      <c r="AB537" s="46" t="s">
        <v>222</v>
      </c>
      <c r="AC537" s="46" t="s">
        <v>237</v>
      </c>
      <c r="AD537" s="66"/>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c r="CG537" s="8"/>
      <c r="CH537" s="8"/>
      <c r="CI537" s="8"/>
      <c r="CJ537" s="8"/>
      <c r="CK537" s="8"/>
      <c r="CL537" s="8"/>
      <c r="CM537" s="8"/>
      <c r="CN537" s="8"/>
      <c r="CO537" s="8"/>
      <c r="CP537" s="8"/>
      <c r="CQ537" s="8"/>
      <c r="CR537" s="8"/>
      <c r="CS537" s="8"/>
      <c r="CT537" s="8"/>
      <c r="CU537" s="8"/>
      <c r="CV537" s="8"/>
      <c r="CW537" s="8"/>
      <c r="CX537" s="8"/>
      <c r="CY537" s="8"/>
      <c r="CZ537" s="8"/>
      <c r="DA537" s="8"/>
      <c r="DB537" s="8"/>
      <c r="DC537" s="8"/>
      <c r="DD537" s="8"/>
      <c r="DE537" s="8"/>
      <c r="DF537" s="8"/>
      <c r="DG537" s="8"/>
      <c r="DH537" s="8"/>
      <c r="DI537" s="8"/>
      <c r="DJ537" s="8"/>
      <c r="DK537" s="8"/>
      <c r="DL537" s="8"/>
      <c r="DM537" s="8"/>
      <c r="DN537" s="8"/>
      <c r="DO537" s="8"/>
      <c r="DP537" s="8"/>
      <c r="DQ537" s="8"/>
      <c r="DR537" s="8"/>
      <c r="DS537" s="8"/>
      <c r="DT537" s="8"/>
      <c r="DU537" s="8"/>
      <c r="DV537" s="8"/>
      <c r="DW537" s="8"/>
      <c r="DX537" s="8"/>
      <c r="DY537" s="8"/>
      <c r="DZ537" s="8"/>
      <c r="EA537" s="8"/>
      <c r="EB537" s="8"/>
      <c r="EC537" s="8"/>
      <c r="ED537" s="8"/>
      <c r="EE537" s="8"/>
      <c r="EF537" s="8"/>
      <c r="EG537" s="8"/>
      <c r="EH537" s="8"/>
      <c r="EI537" s="8"/>
      <c r="EJ537" s="8"/>
      <c r="EK537" s="8"/>
      <c r="EL537" s="8"/>
      <c r="EM537" s="8"/>
      <c r="EN537" s="8"/>
      <c r="EO537" s="8"/>
      <c r="EP537" s="8"/>
      <c r="EQ537" s="8"/>
      <c r="ER537" s="8"/>
      <c r="ES537" s="8"/>
      <c r="ET537" s="8"/>
      <c r="EU537" s="8"/>
      <c r="EV537" s="8"/>
      <c r="EW537" s="8"/>
      <c r="EX537" s="8"/>
      <c r="EY537" s="8"/>
      <c r="EZ537" s="8"/>
      <c r="FA537" s="8"/>
      <c r="FB537" s="8"/>
      <c r="FC537" s="8"/>
      <c r="FD537" s="8"/>
      <c r="FE537" s="8"/>
      <c r="FF537" s="8"/>
      <c r="FG537" s="8"/>
      <c r="FH537" s="8"/>
      <c r="FI537" s="8"/>
      <c r="FJ537" s="8"/>
      <c r="FK537" s="8"/>
      <c r="FL537" s="8"/>
      <c r="FM537" s="8"/>
      <c r="FN537" s="8"/>
      <c r="FO537" s="8"/>
      <c r="FP537" s="8"/>
      <c r="FQ537" s="8"/>
      <c r="FR537" s="8"/>
      <c r="FS537" s="8"/>
      <c r="FT537" s="8"/>
      <c r="FU537" s="8"/>
      <c r="FV537" s="8"/>
      <c r="FW537" s="8"/>
      <c r="FX537" s="8"/>
      <c r="FY537" s="8"/>
      <c r="FZ537" s="8"/>
      <c r="GA537" s="8"/>
      <c r="GB537" s="8"/>
      <c r="GC537" s="8"/>
      <c r="GD537" s="8"/>
      <c r="GE537" s="8"/>
      <c r="GF537" s="8"/>
      <c r="GG537" s="8"/>
      <c r="GH537" s="8"/>
      <c r="GI537" s="8"/>
      <c r="GJ537" s="8"/>
      <c r="GK537" s="8"/>
      <c r="GL537" s="8"/>
      <c r="GM537" s="8"/>
      <c r="GN537" s="8"/>
      <c r="GO537" s="8"/>
      <c r="GP537" s="8"/>
      <c r="GQ537" s="8"/>
      <c r="GR537" s="8"/>
      <c r="GS537" s="8"/>
      <c r="GT537" s="8"/>
      <c r="GU537" s="8"/>
      <c r="GV537" s="8"/>
      <c r="GW537" s="8"/>
      <c r="GX537" s="8"/>
      <c r="GY537" s="8"/>
      <c r="GZ537" s="8"/>
      <c r="HA537" s="8"/>
      <c r="HB537" s="8"/>
      <c r="HC537" s="8"/>
      <c r="HD537" s="8"/>
      <c r="HE537" s="8"/>
      <c r="HF537" s="8"/>
      <c r="HG537" s="8"/>
      <c r="HH537" s="8"/>
      <c r="HI537" s="8"/>
      <c r="HJ537" s="8"/>
      <c r="HK537" s="8"/>
      <c r="HL537" s="8"/>
      <c r="HM537" s="8"/>
      <c r="HN537" s="8"/>
      <c r="HO537" s="8"/>
      <c r="HP537" s="8"/>
      <c r="HQ537" s="8"/>
      <c r="HR537" s="8"/>
      <c r="HS537" s="8"/>
      <c r="HT537" s="8"/>
      <c r="HU537" s="8"/>
    </row>
    <row r="538" s="12" customFormat="1" ht="24" spans="1:229">
      <c r="A538" s="45" t="s">
        <v>42</v>
      </c>
      <c r="B538" s="46" t="s">
        <v>488</v>
      </c>
      <c r="C538" s="45" t="s">
        <v>49</v>
      </c>
      <c r="D538" s="45" t="s">
        <v>45</v>
      </c>
      <c r="E538" s="45" t="s">
        <v>267</v>
      </c>
      <c r="F538" s="45">
        <v>1</v>
      </c>
      <c r="G538" s="45">
        <v>1</v>
      </c>
      <c r="H538" s="45">
        <v>20</v>
      </c>
      <c r="I538" s="45">
        <v>82</v>
      </c>
      <c r="J538" s="45">
        <v>2019</v>
      </c>
      <c r="K538" s="45">
        <v>2019</v>
      </c>
      <c r="L538" s="55">
        <v>50</v>
      </c>
      <c r="M538" s="55">
        <v>0</v>
      </c>
      <c r="N538" s="55">
        <v>0</v>
      </c>
      <c r="O538" s="55">
        <v>50</v>
      </c>
      <c r="P538" s="55">
        <v>0</v>
      </c>
      <c r="Q538" s="45" t="s">
        <v>46</v>
      </c>
      <c r="R538" s="45">
        <v>20</v>
      </c>
      <c r="S538" s="45">
        <v>82</v>
      </c>
      <c r="T538" s="45">
        <v>20</v>
      </c>
      <c r="U538" s="45">
        <v>82</v>
      </c>
      <c r="V538" s="45">
        <v>0</v>
      </c>
      <c r="W538" s="45">
        <v>0</v>
      </c>
      <c r="X538" s="45">
        <v>0</v>
      </c>
      <c r="Y538" s="45">
        <v>0</v>
      </c>
      <c r="Z538" s="45">
        <v>0</v>
      </c>
      <c r="AA538" s="45">
        <v>0</v>
      </c>
      <c r="AB538" s="46" t="s">
        <v>222</v>
      </c>
      <c r="AC538" s="46" t="s">
        <v>237</v>
      </c>
      <c r="AD538" s="6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c r="EH538" s="7"/>
      <c r="EI538" s="7"/>
      <c r="EJ538" s="7"/>
      <c r="EK538" s="7"/>
      <c r="EL538" s="7"/>
      <c r="EM538" s="7"/>
      <c r="EN538" s="7"/>
      <c r="EO538" s="7"/>
      <c r="EP538" s="7"/>
      <c r="EQ538" s="7"/>
      <c r="ER538" s="7"/>
      <c r="ES538" s="7"/>
      <c r="ET538" s="7"/>
      <c r="EU538" s="7"/>
      <c r="EV538" s="7"/>
      <c r="EW538" s="7"/>
      <c r="EX538" s="7"/>
      <c r="EY538" s="7"/>
      <c r="EZ538" s="7"/>
      <c r="FA538" s="7"/>
      <c r="FB538" s="7"/>
      <c r="FC538" s="7"/>
      <c r="FD538" s="7"/>
      <c r="FE538" s="7"/>
      <c r="FF538" s="7"/>
      <c r="FG538" s="7"/>
      <c r="FH538" s="7"/>
      <c r="FI538" s="7"/>
      <c r="FJ538" s="7"/>
      <c r="FK538" s="7"/>
      <c r="FL538" s="7"/>
      <c r="FM538" s="7"/>
      <c r="FN538" s="7"/>
      <c r="FO538" s="7"/>
      <c r="FP538" s="7"/>
      <c r="FQ538" s="7"/>
      <c r="FR538" s="7"/>
      <c r="FS538" s="7"/>
      <c r="FT538" s="7"/>
      <c r="FU538" s="7"/>
      <c r="FV538" s="7"/>
      <c r="FW538" s="7"/>
      <c r="FX538" s="7"/>
      <c r="FY538" s="7"/>
      <c r="FZ538" s="7"/>
      <c r="GA538" s="7"/>
      <c r="GB538" s="7"/>
      <c r="GC538" s="7"/>
      <c r="GD538" s="7"/>
      <c r="GE538" s="7"/>
      <c r="GF538" s="7"/>
      <c r="GG538" s="7"/>
      <c r="GH538" s="7"/>
      <c r="GI538" s="7"/>
      <c r="GJ538" s="7"/>
      <c r="GK538" s="7"/>
      <c r="GL538" s="7"/>
      <c r="GM538" s="7"/>
      <c r="GN538" s="7"/>
      <c r="GO538" s="7"/>
      <c r="GP538" s="7"/>
      <c r="GQ538" s="7"/>
      <c r="GR538" s="7"/>
      <c r="GS538" s="7"/>
      <c r="GT538" s="7"/>
      <c r="GU538" s="7"/>
      <c r="GV538" s="7"/>
      <c r="GW538" s="7"/>
      <c r="GX538" s="7"/>
      <c r="GY538" s="7"/>
      <c r="GZ538" s="7"/>
      <c r="HA538" s="7"/>
      <c r="HB538" s="7"/>
      <c r="HC538" s="7"/>
      <c r="HD538" s="7"/>
      <c r="HE538" s="7"/>
      <c r="HF538" s="7"/>
      <c r="HG538" s="7"/>
      <c r="HH538" s="7"/>
      <c r="HI538" s="7"/>
      <c r="HJ538" s="7"/>
      <c r="HK538" s="7"/>
      <c r="HL538" s="7"/>
      <c r="HM538" s="7"/>
      <c r="HN538" s="7"/>
      <c r="HO538" s="7"/>
      <c r="HP538" s="7"/>
      <c r="HQ538" s="7"/>
      <c r="HR538" s="7"/>
      <c r="HS538" s="7"/>
      <c r="HT538" s="7"/>
      <c r="HU538" s="7"/>
    </row>
    <row r="539" s="12" customFormat="1" ht="24" spans="1:229">
      <c r="A539" s="45" t="s">
        <v>42</v>
      </c>
      <c r="B539" s="46" t="s">
        <v>811</v>
      </c>
      <c r="C539" s="45" t="s">
        <v>50</v>
      </c>
      <c r="D539" s="45" t="s">
        <v>45</v>
      </c>
      <c r="E539" s="45" t="s">
        <v>267</v>
      </c>
      <c r="F539" s="45">
        <v>1</v>
      </c>
      <c r="G539" s="45">
        <v>1</v>
      </c>
      <c r="H539" s="45">
        <v>72</v>
      </c>
      <c r="I539" s="45">
        <v>280</v>
      </c>
      <c r="J539" s="45">
        <v>2019</v>
      </c>
      <c r="K539" s="45">
        <v>2019</v>
      </c>
      <c r="L539" s="55">
        <v>50</v>
      </c>
      <c r="M539" s="55">
        <v>0</v>
      </c>
      <c r="N539" s="55">
        <v>0</v>
      </c>
      <c r="O539" s="55">
        <v>50</v>
      </c>
      <c r="P539" s="55">
        <v>0</v>
      </c>
      <c r="Q539" s="45" t="s">
        <v>46</v>
      </c>
      <c r="R539" s="45">
        <v>130</v>
      </c>
      <c r="S539" s="45">
        <v>492</v>
      </c>
      <c r="T539" s="45">
        <v>72</v>
      </c>
      <c r="U539" s="45">
        <v>280</v>
      </c>
      <c r="V539" s="45">
        <v>0</v>
      </c>
      <c r="W539" s="45">
        <v>0</v>
      </c>
      <c r="X539" s="45">
        <v>0</v>
      </c>
      <c r="Y539" s="45">
        <v>0</v>
      </c>
      <c r="Z539" s="45">
        <v>0</v>
      </c>
      <c r="AA539" s="45">
        <v>0</v>
      </c>
      <c r="AB539" s="46" t="s">
        <v>222</v>
      </c>
      <c r="AC539" s="46" t="s">
        <v>50</v>
      </c>
      <c r="AD539" s="6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7"/>
      <c r="CW539" s="7"/>
      <c r="CX539" s="7"/>
      <c r="CY539" s="7"/>
      <c r="CZ539" s="7"/>
      <c r="DA539" s="7"/>
      <c r="DB539" s="7"/>
      <c r="DC539" s="7"/>
      <c r="DD539" s="7"/>
      <c r="DE539" s="7"/>
      <c r="DF539" s="7"/>
      <c r="DG539" s="7"/>
      <c r="DH539" s="7"/>
      <c r="DI539" s="7"/>
      <c r="DJ539" s="7"/>
      <c r="DK539" s="7"/>
      <c r="DL539" s="7"/>
      <c r="DM539" s="7"/>
      <c r="DN539" s="7"/>
      <c r="DO539" s="7"/>
      <c r="DP539" s="7"/>
      <c r="DQ539" s="7"/>
      <c r="DR539" s="7"/>
      <c r="DS539" s="7"/>
      <c r="DT539" s="7"/>
      <c r="DU539" s="7"/>
      <c r="DV539" s="7"/>
      <c r="DW539" s="7"/>
      <c r="DX539" s="7"/>
      <c r="DY539" s="7"/>
      <c r="DZ539" s="7"/>
      <c r="EA539" s="7"/>
      <c r="EB539" s="7"/>
      <c r="EC539" s="7"/>
      <c r="ED539" s="7"/>
      <c r="EE539" s="7"/>
      <c r="EF539" s="7"/>
      <c r="EG539" s="7"/>
      <c r="EH539" s="7"/>
      <c r="EI539" s="7"/>
      <c r="EJ539" s="7"/>
      <c r="EK539" s="7"/>
      <c r="EL539" s="7"/>
      <c r="EM539" s="7"/>
      <c r="EN539" s="7"/>
      <c r="EO539" s="7"/>
      <c r="EP539" s="7"/>
      <c r="EQ539" s="7"/>
      <c r="ER539" s="7"/>
      <c r="ES539" s="7"/>
      <c r="ET539" s="7"/>
      <c r="EU539" s="7"/>
      <c r="EV539" s="7"/>
      <c r="EW539" s="7"/>
      <c r="EX539" s="7"/>
      <c r="EY539" s="7"/>
      <c r="EZ539" s="7"/>
      <c r="FA539" s="7"/>
      <c r="FB539" s="7"/>
      <c r="FC539" s="7"/>
      <c r="FD539" s="7"/>
      <c r="FE539" s="7"/>
      <c r="FF539" s="7"/>
      <c r="FG539" s="7"/>
      <c r="FH539" s="7"/>
      <c r="FI539" s="7"/>
      <c r="FJ539" s="7"/>
      <c r="FK539" s="7"/>
      <c r="FL539" s="7"/>
      <c r="FM539" s="7"/>
      <c r="FN539" s="7"/>
      <c r="FO539" s="7"/>
      <c r="FP539" s="7"/>
      <c r="FQ539" s="7"/>
      <c r="FR539" s="7"/>
      <c r="FS539" s="7"/>
      <c r="FT539" s="7"/>
      <c r="FU539" s="7"/>
      <c r="FV539" s="7"/>
      <c r="FW539" s="7"/>
      <c r="FX539" s="7"/>
      <c r="FY539" s="7"/>
      <c r="FZ539" s="7"/>
      <c r="GA539" s="7"/>
      <c r="GB539" s="7"/>
      <c r="GC539" s="7"/>
      <c r="GD539" s="7"/>
      <c r="GE539" s="7"/>
      <c r="GF539" s="7"/>
      <c r="GG539" s="7"/>
      <c r="GH539" s="7"/>
      <c r="GI539" s="7"/>
      <c r="GJ539" s="7"/>
      <c r="GK539" s="7"/>
      <c r="GL539" s="7"/>
      <c r="GM539" s="7"/>
      <c r="GN539" s="7"/>
      <c r="GO539" s="7"/>
      <c r="GP539" s="7"/>
      <c r="GQ539" s="7"/>
      <c r="GR539" s="7"/>
      <c r="GS539" s="7"/>
      <c r="GT539" s="7"/>
      <c r="GU539" s="7"/>
      <c r="GV539" s="7"/>
      <c r="GW539" s="7"/>
      <c r="GX539" s="7"/>
      <c r="GY539" s="7"/>
      <c r="GZ539" s="7"/>
      <c r="HA539" s="7"/>
      <c r="HB539" s="7"/>
      <c r="HC539" s="7"/>
      <c r="HD539" s="7"/>
      <c r="HE539" s="7"/>
      <c r="HF539" s="7"/>
      <c r="HG539" s="7"/>
      <c r="HH539" s="7"/>
      <c r="HI539" s="7"/>
      <c r="HJ539" s="7"/>
      <c r="HK539" s="7"/>
      <c r="HL539" s="7"/>
      <c r="HM539" s="7"/>
      <c r="HN539" s="7"/>
      <c r="HO539" s="7"/>
      <c r="HP539" s="7"/>
      <c r="HQ539" s="7"/>
      <c r="HR539" s="7"/>
      <c r="HS539" s="7"/>
      <c r="HT539" s="7"/>
      <c r="HU539" s="7"/>
    </row>
    <row r="540" s="6" customFormat="1" ht="18" customHeight="1" spans="1:30">
      <c r="A540" s="45" t="s">
        <v>42</v>
      </c>
      <c r="B540" s="46" t="s">
        <v>490</v>
      </c>
      <c r="C540" s="45" t="s">
        <v>52</v>
      </c>
      <c r="D540" s="45" t="s">
        <v>45</v>
      </c>
      <c r="E540" s="45" t="s">
        <v>267</v>
      </c>
      <c r="F540" s="45">
        <v>1</v>
      </c>
      <c r="G540" s="45">
        <v>1</v>
      </c>
      <c r="H540" s="45">
        <v>102</v>
      </c>
      <c r="I540" s="45">
        <v>371</v>
      </c>
      <c r="J540" s="45">
        <v>2019</v>
      </c>
      <c r="K540" s="45">
        <v>2019</v>
      </c>
      <c r="L540" s="55">
        <v>376</v>
      </c>
      <c r="M540" s="55">
        <v>0</v>
      </c>
      <c r="N540" s="55">
        <v>0</v>
      </c>
      <c r="O540" s="55">
        <v>376</v>
      </c>
      <c r="P540" s="55">
        <v>0</v>
      </c>
      <c r="Q540" s="45" t="s">
        <v>46</v>
      </c>
      <c r="R540" s="45">
        <v>102</v>
      </c>
      <c r="S540" s="45">
        <v>371</v>
      </c>
      <c r="T540" s="45">
        <v>102</v>
      </c>
      <c r="U540" s="45">
        <v>371</v>
      </c>
      <c r="V540" s="45">
        <v>0</v>
      </c>
      <c r="W540" s="45">
        <v>0</v>
      </c>
      <c r="X540" s="45">
        <v>0</v>
      </c>
      <c r="Y540" s="45">
        <v>0</v>
      </c>
      <c r="Z540" s="45">
        <v>0</v>
      </c>
      <c r="AA540" s="45">
        <v>0</v>
      </c>
      <c r="AB540" s="46" t="s">
        <v>222</v>
      </c>
      <c r="AC540" s="46" t="s">
        <v>454</v>
      </c>
      <c r="AD540" s="69"/>
    </row>
    <row r="541" s="6" customFormat="1" ht="24" spans="1:30">
      <c r="A541" s="45" t="s">
        <v>42</v>
      </c>
      <c r="B541" s="46" t="s">
        <v>812</v>
      </c>
      <c r="C541" s="45" t="s">
        <v>52</v>
      </c>
      <c r="D541" s="45" t="s">
        <v>45</v>
      </c>
      <c r="E541" s="45" t="s">
        <v>267</v>
      </c>
      <c r="F541" s="45">
        <v>1</v>
      </c>
      <c r="G541" s="45">
        <v>1</v>
      </c>
      <c r="H541" s="45">
        <v>185</v>
      </c>
      <c r="I541" s="45">
        <v>709</v>
      </c>
      <c r="J541" s="45">
        <v>2019</v>
      </c>
      <c r="K541" s="45">
        <v>2019</v>
      </c>
      <c r="L541" s="55">
        <v>50</v>
      </c>
      <c r="M541" s="55">
        <v>0</v>
      </c>
      <c r="N541" s="55">
        <v>0</v>
      </c>
      <c r="O541" s="55">
        <v>50</v>
      </c>
      <c r="P541" s="55">
        <v>0</v>
      </c>
      <c r="Q541" s="45" t="s">
        <v>46</v>
      </c>
      <c r="R541" s="45">
        <v>185</v>
      </c>
      <c r="S541" s="45">
        <v>709</v>
      </c>
      <c r="T541" s="45">
        <v>185</v>
      </c>
      <c r="U541" s="45">
        <v>709</v>
      </c>
      <c r="V541" s="45">
        <v>0</v>
      </c>
      <c r="W541" s="45">
        <v>0</v>
      </c>
      <c r="X541" s="45">
        <v>0</v>
      </c>
      <c r="Y541" s="45">
        <v>0</v>
      </c>
      <c r="Z541" s="45">
        <v>0</v>
      </c>
      <c r="AA541" s="45">
        <v>0</v>
      </c>
      <c r="AB541" s="46" t="s">
        <v>222</v>
      </c>
      <c r="AC541" s="46" t="s">
        <v>454</v>
      </c>
      <c r="AD541" s="69"/>
    </row>
    <row r="542" s="6" customFormat="1" ht="18" customHeight="1" spans="1:30">
      <c r="A542" s="45" t="s">
        <v>42</v>
      </c>
      <c r="B542" s="46" t="s">
        <v>492</v>
      </c>
      <c r="C542" s="45" t="s">
        <v>53</v>
      </c>
      <c r="D542" s="45" t="s">
        <v>45</v>
      </c>
      <c r="E542" s="45" t="s">
        <v>267</v>
      </c>
      <c r="F542" s="45">
        <v>1</v>
      </c>
      <c r="G542" s="45">
        <v>1</v>
      </c>
      <c r="H542" s="45">
        <v>24</v>
      </c>
      <c r="I542" s="45">
        <v>88</v>
      </c>
      <c r="J542" s="45">
        <v>2019</v>
      </c>
      <c r="K542" s="45">
        <v>2019</v>
      </c>
      <c r="L542" s="55">
        <v>50</v>
      </c>
      <c r="M542" s="55">
        <v>0</v>
      </c>
      <c r="N542" s="55">
        <v>0</v>
      </c>
      <c r="O542" s="55">
        <v>50</v>
      </c>
      <c r="P542" s="55">
        <v>0</v>
      </c>
      <c r="Q542" s="45" t="s">
        <v>46</v>
      </c>
      <c r="R542" s="45">
        <v>52</v>
      </c>
      <c r="S542" s="45">
        <v>226</v>
      </c>
      <c r="T542" s="45">
        <v>24</v>
      </c>
      <c r="U542" s="45">
        <v>88</v>
      </c>
      <c r="V542" s="45">
        <v>0</v>
      </c>
      <c r="W542" s="45">
        <v>0</v>
      </c>
      <c r="X542" s="45">
        <v>0</v>
      </c>
      <c r="Y542" s="45">
        <v>0</v>
      </c>
      <c r="Z542" s="45">
        <v>0</v>
      </c>
      <c r="AA542" s="45">
        <v>0</v>
      </c>
      <c r="AB542" s="46" t="s">
        <v>325</v>
      </c>
      <c r="AC542" s="46" t="s">
        <v>454</v>
      </c>
      <c r="AD542" s="69"/>
    </row>
    <row r="543" s="6" customFormat="1" ht="18" customHeight="1" spans="1:30">
      <c r="A543" s="45" t="s">
        <v>42</v>
      </c>
      <c r="B543" s="46" t="s">
        <v>493</v>
      </c>
      <c r="C543" s="45" t="s">
        <v>56</v>
      </c>
      <c r="D543" s="45" t="s">
        <v>45</v>
      </c>
      <c r="E543" s="45" t="s">
        <v>267</v>
      </c>
      <c r="F543" s="45">
        <v>1</v>
      </c>
      <c r="G543" s="45">
        <v>1</v>
      </c>
      <c r="H543" s="45">
        <v>104</v>
      </c>
      <c r="I543" s="45">
        <v>385</v>
      </c>
      <c r="J543" s="45">
        <v>2019</v>
      </c>
      <c r="K543" s="45">
        <v>2019</v>
      </c>
      <c r="L543" s="55">
        <v>50</v>
      </c>
      <c r="M543" s="55">
        <v>0</v>
      </c>
      <c r="N543" s="55">
        <v>0</v>
      </c>
      <c r="O543" s="55">
        <v>50</v>
      </c>
      <c r="P543" s="55">
        <v>0</v>
      </c>
      <c r="Q543" s="45" t="s">
        <v>46</v>
      </c>
      <c r="R543" s="45">
        <v>104</v>
      </c>
      <c r="S543" s="45">
        <v>385</v>
      </c>
      <c r="T543" s="45">
        <v>104</v>
      </c>
      <c r="U543" s="45">
        <v>385</v>
      </c>
      <c r="V543" s="45">
        <v>0</v>
      </c>
      <c r="W543" s="45">
        <v>0</v>
      </c>
      <c r="X543" s="45">
        <v>0</v>
      </c>
      <c r="Y543" s="45">
        <v>0</v>
      </c>
      <c r="Z543" s="45">
        <v>0</v>
      </c>
      <c r="AA543" s="45">
        <v>0</v>
      </c>
      <c r="AB543" s="46" t="s">
        <v>299</v>
      </c>
      <c r="AC543" s="46" t="s">
        <v>56</v>
      </c>
      <c r="AD543" s="69"/>
    </row>
    <row r="544" s="6" customFormat="1" ht="18" customHeight="1" spans="1:229">
      <c r="A544" s="45" t="s">
        <v>42</v>
      </c>
      <c r="B544" s="46" t="s">
        <v>494</v>
      </c>
      <c r="C544" s="45" t="s">
        <v>58</v>
      </c>
      <c r="D544" s="45" t="s">
        <v>45</v>
      </c>
      <c r="E544" s="45" t="s">
        <v>267</v>
      </c>
      <c r="F544" s="45">
        <v>1</v>
      </c>
      <c r="G544" s="45">
        <v>1</v>
      </c>
      <c r="H544" s="45">
        <v>71</v>
      </c>
      <c r="I544" s="45">
        <v>264</v>
      </c>
      <c r="J544" s="45">
        <v>2019</v>
      </c>
      <c r="K544" s="45">
        <v>2019</v>
      </c>
      <c r="L544" s="55">
        <v>100</v>
      </c>
      <c r="M544" s="55">
        <v>0</v>
      </c>
      <c r="N544" s="55">
        <v>0</v>
      </c>
      <c r="O544" s="55">
        <v>100</v>
      </c>
      <c r="P544" s="55">
        <v>0</v>
      </c>
      <c r="Q544" s="45" t="s">
        <v>46</v>
      </c>
      <c r="R544" s="45">
        <v>849</v>
      </c>
      <c r="S544" s="45">
        <v>3452</v>
      </c>
      <c r="T544" s="45">
        <v>71</v>
      </c>
      <c r="U544" s="45">
        <v>264</v>
      </c>
      <c r="V544" s="45">
        <v>0</v>
      </c>
      <c r="W544" s="45">
        <v>0</v>
      </c>
      <c r="X544" s="45">
        <v>0</v>
      </c>
      <c r="Y544" s="45">
        <v>0</v>
      </c>
      <c r="Z544" s="45">
        <v>0</v>
      </c>
      <c r="AA544" s="45">
        <v>0</v>
      </c>
      <c r="AB544" s="46" t="s">
        <v>117</v>
      </c>
      <c r="AC544" s="46" t="s">
        <v>454</v>
      </c>
      <c r="AD544" s="6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7"/>
      <c r="CW544" s="7"/>
      <c r="CX544" s="7"/>
      <c r="CY544" s="7"/>
      <c r="CZ544" s="7"/>
      <c r="DA544" s="7"/>
      <c r="DB544" s="7"/>
      <c r="DC544" s="7"/>
      <c r="DD544" s="7"/>
      <c r="DE544" s="7"/>
      <c r="DF544" s="7"/>
      <c r="DG544" s="7"/>
      <c r="DH544" s="7"/>
      <c r="DI544" s="7"/>
      <c r="DJ544" s="7"/>
      <c r="DK544" s="7"/>
      <c r="DL544" s="7"/>
      <c r="DM544" s="7"/>
      <c r="DN544" s="7"/>
      <c r="DO544" s="7"/>
      <c r="DP544" s="7"/>
      <c r="DQ544" s="7"/>
      <c r="DR544" s="7"/>
      <c r="DS544" s="7"/>
      <c r="DT544" s="7"/>
      <c r="DU544" s="7"/>
      <c r="DV544" s="7"/>
      <c r="DW544" s="7"/>
      <c r="DX544" s="7"/>
      <c r="DY544" s="7"/>
      <c r="DZ544" s="7"/>
      <c r="EA544" s="7"/>
      <c r="EB544" s="7"/>
      <c r="EC544" s="7"/>
      <c r="ED544" s="7"/>
      <c r="EE544" s="7"/>
      <c r="EF544" s="7"/>
      <c r="EG544" s="7"/>
      <c r="EH544" s="7"/>
      <c r="EI544" s="7"/>
      <c r="EJ544" s="7"/>
      <c r="EK544" s="7"/>
      <c r="EL544" s="7"/>
      <c r="EM544" s="7"/>
      <c r="EN544" s="7"/>
      <c r="EO544" s="7"/>
      <c r="EP544" s="7"/>
      <c r="EQ544" s="7"/>
      <c r="ER544" s="7"/>
      <c r="ES544" s="7"/>
      <c r="ET544" s="7"/>
      <c r="EU544" s="7"/>
      <c r="EV544" s="7"/>
      <c r="EW544" s="7"/>
      <c r="EX544" s="7"/>
      <c r="EY544" s="7"/>
      <c r="EZ544" s="7"/>
      <c r="FA544" s="7"/>
      <c r="FB544" s="7"/>
      <c r="FC544" s="7"/>
      <c r="FD544" s="7"/>
      <c r="FE544" s="7"/>
      <c r="FF544" s="7"/>
      <c r="FG544" s="7"/>
      <c r="FH544" s="7"/>
      <c r="FI544" s="7"/>
      <c r="FJ544" s="7"/>
      <c r="FK544" s="7"/>
      <c r="FL544" s="7"/>
      <c r="FM544" s="7"/>
      <c r="FN544" s="7"/>
      <c r="FO544" s="7"/>
      <c r="FP544" s="7"/>
      <c r="FQ544" s="7"/>
      <c r="FR544" s="7"/>
      <c r="FS544" s="7"/>
      <c r="FT544" s="7"/>
      <c r="FU544" s="7"/>
      <c r="FV544" s="7"/>
      <c r="FW544" s="7"/>
      <c r="FX544" s="7"/>
      <c r="FY544" s="7"/>
      <c r="FZ544" s="7"/>
      <c r="GA544" s="7"/>
      <c r="GB544" s="7"/>
      <c r="GC544" s="7"/>
      <c r="GD544" s="7"/>
      <c r="GE544" s="7"/>
      <c r="GF544" s="7"/>
      <c r="GG544" s="7"/>
      <c r="GH544" s="7"/>
      <c r="GI544" s="7"/>
      <c r="GJ544" s="7"/>
      <c r="GK544" s="7"/>
      <c r="GL544" s="7"/>
      <c r="GM544" s="7"/>
      <c r="GN544" s="7"/>
      <c r="GO544" s="7"/>
      <c r="GP544" s="7"/>
      <c r="GQ544" s="7"/>
      <c r="GR544" s="7"/>
      <c r="GS544" s="7"/>
      <c r="GT544" s="7"/>
      <c r="GU544" s="7"/>
      <c r="GV544" s="7"/>
      <c r="GW544" s="7"/>
      <c r="GX544" s="7"/>
      <c r="GY544" s="7"/>
      <c r="GZ544" s="7"/>
      <c r="HA544" s="7"/>
      <c r="HB544" s="7"/>
      <c r="HC544" s="7"/>
      <c r="HD544" s="7"/>
      <c r="HE544" s="7"/>
      <c r="HF544" s="7"/>
      <c r="HG544" s="7"/>
      <c r="HH544" s="7"/>
      <c r="HI544" s="7"/>
      <c r="HJ544" s="7"/>
      <c r="HK544" s="7"/>
      <c r="HL544" s="7"/>
      <c r="HM544" s="7"/>
      <c r="HN544" s="7"/>
      <c r="HO544" s="7"/>
      <c r="HP544" s="7"/>
      <c r="HQ544" s="7"/>
      <c r="HR544" s="7"/>
      <c r="HS544" s="7"/>
      <c r="HT544" s="7"/>
      <c r="HU544" s="7"/>
    </row>
    <row r="545" s="6" customFormat="1" ht="18" customHeight="1" spans="1:229">
      <c r="A545" s="45" t="s">
        <v>42</v>
      </c>
      <c r="B545" s="46" t="s">
        <v>495</v>
      </c>
      <c r="C545" s="45" t="s">
        <v>58</v>
      </c>
      <c r="D545" s="45" t="s">
        <v>45</v>
      </c>
      <c r="E545" s="45" t="s">
        <v>267</v>
      </c>
      <c r="F545" s="45">
        <v>1</v>
      </c>
      <c r="G545" s="45">
        <v>1</v>
      </c>
      <c r="H545" s="45">
        <v>71</v>
      </c>
      <c r="I545" s="45">
        <v>264</v>
      </c>
      <c r="J545" s="45">
        <v>2019</v>
      </c>
      <c r="K545" s="45">
        <v>2019</v>
      </c>
      <c r="L545" s="55">
        <v>260</v>
      </c>
      <c r="M545" s="55">
        <v>0</v>
      </c>
      <c r="N545" s="55">
        <v>0</v>
      </c>
      <c r="O545" s="55">
        <v>260</v>
      </c>
      <c r="P545" s="55">
        <v>0</v>
      </c>
      <c r="Q545" s="45" t="s">
        <v>46</v>
      </c>
      <c r="R545" s="45">
        <v>849</v>
      </c>
      <c r="S545" s="45">
        <v>3452</v>
      </c>
      <c r="T545" s="45">
        <v>71</v>
      </c>
      <c r="U545" s="45">
        <v>264</v>
      </c>
      <c r="V545" s="45">
        <v>0</v>
      </c>
      <c r="W545" s="45">
        <v>0</v>
      </c>
      <c r="X545" s="45">
        <v>0</v>
      </c>
      <c r="Y545" s="45">
        <v>0</v>
      </c>
      <c r="Z545" s="45">
        <v>0</v>
      </c>
      <c r="AA545" s="45">
        <v>0</v>
      </c>
      <c r="AB545" s="46" t="s">
        <v>222</v>
      </c>
      <c r="AC545" s="46" t="s">
        <v>454</v>
      </c>
      <c r="AD545" s="6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7"/>
      <c r="CW545" s="7"/>
      <c r="CX545" s="7"/>
      <c r="CY545" s="7"/>
      <c r="CZ545" s="7"/>
      <c r="DA545" s="7"/>
      <c r="DB545" s="7"/>
      <c r="DC545" s="7"/>
      <c r="DD545" s="7"/>
      <c r="DE545" s="7"/>
      <c r="DF545" s="7"/>
      <c r="DG545" s="7"/>
      <c r="DH545" s="7"/>
      <c r="DI545" s="7"/>
      <c r="DJ545" s="7"/>
      <c r="DK545" s="7"/>
      <c r="DL545" s="7"/>
      <c r="DM545" s="7"/>
      <c r="DN545" s="7"/>
      <c r="DO545" s="7"/>
      <c r="DP545" s="7"/>
      <c r="DQ545" s="7"/>
      <c r="DR545" s="7"/>
      <c r="DS545" s="7"/>
      <c r="DT545" s="7"/>
      <c r="DU545" s="7"/>
      <c r="DV545" s="7"/>
      <c r="DW545" s="7"/>
      <c r="DX545" s="7"/>
      <c r="DY545" s="7"/>
      <c r="DZ545" s="7"/>
      <c r="EA545" s="7"/>
      <c r="EB545" s="7"/>
      <c r="EC545" s="7"/>
      <c r="ED545" s="7"/>
      <c r="EE545" s="7"/>
      <c r="EF545" s="7"/>
      <c r="EG545" s="7"/>
      <c r="EH545" s="7"/>
      <c r="EI545" s="7"/>
      <c r="EJ545" s="7"/>
      <c r="EK545" s="7"/>
      <c r="EL545" s="7"/>
      <c r="EM545" s="7"/>
      <c r="EN545" s="7"/>
      <c r="EO545" s="7"/>
      <c r="EP545" s="7"/>
      <c r="EQ545" s="7"/>
      <c r="ER545" s="7"/>
      <c r="ES545" s="7"/>
      <c r="ET545" s="7"/>
      <c r="EU545" s="7"/>
      <c r="EV545" s="7"/>
      <c r="EW545" s="7"/>
      <c r="EX545" s="7"/>
      <c r="EY545" s="7"/>
      <c r="EZ545" s="7"/>
      <c r="FA545" s="7"/>
      <c r="FB545" s="7"/>
      <c r="FC545" s="7"/>
      <c r="FD545" s="7"/>
      <c r="FE545" s="7"/>
      <c r="FF545" s="7"/>
      <c r="FG545" s="7"/>
      <c r="FH545" s="7"/>
      <c r="FI545" s="7"/>
      <c r="FJ545" s="7"/>
      <c r="FK545" s="7"/>
      <c r="FL545" s="7"/>
      <c r="FM545" s="7"/>
      <c r="FN545" s="7"/>
      <c r="FO545" s="7"/>
      <c r="FP545" s="7"/>
      <c r="FQ545" s="7"/>
      <c r="FR545" s="7"/>
      <c r="FS545" s="7"/>
      <c r="FT545" s="7"/>
      <c r="FU545" s="7"/>
      <c r="FV545" s="7"/>
      <c r="FW545" s="7"/>
      <c r="FX545" s="7"/>
      <c r="FY545" s="7"/>
      <c r="FZ545" s="7"/>
      <c r="GA545" s="7"/>
      <c r="GB545" s="7"/>
      <c r="GC545" s="7"/>
      <c r="GD545" s="7"/>
      <c r="GE545" s="7"/>
      <c r="GF545" s="7"/>
      <c r="GG545" s="7"/>
      <c r="GH545" s="7"/>
      <c r="GI545" s="7"/>
      <c r="GJ545" s="7"/>
      <c r="GK545" s="7"/>
      <c r="GL545" s="7"/>
      <c r="GM545" s="7"/>
      <c r="GN545" s="7"/>
      <c r="GO545" s="7"/>
      <c r="GP545" s="7"/>
      <c r="GQ545" s="7"/>
      <c r="GR545" s="7"/>
      <c r="GS545" s="7"/>
      <c r="GT545" s="7"/>
      <c r="GU545" s="7"/>
      <c r="GV545" s="7"/>
      <c r="GW545" s="7"/>
      <c r="GX545" s="7"/>
      <c r="GY545" s="7"/>
      <c r="GZ545" s="7"/>
      <c r="HA545" s="7"/>
      <c r="HB545" s="7"/>
      <c r="HC545" s="7"/>
      <c r="HD545" s="7"/>
      <c r="HE545" s="7"/>
      <c r="HF545" s="7"/>
      <c r="HG545" s="7"/>
      <c r="HH545" s="7"/>
      <c r="HI545" s="7"/>
      <c r="HJ545" s="7"/>
      <c r="HK545" s="7"/>
      <c r="HL545" s="7"/>
      <c r="HM545" s="7"/>
      <c r="HN545" s="7"/>
      <c r="HO545" s="7"/>
      <c r="HP545" s="7"/>
      <c r="HQ545" s="7"/>
      <c r="HR545" s="7"/>
      <c r="HS545" s="7"/>
      <c r="HT545" s="7"/>
      <c r="HU545" s="7"/>
    </row>
    <row r="546" s="7" customFormat="1" ht="24" spans="1:30">
      <c r="A546" s="45" t="s">
        <v>42</v>
      </c>
      <c r="B546" s="46" t="s">
        <v>813</v>
      </c>
      <c r="C546" s="45" t="s">
        <v>57</v>
      </c>
      <c r="D546" s="45" t="s">
        <v>45</v>
      </c>
      <c r="E546" s="45" t="s">
        <v>267</v>
      </c>
      <c r="F546" s="45">
        <v>1</v>
      </c>
      <c r="G546" s="45">
        <v>1</v>
      </c>
      <c r="H546" s="45">
        <v>48</v>
      </c>
      <c r="I546" s="45">
        <v>227</v>
      </c>
      <c r="J546" s="45">
        <v>2019</v>
      </c>
      <c r="K546" s="45">
        <v>2019</v>
      </c>
      <c r="L546" s="55">
        <v>50</v>
      </c>
      <c r="M546" s="55">
        <v>0</v>
      </c>
      <c r="N546" s="55">
        <v>0</v>
      </c>
      <c r="O546" s="55">
        <v>50</v>
      </c>
      <c r="P546" s="55">
        <v>0</v>
      </c>
      <c r="Q546" s="45" t="s">
        <v>46</v>
      </c>
      <c r="R546" s="45">
        <v>68</v>
      </c>
      <c r="S546" s="45">
        <v>295</v>
      </c>
      <c r="T546" s="45">
        <v>48</v>
      </c>
      <c r="U546" s="45">
        <v>227</v>
      </c>
      <c r="V546" s="45">
        <v>0</v>
      </c>
      <c r="W546" s="45">
        <v>0</v>
      </c>
      <c r="X546" s="45">
        <v>48</v>
      </c>
      <c r="Y546" s="45">
        <v>227</v>
      </c>
      <c r="Z546" s="45">
        <v>0</v>
      </c>
      <c r="AA546" s="45">
        <v>0</v>
      </c>
      <c r="AB546" s="46" t="s">
        <v>299</v>
      </c>
      <c r="AC546" s="46" t="s">
        <v>454</v>
      </c>
      <c r="AD546" s="67"/>
    </row>
    <row r="547" s="5" customFormat="1" ht="12" spans="1:30">
      <c r="A547" s="43" t="s">
        <v>517</v>
      </c>
      <c r="B547" s="44" t="s">
        <v>518</v>
      </c>
      <c r="C547" s="43" t="s">
        <v>36</v>
      </c>
      <c r="D547" s="43"/>
      <c r="E547" s="43"/>
      <c r="F547" s="43">
        <f>SUM(F548:F574)</f>
        <v>27</v>
      </c>
      <c r="G547" s="43">
        <f>SUM(G548:G574)</f>
        <v>27</v>
      </c>
      <c r="H547" s="43">
        <f>SUM(H548:H574)</f>
        <v>1756</v>
      </c>
      <c r="I547" s="43">
        <f>SUM(I548:I574)</f>
        <v>6971</v>
      </c>
      <c r="J547" s="43"/>
      <c r="K547" s="43"/>
      <c r="L547" s="52">
        <f>SUM(L548:L584)</f>
        <v>402</v>
      </c>
      <c r="M547" s="52">
        <f>SUM(M548:M584)</f>
        <v>0</v>
      </c>
      <c r="N547" s="52">
        <f>SUM(N548:N584)</f>
        <v>0</v>
      </c>
      <c r="O547" s="52">
        <f>SUM(O548:O584)</f>
        <v>382</v>
      </c>
      <c r="P547" s="52">
        <f>SUM(P548:P584)</f>
        <v>20</v>
      </c>
      <c r="Q547" s="43"/>
      <c r="R547" s="43">
        <f t="shared" ref="O547:Y547" si="90">SUM(R548:R574)</f>
        <v>10419</v>
      </c>
      <c r="S547" s="43">
        <f t="shared" si="90"/>
        <v>45683</v>
      </c>
      <c r="T547" s="43">
        <f t="shared" si="90"/>
        <v>1756</v>
      </c>
      <c r="U547" s="43">
        <f t="shared" si="90"/>
        <v>6971</v>
      </c>
      <c r="V547" s="43">
        <f t="shared" si="90"/>
        <v>0</v>
      </c>
      <c r="W547" s="43">
        <f t="shared" si="90"/>
        <v>0</v>
      </c>
      <c r="X547" s="43">
        <f t="shared" si="90"/>
        <v>71</v>
      </c>
      <c r="Y547" s="43">
        <f t="shared" si="90"/>
        <v>307</v>
      </c>
      <c r="Z547" s="43">
        <v>0</v>
      </c>
      <c r="AA547" s="43">
        <v>0</v>
      </c>
      <c r="AB547" s="44"/>
      <c r="AC547" s="44"/>
      <c r="AD547" s="65"/>
    </row>
    <row r="548" s="12" customFormat="1" ht="24" spans="1:229">
      <c r="A548" s="45" t="s">
        <v>42</v>
      </c>
      <c r="B548" s="46" t="s">
        <v>487</v>
      </c>
      <c r="C548" s="45" t="s">
        <v>44</v>
      </c>
      <c r="D548" s="45" t="s">
        <v>45</v>
      </c>
      <c r="E548" s="45" t="s">
        <v>267</v>
      </c>
      <c r="F548" s="45">
        <v>1</v>
      </c>
      <c r="G548" s="45">
        <v>1</v>
      </c>
      <c r="H548" s="45">
        <v>3</v>
      </c>
      <c r="I548" s="45">
        <v>14</v>
      </c>
      <c r="J548" s="45">
        <v>2019</v>
      </c>
      <c r="K548" s="45">
        <v>2019</v>
      </c>
      <c r="L548" s="55">
        <v>10</v>
      </c>
      <c r="M548" s="55">
        <v>0</v>
      </c>
      <c r="N548" s="55">
        <v>0</v>
      </c>
      <c r="O548" s="55">
        <v>10</v>
      </c>
      <c r="P548" s="55">
        <v>0</v>
      </c>
      <c r="Q548" s="45" t="s">
        <v>46</v>
      </c>
      <c r="R548" s="43">
        <v>40</v>
      </c>
      <c r="S548" s="43">
        <v>157</v>
      </c>
      <c r="T548" s="43">
        <v>3</v>
      </c>
      <c r="U548" s="43">
        <v>14</v>
      </c>
      <c r="V548" s="43">
        <v>0</v>
      </c>
      <c r="W548" s="43">
        <v>0</v>
      </c>
      <c r="X548" s="43">
        <v>0</v>
      </c>
      <c r="Y548" s="43">
        <v>0</v>
      </c>
      <c r="Z548" s="43">
        <v>0</v>
      </c>
      <c r="AA548" s="43">
        <v>0</v>
      </c>
      <c r="AB548" s="46" t="s">
        <v>299</v>
      </c>
      <c r="AC548" s="46" t="s">
        <v>237</v>
      </c>
      <c r="AD548" s="69"/>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6"/>
      <c r="BX548" s="6"/>
      <c r="BY548" s="6"/>
      <c r="BZ548" s="6"/>
      <c r="CA548" s="6"/>
      <c r="CB548" s="6"/>
      <c r="CC548" s="6"/>
      <c r="CD548" s="6"/>
      <c r="CE548" s="6"/>
      <c r="CF548" s="6"/>
      <c r="CG548" s="6"/>
      <c r="CH548" s="6"/>
      <c r="CI548" s="6"/>
      <c r="CJ548" s="6"/>
      <c r="CK548" s="6"/>
      <c r="CL548" s="6"/>
      <c r="CM548" s="6"/>
      <c r="CN548" s="6"/>
      <c r="CO548" s="6"/>
      <c r="CP548" s="6"/>
      <c r="CQ548" s="6"/>
      <c r="CR548" s="6"/>
      <c r="CS548" s="6"/>
      <c r="CT548" s="6"/>
      <c r="CU548" s="6"/>
      <c r="CV548" s="6"/>
      <c r="CW548" s="6"/>
      <c r="CX548" s="6"/>
      <c r="CY548" s="6"/>
      <c r="CZ548" s="6"/>
      <c r="DA548" s="6"/>
      <c r="DB548" s="6"/>
      <c r="DC548" s="6"/>
      <c r="DD548" s="6"/>
      <c r="DE548" s="6"/>
      <c r="DF548" s="6"/>
      <c r="DG548" s="6"/>
      <c r="DH548" s="6"/>
      <c r="DI548" s="6"/>
      <c r="DJ548" s="6"/>
      <c r="DK548" s="6"/>
      <c r="DL548" s="6"/>
      <c r="DM548" s="6"/>
      <c r="DN548" s="6"/>
      <c r="DO548" s="6"/>
      <c r="DP548" s="6"/>
      <c r="DQ548" s="6"/>
      <c r="DR548" s="6"/>
      <c r="DS548" s="6"/>
      <c r="DT548" s="6"/>
      <c r="DU548" s="6"/>
      <c r="DV548" s="6"/>
      <c r="DW548" s="6"/>
      <c r="DX548" s="6"/>
      <c r="DY548" s="6"/>
      <c r="DZ548" s="6"/>
      <c r="EA548" s="6"/>
      <c r="EB548" s="6"/>
      <c r="EC548" s="6"/>
      <c r="ED548" s="6"/>
      <c r="EE548" s="6"/>
      <c r="EF548" s="6"/>
      <c r="EG548" s="6"/>
      <c r="EH548" s="6"/>
      <c r="EI548" s="6"/>
      <c r="EJ548" s="6"/>
      <c r="EK548" s="6"/>
      <c r="EL548" s="6"/>
      <c r="EM548" s="6"/>
      <c r="EN548" s="6"/>
      <c r="EO548" s="6"/>
      <c r="EP548" s="6"/>
      <c r="EQ548" s="6"/>
      <c r="ER548" s="6"/>
      <c r="ES548" s="6"/>
      <c r="ET548" s="6"/>
      <c r="EU548" s="6"/>
      <c r="EV548" s="6"/>
      <c r="EW548" s="6"/>
      <c r="EX548" s="6"/>
      <c r="EY548" s="6"/>
      <c r="EZ548" s="6"/>
      <c r="FA548" s="6"/>
      <c r="FB548" s="6"/>
      <c r="FC548" s="6"/>
      <c r="FD548" s="6"/>
      <c r="FE548" s="6"/>
      <c r="FF548" s="6"/>
      <c r="FG548" s="6"/>
      <c r="FH548" s="6"/>
      <c r="FI548" s="6"/>
      <c r="FJ548" s="6"/>
      <c r="FK548" s="6"/>
      <c r="FL548" s="6"/>
      <c r="FM548" s="6"/>
      <c r="FN548" s="6"/>
      <c r="FO548" s="6"/>
      <c r="FP548" s="6"/>
      <c r="FQ548" s="6"/>
      <c r="FR548" s="6"/>
      <c r="FS548" s="6"/>
      <c r="FT548" s="6"/>
      <c r="FU548" s="6"/>
      <c r="FV548" s="6"/>
      <c r="FW548" s="6"/>
      <c r="FX548" s="6"/>
      <c r="FY548" s="6"/>
      <c r="FZ548" s="6"/>
      <c r="GA548" s="6"/>
      <c r="GB548" s="6"/>
      <c r="GC548" s="6"/>
      <c r="GD548" s="6"/>
      <c r="GE548" s="6"/>
      <c r="GF548" s="6"/>
      <c r="GG548" s="6"/>
      <c r="GH548" s="6"/>
      <c r="GI548" s="6"/>
      <c r="GJ548" s="6"/>
      <c r="GK548" s="6"/>
      <c r="GL548" s="6"/>
      <c r="GM548" s="6"/>
      <c r="GN548" s="6"/>
      <c r="GO548" s="6"/>
      <c r="GP548" s="6"/>
      <c r="GQ548" s="6"/>
      <c r="GR548" s="6"/>
      <c r="GS548" s="6"/>
      <c r="GT548" s="6"/>
      <c r="GU548" s="6"/>
      <c r="GV548" s="6"/>
      <c r="GW548" s="6"/>
      <c r="GX548" s="6"/>
      <c r="GY548" s="6"/>
      <c r="GZ548" s="6"/>
      <c r="HA548" s="6"/>
      <c r="HB548" s="6"/>
      <c r="HC548" s="6"/>
      <c r="HD548" s="6"/>
      <c r="HE548" s="6"/>
      <c r="HF548" s="6"/>
      <c r="HG548" s="6"/>
      <c r="HH548" s="6"/>
      <c r="HI548" s="6"/>
      <c r="HJ548" s="6"/>
      <c r="HK548" s="6"/>
      <c r="HL548" s="6"/>
      <c r="HM548" s="6"/>
      <c r="HN548" s="6"/>
      <c r="HO548" s="6"/>
      <c r="HP548" s="6"/>
      <c r="HQ548" s="6"/>
      <c r="HR548" s="6"/>
      <c r="HS548" s="6"/>
      <c r="HT548" s="6"/>
      <c r="HU548" s="6"/>
    </row>
    <row r="549" s="12" customFormat="1" ht="24" spans="1:229">
      <c r="A549" s="45" t="s">
        <v>42</v>
      </c>
      <c r="B549" s="46" t="s">
        <v>487</v>
      </c>
      <c r="C549" s="45" t="s">
        <v>44</v>
      </c>
      <c r="D549" s="45" t="s">
        <v>45</v>
      </c>
      <c r="E549" s="45" t="s">
        <v>267</v>
      </c>
      <c r="F549" s="45">
        <v>1</v>
      </c>
      <c r="G549" s="45">
        <v>1</v>
      </c>
      <c r="H549" s="45">
        <v>18</v>
      </c>
      <c r="I549" s="45">
        <v>68</v>
      </c>
      <c r="J549" s="45">
        <v>2019</v>
      </c>
      <c r="K549" s="45">
        <v>2019</v>
      </c>
      <c r="L549" s="55">
        <v>8</v>
      </c>
      <c r="M549" s="55">
        <v>0</v>
      </c>
      <c r="N549" s="55">
        <v>0</v>
      </c>
      <c r="O549" s="55">
        <v>8</v>
      </c>
      <c r="P549" s="55">
        <v>0</v>
      </c>
      <c r="Q549" s="45" t="s">
        <v>46</v>
      </c>
      <c r="R549" s="43">
        <v>775</v>
      </c>
      <c r="S549" s="43">
        <v>3555</v>
      </c>
      <c r="T549" s="43">
        <v>18</v>
      </c>
      <c r="U549" s="43">
        <v>68</v>
      </c>
      <c r="V549" s="43">
        <v>0</v>
      </c>
      <c r="W549" s="43">
        <v>0</v>
      </c>
      <c r="X549" s="43">
        <v>0</v>
      </c>
      <c r="Y549" s="43">
        <v>0</v>
      </c>
      <c r="Z549" s="43">
        <v>0</v>
      </c>
      <c r="AA549" s="43">
        <v>0</v>
      </c>
      <c r="AB549" s="46" t="s">
        <v>299</v>
      </c>
      <c r="AC549" s="46" t="s">
        <v>237</v>
      </c>
      <c r="AD549" s="69"/>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c r="BZ549" s="6"/>
      <c r="CA549" s="6"/>
      <c r="CB549" s="6"/>
      <c r="CC549" s="6"/>
      <c r="CD549" s="6"/>
      <c r="CE549" s="6"/>
      <c r="CF549" s="6"/>
      <c r="CG549" s="6"/>
      <c r="CH549" s="6"/>
      <c r="CI549" s="6"/>
      <c r="CJ549" s="6"/>
      <c r="CK549" s="6"/>
      <c r="CL549" s="6"/>
      <c r="CM549" s="6"/>
      <c r="CN549" s="6"/>
      <c r="CO549" s="6"/>
      <c r="CP549" s="6"/>
      <c r="CQ549" s="6"/>
      <c r="CR549" s="6"/>
      <c r="CS549" s="6"/>
      <c r="CT549" s="6"/>
      <c r="CU549" s="6"/>
      <c r="CV549" s="6"/>
      <c r="CW549" s="6"/>
      <c r="CX549" s="6"/>
      <c r="CY549" s="6"/>
      <c r="CZ549" s="6"/>
      <c r="DA549" s="6"/>
      <c r="DB549" s="6"/>
      <c r="DC549" s="6"/>
      <c r="DD549" s="6"/>
      <c r="DE549" s="6"/>
      <c r="DF549" s="6"/>
      <c r="DG549" s="6"/>
      <c r="DH549" s="6"/>
      <c r="DI549" s="6"/>
      <c r="DJ549" s="6"/>
      <c r="DK549" s="6"/>
      <c r="DL549" s="6"/>
      <c r="DM549" s="6"/>
      <c r="DN549" s="6"/>
      <c r="DO549" s="6"/>
      <c r="DP549" s="6"/>
      <c r="DQ549" s="6"/>
      <c r="DR549" s="6"/>
      <c r="DS549" s="6"/>
      <c r="DT549" s="6"/>
      <c r="DU549" s="6"/>
      <c r="DV549" s="6"/>
      <c r="DW549" s="6"/>
      <c r="DX549" s="6"/>
      <c r="DY549" s="6"/>
      <c r="DZ549" s="6"/>
      <c r="EA549" s="6"/>
      <c r="EB549" s="6"/>
      <c r="EC549" s="6"/>
      <c r="ED549" s="6"/>
      <c r="EE549" s="6"/>
      <c r="EF549" s="6"/>
      <c r="EG549" s="6"/>
      <c r="EH549" s="6"/>
      <c r="EI549" s="6"/>
      <c r="EJ549" s="6"/>
      <c r="EK549" s="6"/>
      <c r="EL549" s="6"/>
      <c r="EM549" s="6"/>
      <c r="EN549" s="6"/>
      <c r="EO549" s="6"/>
      <c r="EP549" s="6"/>
      <c r="EQ549" s="6"/>
      <c r="ER549" s="6"/>
      <c r="ES549" s="6"/>
      <c r="ET549" s="6"/>
      <c r="EU549" s="6"/>
      <c r="EV549" s="6"/>
      <c r="EW549" s="6"/>
      <c r="EX549" s="6"/>
      <c r="EY549" s="6"/>
      <c r="EZ549" s="6"/>
      <c r="FA549" s="6"/>
      <c r="FB549" s="6"/>
      <c r="FC549" s="6"/>
      <c r="FD549" s="6"/>
      <c r="FE549" s="6"/>
      <c r="FF549" s="6"/>
      <c r="FG549" s="6"/>
      <c r="FH549" s="6"/>
      <c r="FI549" s="6"/>
      <c r="FJ549" s="6"/>
      <c r="FK549" s="6"/>
      <c r="FL549" s="6"/>
      <c r="FM549" s="6"/>
      <c r="FN549" s="6"/>
      <c r="FO549" s="6"/>
      <c r="FP549" s="6"/>
      <c r="FQ549" s="6"/>
      <c r="FR549" s="6"/>
      <c r="FS549" s="6"/>
      <c r="FT549" s="6"/>
      <c r="FU549" s="6"/>
      <c r="FV549" s="6"/>
      <c r="FW549" s="6"/>
      <c r="FX549" s="6"/>
      <c r="FY549" s="6"/>
      <c r="FZ549" s="6"/>
      <c r="GA549" s="6"/>
      <c r="GB549" s="6"/>
      <c r="GC549" s="6"/>
      <c r="GD549" s="6"/>
      <c r="GE549" s="6"/>
      <c r="GF549" s="6"/>
      <c r="GG549" s="6"/>
      <c r="GH549" s="6"/>
      <c r="GI549" s="6"/>
      <c r="GJ549" s="6"/>
      <c r="GK549" s="6"/>
      <c r="GL549" s="6"/>
      <c r="GM549" s="6"/>
      <c r="GN549" s="6"/>
      <c r="GO549" s="6"/>
      <c r="GP549" s="6"/>
      <c r="GQ549" s="6"/>
      <c r="GR549" s="6"/>
      <c r="GS549" s="6"/>
      <c r="GT549" s="6"/>
      <c r="GU549" s="6"/>
      <c r="GV549" s="6"/>
      <c r="GW549" s="6"/>
      <c r="GX549" s="6"/>
      <c r="GY549" s="6"/>
      <c r="GZ549" s="6"/>
      <c r="HA549" s="6"/>
      <c r="HB549" s="6"/>
      <c r="HC549" s="6"/>
      <c r="HD549" s="6"/>
      <c r="HE549" s="6"/>
      <c r="HF549" s="6"/>
      <c r="HG549" s="6"/>
      <c r="HH549" s="6"/>
      <c r="HI549" s="6"/>
      <c r="HJ549" s="6"/>
      <c r="HK549" s="6"/>
      <c r="HL549" s="6"/>
      <c r="HM549" s="6"/>
      <c r="HN549" s="6"/>
      <c r="HO549" s="6"/>
      <c r="HP549" s="6"/>
      <c r="HQ549" s="6"/>
      <c r="HR549" s="6"/>
      <c r="HS549" s="6"/>
      <c r="HT549" s="6"/>
      <c r="HU549" s="6"/>
    </row>
    <row r="550" s="12" customFormat="1" ht="24" spans="1:229">
      <c r="A550" s="45" t="s">
        <v>42</v>
      </c>
      <c r="B550" s="46" t="s">
        <v>520</v>
      </c>
      <c r="C550" s="45" t="s">
        <v>49</v>
      </c>
      <c r="D550" s="45" t="s">
        <v>45</v>
      </c>
      <c r="E550" s="45" t="s">
        <v>267</v>
      </c>
      <c r="F550" s="45">
        <v>1</v>
      </c>
      <c r="G550" s="45">
        <v>1</v>
      </c>
      <c r="H550" s="45">
        <v>69</v>
      </c>
      <c r="I550" s="45">
        <v>262</v>
      </c>
      <c r="J550" s="45">
        <v>2019</v>
      </c>
      <c r="K550" s="45">
        <v>2019</v>
      </c>
      <c r="L550" s="55">
        <v>10</v>
      </c>
      <c r="M550" s="55">
        <v>0</v>
      </c>
      <c r="N550" s="55">
        <v>0</v>
      </c>
      <c r="O550" s="55">
        <v>10</v>
      </c>
      <c r="P550" s="55">
        <v>0</v>
      </c>
      <c r="Q550" s="45" t="s">
        <v>46</v>
      </c>
      <c r="R550" s="43">
        <v>69</v>
      </c>
      <c r="S550" s="43">
        <v>262</v>
      </c>
      <c r="T550" s="43">
        <v>69</v>
      </c>
      <c r="U550" s="43">
        <v>262</v>
      </c>
      <c r="V550" s="43">
        <v>0</v>
      </c>
      <c r="W550" s="43">
        <v>0</v>
      </c>
      <c r="X550" s="43">
        <v>0</v>
      </c>
      <c r="Y550" s="43">
        <v>0</v>
      </c>
      <c r="Z550" s="43">
        <v>0</v>
      </c>
      <c r="AA550" s="43">
        <v>0</v>
      </c>
      <c r="AB550" s="46" t="s">
        <v>222</v>
      </c>
      <c r="AC550" s="46" t="s">
        <v>237</v>
      </c>
      <c r="AD550" s="69"/>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6"/>
      <c r="BX550" s="6"/>
      <c r="BY550" s="6"/>
      <c r="BZ550" s="6"/>
      <c r="CA550" s="6"/>
      <c r="CB550" s="6"/>
      <c r="CC550" s="6"/>
      <c r="CD550" s="6"/>
      <c r="CE550" s="6"/>
      <c r="CF550" s="6"/>
      <c r="CG550" s="6"/>
      <c r="CH550" s="6"/>
      <c r="CI550" s="6"/>
      <c r="CJ550" s="6"/>
      <c r="CK550" s="6"/>
      <c r="CL550" s="6"/>
      <c r="CM550" s="6"/>
      <c r="CN550" s="6"/>
      <c r="CO550" s="6"/>
      <c r="CP550" s="6"/>
      <c r="CQ550" s="6"/>
      <c r="CR550" s="6"/>
      <c r="CS550" s="6"/>
      <c r="CT550" s="6"/>
      <c r="CU550" s="6"/>
      <c r="CV550" s="6"/>
      <c r="CW550" s="6"/>
      <c r="CX550" s="6"/>
      <c r="CY550" s="6"/>
      <c r="CZ550" s="6"/>
      <c r="DA550" s="6"/>
      <c r="DB550" s="6"/>
      <c r="DC550" s="6"/>
      <c r="DD550" s="6"/>
      <c r="DE550" s="6"/>
      <c r="DF550" s="6"/>
      <c r="DG550" s="6"/>
      <c r="DH550" s="6"/>
      <c r="DI550" s="6"/>
      <c r="DJ550" s="6"/>
      <c r="DK550" s="6"/>
      <c r="DL550" s="6"/>
      <c r="DM550" s="6"/>
      <c r="DN550" s="6"/>
      <c r="DO550" s="6"/>
      <c r="DP550" s="6"/>
      <c r="DQ550" s="6"/>
      <c r="DR550" s="6"/>
      <c r="DS550" s="6"/>
      <c r="DT550" s="6"/>
      <c r="DU550" s="6"/>
      <c r="DV550" s="6"/>
      <c r="DW550" s="6"/>
      <c r="DX550" s="6"/>
      <c r="DY550" s="6"/>
      <c r="DZ550" s="6"/>
      <c r="EA550" s="6"/>
      <c r="EB550" s="6"/>
      <c r="EC550" s="6"/>
      <c r="ED550" s="6"/>
      <c r="EE550" s="6"/>
      <c r="EF550" s="6"/>
      <c r="EG550" s="6"/>
      <c r="EH550" s="6"/>
      <c r="EI550" s="6"/>
      <c r="EJ550" s="6"/>
      <c r="EK550" s="6"/>
      <c r="EL550" s="6"/>
      <c r="EM550" s="6"/>
      <c r="EN550" s="6"/>
      <c r="EO550" s="6"/>
      <c r="EP550" s="6"/>
      <c r="EQ550" s="6"/>
      <c r="ER550" s="6"/>
      <c r="ES550" s="6"/>
      <c r="ET550" s="6"/>
      <c r="EU550" s="6"/>
      <c r="EV550" s="6"/>
      <c r="EW550" s="6"/>
      <c r="EX550" s="6"/>
      <c r="EY550" s="6"/>
      <c r="EZ550" s="6"/>
      <c r="FA550" s="6"/>
      <c r="FB550" s="6"/>
      <c r="FC550" s="6"/>
      <c r="FD550" s="6"/>
      <c r="FE550" s="6"/>
      <c r="FF550" s="6"/>
      <c r="FG550" s="6"/>
      <c r="FH550" s="6"/>
      <c r="FI550" s="6"/>
      <c r="FJ550" s="6"/>
      <c r="FK550" s="6"/>
      <c r="FL550" s="6"/>
      <c r="FM550" s="6"/>
      <c r="FN550" s="6"/>
      <c r="FO550" s="6"/>
      <c r="FP550" s="6"/>
      <c r="FQ550" s="6"/>
      <c r="FR550" s="6"/>
      <c r="FS550" s="6"/>
      <c r="FT550" s="6"/>
      <c r="FU550" s="6"/>
      <c r="FV550" s="6"/>
      <c r="FW550" s="6"/>
      <c r="FX550" s="6"/>
      <c r="FY550" s="6"/>
      <c r="FZ550" s="6"/>
      <c r="GA550" s="6"/>
      <c r="GB550" s="6"/>
      <c r="GC550" s="6"/>
      <c r="GD550" s="6"/>
      <c r="GE550" s="6"/>
      <c r="GF550" s="6"/>
      <c r="GG550" s="6"/>
      <c r="GH550" s="6"/>
      <c r="GI550" s="6"/>
      <c r="GJ550" s="6"/>
      <c r="GK550" s="6"/>
      <c r="GL550" s="6"/>
      <c r="GM550" s="6"/>
      <c r="GN550" s="6"/>
      <c r="GO550" s="6"/>
      <c r="GP550" s="6"/>
      <c r="GQ550" s="6"/>
      <c r="GR550" s="6"/>
      <c r="GS550" s="6"/>
      <c r="GT550" s="6"/>
      <c r="GU550" s="6"/>
      <c r="GV550" s="6"/>
      <c r="GW550" s="6"/>
      <c r="GX550" s="6"/>
      <c r="GY550" s="6"/>
      <c r="GZ550" s="6"/>
      <c r="HA550" s="6"/>
      <c r="HB550" s="6"/>
      <c r="HC550" s="6"/>
      <c r="HD550" s="6"/>
      <c r="HE550" s="6"/>
      <c r="HF550" s="6"/>
      <c r="HG550" s="6"/>
      <c r="HH550" s="6"/>
      <c r="HI550" s="6"/>
      <c r="HJ550" s="6"/>
      <c r="HK550" s="6"/>
      <c r="HL550" s="6"/>
      <c r="HM550" s="6"/>
      <c r="HN550" s="6"/>
      <c r="HO550" s="6"/>
      <c r="HP550" s="6"/>
      <c r="HQ550" s="6"/>
      <c r="HR550" s="6"/>
      <c r="HS550" s="6"/>
      <c r="HT550" s="6"/>
      <c r="HU550" s="6"/>
    </row>
    <row r="551" s="12" customFormat="1" ht="24" spans="1:229">
      <c r="A551" s="45" t="s">
        <v>42</v>
      </c>
      <c r="B551" s="46" t="s">
        <v>521</v>
      </c>
      <c r="C551" s="45" t="s">
        <v>49</v>
      </c>
      <c r="D551" s="45" t="s">
        <v>45</v>
      </c>
      <c r="E551" s="45" t="s">
        <v>267</v>
      </c>
      <c r="F551" s="45">
        <v>1</v>
      </c>
      <c r="G551" s="45">
        <v>1</v>
      </c>
      <c r="H551" s="45">
        <v>1</v>
      </c>
      <c r="I551" s="45">
        <v>3</v>
      </c>
      <c r="J551" s="45">
        <v>2019</v>
      </c>
      <c r="K551" s="45">
        <v>2019</v>
      </c>
      <c r="L551" s="55">
        <v>16</v>
      </c>
      <c r="M551" s="55">
        <v>0</v>
      </c>
      <c r="N551" s="55">
        <v>0</v>
      </c>
      <c r="O551" s="55">
        <v>16</v>
      </c>
      <c r="P551" s="55">
        <v>0</v>
      </c>
      <c r="Q551" s="45" t="s">
        <v>46</v>
      </c>
      <c r="R551" s="43">
        <v>1</v>
      </c>
      <c r="S551" s="43">
        <v>3</v>
      </c>
      <c r="T551" s="43">
        <v>1</v>
      </c>
      <c r="U551" s="43">
        <v>3</v>
      </c>
      <c r="V551" s="43">
        <v>0</v>
      </c>
      <c r="W551" s="43">
        <v>0</v>
      </c>
      <c r="X551" s="43">
        <v>0</v>
      </c>
      <c r="Y551" s="43">
        <v>0</v>
      </c>
      <c r="Z551" s="43">
        <v>0</v>
      </c>
      <c r="AA551" s="43">
        <v>0</v>
      </c>
      <c r="AB551" s="46" t="s">
        <v>222</v>
      </c>
      <c r="AC551" s="46" t="s">
        <v>237</v>
      </c>
      <c r="AD551" s="69"/>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6"/>
      <c r="BX551" s="6"/>
      <c r="BY551" s="6"/>
      <c r="BZ551" s="6"/>
      <c r="CA551" s="6"/>
      <c r="CB551" s="6"/>
      <c r="CC551" s="6"/>
      <c r="CD551" s="6"/>
      <c r="CE551" s="6"/>
      <c r="CF551" s="6"/>
      <c r="CG551" s="6"/>
      <c r="CH551" s="6"/>
      <c r="CI551" s="6"/>
      <c r="CJ551" s="6"/>
      <c r="CK551" s="6"/>
      <c r="CL551" s="6"/>
      <c r="CM551" s="6"/>
      <c r="CN551" s="6"/>
      <c r="CO551" s="6"/>
      <c r="CP551" s="6"/>
      <c r="CQ551" s="6"/>
      <c r="CR551" s="6"/>
      <c r="CS551" s="6"/>
      <c r="CT551" s="6"/>
      <c r="CU551" s="6"/>
      <c r="CV551" s="6"/>
      <c r="CW551" s="6"/>
      <c r="CX551" s="6"/>
      <c r="CY551" s="6"/>
      <c r="CZ551" s="6"/>
      <c r="DA551" s="6"/>
      <c r="DB551" s="6"/>
      <c r="DC551" s="6"/>
      <c r="DD551" s="6"/>
      <c r="DE551" s="6"/>
      <c r="DF551" s="6"/>
      <c r="DG551" s="6"/>
      <c r="DH551" s="6"/>
      <c r="DI551" s="6"/>
      <c r="DJ551" s="6"/>
      <c r="DK551" s="6"/>
      <c r="DL551" s="6"/>
      <c r="DM551" s="6"/>
      <c r="DN551" s="6"/>
      <c r="DO551" s="6"/>
      <c r="DP551" s="6"/>
      <c r="DQ551" s="6"/>
      <c r="DR551" s="6"/>
      <c r="DS551" s="6"/>
      <c r="DT551" s="6"/>
      <c r="DU551" s="6"/>
      <c r="DV551" s="6"/>
      <c r="DW551" s="6"/>
      <c r="DX551" s="6"/>
      <c r="DY551" s="6"/>
      <c r="DZ551" s="6"/>
      <c r="EA551" s="6"/>
      <c r="EB551" s="6"/>
      <c r="EC551" s="6"/>
      <c r="ED551" s="6"/>
      <c r="EE551" s="6"/>
      <c r="EF551" s="6"/>
      <c r="EG551" s="6"/>
      <c r="EH551" s="6"/>
      <c r="EI551" s="6"/>
      <c r="EJ551" s="6"/>
      <c r="EK551" s="6"/>
      <c r="EL551" s="6"/>
      <c r="EM551" s="6"/>
      <c r="EN551" s="6"/>
      <c r="EO551" s="6"/>
      <c r="EP551" s="6"/>
      <c r="EQ551" s="6"/>
      <c r="ER551" s="6"/>
      <c r="ES551" s="6"/>
      <c r="ET551" s="6"/>
      <c r="EU551" s="6"/>
      <c r="EV551" s="6"/>
      <c r="EW551" s="6"/>
      <c r="EX551" s="6"/>
      <c r="EY551" s="6"/>
      <c r="EZ551" s="6"/>
      <c r="FA551" s="6"/>
      <c r="FB551" s="6"/>
      <c r="FC551" s="6"/>
      <c r="FD551" s="6"/>
      <c r="FE551" s="6"/>
      <c r="FF551" s="6"/>
      <c r="FG551" s="6"/>
      <c r="FH551" s="6"/>
      <c r="FI551" s="6"/>
      <c r="FJ551" s="6"/>
      <c r="FK551" s="6"/>
      <c r="FL551" s="6"/>
      <c r="FM551" s="6"/>
      <c r="FN551" s="6"/>
      <c r="FO551" s="6"/>
      <c r="FP551" s="6"/>
      <c r="FQ551" s="6"/>
      <c r="FR551" s="6"/>
      <c r="FS551" s="6"/>
      <c r="FT551" s="6"/>
      <c r="FU551" s="6"/>
      <c r="FV551" s="6"/>
      <c r="FW551" s="6"/>
      <c r="FX551" s="6"/>
      <c r="FY551" s="6"/>
      <c r="FZ551" s="6"/>
      <c r="GA551" s="6"/>
      <c r="GB551" s="6"/>
      <c r="GC551" s="6"/>
      <c r="GD551" s="6"/>
      <c r="GE551" s="6"/>
      <c r="GF551" s="6"/>
      <c r="GG551" s="6"/>
      <c r="GH551" s="6"/>
      <c r="GI551" s="6"/>
      <c r="GJ551" s="6"/>
      <c r="GK551" s="6"/>
      <c r="GL551" s="6"/>
      <c r="GM551" s="6"/>
      <c r="GN551" s="6"/>
      <c r="GO551" s="6"/>
      <c r="GP551" s="6"/>
      <c r="GQ551" s="6"/>
      <c r="GR551" s="6"/>
      <c r="GS551" s="6"/>
      <c r="GT551" s="6"/>
      <c r="GU551" s="6"/>
      <c r="GV551" s="6"/>
      <c r="GW551" s="6"/>
      <c r="GX551" s="6"/>
      <c r="GY551" s="6"/>
      <c r="GZ551" s="6"/>
      <c r="HA551" s="6"/>
      <c r="HB551" s="6"/>
      <c r="HC551" s="6"/>
      <c r="HD551" s="6"/>
      <c r="HE551" s="6"/>
      <c r="HF551" s="6"/>
      <c r="HG551" s="6"/>
      <c r="HH551" s="6"/>
      <c r="HI551" s="6"/>
      <c r="HJ551" s="6"/>
      <c r="HK551" s="6"/>
      <c r="HL551" s="6"/>
      <c r="HM551" s="6"/>
      <c r="HN551" s="6"/>
      <c r="HO551" s="6"/>
      <c r="HP551" s="6"/>
      <c r="HQ551" s="6"/>
      <c r="HR551" s="6"/>
      <c r="HS551" s="6"/>
      <c r="HT551" s="6"/>
      <c r="HU551" s="6"/>
    </row>
    <row r="552" s="12" customFormat="1" ht="24" spans="1:229">
      <c r="A552" s="45" t="s">
        <v>42</v>
      </c>
      <c r="B552" s="46" t="s">
        <v>814</v>
      </c>
      <c r="C552" s="45" t="s">
        <v>50</v>
      </c>
      <c r="D552" s="45" t="s">
        <v>45</v>
      </c>
      <c r="E552" s="45" t="s">
        <v>267</v>
      </c>
      <c r="F552" s="45">
        <v>1</v>
      </c>
      <c r="G552" s="45">
        <v>1</v>
      </c>
      <c r="H552" s="45">
        <v>108</v>
      </c>
      <c r="I552" s="45">
        <v>422</v>
      </c>
      <c r="J552" s="45">
        <v>2019</v>
      </c>
      <c r="K552" s="45">
        <v>2019</v>
      </c>
      <c r="L552" s="55">
        <v>10</v>
      </c>
      <c r="M552" s="55">
        <v>0</v>
      </c>
      <c r="N552" s="55">
        <v>0</v>
      </c>
      <c r="O552" s="55">
        <v>10</v>
      </c>
      <c r="P552" s="55">
        <v>0</v>
      </c>
      <c r="Q552" s="45" t="s">
        <v>46</v>
      </c>
      <c r="R552" s="43">
        <v>1308</v>
      </c>
      <c r="S552" s="43">
        <v>6025</v>
      </c>
      <c r="T552" s="43">
        <v>108</v>
      </c>
      <c r="U552" s="43">
        <v>422</v>
      </c>
      <c r="V552" s="43">
        <v>0</v>
      </c>
      <c r="W552" s="43">
        <v>0</v>
      </c>
      <c r="X552" s="43">
        <v>0</v>
      </c>
      <c r="Y552" s="43">
        <v>0</v>
      </c>
      <c r="Z552" s="43">
        <v>0</v>
      </c>
      <c r="AA552" s="43">
        <v>0</v>
      </c>
      <c r="AB552" s="46" t="s">
        <v>222</v>
      </c>
      <c r="AC552" s="46" t="s">
        <v>6</v>
      </c>
      <c r="AD552" s="69"/>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6"/>
      <c r="BX552" s="6"/>
      <c r="BY552" s="6"/>
      <c r="BZ552" s="6"/>
      <c r="CA552" s="6"/>
      <c r="CB552" s="6"/>
      <c r="CC552" s="6"/>
      <c r="CD552" s="6"/>
      <c r="CE552" s="6"/>
      <c r="CF552" s="6"/>
      <c r="CG552" s="6"/>
      <c r="CH552" s="6"/>
      <c r="CI552" s="6"/>
      <c r="CJ552" s="6"/>
      <c r="CK552" s="6"/>
      <c r="CL552" s="6"/>
      <c r="CM552" s="6"/>
      <c r="CN552" s="6"/>
      <c r="CO552" s="6"/>
      <c r="CP552" s="6"/>
      <c r="CQ552" s="6"/>
      <c r="CR552" s="6"/>
      <c r="CS552" s="6"/>
      <c r="CT552" s="6"/>
      <c r="CU552" s="6"/>
      <c r="CV552" s="6"/>
      <c r="CW552" s="6"/>
      <c r="CX552" s="6"/>
      <c r="CY552" s="6"/>
      <c r="CZ552" s="6"/>
      <c r="DA552" s="6"/>
      <c r="DB552" s="6"/>
      <c r="DC552" s="6"/>
      <c r="DD552" s="6"/>
      <c r="DE552" s="6"/>
      <c r="DF552" s="6"/>
      <c r="DG552" s="6"/>
      <c r="DH552" s="6"/>
      <c r="DI552" s="6"/>
      <c r="DJ552" s="6"/>
      <c r="DK552" s="6"/>
      <c r="DL552" s="6"/>
      <c r="DM552" s="6"/>
      <c r="DN552" s="6"/>
      <c r="DO552" s="6"/>
      <c r="DP552" s="6"/>
      <c r="DQ552" s="6"/>
      <c r="DR552" s="6"/>
      <c r="DS552" s="6"/>
      <c r="DT552" s="6"/>
      <c r="DU552" s="6"/>
      <c r="DV552" s="6"/>
      <c r="DW552" s="6"/>
      <c r="DX552" s="6"/>
      <c r="DY552" s="6"/>
      <c r="DZ552" s="6"/>
      <c r="EA552" s="6"/>
      <c r="EB552" s="6"/>
      <c r="EC552" s="6"/>
      <c r="ED552" s="6"/>
      <c r="EE552" s="6"/>
      <c r="EF552" s="6"/>
      <c r="EG552" s="6"/>
      <c r="EH552" s="6"/>
      <c r="EI552" s="6"/>
      <c r="EJ552" s="6"/>
      <c r="EK552" s="6"/>
      <c r="EL552" s="6"/>
      <c r="EM552" s="6"/>
      <c r="EN552" s="6"/>
      <c r="EO552" s="6"/>
      <c r="EP552" s="6"/>
      <c r="EQ552" s="6"/>
      <c r="ER552" s="6"/>
      <c r="ES552" s="6"/>
      <c r="ET552" s="6"/>
      <c r="EU552" s="6"/>
      <c r="EV552" s="6"/>
      <c r="EW552" s="6"/>
      <c r="EX552" s="6"/>
      <c r="EY552" s="6"/>
      <c r="EZ552" s="6"/>
      <c r="FA552" s="6"/>
      <c r="FB552" s="6"/>
      <c r="FC552" s="6"/>
      <c r="FD552" s="6"/>
      <c r="FE552" s="6"/>
      <c r="FF552" s="6"/>
      <c r="FG552" s="6"/>
      <c r="FH552" s="6"/>
      <c r="FI552" s="6"/>
      <c r="FJ552" s="6"/>
      <c r="FK552" s="6"/>
      <c r="FL552" s="6"/>
      <c r="FM552" s="6"/>
      <c r="FN552" s="6"/>
      <c r="FO552" s="6"/>
      <c r="FP552" s="6"/>
      <c r="FQ552" s="6"/>
      <c r="FR552" s="6"/>
      <c r="FS552" s="6"/>
      <c r="FT552" s="6"/>
      <c r="FU552" s="6"/>
      <c r="FV552" s="6"/>
      <c r="FW552" s="6"/>
      <c r="FX552" s="6"/>
      <c r="FY552" s="6"/>
      <c r="FZ552" s="6"/>
      <c r="GA552" s="6"/>
      <c r="GB552" s="6"/>
      <c r="GC552" s="6"/>
      <c r="GD552" s="6"/>
      <c r="GE552" s="6"/>
      <c r="GF552" s="6"/>
      <c r="GG552" s="6"/>
      <c r="GH552" s="6"/>
      <c r="GI552" s="6"/>
      <c r="GJ552" s="6"/>
      <c r="GK552" s="6"/>
      <c r="GL552" s="6"/>
      <c r="GM552" s="6"/>
      <c r="GN552" s="6"/>
      <c r="GO552" s="6"/>
      <c r="GP552" s="6"/>
      <c r="GQ552" s="6"/>
      <c r="GR552" s="6"/>
      <c r="GS552" s="6"/>
      <c r="GT552" s="6"/>
      <c r="GU552" s="6"/>
      <c r="GV552" s="6"/>
      <c r="GW552" s="6"/>
      <c r="GX552" s="6"/>
      <c r="GY552" s="6"/>
      <c r="GZ552" s="6"/>
      <c r="HA552" s="6"/>
      <c r="HB552" s="6"/>
      <c r="HC552" s="6"/>
      <c r="HD552" s="6"/>
      <c r="HE552" s="6"/>
      <c r="HF552" s="6"/>
      <c r="HG552" s="6"/>
      <c r="HH552" s="6"/>
      <c r="HI552" s="6"/>
      <c r="HJ552" s="6"/>
      <c r="HK552" s="6"/>
      <c r="HL552" s="6"/>
      <c r="HM552" s="6"/>
      <c r="HN552" s="6"/>
      <c r="HO552" s="6"/>
      <c r="HP552" s="6"/>
      <c r="HQ552" s="6"/>
      <c r="HR552" s="6"/>
      <c r="HS552" s="6"/>
      <c r="HT552" s="6"/>
      <c r="HU552" s="6"/>
    </row>
    <row r="553" s="12" customFormat="1" ht="24" spans="1:229">
      <c r="A553" s="45" t="s">
        <v>42</v>
      </c>
      <c r="B553" s="46" t="s">
        <v>815</v>
      </c>
      <c r="C553" s="45" t="s">
        <v>51</v>
      </c>
      <c r="D553" s="45" t="s">
        <v>45</v>
      </c>
      <c r="E553" s="45" t="s">
        <v>267</v>
      </c>
      <c r="F553" s="45">
        <v>1</v>
      </c>
      <c r="G553" s="45">
        <v>1</v>
      </c>
      <c r="H553" s="45">
        <v>46</v>
      </c>
      <c r="I553" s="45">
        <v>201</v>
      </c>
      <c r="J553" s="45">
        <v>2019</v>
      </c>
      <c r="K553" s="45">
        <v>2019</v>
      </c>
      <c r="L553" s="55">
        <v>10</v>
      </c>
      <c r="M553" s="55">
        <v>0</v>
      </c>
      <c r="N553" s="55">
        <v>0</v>
      </c>
      <c r="O553" s="55">
        <v>10</v>
      </c>
      <c r="P553" s="55">
        <v>0</v>
      </c>
      <c r="Q553" s="45" t="s">
        <v>46</v>
      </c>
      <c r="R553" s="43">
        <v>201</v>
      </c>
      <c r="S553" s="43">
        <v>1029</v>
      </c>
      <c r="T553" s="43">
        <v>46</v>
      </c>
      <c r="U553" s="43">
        <v>201</v>
      </c>
      <c r="V553" s="43">
        <v>0</v>
      </c>
      <c r="W553" s="43">
        <v>0</v>
      </c>
      <c r="X553" s="43">
        <v>0</v>
      </c>
      <c r="Y553" s="43">
        <v>0</v>
      </c>
      <c r="Z553" s="43">
        <v>0</v>
      </c>
      <c r="AA553" s="43">
        <v>0</v>
      </c>
      <c r="AB553" s="46" t="s">
        <v>222</v>
      </c>
      <c r="AC553" s="46" t="s">
        <v>454</v>
      </c>
      <c r="AD553" s="69"/>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6"/>
      <c r="BX553" s="6"/>
      <c r="BY553" s="6"/>
      <c r="BZ553" s="6"/>
      <c r="CA553" s="6"/>
      <c r="CB553" s="6"/>
      <c r="CC553" s="6"/>
      <c r="CD553" s="6"/>
      <c r="CE553" s="6"/>
      <c r="CF553" s="6"/>
      <c r="CG553" s="6"/>
      <c r="CH553" s="6"/>
      <c r="CI553" s="6"/>
      <c r="CJ553" s="6"/>
      <c r="CK553" s="6"/>
      <c r="CL553" s="6"/>
      <c r="CM553" s="6"/>
      <c r="CN553" s="6"/>
      <c r="CO553" s="6"/>
      <c r="CP553" s="6"/>
      <c r="CQ553" s="6"/>
      <c r="CR553" s="6"/>
      <c r="CS553" s="6"/>
      <c r="CT553" s="6"/>
      <c r="CU553" s="6"/>
      <c r="CV553" s="6"/>
      <c r="CW553" s="6"/>
      <c r="CX553" s="6"/>
      <c r="CY553" s="6"/>
      <c r="CZ553" s="6"/>
      <c r="DA553" s="6"/>
      <c r="DB553" s="6"/>
      <c r="DC553" s="6"/>
      <c r="DD553" s="6"/>
      <c r="DE553" s="6"/>
      <c r="DF553" s="6"/>
      <c r="DG553" s="6"/>
      <c r="DH553" s="6"/>
      <c r="DI553" s="6"/>
      <c r="DJ553" s="6"/>
      <c r="DK553" s="6"/>
      <c r="DL553" s="6"/>
      <c r="DM553" s="6"/>
      <c r="DN553" s="6"/>
      <c r="DO553" s="6"/>
      <c r="DP553" s="6"/>
      <c r="DQ553" s="6"/>
      <c r="DR553" s="6"/>
      <c r="DS553" s="6"/>
      <c r="DT553" s="6"/>
      <c r="DU553" s="6"/>
      <c r="DV553" s="6"/>
      <c r="DW553" s="6"/>
      <c r="DX553" s="6"/>
      <c r="DY553" s="6"/>
      <c r="DZ553" s="6"/>
      <c r="EA553" s="6"/>
      <c r="EB553" s="6"/>
      <c r="EC553" s="6"/>
      <c r="ED553" s="6"/>
      <c r="EE553" s="6"/>
      <c r="EF553" s="6"/>
      <c r="EG553" s="6"/>
      <c r="EH553" s="6"/>
      <c r="EI553" s="6"/>
      <c r="EJ553" s="6"/>
      <c r="EK553" s="6"/>
      <c r="EL553" s="6"/>
      <c r="EM553" s="6"/>
      <c r="EN553" s="6"/>
      <c r="EO553" s="6"/>
      <c r="EP553" s="6"/>
      <c r="EQ553" s="6"/>
      <c r="ER553" s="6"/>
      <c r="ES553" s="6"/>
      <c r="ET553" s="6"/>
      <c r="EU553" s="6"/>
      <c r="EV553" s="6"/>
      <c r="EW553" s="6"/>
      <c r="EX553" s="6"/>
      <c r="EY553" s="6"/>
      <c r="EZ553" s="6"/>
      <c r="FA553" s="6"/>
      <c r="FB553" s="6"/>
      <c r="FC553" s="6"/>
      <c r="FD553" s="6"/>
      <c r="FE553" s="6"/>
      <c r="FF553" s="6"/>
      <c r="FG553" s="6"/>
      <c r="FH553" s="6"/>
      <c r="FI553" s="6"/>
      <c r="FJ553" s="6"/>
      <c r="FK553" s="6"/>
      <c r="FL553" s="6"/>
      <c r="FM553" s="6"/>
      <c r="FN553" s="6"/>
      <c r="FO553" s="6"/>
      <c r="FP553" s="6"/>
      <c r="FQ553" s="6"/>
      <c r="FR553" s="6"/>
      <c r="FS553" s="6"/>
      <c r="FT553" s="6"/>
      <c r="FU553" s="6"/>
      <c r="FV553" s="6"/>
      <c r="FW553" s="6"/>
      <c r="FX553" s="6"/>
      <c r="FY553" s="6"/>
      <c r="FZ553" s="6"/>
      <c r="GA553" s="6"/>
      <c r="GB553" s="6"/>
      <c r="GC553" s="6"/>
      <c r="GD553" s="6"/>
      <c r="GE553" s="6"/>
      <c r="GF553" s="6"/>
      <c r="GG553" s="6"/>
      <c r="GH553" s="6"/>
      <c r="GI553" s="6"/>
      <c r="GJ553" s="6"/>
      <c r="GK553" s="6"/>
      <c r="GL553" s="6"/>
      <c r="GM553" s="6"/>
      <c r="GN553" s="6"/>
      <c r="GO553" s="6"/>
      <c r="GP553" s="6"/>
      <c r="GQ553" s="6"/>
      <c r="GR553" s="6"/>
      <c r="GS553" s="6"/>
      <c r="GT553" s="6"/>
      <c r="GU553" s="6"/>
      <c r="GV553" s="6"/>
      <c r="GW553" s="6"/>
      <c r="GX553" s="6"/>
      <c r="GY553" s="6"/>
      <c r="GZ553" s="6"/>
      <c r="HA553" s="6"/>
      <c r="HB553" s="6"/>
      <c r="HC553" s="6"/>
      <c r="HD553" s="6"/>
      <c r="HE553" s="6"/>
      <c r="HF553" s="6"/>
      <c r="HG553" s="6"/>
      <c r="HH553" s="6"/>
      <c r="HI553" s="6"/>
      <c r="HJ553" s="6"/>
      <c r="HK553" s="6"/>
      <c r="HL553" s="6"/>
      <c r="HM553" s="6"/>
      <c r="HN553" s="6"/>
      <c r="HO553" s="6"/>
      <c r="HP553" s="6"/>
      <c r="HQ553" s="6"/>
      <c r="HR553" s="6"/>
      <c r="HS553" s="6"/>
      <c r="HT553" s="6"/>
      <c r="HU553" s="6"/>
    </row>
    <row r="554" s="12" customFormat="1" ht="24" spans="1:229">
      <c r="A554" s="45" t="s">
        <v>42</v>
      </c>
      <c r="B554" s="46" t="s">
        <v>816</v>
      </c>
      <c r="C554" s="45" t="s">
        <v>51</v>
      </c>
      <c r="D554" s="45" t="s">
        <v>45</v>
      </c>
      <c r="E554" s="45" t="s">
        <v>267</v>
      </c>
      <c r="F554" s="45">
        <v>1</v>
      </c>
      <c r="G554" s="45">
        <v>1</v>
      </c>
      <c r="H554" s="45">
        <v>32</v>
      </c>
      <c r="I554" s="45">
        <v>133</v>
      </c>
      <c r="J554" s="45">
        <v>2019</v>
      </c>
      <c r="K554" s="45">
        <v>2019</v>
      </c>
      <c r="L554" s="55">
        <v>10</v>
      </c>
      <c r="M554" s="55">
        <v>0</v>
      </c>
      <c r="N554" s="55">
        <v>0</v>
      </c>
      <c r="O554" s="55">
        <v>10</v>
      </c>
      <c r="P554" s="55">
        <v>0</v>
      </c>
      <c r="Q554" s="45" t="s">
        <v>46</v>
      </c>
      <c r="R554" s="43">
        <v>1039</v>
      </c>
      <c r="S554" s="43">
        <v>4931</v>
      </c>
      <c r="T554" s="43">
        <v>32</v>
      </c>
      <c r="U554" s="43">
        <v>133</v>
      </c>
      <c r="V554" s="43">
        <v>0</v>
      </c>
      <c r="W554" s="43">
        <v>0</v>
      </c>
      <c r="X554" s="43">
        <v>0</v>
      </c>
      <c r="Y554" s="43">
        <v>0</v>
      </c>
      <c r="Z554" s="43">
        <v>0</v>
      </c>
      <c r="AA554" s="43">
        <v>0</v>
      </c>
      <c r="AB554" s="46" t="s">
        <v>222</v>
      </c>
      <c r="AC554" s="46" t="s">
        <v>454</v>
      </c>
      <c r="AD554" s="69"/>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c r="BZ554" s="6"/>
      <c r="CA554" s="6"/>
      <c r="CB554" s="6"/>
      <c r="CC554" s="6"/>
      <c r="CD554" s="6"/>
      <c r="CE554" s="6"/>
      <c r="CF554" s="6"/>
      <c r="CG554" s="6"/>
      <c r="CH554" s="6"/>
      <c r="CI554" s="6"/>
      <c r="CJ554" s="6"/>
      <c r="CK554" s="6"/>
      <c r="CL554" s="6"/>
      <c r="CM554" s="6"/>
      <c r="CN554" s="6"/>
      <c r="CO554" s="6"/>
      <c r="CP554" s="6"/>
      <c r="CQ554" s="6"/>
      <c r="CR554" s="6"/>
      <c r="CS554" s="6"/>
      <c r="CT554" s="6"/>
      <c r="CU554" s="6"/>
      <c r="CV554" s="6"/>
      <c r="CW554" s="6"/>
      <c r="CX554" s="6"/>
      <c r="CY554" s="6"/>
      <c r="CZ554" s="6"/>
      <c r="DA554" s="6"/>
      <c r="DB554" s="6"/>
      <c r="DC554" s="6"/>
      <c r="DD554" s="6"/>
      <c r="DE554" s="6"/>
      <c r="DF554" s="6"/>
      <c r="DG554" s="6"/>
      <c r="DH554" s="6"/>
      <c r="DI554" s="6"/>
      <c r="DJ554" s="6"/>
      <c r="DK554" s="6"/>
      <c r="DL554" s="6"/>
      <c r="DM554" s="6"/>
      <c r="DN554" s="6"/>
      <c r="DO554" s="6"/>
      <c r="DP554" s="6"/>
      <c r="DQ554" s="6"/>
      <c r="DR554" s="6"/>
      <c r="DS554" s="6"/>
      <c r="DT554" s="6"/>
      <c r="DU554" s="6"/>
      <c r="DV554" s="6"/>
      <c r="DW554" s="6"/>
      <c r="DX554" s="6"/>
      <c r="DY554" s="6"/>
      <c r="DZ554" s="6"/>
      <c r="EA554" s="6"/>
      <c r="EB554" s="6"/>
      <c r="EC554" s="6"/>
      <c r="ED554" s="6"/>
      <c r="EE554" s="6"/>
      <c r="EF554" s="6"/>
      <c r="EG554" s="6"/>
      <c r="EH554" s="6"/>
      <c r="EI554" s="6"/>
      <c r="EJ554" s="6"/>
      <c r="EK554" s="6"/>
      <c r="EL554" s="6"/>
      <c r="EM554" s="6"/>
      <c r="EN554" s="6"/>
      <c r="EO554" s="6"/>
      <c r="EP554" s="6"/>
      <c r="EQ554" s="6"/>
      <c r="ER554" s="6"/>
      <c r="ES554" s="6"/>
      <c r="ET554" s="6"/>
      <c r="EU554" s="6"/>
      <c r="EV554" s="6"/>
      <c r="EW554" s="6"/>
      <c r="EX554" s="6"/>
      <c r="EY554" s="6"/>
      <c r="EZ554" s="6"/>
      <c r="FA554" s="6"/>
      <c r="FB554" s="6"/>
      <c r="FC554" s="6"/>
      <c r="FD554" s="6"/>
      <c r="FE554" s="6"/>
      <c r="FF554" s="6"/>
      <c r="FG554" s="6"/>
      <c r="FH554" s="6"/>
      <c r="FI554" s="6"/>
      <c r="FJ554" s="6"/>
      <c r="FK554" s="6"/>
      <c r="FL554" s="6"/>
      <c r="FM554" s="6"/>
      <c r="FN554" s="6"/>
      <c r="FO554" s="6"/>
      <c r="FP554" s="6"/>
      <c r="FQ554" s="6"/>
      <c r="FR554" s="6"/>
      <c r="FS554" s="6"/>
      <c r="FT554" s="6"/>
      <c r="FU554" s="6"/>
      <c r="FV554" s="6"/>
      <c r="FW554" s="6"/>
      <c r="FX554" s="6"/>
      <c r="FY554" s="6"/>
      <c r="FZ554" s="6"/>
      <c r="GA554" s="6"/>
      <c r="GB554" s="6"/>
      <c r="GC554" s="6"/>
      <c r="GD554" s="6"/>
      <c r="GE554" s="6"/>
      <c r="GF554" s="6"/>
      <c r="GG554" s="6"/>
      <c r="GH554" s="6"/>
      <c r="GI554" s="6"/>
      <c r="GJ554" s="6"/>
      <c r="GK554" s="6"/>
      <c r="GL554" s="6"/>
      <c r="GM554" s="6"/>
      <c r="GN554" s="6"/>
      <c r="GO554" s="6"/>
      <c r="GP554" s="6"/>
      <c r="GQ554" s="6"/>
      <c r="GR554" s="6"/>
      <c r="GS554" s="6"/>
      <c r="GT554" s="6"/>
      <c r="GU554" s="6"/>
      <c r="GV554" s="6"/>
      <c r="GW554" s="6"/>
      <c r="GX554" s="6"/>
      <c r="GY554" s="6"/>
      <c r="GZ554" s="6"/>
      <c r="HA554" s="6"/>
      <c r="HB554" s="6"/>
      <c r="HC554" s="6"/>
      <c r="HD554" s="6"/>
      <c r="HE554" s="6"/>
      <c r="HF554" s="6"/>
      <c r="HG554" s="6"/>
      <c r="HH554" s="6"/>
      <c r="HI554" s="6"/>
      <c r="HJ554" s="6"/>
      <c r="HK554" s="6"/>
      <c r="HL554" s="6"/>
      <c r="HM554" s="6"/>
      <c r="HN554" s="6"/>
      <c r="HO554" s="6"/>
      <c r="HP554" s="6"/>
      <c r="HQ554" s="6"/>
      <c r="HR554" s="6"/>
      <c r="HS554" s="6"/>
      <c r="HT554" s="6"/>
      <c r="HU554" s="6"/>
    </row>
    <row r="555" s="12" customFormat="1" ht="24" spans="1:229">
      <c r="A555" s="45" t="s">
        <v>42</v>
      </c>
      <c r="B555" s="46" t="s">
        <v>525</v>
      </c>
      <c r="C555" s="45" t="s">
        <v>52</v>
      </c>
      <c r="D555" s="45" t="s">
        <v>45</v>
      </c>
      <c r="E555" s="45" t="s">
        <v>267</v>
      </c>
      <c r="F555" s="45">
        <v>1</v>
      </c>
      <c r="G555" s="45">
        <v>1</v>
      </c>
      <c r="H555" s="45">
        <v>10</v>
      </c>
      <c r="I555" s="45">
        <v>30</v>
      </c>
      <c r="J555" s="45">
        <v>2019</v>
      </c>
      <c r="K555" s="45">
        <v>2019</v>
      </c>
      <c r="L555" s="55">
        <v>10</v>
      </c>
      <c r="M555" s="55">
        <v>0</v>
      </c>
      <c r="N555" s="55">
        <v>0</v>
      </c>
      <c r="O555" s="55">
        <v>10</v>
      </c>
      <c r="P555" s="55">
        <v>0</v>
      </c>
      <c r="Q555" s="45" t="s">
        <v>46</v>
      </c>
      <c r="R555" s="43">
        <v>10</v>
      </c>
      <c r="S555" s="43">
        <v>30</v>
      </c>
      <c r="T555" s="43">
        <v>10</v>
      </c>
      <c r="U555" s="43">
        <v>30</v>
      </c>
      <c r="V555" s="43">
        <v>0</v>
      </c>
      <c r="W555" s="43">
        <v>0</v>
      </c>
      <c r="X555" s="43">
        <v>0</v>
      </c>
      <c r="Y555" s="43">
        <v>0</v>
      </c>
      <c r="Z555" s="43">
        <v>0</v>
      </c>
      <c r="AA555" s="43">
        <v>0</v>
      </c>
      <c r="AB555" s="46" t="s">
        <v>222</v>
      </c>
      <c r="AC555" s="46" t="s">
        <v>454</v>
      </c>
      <c r="AD555" s="69"/>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c r="BZ555" s="6"/>
      <c r="CA555" s="6"/>
      <c r="CB555" s="6"/>
      <c r="CC555" s="6"/>
      <c r="CD555" s="6"/>
      <c r="CE555" s="6"/>
      <c r="CF555" s="6"/>
      <c r="CG555" s="6"/>
      <c r="CH555" s="6"/>
      <c r="CI555" s="6"/>
      <c r="CJ555" s="6"/>
      <c r="CK555" s="6"/>
      <c r="CL555" s="6"/>
      <c r="CM555" s="6"/>
      <c r="CN555" s="6"/>
      <c r="CO555" s="6"/>
      <c r="CP555" s="6"/>
      <c r="CQ555" s="6"/>
      <c r="CR555" s="6"/>
      <c r="CS555" s="6"/>
      <c r="CT555" s="6"/>
      <c r="CU555" s="6"/>
      <c r="CV555" s="6"/>
      <c r="CW555" s="6"/>
      <c r="CX555" s="6"/>
      <c r="CY555" s="6"/>
      <c r="CZ555" s="6"/>
      <c r="DA555" s="6"/>
      <c r="DB555" s="6"/>
      <c r="DC555" s="6"/>
      <c r="DD555" s="6"/>
      <c r="DE555" s="6"/>
      <c r="DF555" s="6"/>
      <c r="DG555" s="6"/>
      <c r="DH555" s="6"/>
      <c r="DI555" s="6"/>
      <c r="DJ555" s="6"/>
      <c r="DK555" s="6"/>
      <c r="DL555" s="6"/>
      <c r="DM555" s="6"/>
      <c r="DN555" s="6"/>
      <c r="DO555" s="6"/>
      <c r="DP555" s="6"/>
      <c r="DQ555" s="6"/>
      <c r="DR555" s="6"/>
      <c r="DS555" s="6"/>
      <c r="DT555" s="6"/>
      <c r="DU555" s="6"/>
      <c r="DV555" s="6"/>
      <c r="DW555" s="6"/>
      <c r="DX555" s="6"/>
      <c r="DY555" s="6"/>
      <c r="DZ555" s="6"/>
      <c r="EA555" s="6"/>
      <c r="EB555" s="6"/>
      <c r="EC555" s="6"/>
      <c r="ED555" s="6"/>
      <c r="EE555" s="6"/>
      <c r="EF555" s="6"/>
      <c r="EG555" s="6"/>
      <c r="EH555" s="6"/>
      <c r="EI555" s="6"/>
      <c r="EJ555" s="6"/>
      <c r="EK555" s="6"/>
      <c r="EL555" s="6"/>
      <c r="EM555" s="6"/>
      <c r="EN555" s="6"/>
      <c r="EO555" s="6"/>
      <c r="EP555" s="6"/>
      <c r="EQ555" s="6"/>
      <c r="ER555" s="6"/>
      <c r="ES555" s="6"/>
      <c r="ET555" s="6"/>
      <c r="EU555" s="6"/>
      <c r="EV555" s="6"/>
      <c r="EW555" s="6"/>
      <c r="EX555" s="6"/>
      <c r="EY555" s="6"/>
      <c r="EZ555" s="6"/>
      <c r="FA555" s="6"/>
      <c r="FB555" s="6"/>
      <c r="FC555" s="6"/>
      <c r="FD555" s="6"/>
      <c r="FE555" s="6"/>
      <c r="FF555" s="6"/>
      <c r="FG555" s="6"/>
      <c r="FH555" s="6"/>
      <c r="FI555" s="6"/>
      <c r="FJ555" s="6"/>
      <c r="FK555" s="6"/>
      <c r="FL555" s="6"/>
      <c r="FM555" s="6"/>
      <c r="FN555" s="6"/>
      <c r="FO555" s="6"/>
      <c r="FP555" s="6"/>
      <c r="FQ555" s="6"/>
      <c r="FR555" s="6"/>
      <c r="FS555" s="6"/>
      <c r="FT555" s="6"/>
      <c r="FU555" s="6"/>
      <c r="FV555" s="6"/>
      <c r="FW555" s="6"/>
      <c r="FX555" s="6"/>
      <c r="FY555" s="6"/>
      <c r="FZ555" s="6"/>
      <c r="GA555" s="6"/>
      <c r="GB555" s="6"/>
      <c r="GC555" s="6"/>
      <c r="GD555" s="6"/>
      <c r="GE555" s="6"/>
      <c r="GF555" s="6"/>
      <c r="GG555" s="6"/>
      <c r="GH555" s="6"/>
      <c r="GI555" s="6"/>
      <c r="GJ555" s="6"/>
      <c r="GK555" s="6"/>
      <c r="GL555" s="6"/>
      <c r="GM555" s="6"/>
      <c r="GN555" s="6"/>
      <c r="GO555" s="6"/>
      <c r="GP555" s="6"/>
      <c r="GQ555" s="6"/>
      <c r="GR555" s="6"/>
      <c r="GS555" s="6"/>
      <c r="GT555" s="6"/>
      <c r="GU555" s="6"/>
      <c r="GV555" s="6"/>
      <c r="GW555" s="6"/>
      <c r="GX555" s="6"/>
      <c r="GY555" s="6"/>
      <c r="GZ555" s="6"/>
      <c r="HA555" s="6"/>
      <c r="HB555" s="6"/>
      <c r="HC555" s="6"/>
      <c r="HD555" s="6"/>
      <c r="HE555" s="6"/>
      <c r="HF555" s="6"/>
      <c r="HG555" s="6"/>
      <c r="HH555" s="6"/>
      <c r="HI555" s="6"/>
      <c r="HJ555" s="6"/>
      <c r="HK555" s="6"/>
      <c r="HL555" s="6"/>
      <c r="HM555" s="6"/>
      <c r="HN555" s="6"/>
      <c r="HO555" s="6"/>
      <c r="HP555" s="6"/>
      <c r="HQ555" s="6"/>
      <c r="HR555" s="6"/>
      <c r="HS555" s="6"/>
      <c r="HT555" s="6"/>
      <c r="HU555" s="6"/>
    </row>
    <row r="556" s="12" customFormat="1" ht="24" spans="1:229">
      <c r="A556" s="45" t="s">
        <v>42</v>
      </c>
      <c r="B556" s="46" t="s">
        <v>526</v>
      </c>
      <c r="C556" s="45" t="s">
        <v>52</v>
      </c>
      <c r="D556" s="45" t="s">
        <v>45</v>
      </c>
      <c r="E556" s="45" t="s">
        <v>267</v>
      </c>
      <c r="F556" s="45">
        <v>1</v>
      </c>
      <c r="G556" s="45">
        <v>1</v>
      </c>
      <c r="H556" s="45">
        <v>185</v>
      </c>
      <c r="I556" s="45">
        <v>709</v>
      </c>
      <c r="J556" s="45">
        <v>2019</v>
      </c>
      <c r="K556" s="45">
        <v>2019</v>
      </c>
      <c r="L556" s="55">
        <v>10</v>
      </c>
      <c r="M556" s="55">
        <v>0</v>
      </c>
      <c r="N556" s="55">
        <v>0</v>
      </c>
      <c r="O556" s="55">
        <v>10</v>
      </c>
      <c r="P556" s="55">
        <v>0</v>
      </c>
      <c r="Q556" s="45" t="s">
        <v>46</v>
      </c>
      <c r="R556" s="43">
        <v>185</v>
      </c>
      <c r="S556" s="43">
        <v>709</v>
      </c>
      <c r="T556" s="43">
        <v>185</v>
      </c>
      <c r="U556" s="43">
        <v>709</v>
      </c>
      <c r="V556" s="43">
        <v>0</v>
      </c>
      <c r="W556" s="43">
        <v>0</v>
      </c>
      <c r="X556" s="43">
        <v>0</v>
      </c>
      <c r="Y556" s="43">
        <v>0</v>
      </c>
      <c r="Z556" s="43">
        <v>0</v>
      </c>
      <c r="AA556" s="43">
        <v>0</v>
      </c>
      <c r="AB556" s="46" t="s">
        <v>222</v>
      </c>
      <c r="AC556" s="46" t="s">
        <v>454</v>
      </c>
      <c r="AD556" s="69"/>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6"/>
      <c r="BX556" s="6"/>
      <c r="BY556" s="6"/>
      <c r="BZ556" s="6"/>
      <c r="CA556" s="6"/>
      <c r="CB556" s="6"/>
      <c r="CC556" s="6"/>
      <c r="CD556" s="6"/>
      <c r="CE556" s="6"/>
      <c r="CF556" s="6"/>
      <c r="CG556" s="6"/>
      <c r="CH556" s="6"/>
      <c r="CI556" s="6"/>
      <c r="CJ556" s="6"/>
      <c r="CK556" s="6"/>
      <c r="CL556" s="6"/>
      <c r="CM556" s="6"/>
      <c r="CN556" s="6"/>
      <c r="CO556" s="6"/>
      <c r="CP556" s="6"/>
      <c r="CQ556" s="6"/>
      <c r="CR556" s="6"/>
      <c r="CS556" s="6"/>
      <c r="CT556" s="6"/>
      <c r="CU556" s="6"/>
      <c r="CV556" s="6"/>
      <c r="CW556" s="6"/>
      <c r="CX556" s="6"/>
      <c r="CY556" s="6"/>
      <c r="CZ556" s="6"/>
      <c r="DA556" s="6"/>
      <c r="DB556" s="6"/>
      <c r="DC556" s="6"/>
      <c r="DD556" s="6"/>
      <c r="DE556" s="6"/>
      <c r="DF556" s="6"/>
      <c r="DG556" s="6"/>
      <c r="DH556" s="6"/>
      <c r="DI556" s="6"/>
      <c r="DJ556" s="6"/>
      <c r="DK556" s="6"/>
      <c r="DL556" s="6"/>
      <c r="DM556" s="6"/>
      <c r="DN556" s="6"/>
      <c r="DO556" s="6"/>
      <c r="DP556" s="6"/>
      <c r="DQ556" s="6"/>
      <c r="DR556" s="6"/>
      <c r="DS556" s="6"/>
      <c r="DT556" s="6"/>
      <c r="DU556" s="6"/>
      <c r="DV556" s="6"/>
      <c r="DW556" s="6"/>
      <c r="DX556" s="6"/>
      <c r="DY556" s="6"/>
      <c r="DZ556" s="6"/>
      <c r="EA556" s="6"/>
      <c r="EB556" s="6"/>
      <c r="EC556" s="6"/>
      <c r="ED556" s="6"/>
      <c r="EE556" s="6"/>
      <c r="EF556" s="6"/>
      <c r="EG556" s="6"/>
      <c r="EH556" s="6"/>
      <c r="EI556" s="6"/>
      <c r="EJ556" s="6"/>
      <c r="EK556" s="6"/>
      <c r="EL556" s="6"/>
      <c r="EM556" s="6"/>
      <c r="EN556" s="6"/>
      <c r="EO556" s="6"/>
      <c r="EP556" s="6"/>
      <c r="EQ556" s="6"/>
      <c r="ER556" s="6"/>
      <c r="ES556" s="6"/>
      <c r="ET556" s="6"/>
      <c r="EU556" s="6"/>
      <c r="EV556" s="6"/>
      <c r="EW556" s="6"/>
      <c r="EX556" s="6"/>
      <c r="EY556" s="6"/>
      <c r="EZ556" s="6"/>
      <c r="FA556" s="6"/>
      <c r="FB556" s="6"/>
      <c r="FC556" s="6"/>
      <c r="FD556" s="6"/>
      <c r="FE556" s="6"/>
      <c r="FF556" s="6"/>
      <c r="FG556" s="6"/>
      <c r="FH556" s="6"/>
      <c r="FI556" s="6"/>
      <c r="FJ556" s="6"/>
      <c r="FK556" s="6"/>
      <c r="FL556" s="6"/>
      <c r="FM556" s="6"/>
      <c r="FN556" s="6"/>
      <c r="FO556" s="6"/>
      <c r="FP556" s="6"/>
      <c r="FQ556" s="6"/>
      <c r="FR556" s="6"/>
      <c r="FS556" s="6"/>
      <c r="FT556" s="6"/>
      <c r="FU556" s="6"/>
      <c r="FV556" s="6"/>
      <c r="FW556" s="6"/>
      <c r="FX556" s="6"/>
      <c r="FY556" s="6"/>
      <c r="FZ556" s="6"/>
      <c r="GA556" s="6"/>
      <c r="GB556" s="6"/>
      <c r="GC556" s="6"/>
      <c r="GD556" s="6"/>
      <c r="GE556" s="6"/>
      <c r="GF556" s="6"/>
      <c r="GG556" s="6"/>
      <c r="GH556" s="6"/>
      <c r="GI556" s="6"/>
      <c r="GJ556" s="6"/>
      <c r="GK556" s="6"/>
      <c r="GL556" s="6"/>
      <c r="GM556" s="6"/>
      <c r="GN556" s="6"/>
      <c r="GO556" s="6"/>
      <c r="GP556" s="6"/>
      <c r="GQ556" s="6"/>
      <c r="GR556" s="6"/>
      <c r="GS556" s="6"/>
      <c r="GT556" s="6"/>
      <c r="GU556" s="6"/>
      <c r="GV556" s="6"/>
      <c r="GW556" s="6"/>
      <c r="GX556" s="6"/>
      <c r="GY556" s="6"/>
      <c r="GZ556" s="6"/>
      <c r="HA556" s="6"/>
      <c r="HB556" s="6"/>
      <c r="HC556" s="6"/>
      <c r="HD556" s="6"/>
      <c r="HE556" s="6"/>
      <c r="HF556" s="6"/>
      <c r="HG556" s="6"/>
      <c r="HH556" s="6"/>
      <c r="HI556" s="6"/>
      <c r="HJ556" s="6"/>
      <c r="HK556" s="6"/>
      <c r="HL556" s="6"/>
      <c r="HM556" s="6"/>
      <c r="HN556" s="6"/>
      <c r="HO556" s="6"/>
      <c r="HP556" s="6"/>
      <c r="HQ556" s="6"/>
      <c r="HR556" s="6"/>
      <c r="HS556" s="6"/>
      <c r="HT556" s="6"/>
      <c r="HU556" s="6"/>
    </row>
    <row r="557" s="12" customFormat="1" ht="24" spans="1:229">
      <c r="A557" s="45" t="s">
        <v>42</v>
      </c>
      <c r="B557" s="46" t="s">
        <v>527</v>
      </c>
      <c r="C557" s="45" t="s">
        <v>52</v>
      </c>
      <c r="D557" s="45" t="s">
        <v>45</v>
      </c>
      <c r="E557" s="45" t="s">
        <v>267</v>
      </c>
      <c r="F557" s="45">
        <v>1</v>
      </c>
      <c r="G557" s="45">
        <v>1</v>
      </c>
      <c r="H557" s="45">
        <v>12</v>
      </c>
      <c r="I557" s="45">
        <v>39</v>
      </c>
      <c r="J557" s="45">
        <v>2019</v>
      </c>
      <c r="K557" s="45">
        <v>2019</v>
      </c>
      <c r="L557" s="55">
        <v>14</v>
      </c>
      <c r="M557" s="55">
        <v>0</v>
      </c>
      <c r="N557" s="55">
        <v>0</v>
      </c>
      <c r="O557" s="55">
        <v>14</v>
      </c>
      <c r="P557" s="55">
        <v>0</v>
      </c>
      <c r="Q557" s="45" t="s">
        <v>46</v>
      </c>
      <c r="R557" s="43">
        <v>12</v>
      </c>
      <c r="S557" s="43">
        <v>39</v>
      </c>
      <c r="T557" s="43">
        <v>12</v>
      </c>
      <c r="U557" s="43">
        <v>39</v>
      </c>
      <c r="V557" s="43">
        <v>0</v>
      </c>
      <c r="W557" s="43">
        <v>0</v>
      </c>
      <c r="X557" s="43">
        <v>0</v>
      </c>
      <c r="Y557" s="43">
        <v>0</v>
      </c>
      <c r="Z557" s="43">
        <v>0</v>
      </c>
      <c r="AA557" s="43">
        <v>0</v>
      </c>
      <c r="AB557" s="46" t="s">
        <v>222</v>
      </c>
      <c r="AC557" s="46" t="s">
        <v>454</v>
      </c>
      <c r="AD557" s="69"/>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6"/>
      <c r="BX557" s="6"/>
      <c r="BY557" s="6"/>
      <c r="BZ557" s="6"/>
      <c r="CA557" s="6"/>
      <c r="CB557" s="6"/>
      <c r="CC557" s="6"/>
      <c r="CD557" s="6"/>
      <c r="CE557" s="6"/>
      <c r="CF557" s="6"/>
      <c r="CG557" s="6"/>
      <c r="CH557" s="6"/>
      <c r="CI557" s="6"/>
      <c r="CJ557" s="6"/>
      <c r="CK557" s="6"/>
      <c r="CL557" s="6"/>
      <c r="CM557" s="6"/>
      <c r="CN557" s="6"/>
      <c r="CO557" s="6"/>
      <c r="CP557" s="6"/>
      <c r="CQ557" s="6"/>
      <c r="CR557" s="6"/>
      <c r="CS557" s="6"/>
      <c r="CT557" s="6"/>
      <c r="CU557" s="6"/>
      <c r="CV557" s="6"/>
      <c r="CW557" s="6"/>
      <c r="CX557" s="6"/>
      <c r="CY557" s="6"/>
      <c r="CZ557" s="6"/>
      <c r="DA557" s="6"/>
      <c r="DB557" s="6"/>
      <c r="DC557" s="6"/>
      <c r="DD557" s="6"/>
      <c r="DE557" s="6"/>
      <c r="DF557" s="6"/>
      <c r="DG557" s="6"/>
      <c r="DH557" s="6"/>
      <c r="DI557" s="6"/>
      <c r="DJ557" s="6"/>
      <c r="DK557" s="6"/>
      <c r="DL557" s="6"/>
      <c r="DM557" s="6"/>
      <c r="DN557" s="6"/>
      <c r="DO557" s="6"/>
      <c r="DP557" s="6"/>
      <c r="DQ557" s="6"/>
      <c r="DR557" s="6"/>
      <c r="DS557" s="6"/>
      <c r="DT557" s="6"/>
      <c r="DU557" s="6"/>
      <c r="DV557" s="6"/>
      <c r="DW557" s="6"/>
      <c r="DX557" s="6"/>
      <c r="DY557" s="6"/>
      <c r="DZ557" s="6"/>
      <c r="EA557" s="6"/>
      <c r="EB557" s="6"/>
      <c r="EC557" s="6"/>
      <c r="ED557" s="6"/>
      <c r="EE557" s="6"/>
      <c r="EF557" s="6"/>
      <c r="EG557" s="6"/>
      <c r="EH557" s="6"/>
      <c r="EI557" s="6"/>
      <c r="EJ557" s="6"/>
      <c r="EK557" s="6"/>
      <c r="EL557" s="6"/>
      <c r="EM557" s="6"/>
      <c r="EN557" s="6"/>
      <c r="EO557" s="6"/>
      <c r="EP557" s="6"/>
      <c r="EQ557" s="6"/>
      <c r="ER557" s="6"/>
      <c r="ES557" s="6"/>
      <c r="ET557" s="6"/>
      <c r="EU557" s="6"/>
      <c r="EV557" s="6"/>
      <c r="EW557" s="6"/>
      <c r="EX557" s="6"/>
      <c r="EY557" s="6"/>
      <c r="EZ557" s="6"/>
      <c r="FA557" s="6"/>
      <c r="FB557" s="6"/>
      <c r="FC557" s="6"/>
      <c r="FD557" s="6"/>
      <c r="FE557" s="6"/>
      <c r="FF557" s="6"/>
      <c r="FG557" s="6"/>
      <c r="FH557" s="6"/>
      <c r="FI557" s="6"/>
      <c r="FJ557" s="6"/>
      <c r="FK557" s="6"/>
      <c r="FL557" s="6"/>
      <c r="FM557" s="6"/>
      <c r="FN557" s="6"/>
      <c r="FO557" s="6"/>
      <c r="FP557" s="6"/>
      <c r="FQ557" s="6"/>
      <c r="FR557" s="6"/>
      <c r="FS557" s="6"/>
      <c r="FT557" s="6"/>
      <c r="FU557" s="6"/>
      <c r="FV557" s="6"/>
      <c r="FW557" s="6"/>
      <c r="FX557" s="6"/>
      <c r="FY557" s="6"/>
      <c r="FZ557" s="6"/>
      <c r="GA557" s="6"/>
      <c r="GB557" s="6"/>
      <c r="GC557" s="6"/>
      <c r="GD557" s="6"/>
      <c r="GE557" s="6"/>
      <c r="GF557" s="6"/>
      <c r="GG557" s="6"/>
      <c r="GH557" s="6"/>
      <c r="GI557" s="6"/>
      <c r="GJ557" s="6"/>
      <c r="GK557" s="6"/>
      <c r="GL557" s="6"/>
      <c r="GM557" s="6"/>
      <c r="GN557" s="6"/>
      <c r="GO557" s="6"/>
      <c r="GP557" s="6"/>
      <c r="GQ557" s="6"/>
      <c r="GR557" s="6"/>
      <c r="GS557" s="6"/>
      <c r="GT557" s="6"/>
      <c r="GU557" s="6"/>
      <c r="GV557" s="6"/>
      <c r="GW557" s="6"/>
      <c r="GX557" s="6"/>
      <c r="GY557" s="6"/>
      <c r="GZ557" s="6"/>
      <c r="HA557" s="6"/>
      <c r="HB557" s="6"/>
      <c r="HC557" s="6"/>
      <c r="HD557" s="6"/>
      <c r="HE557" s="6"/>
      <c r="HF557" s="6"/>
      <c r="HG557" s="6"/>
      <c r="HH557" s="6"/>
      <c r="HI557" s="6"/>
      <c r="HJ557" s="6"/>
      <c r="HK557" s="6"/>
      <c r="HL557" s="6"/>
      <c r="HM557" s="6"/>
      <c r="HN557" s="6"/>
      <c r="HO557" s="6"/>
      <c r="HP557" s="6"/>
      <c r="HQ557" s="6"/>
      <c r="HR557" s="6"/>
      <c r="HS557" s="6"/>
      <c r="HT557" s="6"/>
      <c r="HU557" s="6"/>
    </row>
    <row r="558" s="12" customFormat="1" ht="24" spans="1:229">
      <c r="A558" s="45" t="s">
        <v>42</v>
      </c>
      <c r="B558" s="46" t="s">
        <v>817</v>
      </c>
      <c r="C558" s="45" t="s">
        <v>52</v>
      </c>
      <c r="D558" s="45" t="s">
        <v>45</v>
      </c>
      <c r="E558" s="45" t="s">
        <v>267</v>
      </c>
      <c r="F558" s="45">
        <v>1</v>
      </c>
      <c r="G558" s="45">
        <v>1</v>
      </c>
      <c r="H558" s="45">
        <v>6</v>
      </c>
      <c r="I558" s="45">
        <v>12</v>
      </c>
      <c r="J558" s="45">
        <v>2019</v>
      </c>
      <c r="K558" s="45">
        <v>2019</v>
      </c>
      <c r="L558" s="55">
        <v>10</v>
      </c>
      <c r="M558" s="55">
        <v>0</v>
      </c>
      <c r="N558" s="55">
        <v>0</v>
      </c>
      <c r="O558" s="55">
        <v>10</v>
      </c>
      <c r="P558" s="55">
        <v>0</v>
      </c>
      <c r="Q558" s="45" t="s">
        <v>46</v>
      </c>
      <c r="R558" s="43">
        <v>6</v>
      </c>
      <c r="S558" s="43">
        <v>12</v>
      </c>
      <c r="T558" s="43">
        <v>6</v>
      </c>
      <c r="U558" s="43">
        <v>12</v>
      </c>
      <c r="V558" s="43">
        <v>0</v>
      </c>
      <c r="W558" s="43">
        <v>0</v>
      </c>
      <c r="X558" s="43">
        <v>0</v>
      </c>
      <c r="Y558" s="43">
        <v>0</v>
      </c>
      <c r="Z558" s="43">
        <v>0</v>
      </c>
      <c r="AA558" s="43">
        <v>0</v>
      </c>
      <c r="AB558" s="46" t="s">
        <v>222</v>
      </c>
      <c r="AC558" s="46" t="s">
        <v>454</v>
      </c>
      <c r="AD558" s="69"/>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c r="BW558" s="6"/>
      <c r="BX558" s="6"/>
      <c r="BY558" s="6"/>
      <c r="BZ558" s="6"/>
      <c r="CA558" s="6"/>
      <c r="CB558" s="6"/>
      <c r="CC558" s="6"/>
      <c r="CD558" s="6"/>
      <c r="CE558" s="6"/>
      <c r="CF558" s="6"/>
      <c r="CG558" s="6"/>
      <c r="CH558" s="6"/>
      <c r="CI558" s="6"/>
      <c r="CJ558" s="6"/>
      <c r="CK558" s="6"/>
      <c r="CL558" s="6"/>
      <c r="CM558" s="6"/>
      <c r="CN558" s="6"/>
      <c r="CO558" s="6"/>
      <c r="CP558" s="6"/>
      <c r="CQ558" s="6"/>
      <c r="CR558" s="6"/>
      <c r="CS558" s="6"/>
      <c r="CT558" s="6"/>
      <c r="CU558" s="6"/>
      <c r="CV558" s="6"/>
      <c r="CW558" s="6"/>
      <c r="CX558" s="6"/>
      <c r="CY558" s="6"/>
      <c r="CZ558" s="6"/>
      <c r="DA558" s="6"/>
      <c r="DB558" s="6"/>
      <c r="DC558" s="6"/>
      <c r="DD558" s="6"/>
      <c r="DE558" s="6"/>
      <c r="DF558" s="6"/>
      <c r="DG558" s="6"/>
      <c r="DH558" s="6"/>
      <c r="DI558" s="6"/>
      <c r="DJ558" s="6"/>
      <c r="DK558" s="6"/>
      <c r="DL558" s="6"/>
      <c r="DM558" s="6"/>
      <c r="DN558" s="6"/>
      <c r="DO558" s="6"/>
      <c r="DP558" s="6"/>
      <c r="DQ558" s="6"/>
      <c r="DR558" s="6"/>
      <c r="DS558" s="6"/>
      <c r="DT558" s="6"/>
      <c r="DU558" s="6"/>
      <c r="DV558" s="6"/>
      <c r="DW558" s="6"/>
      <c r="DX558" s="6"/>
      <c r="DY558" s="6"/>
      <c r="DZ558" s="6"/>
      <c r="EA558" s="6"/>
      <c r="EB558" s="6"/>
      <c r="EC558" s="6"/>
      <c r="ED558" s="6"/>
      <c r="EE558" s="6"/>
      <c r="EF558" s="6"/>
      <c r="EG558" s="6"/>
      <c r="EH558" s="6"/>
      <c r="EI558" s="6"/>
      <c r="EJ558" s="6"/>
      <c r="EK558" s="6"/>
      <c r="EL558" s="6"/>
      <c r="EM558" s="6"/>
      <c r="EN558" s="6"/>
      <c r="EO558" s="6"/>
      <c r="EP558" s="6"/>
      <c r="EQ558" s="6"/>
      <c r="ER558" s="6"/>
      <c r="ES558" s="6"/>
      <c r="ET558" s="6"/>
      <c r="EU558" s="6"/>
      <c r="EV558" s="6"/>
      <c r="EW558" s="6"/>
      <c r="EX558" s="6"/>
      <c r="EY558" s="6"/>
      <c r="EZ558" s="6"/>
      <c r="FA558" s="6"/>
      <c r="FB558" s="6"/>
      <c r="FC558" s="6"/>
      <c r="FD558" s="6"/>
      <c r="FE558" s="6"/>
      <c r="FF558" s="6"/>
      <c r="FG558" s="6"/>
      <c r="FH558" s="6"/>
      <c r="FI558" s="6"/>
      <c r="FJ558" s="6"/>
      <c r="FK558" s="6"/>
      <c r="FL558" s="6"/>
      <c r="FM558" s="6"/>
      <c r="FN558" s="6"/>
      <c r="FO558" s="6"/>
      <c r="FP558" s="6"/>
      <c r="FQ558" s="6"/>
      <c r="FR558" s="6"/>
      <c r="FS558" s="6"/>
      <c r="FT558" s="6"/>
      <c r="FU558" s="6"/>
      <c r="FV558" s="6"/>
      <c r="FW558" s="6"/>
      <c r="FX558" s="6"/>
      <c r="FY558" s="6"/>
      <c r="FZ558" s="6"/>
      <c r="GA558" s="6"/>
      <c r="GB558" s="6"/>
      <c r="GC558" s="6"/>
      <c r="GD558" s="6"/>
      <c r="GE558" s="6"/>
      <c r="GF558" s="6"/>
      <c r="GG558" s="6"/>
      <c r="GH558" s="6"/>
      <c r="GI558" s="6"/>
      <c r="GJ558" s="6"/>
      <c r="GK558" s="6"/>
      <c r="GL558" s="6"/>
      <c r="GM558" s="6"/>
      <c r="GN558" s="6"/>
      <c r="GO558" s="6"/>
      <c r="GP558" s="6"/>
      <c r="GQ558" s="6"/>
      <c r="GR558" s="6"/>
      <c r="GS558" s="6"/>
      <c r="GT558" s="6"/>
      <c r="GU558" s="6"/>
      <c r="GV558" s="6"/>
      <c r="GW558" s="6"/>
      <c r="GX558" s="6"/>
      <c r="GY558" s="6"/>
      <c r="GZ558" s="6"/>
      <c r="HA558" s="6"/>
      <c r="HB558" s="6"/>
      <c r="HC558" s="6"/>
      <c r="HD558" s="6"/>
      <c r="HE558" s="6"/>
      <c r="HF558" s="6"/>
      <c r="HG558" s="6"/>
      <c r="HH558" s="6"/>
      <c r="HI558" s="6"/>
      <c r="HJ558" s="6"/>
      <c r="HK558" s="6"/>
      <c r="HL558" s="6"/>
      <c r="HM558" s="6"/>
      <c r="HN558" s="6"/>
      <c r="HO558" s="6"/>
      <c r="HP558" s="6"/>
      <c r="HQ558" s="6"/>
      <c r="HR558" s="6"/>
      <c r="HS558" s="6"/>
      <c r="HT558" s="6"/>
      <c r="HU558" s="6"/>
    </row>
    <row r="559" s="12" customFormat="1" ht="36" spans="1:229">
      <c r="A559" s="45" t="s">
        <v>42</v>
      </c>
      <c r="B559" s="46" t="s">
        <v>818</v>
      </c>
      <c r="C559" s="45" t="s">
        <v>53</v>
      </c>
      <c r="D559" s="45" t="s">
        <v>45</v>
      </c>
      <c r="E559" s="45" t="s">
        <v>267</v>
      </c>
      <c r="F559" s="45">
        <v>1</v>
      </c>
      <c r="G559" s="45">
        <v>1</v>
      </c>
      <c r="H559" s="45">
        <v>62</v>
      </c>
      <c r="I559" s="45">
        <v>216</v>
      </c>
      <c r="J559" s="45">
        <v>2019</v>
      </c>
      <c r="K559" s="45">
        <v>2019</v>
      </c>
      <c r="L559" s="55">
        <v>10</v>
      </c>
      <c r="M559" s="55">
        <v>0</v>
      </c>
      <c r="N559" s="55">
        <v>0</v>
      </c>
      <c r="O559" s="55">
        <v>10</v>
      </c>
      <c r="P559" s="55">
        <v>0</v>
      </c>
      <c r="Q559" s="45" t="s">
        <v>46</v>
      </c>
      <c r="R559" s="43">
        <v>417</v>
      </c>
      <c r="S559" s="43">
        <v>1682</v>
      </c>
      <c r="T559" s="43">
        <v>62</v>
      </c>
      <c r="U559" s="43">
        <v>216</v>
      </c>
      <c r="V559" s="43">
        <v>0</v>
      </c>
      <c r="W559" s="43">
        <v>0</v>
      </c>
      <c r="X559" s="43">
        <v>0</v>
      </c>
      <c r="Y559" s="43">
        <v>0</v>
      </c>
      <c r="Z559" s="43">
        <v>0</v>
      </c>
      <c r="AA559" s="43">
        <v>0</v>
      </c>
      <c r="AB559" s="46" t="s">
        <v>325</v>
      </c>
      <c r="AC559" s="46" t="s">
        <v>53</v>
      </c>
      <c r="AD559" s="69"/>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c r="BW559" s="6"/>
      <c r="BX559" s="6"/>
      <c r="BY559" s="6"/>
      <c r="BZ559" s="6"/>
      <c r="CA559" s="6"/>
      <c r="CB559" s="6"/>
      <c r="CC559" s="6"/>
      <c r="CD559" s="6"/>
      <c r="CE559" s="6"/>
      <c r="CF559" s="6"/>
      <c r="CG559" s="6"/>
      <c r="CH559" s="6"/>
      <c r="CI559" s="6"/>
      <c r="CJ559" s="6"/>
      <c r="CK559" s="6"/>
      <c r="CL559" s="6"/>
      <c r="CM559" s="6"/>
      <c r="CN559" s="6"/>
      <c r="CO559" s="6"/>
      <c r="CP559" s="6"/>
      <c r="CQ559" s="6"/>
      <c r="CR559" s="6"/>
      <c r="CS559" s="6"/>
      <c r="CT559" s="6"/>
      <c r="CU559" s="6"/>
      <c r="CV559" s="6"/>
      <c r="CW559" s="6"/>
      <c r="CX559" s="6"/>
      <c r="CY559" s="6"/>
      <c r="CZ559" s="6"/>
      <c r="DA559" s="6"/>
      <c r="DB559" s="6"/>
      <c r="DC559" s="6"/>
      <c r="DD559" s="6"/>
      <c r="DE559" s="6"/>
      <c r="DF559" s="6"/>
      <c r="DG559" s="6"/>
      <c r="DH559" s="6"/>
      <c r="DI559" s="6"/>
      <c r="DJ559" s="6"/>
      <c r="DK559" s="6"/>
      <c r="DL559" s="6"/>
      <c r="DM559" s="6"/>
      <c r="DN559" s="6"/>
      <c r="DO559" s="6"/>
      <c r="DP559" s="6"/>
      <c r="DQ559" s="6"/>
      <c r="DR559" s="6"/>
      <c r="DS559" s="6"/>
      <c r="DT559" s="6"/>
      <c r="DU559" s="6"/>
      <c r="DV559" s="6"/>
      <c r="DW559" s="6"/>
      <c r="DX559" s="6"/>
      <c r="DY559" s="6"/>
      <c r="DZ559" s="6"/>
      <c r="EA559" s="6"/>
      <c r="EB559" s="6"/>
      <c r="EC559" s="6"/>
      <c r="ED559" s="6"/>
      <c r="EE559" s="6"/>
      <c r="EF559" s="6"/>
      <c r="EG559" s="6"/>
      <c r="EH559" s="6"/>
      <c r="EI559" s="6"/>
      <c r="EJ559" s="6"/>
      <c r="EK559" s="6"/>
      <c r="EL559" s="6"/>
      <c r="EM559" s="6"/>
      <c r="EN559" s="6"/>
      <c r="EO559" s="6"/>
      <c r="EP559" s="6"/>
      <c r="EQ559" s="6"/>
      <c r="ER559" s="6"/>
      <c r="ES559" s="6"/>
      <c r="ET559" s="6"/>
      <c r="EU559" s="6"/>
      <c r="EV559" s="6"/>
      <c r="EW559" s="6"/>
      <c r="EX559" s="6"/>
      <c r="EY559" s="6"/>
      <c r="EZ559" s="6"/>
      <c r="FA559" s="6"/>
      <c r="FB559" s="6"/>
      <c r="FC559" s="6"/>
      <c r="FD559" s="6"/>
      <c r="FE559" s="6"/>
      <c r="FF559" s="6"/>
      <c r="FG559" s="6"/>
      <c r="FH559" s="6"/>
      <c r="FI559" s="6"/>
      <c r="FJ559" s="6"/>
      <c r="FK559" s="6"/>
      <c r="FL559" s="6"/>
      <c r="FM559" s="6"/>
      <c r="FN559" s="6"/>
      <c r="FO559" s="6"/>
      <c r="FP559" s="6"/>
      <c r="FQ559" s="6"/>
      <c r="FR559" s="6"/>
      <c r="FS559" s="6"/>
      <c r="FT559" s="6"/>
      <c r="FU559" s="6"/>
      <c r="FV559" s="6"/>
      <c r="FW559" s="6"/>
      <c r="FX559" s="6"/>
      <c r="FY559" s="6"/>
      <c r="FZ559" s="6"/>
      <c r="GA559" s="6"/>
      <c r="GB559" s="6"/>
      <c r="GC559" s="6"/>
      <c r="GD559" s="6"/>
      <c r="GE559" s="6"/>
      <c r="GF559" s="6"/>
      <c r="GG559" s="6"/>
      <c r="GH559" s="6"/>
      <c r="GI559" s="6"/>
      <c r="GJ559" s="6"/>
      <c r="GK559" s="6"/>
      <c r="GL559" s="6"/>
      <c r="GM559" s="6"/>
      <c r="GN559" s="6"/>
      <c r="GO559" s="6"/>
      <c r="GP559" s="6"/>
      <c r="GQ559" s="6"/>
      <c r="GR559" s="6"/>
      <c r="GS559" s="6"/>
      <c r="GT559" s="6"/>
      <c r="GU559" s="6"/>
      <c r="GV559" s="6"/>
      <c r="GW559" s="6"/>
      <c r="GX559" s="6"/>
      <c r="GY559" s="6"/>
      <c r="GZ559" s="6"/>
      <c r="HA559" s="6"/>
      <c r="HB559" s="6"/>
      <c r="HC559" s="6"/>
      <c r="HD559" s="6"/>
      <c r="HE559" s="6"/>
      <c r="HF559" s="6"/>
      <c r="HG559" s="6"/>
      <c r="HH559" s="6"/>
      <c r="HI559" s="6"/>
      <c r="HJ559" s="6"/>
      <c r="HK559" s="6"/>
      <c r="HL559" s="6"/>
      <c r="HM559" s="6"/>
      <c r="HN559" s="6"/>
      <c r="HO559" s="6"/>
      <c r="HP559" s="6"/>
      <c r="HQ559" s="6"/>
      <c r="HR559" s="6"/>
      <c r="HS559" s="6"/>
      <c r="HT559" s="6"/>
      <c r="HU559" s="6"/>
    </row>
    <row r="560" s="12" customFormat="1" ht="36" spans="1:229">
      <c r="A560" s="45" t="s">
        <v>42</v>
      </c>
      <c r="B560" s="46" t="s">
        <v>819</v>
      </c>
      <c r="C560" s="45" t="s">
        <v>53</v>
      </c>
      <c r="D560" s="45" t="s">
        <v>45</v>
      </c>
      <c r="E560" s="45" t="s">
        <v>267</v>
      </c>
      <c r="F560" s="45">
        <v>1</v>
      </c>
      <c r="G560" s="45">
        <v>1</v>
      </c>
      <c r="H560" s="45">
        <v>15</v>
      </c>
      <c r="I560" s="45">
        <v>42</v>
      </c>
      <c r="J560" s="45">
        <v>2019</v>
      </c>
      <c r="K560" s="45">
        <v>2019</v>
      </c>
      <c r="L560" s="55">
        <v>10</v>
      </c>
      <c r="M560" s="55">
        <v>0</v>
      </c>
      <c r="N560" s="55">
        <v>0</v>
      </c>
      <c r="O560" s="55">
        <v>10</v>
      </c>
      <c r="P560" s="55">
        <v>0</v>
      </c>
      <c r="Q560" s="45" t="s">
        <v>46</v>
      </c>
      <c r="R560" s="43">
        <v>56</v>
      </c>
      <c r="S560" s="43">
        <v>172</v>
      </c>
      <c r="T560" s="43">
        <v>15</v>
      </c>
      <c r="U560" s="43">
        <v>42</v>
      </c>
      <c r="V560" s="43">
        <v>0</v>
      </c>
      <c r="W560" s="43">
        <v>0</v>
      </c>
      <c r="X560" s="43">
        <v>0</v>
      </c>
      <c r="Y560" s="43">
        <v>0</v>
      </c>
      <c r="Z560" s="43">
        <v>0</v>
      </c>
      <c r="AA560" s="43">
        <v>0</v>
      </c>
      <c r="AB560" s="46" t="s">
        <v>325</v>
      </c>
      <c r="AC560" s="46" t="s">
        <v>53</v>
      </c>
      <c r="AD560" s="69"/>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c r="BW560" s="6"/>
      <c r="BX560" s="6"/>
      <c r="BY560" s="6"/>
      <c r="BZ560" s="6"/>
      <c r="CA560" s="6"/>
      <c r="CB560" s="6"/>
      <c r="CC560" s="6"/>
      <c r="CD560" s="6"/>
      <c r="CE560" s="6"/>
      <c r="CF560" s="6"/>
      <c r="CG560" s="6"/>
      <c r="CH560" s="6"/>
      <c r="CI560" s="6"/>
      <c r="CJ560" s="6"/>
      <c r="CK560" s="6"/>
      <c r="CL560" s="6"/>
      <c r="CM560" s="6"/>
      <c r="CN560" s="6"/>
      <c r="CO560" s="6"/>
      <c r="CP560" s="6"/>
      <c r="CQ560" s="6"/>
      <c r="CR560" s="6"/>
      <c r="CS560" s="6"/>
      <c r="CT560" s="6"/>
      <c r="CU560" s="6"/>
      <c r="CV560" s="6"/>
      <c r="CW560" s="6"/>
      <c r="CX560" s="6"/>
      <c r="CY560" s="6"/>
      <c r="CZ560" s="6"/>
      <c r="DA560" s="6"/>
      <c r="DB560" s="6"/>
      <c r="DC560" s="6"/>
      <c r="DD560" s="6"/>
      <c r="DE560" s="6"/>
      <c r="DF560" s="6"/>
      <c r="DG560" s="6"/>
      <c r="DH560" s="6"/>
      <c r="DI560" s="6"/>
      <c r="DJ560" s="6"/>
      <c r="DK560" s="6"/>
      <c r="DL560" s="6"/>
      <c r="DM560" s="6"/>
      <c r="DN560" s="6"/>
      <c r="DO560" s="6"/>
      <c r="DP560" s="6"/>
      <c r="DQ560" s="6"/>
      <c r="DR560" s="6"/>
      <c r="DS560" s="6"/>
      <c r="DT560" s="6"/>
      <c r="DU560" s="6"/>
      <c r="DV560" s="6"/>
      <c r="DW560" s="6"/>
      <c r="DX560" s="6"/>
      <c r="DY560" s="6"/>
      <c r="DZ560" s="6"/>
      <c r="EA560" s="6"/>
      <c r="EB560" s="6"/>
      <c r="EC560" s="6"/>
      <c r="ED560" s="6"/>
      <c r="EE560" s="6"/>
      <c r="EF560" s="6"/>
      <c r="EG560" s="6"/>
      <c r="EH560" s="6"/>
      <c r="EI560" s="6"/>
      <c r="EJ560" s="6"/>
      <c r="EK560" s="6"/>
      <c r="EL560" s="6"/>
      <c r="EM560" s="6"/>
      <c r="EN560" s="6"/>
      <c r="EO560" s="6"/>
      <c r="EP560" s="6"/>
      <c r="EQ560" s="6"/>
      <c r="ER560" s="6"/>
      <c r="ES560" s="6"/>
      <c r="ET560" s="6"/>
      <c r="EU560" s="6"/>
      <c r="EV560" s="6"/>
      <c r="EW560" s="6"/>
      <c r="EX560" s="6"/>
      <c r="EY560" s="6"/>
      <c r="EZ560" s="6"/>
      <c r="FA560" s="6"/>
      <c r="FB560" s="6"/>
      <c r="FC560" s="6"/>
      <c r="FD560" s="6"/>
      <c r="FE560" s="6"/>
      <c r="FF560" s="6"/>
      <c r="FG560" s="6"/>
      <c r="FH560" s="6"/>
      <c r="FI560" s="6"/>
      <c r="FJ560" s="6"/>
      <c r="FK560" s="6"/>
      <c r="FL560" s="6"/>
      <c r="FM560" s="6"/>
      <c r="FN560" s="6"/>
      <c r="FO560" s="6"/>
      <c r="FP560" s="6"/>
      <c r="FQ560" s="6"/>
      <c r="FR560" s="6"/>
      <c r="FS560" s="6"/>
      <c r="FT560" s="6"/>
      <c r="FU560" s="6"/>
      <c r="FV560" s="6"/>
      <c r="FW560" s="6"/>
      <c r="FX560" s="6"/>
      <c r="FY560" s="6"/>
      <c r="FZ560" s="6"/>
      <c r="GA560" s="6"/>
      <c r="GB560" s="6"/>
      <c r="GC560" s="6"/>
      <c r="GD560" s="6"/>
      <c r="GE560" s="6"/>
      <c r="GF560" s="6"/>
      <c r="GG560" s="6"/>
      <c r="GH560" s="6"/>
      <c r="GI560" s="6"/>
      <c r="GJ560" s="6"/>
      <c r="GK560" s="6"/>
      <c r="GL560" s="6"/>
      <c r="GM560" s="6"/>
      <c r="GN560" s="6"/>
      <c r="GO560" s="6"/>
      <c r="GP560" s="6"/>
      <c r="GQ560" s="6"/>
      <c r="GR560" s="6"/>
      <c r="GS560" s="6"/>
      <c r="GT560" s="6"/>
      <c r="GU560" s="6"/>
      <c r="GV560" s="6"/>
      <c r="GW560" s="6"/>
      <c r="GX560" s="6"/>
      <c r="GY560" s="6"/>
      <c r="GZ560" s="6"/>
      <c r="HA560" s="6"/>
      <c r="HB560" s="6"/>
      <c r="HC560" s="6"/>
      <c r="HD560" s="6"/>
      <c r="HE560" s="6"/>
      <c r="HF560" s="6"/>
      <c r="HG560" s="6"/>
      <c r="HH560" s="6"/>
      <c r="HI560" s="6"/>
      <c r="HJ560" s="6"/>
      <c r="HK560" s="6"/>
      <c r="HL560" s="6"/>
      <c r="HM560" s="6"/>
      <c r="HN560" s="6"/>
      <c r="HO560" s="6"/>
      <c r="HP560" s="6"/>
      <c r="HQ560" s="6"/>
      <c r="HR560" s="6"/>
      <c r="HS560" s="6"/>
      <c r="HT560" s="6"/>
      <c r="HU560" s="6"/>
    </row>
    <row r="561" s="12" customFormat="1" ht="36" spans="1:229">
      <c r="A561" s="45" t="s">
        <v>42</v>
      </c>
      <c r="B561" s="46" t="s">
        <v>820</v>
      </c>
      <c r="C561" s="45" t="s">
        <v>54</v>
      </c>
      <c r="D561" s="45" t="s">
        <v>45</v>
      </c>
      <c r="E561" s="45" t="s">
        <v>267</v>
      </c>
      <c r="F561" s="45">
        <v>1</v>
      </c>
      <c r="G561" s="45">
        <v>1</v>
      </c>
      <c r="H561" s="45">
        <v>7</v>
      </c>
      <c r="I561" s="45">
        <v>27</v>
      </c>
      <c r="J561" s="45">
        <v>2019</v>
      </c>
      <c r="K561" s="45">
        <v>2019</v>
      </c>
      <c r="L561" s="55">
        <v>10</v>
      </c>
      <c r="M561" s="55">
        <v>0</v>
      </c>
      <c r="N561" s="55">
        <v>0</v>
      </c>
      <c r="O561" s="55">
        <v>10</v>
      </c>
      <c r="P561" s="55">
        <v>0</v>
      </c>
      <c r="Q561" s="45" t="s">
        <v>46</v>
      </c>
      <c r="R561" s="43">
        <v>21</v>
      </c>
      <c r="S561" s="43">
        <v>75</v>
      </c>
      <c r="T561" s="43">
        <v>7</v>
      </c>
      <c r="U561" s="43">
        <v>27</v>
      </c>
      <c r="V561" s="43">
        <v>0</v>
      </c>
      <c r="W561" s="43">
        <v>0</v>
      </c>
      <c r="X561" s="43">
        <v>0</v>
      </c>
      <c r="Y561" s="43">
        <v>0</v>
      </c>
      <c r="Z561" s="43">
        <v>0</v>
      </c>
      <c r="AA561" s="43">
        <v>0</v>
      </c>
      <c r="AB561" s="46" t="s">
        <v>325</v>
      </c>
      <c r="AC561" s="46" t="s">
        <v>54</v>
      </c>
      <c r="AD561" s="69"/>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c r="BW561" s="6"/>
      <c r="BX561" s="6"/>
      <c r="BY561" s="6"/>
      <c r="BZ561" s="6"/>
      <c r="CA561" s="6"/>
      <c r="CB561" s="6"/>
      <c r="CC561" s="6"/>
      <c r="CD561" s="6"/>
      <c r="CE561" s="6"/>
      <c r="CF561" s="6"/>
      <c r="CG561" s="6"/>
      <c r="CH561" s="6"/>
      <c r="CI561" s="6"/>
      <c r="CJ561" s="6"/>
      <c r="CK561" s="6"/>
      <c r="CL561" s="6"/>
      <c r="CM561" s="6"/>
      <c r="CN561" s="6"/>
      <c r="CO561" s="6"/>
      <c r="CP561" s="6"/>
      <c r="CQ561" s="6"/>
      <c r="CR561" s="6"/>
      <c r="CS561" s="6"/>
      <c r="CT561" s="6"/>
      <c r="CU561" s="6"/>
      <c r="CV561" s="6"/>
      <c r="CW561" s="6"/>
      <c r="CX561" s="6"/>
      <c r="CY561" s="6"/>
      <c r="CZ561" s="6"/>
      <c r="DA561" s="6"/>
      <c r="DB561" s="6"/>
      <c r="DC561" s="6"/>
      <c r="DD561" s="6"/>
      <c r="DE561" s="6"/>
      <c r="DF561" s="6"/>
      <c r="DG561" s="6"/>
      <c r="DH561" s="6"/>
      <c r="DI561" s="6"/>
      <c r="DJ561" s="6"/>
      <c r="DK561" s="6"/>
      <c r="DL561" s="6"/>
      <c r="DM561" s="6"/>
      <c r="DN561" s="6"/>
      <c r="DO561" s="6"/>
      <c r="DP561" s="6"/>
      <c r="DQ561" s="6"/>
      <c r="DR561" s="6"/>
      <c r="DS561" s="6"/>
      <c r="DT561" s="6"/>
      <c r="DU561" s="6"/>
      <c r="DV561" s="6"/>
      <c r="DW561" s="6"/>
      <c r="DX561" s="6"/>
      <c r="DY561" s="6"/>
      <c r="DZ561" s="6"/>
      <c r="EA561" s="6"/>
      <c r="EB561" s="6"/>
      <c r="EC561" s="6"/>
      <c r="ED561" s="6"/>
      <c r="EE561" s="6"/>
      <c r="EF561" s="6"/>
      <c r="EG561" s="6"/>
      <c r="EH561" s="6"/>
      <c r="EI561" s="6"/>
      <c r="EJ561" s="6"/>
      <c r="EK561" s="6"/>
      <c r="EL561" s="6"/>
      <c r="EM561" s="6"/>
      <c r="EN561" s="6"/>
      <c r="EO561" s="6"/>
      <c r="EP561" s="6"/>
      <c r="EQ561" s="6"/>
      <c r="ER561" s="6"/>
      <c r="ES561" s="6"/>
      <c r="ET561" s="6"/>
      <c r="EU561" s="6"/>
      <c r="EV561" s="6"/>
      <c r="EW561" s="6"/>
      <c r="EX561" s="6"/>
      <c r="EY561" s="6"/>
      <c r="EZ561" s="6"/>
      <c r="FA561" s="6"/>
      <c r="FB561" s="6"/>
      <c r="FC561" s="6"/>
      <c r="FD561" s="6"/>
      <c r="FE561" s="6"/>
      <c r="FF561" s="6"/>
      <c r="FG561" s="6"/>
      <c r="FH561" s="6"/>
      <c r="FI561" s="6"/>
      <c r="FJ561" s="6"/>
      <c r="FK561" s="6"/>
      <c r="FL561" s="6"/>
      <c r="FM561" s="6"/>
      <c r="FN561" s="6"/>
      <c r="FO561" s="6"/>
      <c r="FP561" s="6"/>
      <c r="FQ561" s="6"/>
      <c r="FR561" s="6"/>
      <c r="FS561" s="6"/>
      <c r="FT561" s="6"/>
      <c r="FU561" s="6"/>
      <c r="FV561" s="6"/>
      <c r="FW561" s="6"/>
      <c r="FX561" s="6"/>
      <c r="FY561" s="6"/>
      <c r="FZ561" s="6"/>
      <c r="GA561" s="6"/>
      <c r="GB561" s="6"/>
      <c r="GC561" s="6"/>
      <c r="GD561" s="6"/>
      <c r="GE561" s="6"/>
      <c r="GF561" s="6"/>
      <c r="GG561" s="6"/>
      <c r="GH561" s="6"/>
      <c r="GI561" s="6"/>
      <c r="GJ561" s="6"/>
      <c r="GK561" s="6"/>
      <c r="GL561" s="6"/>
      <c r="GM561" s="6"/>
      <c r="GN561" s="6"/>
      <c r="GO561" s="6"/>
      <c r="GP561" s="6"/>
      <c r="GQ561" s="6"/>
      <c r="GR561" s="6"/>
      <c r="GS561" s="6"/>
      <c r="GT561" s="6"/>
      <c r="GU561" s="6"/>
      <c r="GV561" s="6"/>
      <c r="GW561" s="6"/>
      <c r="GX561" s="6"/>
      <c r="GY561" s="6"/>
      <c r="GZ561" s="6"/>
      <c r="HA561" s="6"/>
      <c r="HB561" s="6"/>
      <c r="HC561" s="6"/>
      <c r="HD561" s="6"/>
      <c r="HE561" s="6"/>
      <c r="HF561" s="6"/>
      <c r="HG561" s="6"/>
      <c r="HH561" s="6"/>
      <c r="HI561" s="6"/>
      <c r="HJ561" s="6"/>
      <c r="HK561" s="6"/>
      <c r="HL561" s="6"/>
      <c r="HM561" s="6"/>
      <c r="HN561" s="6"/>
      <c r="HO561" s="6"/>
      <c r="HP561" s="6"/>
      <c r="HQ561" s="6"/>
      <c r="HR561" s="6"/>
      <c r="HS561" s="6"/>
      <c r="HT561" s="6"/>
      <c r="HU561" s="6"/>
    </row>
    <row r="562" s="12" customFormat="1" ht="36" spans="1:229">
      <c r="A562" s="45" t="s">
        <v>42</v>
      </c>
      <c r="B562" s="46" t="s">
        <v>821</v>
      </c>
      <c r="C562" s="45" t="s">
        <v>54</v>
      </c>
      <c r="D562" s="45" t="s">
        <v>45</v>
      </c>
      <c r="E562" s="45" t="s">
        <v>267</v>
      </c>
      <c r="F562" s="45">
        <v>1</v>
      </c>
      <c r="G562" s="45">
        <v>1</v>
      </c>
      <c r="H562" s="45">
        <v>49</v>
      </c>
      <c r="I562" s="45">
        <v>162</v>
      </c>
      <c r="J562" s="45">
        <v>2019</v>
      </c>
      <c r="K562" s="45">
        <v>2019</v>
      </c>
      <c r="L562" s="55">
        <v>10</v>
      </c>
      <c r="M562" s="55">
        <v>0</v>
      </c>
      <c r="N562" s="55">
        <v>0</v>
      </c>
      <c r="O562" s="55">
        <v>10</v>
      </c>
      <c r="P562" s="55">
        <v>0</v>
      </c>
      <c r="Q562" s="45" t="s">
        <v>46</v>
      </c>
      <c r="R562" s="43">
        <v>545</v>
      </c>
      <c r="S562" s="43">
        <v>2400</v>
      </c>
      <c r="T562" s="43">
        <v>49</v>
      </c>
      <c r="U562" s="43">
        <v>162</v>
      </c>
      <c r="V562" s="43">
        <v>0</v>
      </c>
      <c r="W562" s="43">
        <v>0</v>
      </c>
      <c r="X562" s="43">
        <v>0</v>
      </c>
      <c r="Y562" s="43">
        <v>0</v>
      </c>
      <c r="Z562" s="43">
        <v>0</v>
      </c>
      <c r="AA562" s="43">
        <v>0</v>
      </c>
      <c r="AB562" s="46" t="s">
        <v>325</v>
      </c>
      <c r="AC562" s="46" t="s">
        <v>54</v>
      </c>
      <c r="AD562" s="69"/>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6"/>
      <c r="BX562" s="6"/>
      <c r="BY562" s="6"/>
      <c r="BZ562" s="6"/>
      <c r="CA562" s="6"/>
      <c r="CB562" s="6"/>
      <c r="CC562" s="6"/>
      <c r="CD562" s="6"/>
      <c r="CE562" s="6"/>
      <c r="CF562" s="6"/>
      <c r="CG562" s="6"/>
      <c r="CH562" s="6"/>
      <c r="CI562" s="6"/>
      <c r="CJ562" s="6"/>
      <c r="CK562" s="6"/>
      <c r="CL562" s="6"/>
      <c r="CM562" s="6"/>
      <c r="CN562" s="6"/>
      <c r="CO562" s="6"/>
      <c r="CP562" s="6"/>
      <c r="CQ562" s="6"/>
      <c r="CR562" s="6"/>
      <c r="CS562" s="6"/>
      <c r="CT562" s="6"/>
      <c r="CU562" s="6"/>
      <c r="CV562" s="6"/>
      <c r="CW562" s="6"/>
      <c r="CX562" s="6"/>
      <c r="CY562" s="6"/>
      <c r="CZ562" s="6"/>
      <c r="DA562" s="6"/>
      <c r="DB562" s="6"/>
      <c r="DC562" s="6"/>
      <c r="DD562" s="6"/>
      <c r="DE562" s="6"/>
      <c r="DF562" s="6"/>
      <c r="DG562" s="6"/>
      <c r="DH562" s="6"/>
      <c r="DI562" s="6"/>
      <c r="DJ562" s="6"/>
      <c r="DK562" s="6"/>
      <c r="DL562" s="6"/>
      <c r="DM562" s="6"/>
      <c r="DN562" s="6"/>
      <c r="DO562" s="6"/>
      <c r="DP562" s="6"/>
      <c r="DQ562" s="6"/>
      <c r="DR562" s="6"/>
      <c r="DS562" s="6"/>
      <c r="DT562" s="6"/>
      <c r="DU562" s="6"/>
      <c r="DV562" s="6"/>
      <c r="DW562" s="6"/>
      <c r="DX562" s="6"/>
      <c r="DY562" s="6"/>
      <c r="DZ562" s="6"/>
      <c r="EA562" s="6"/>
      <c r="EB562" s="6"/>
      <c r="EC562" s="6"/>
      <c r="ED562" s="6"/>
      <c r="EE562" s="6"/>
      <c r="EF562" s="6"/>
      <c r="EG562" s="6"/>
      <c r="EH562" s="6"/>
      <c r="EI562" s="6"/>
      <c r="EJ562" s="6"/>
      <c r="EK562" s="6"/>
      <c r="EL562" s="6"/>
      <c r="EM562" s="6"/>
      <c r="EN562" s="6"/>
      <c r="EO562" s="6"/>
      <c r="EP562" s="6"/>
      <c r="EQ562" s="6"/>
      <c r="ER562" s="6"/>
      <c r="ES562" s="6"/>
      <c r="ET562" s="6"/>
      <c r="EU562" s="6"/>
      <c r="EV562" s="6"/>
      <c r="EW562" s="6"/>
      <c r="EX562" s="6"/>
      <c r="EY562" s="6"/>
      <c r="EZ562" s="6"/>
      <c r="FA562" s="6"/>
      <c r="FB562" s="6"/>
      <c r="FC562" s="6"/>
      <c r="FD562" s="6"/>
      <c r="FE562" s="6"/>
      <c r="FF562" s="6"/>
      <c r="FG562" s="6"/>
      <c r="FH562" s="6"/>
      <c r="FI562" s="6"/>
      <c r="FJ562" s="6"/>
      <c r="FK562" s="6"/>
      <c r="FL562" s="6"/>
      <c r="FM562" s="6"/>
      <c r="FN562" s="6"/>
      <c r="FO562" s="6"/>
      <c r="FP562" s="6"/>
      <c r="FQ562" s="6"/>
      <c r="FR562" s="6"/>
      <c r="FS562" s="6"/>
      <c r="FT562" s="6"/>
      <c r="FU562" s="6"/>
      <c r="FV562" s="6"/>
      <c r="FW562" s="6"/>
      <c r="FX562" s="6"/>
      <c r="FY562" s="6"/>
      <c r="FZ562" s="6"/>
      <c r="GA562" s="6"/>
      <c r="GB562" s="6"/>
      <c r="GC562" s="6"/>
      <c r="GD562" s="6"/>
      <c r="GE562" s="6"/>
      <c r="GF562" s="6"/>
      <c r="GG562" s="6"/>
      <c r="GH562" s="6"/>
      <c r="GI562" s="6"/>
      <c r="GJ562" s="6"/>
      <c r="GK562" s="6"/>
      <c r="GL562" s="6"/>
      <c r="GM562" s="6"/>
      <c r="GN562" s="6"/>
      <c r="GO562" s="6"/>
      <c r="GP562" s="6"/>
      <c r="GQ562" s="6"/>
      <c r="GR562" s="6"/>
      <c r="GS562" s="6"/>
      <c r="GT562" s="6"/>
      <c r="GU562" s="6"/>
      <c r="GV562" s="6"/>
      <c r="GW562" s="6"/>
      <c r="GX562" s="6"/>
      <c r="GY562" s="6"/>
      <c r="GZ562" s="6"/>
      <c r="HA562" s="6"/>
      <c r="HB562" s="6"/>
      <c r="HC562" s="6"/>
      <c r="HD562" s="6"/>
      <c r="HE562" s="6"/>
      <c r="HF562" s="6"/>
      <c r="HG562" s="6"/>
      <c r="HH562" s="6"/>
      <c r="HI562" s="6"/>
      <c r="HJ562" s="6"/>
      <c r="HK562" s="6"/>
      <c r="HL562" s="6"/>
      <c r="HM562" s="6"/>
      <c r="HN562" s="6"/>
      <c r="HO562" s="6"/>
      <c r="HP562" s="6"/>
      <c r="HQ562" s="6"/>
      <c r="HR562" s="6"/>
      <c r="HS562" s="6"/>
      <c r="HT562" s="6"/>
      <c r="HU562" s="6"/>
    </row>
    <row r="563" s="12" customFormat="1" ht="36" spans="1:229">
      <c r="A563" s="45" t="s">
        <v>42</v>
      </c>
      <c r="B563" s="46" t="s">
        <v>822</v>
      </c>
      <c r="C563" s="45" t="s">
        <v>54</v>
      </c>
      <c r="D563" s="45" t="s">
        <v>45</v>
      </c>
      <c r="E563" s="45" t="s">
        <v>267</v>
      </c>
      <c r="F563" s="45">
        <v>1</v>
      </c>
      <c r="G563" s="45">
        <v>1</v>
      </c>
      <c r="H563" s="45">
        <v>249</v>
      </c>
      <c r="I563" s="45">
        <v>926</v>
      </c>
      <c r="J563" s="45">
        <v>2019</v>
      </c>
      <c r="K563" s="45">
        <v>2019</v>
      </c>
      <c r="L563" s="55">
        <v>10</v>
      </c>
      <c r="M563" s="55">
        <v>0</v>
      </c>
      <c r="N563" s="55">
        <v>0</v>
      </c>
      <c r="O563" s="55">
        <v>10</v>
      </c>
      <c r="P563" s="55">
        <v>0</v>
      </c>
      <c r="Q563" s="45" t="s">
        <v>46</v>
      </c>
      <c r="R563" s="43">
        <v>937</v>
      </c>
      <c r="S563" s="43">
        <v>4142</v>
      </c>
      <c r="T563" s="43">
        <v>249</v>
      </c>
      <c r="U563" s="43">
        <v>926</v>
      </c>
      <c r="V563" s="43">
        <v>0</v>
      </c>
      <c r="W563" s="43">
        <v>0</v>
      </c>
      <c r="X563" s="43">
        <v>0</v>
      </c>
      <c r="Y563" s="43">
        <v>0</v>
      </c>
      <c r="Z563" s="43">
        <v>0</v>
      </c>
      <c r="AA563" s="43">
        <v>0</v>
      </c>
      <c r="AB563" s="46" t="s">
        <v>325</v>
      </c>
      <c r="AC563" s="46" t="s">
        <v>54</v>
      </c>
      <c r="AD563" s="69"/>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c r="BZ563" s="6"/>
      <c r="CA563" s="6"/>
      <c r="CB563" s="6"/>
      <c r="CC563" s="6"/>
      <c r="CD563" s="6"/>
      <c r="CE563" s="6"/>
      <c r="CF563" s="6"/>
      <c r="CG563" s="6"/>
      <c r="CH563" s="6"/>
      <c r="CI563" s="6"/>
      <c r="CJ563" s="6"/>
      <c r="CK563" s="6"/>
      <c r="CL563" s="6"/>
      <c r="CM563" s="6"/>
      <c r="CN563" s="6"/>
      <c r="CO563" s="6"/>
      <c r="CP563" s="6"/>
      <c r="CQ563" s="6"/>
      <c r="CR563" s="6"/>
      <c r="CS563" s="6"/>
      <c r="CT563" s="6"/>
      <c r="CU563" s="6"/>
      <c r="CV563" s="6"/>
      <c r="CW563" s="6"/>
      <c r="CX563" s="6"/>
      <c r="CY563" s="6"/>
      <c r="CZ563" s="6"/>
      <c r="DA563" s="6"/>
      <c r="DB563" s="6"/>
      <c r="DC563" s="6"/>
      <c r="DD563" s="6"/>
      <c r="DE563" s="6"/>
      <c r="DF563" s="6"/>
      <c r="DG563" s="6"/>
      <c r="DH563" s="6"/>
      <c r="DI563" s="6"/>
      <c r="DJ563" s="6"/>
      <c r="DK563" s="6"/>
      <c r="DL563" s="6"/>
      <c r="DM563" s="6"/>
      <c r="DN563" s="6"/>
      <c r="DO563" s="6"/>
      <c r="DP563" s="6"/>
      <c r="DQ563" s="6"/>
      <c r="DR563" s="6"/>
      <c r="DS563" s="6"/>
      <c r="DT563" s="6"/>
      <c r="DU563" s="6"/>
      <c r="DV563" s="6"/>
      <c r="DW563" s="6"/>
      <c r="DX563" s="6"/>
      <c r="DY563" s="6"/>
      <c r="DZ563" s="6"/>
      <c r="EA563" s="6"/>
      <c r="EB563" s="6"/>
      <c r="EC563" s="6"/>
      <c r="ED563" s="6"/>
      <c r="EE563" s="6"/>
      <c r="EF563" s="6"/>
      <c r="EG563" s="6"/>
      <c r="EH563" s="6"/>
      <c r="EI563" s="6"/>
      <c r="EJ563" s="6"/>
      <c r="EK563" s="6"/>
      <c r="EL563" s="6"/>
      <c r="EM563" s="6"/>
      <c r="EN563" s="6"/>
      <c r="EO563" s="6"/>
      <c r="EP563" s="6"/>
      <c r="EQ563" s="6"/>
      <c r="ER563" s="6"/>
      <c r="ES563" s="6"/>
      <c r="ET563" s="6"/>
      <c r="EU563" s="6"/>
      <c r="EV563" s="6"/>
      <c r="EW563" s="6"/>
      <c r="EX563" s="6"/>
      <c r="EY563" s="6"/>
      <c r="EZ563" s="6"/>
      <c r="FA563" s="6"/>
      <c r="FB563" s="6"/>
      <c r="FC563" s="6"/>
      <c r="FD563" s="6"/>
      <c r="FE563" s="6"/>
      <c r="FF563" s="6"/>
      <c r="FG563" s="6"/>
      <c r="FH563" s="6"/>
      <c r="FI563" s="6"/>
      <c r="FJ563" s="6"/>
      <c r="FK563" s="6"/>
      <c r="FL563" s="6"/>
      <c r="FM563" s="6"/>
      <c r="FN563" s="6"/>
      <c r="FO563" s="6"/>
      <c r="FP563" s="6"/>
      <c r="FQ563" s="6"/>
      <c r="FR563" s="6"/>
      <c r="FS563" s="6"/>
      <c r="FT563" s="6"/>
      <c r="FU563" s="6"/>
      <c r="FV563" s="6"/>
      <c r="FW563" s="6"/>
      <c r="FX563" s="6"/>
      <c r="FY563" s="6"/>
      <c r="FZ563" s="6"/>
      <c r="GA563" s="6"/>
      <c r="GB563" s="6"/>
      <c r="GC563" s="6"/>
      <c r="GD563" s="6"/>
      <c r="GE563" s="6"/>
      <c r="GF563" s="6"/>
      <c r="GG563" s="6"/>
      <c r="GH563" s="6"/>
      <c r="GI563" s="6"/>
      <c r="GJ563" s="6"/>
      <c r="GK563" s="6"/>
      <c r="GL563" s="6"/>
      <c r="GM563" s="6"/>
      <c r="GN563" s="6"/>
      <c r="GO563" s="6"/>
      <c r="GP563" s="6"/>
      <c r="GQ563" s="6"/>
      <c r="GR563" s="6"/>
      <c r="GS563" s="6"/>
      <c r="GT563" s="6"/>
      <c r="GU563" s="6"/>
      <c r="GV563" s="6"/>
      <c r="GW563" s="6"/>
      <c r="GX563" s="6"/>
      <c r="GY563" s="6"/>
      <c r="GZ563" s="6"/>
      <c r="HA563" s="6"/>
      <c r="HB563" s="6"/>
      <c r="HC563" s="6"/>
      <c r="HD563" s="6"/>
      <c r="HE563" s="6"/>
      <c r="HF563" s="6"/>
      <c r="HG563" s="6"/>
      <c r="HH563" s="6"/>
      <c r="HI563" s="6"/>
      <c r="HJ563" s="6"/>
      <c r="HK563" s="6"/>
      <c r="HL563" s="6"/>
      <c r="HM563" s="6"/>
      <c r="HN563" s="6"/>
      <c r="HO563" s="6"/>
      <c r="HP563" s="6"/>
      <c r="HQ563" s="6"/>
      <c r="HR563" s="6"/>
      <c r="HS563" s="6"/>
      <c r="HT563" s="6"/>
      <c r="HU563" s="6"/>
    </row>
    <row r="564" s="12" customFormat="1" ht="36" spans="1:229">
      <c r="A564" s="45" t="s">
        <v>42</v>
      </c>
      <c r="B564" s="46" t="s">
        <v>823</v>
      </c>
      <c r="C564" s="45" t="s">
        <v>54</v>
      </c>
      <c r="D564" s="45" t="s">
        <v>45</v>
      </c>
      <c r="E564" s="45" t="s">
        <v>267</v>
      </c>
      <c r="F564" s="45">
        <v>1</v>
      </c>
      <c r="G564" s="45">
        <v>1</v>
      </c>
      <c r="H564" s="45">
        <v>47</v>
      </c>
      <c r="I564" s="45">
        <v>192</v>
      </c>
      <c r="J564" s="45">
        <v>2019</v>
      </c>
      <c r="K564" s="45">
        <v>2019</v>
      </c>
      <c r="L564" s="55">
        <v>10</v>
      </c>
      <c r="M564" s="55">
        <v>0</v>
      </c>
      <c r="N564" s="55">
        <v>0</v>
      </c>
      <c r="O564" s="55">
        <v>10</v>
      </c>
      <c r="P564" s="55">
        <v>0</v>
      </c>
      <c r="Q564" s="45" t="s">
        <v>46</v>
      </c>
      <c r="R564" s="43">
        <v>139</v>
      </c>
      <c r="S564" s="43">
        <v>638</v>
      </c>
      <c r="T564" s="43">
        <v>47</v>
      </c>
      <c r="U564" s="43">
        <v>192</v>
      </c>
      <c r="V564" s="43">
        <v>0</v>
      </c>
      <c r="W564" s="43">
        <v>0</v>
      </c>
      <c r="X564" s="43">
        <v>0</v>
      </c>
      <c r="Y564" s="43">
        <v>0</v>
      </c>
      <c r="Z564" s="43">
        <v>0</v>
      </c>
      <c r="AA564" s="43">
        <v>0</v>
      </c>
      <c r="AB564" s="46" t="s">
        <v>325</v>
      </c>
      <c r="AC564" s="46" t="s">
        <v>54</v>
      </c>
      <c r="AD564" s="69"/>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c r="BW564" s="6"/>
      <c r="BX564" s="6"/>
      <c r="BY564" s="6"/>
      <c r="BZ564" s="6"/>
      <c r="CA564" s="6"/>
      <c r="CB564" s="6"/>
      <c r="CC564" s="6"/>
      <c r="CD564" s="6"/>
      <c r="CE564" s="6"/>
      <c r="CF564" s="6"/>
      <c r="CG564" s="6"/>
      <c r="CH564" s="6"/>
      <c r="CI564" s="6"/>
      <c r="CJ564" s="6"/>
      <c r="CK564" s="6"/>
      <c r="CL564" s="6"/>
      <c r="CM564" s="6"/>
      <c r="CN564" s="6"/>
      <c r="CO564" s="6"/>
      <c r="CP564" s="6"/>
      <c r="CQ564" s="6"/>
      <c r="CR564" s="6"/>
      <c r="CS564" s="6"/>
      <c r="CT564" s="6"/>
      <c r="CU564" s="6"/>
      <c r="CV564" s="6"/>
      <c r="CW564" s="6"/>
      <c r="CX564" s="6"/>
      <c r="CY564" s="6"/>
      <c r="CZ564" s="6"/>
      <c r="DA564" s="6"/>
      <c r="DB564" s="6"/>
      <c r="DC564" s="6"/>
      <c r="DD564" s="6"/>
      <c r="DE564" s="6"/>
      <c r="DF564" s="6"/>
      <c r="DG564" s="6"/>
      <c r="DH564" s="6"/>
      <c r="DI564" s="6"/>
      <c r="DJ564" s="6"/>
      <c r="DK564" s="6"/>
      <c r="DL564" s="6"/>
      <c r="DM564" s="6"/>
      <c r="DN564" s="6"/>
      <c r="DO564" s="6"/>
      <c r="DP564" s="6"/>
      <c r="DQ564" s="6"/>
      <c r="DR564" s="6"/>
      <c r="DS564" s="6"/>
      <c r="DT564" s="6"/>
      <c r="DU564" s="6"/>
      <c r="DV564" s="6"/>
      <c r="DW564" s="6"/>
      <c r="DX564" s="6"/>
      <c r="DY564" s="6"/>
      <c r="DZ564" s="6"/>
      <c r="EA564" s="6"/>
      <c r="EB564" s="6"/>
      <c r="EC564" s="6"/>
      <c r="ED564" s="6"/>
      <c r="EE564" s="6"/>
      <c r="EF564" s="6"/>
      <c r="EG564" s="6"/>
      <c r="EH564" s="6"/>
      <c r="EI564" s="6"/>
      <c r="EJ564" s="6"/>
      <c r="EK564" s="6"/>
      <c r="EL564" s="6"/>
      <c r="EM564" s="6"/>
      <c r="EN564" s="6"/>
      <c r="EO564" s="6"/>
      <c r="EP564" s="6"/>
      <c r="EQ564" s="6"/>
      <c r="ER564" s="6"/>
      <c r="ES564" s="6"/>
      <c r="ET564" s="6"/>
      <c r="EU564" s="6"/>
      <c r="EV564" s="6"/>
      <c r="EW564" s="6"/>
      <c r="EX564" s="6"/>
      <c r="EY564" s="6"/>
      <c r="EZ564" s="6"/>
      <c r="FA564" s="6"/>
      <c r="FB564" s="6"/>
      <c r="FC564" s="6"/>
      <c r="FD564" s="6"/>
      <c r="FE564" s="6"/>
      <c r="FF564" s="6"/>
      <c r="FG564" s="6"/>
      <c r="FH564" s="6"/>
      <c r="FI564" s="6"/>
      <c r="FJ564" s="6"/>
      <c r="FK564" s="6"/>
      <c r="FL564" s="6"/>
      <c r="FM564" s="6"/>
      <c r="FN564" s="6"/>
      <c r="FO564" s="6"/>
      <c r="FP564" s="6"/>
      <c r="FQ564" s="6"/>
      <c r="FR564" s="6"/>
      <c r="FS564" s="6"/>
      <c r="FT564" s="6"/>
      <c r="FU564" s="6"/>
      <c r="FV564" s="6"/>
      <c r="FW564" s="6"/>
      <c r="FX564" s="6"/>
      <c r="FY564" s="6"/>
      <c r="FZ564" s="6"/>
      <c r="GA564" s="6"/>
      <c r="GB564" s="6"/>
      <c r="GC564" s="6"/>
      <c r="GD564" s="6"/>
      <c r="GE564" s="6"/>
      <c r="GF564" s="6"/>
      <c r="GG564" s="6"/>
      <c r="GH564" s="6"/>
      <c r="GI564" s="6"/>
      <c r="GJ564" s="6"/>
      <c r="GK564" s="6"/>
      <c r="GL564" s="6"/>
      <c r="GM564" s="6"/>
      <c r="GN564" s="6"/>
      <c r="GO564" s="6"/>
      <c r="GP564" s="6"/>
      <c r="GQ564" s="6"/>
      <c r="GR564" s="6"/>
      <c r="GS564" s="6"/>
      <c r="GT564" s="6"/>
      <c r="GU564" s="6"/>
      <c r="GV564" s="6"/>
      <c r="GW564" s="6"/>
      <c r="GX564" s="6"/>
      <c r="GY564" s="6"/>
      <c r="GZ564" s="6"/>
      <c r="HA564" s="6"/>
      <c r="HB564" s="6"/>
      <c r="HC564" s="6"/>
      <c r="HD564" s="6"/>
      <c r="HE564" s="6"/>
      <c r="HF564" s="6"/>
      <c r="HG564" s="6"/>
      <c r="HH564" s="6"/>
      <c r="HI564" s="6"/>
      <c r="HJ564" s="6"/>
      <c r="HK564" s="6"/>
      <c r="HL564" s="6"/>
      <c r="HM564" s="6"/>
      <c r="HN564" s="6"/>
      <c r="HO564" s="6"/>
      <c r="HP564" s="6"/>
      <c r="HQ564" s="6"/>
      <c r="HR564" s="6"/>
      <c r="HS564" s="6"/>
      <c r="HT564" s="6"/>
      <c r="HU564" s="6"/>
    </row>
    <row r="565" s="12" customFormat="1" ht="36" spans="1:229">
      <c r="A565" s="45" t="s">
        <v>42</v>
      </c>
      <c r="B565" s="46" t="s">
        <v>535</v>
      </c>
      <c r="C565" s="45" t="s">
        <v>55</v>
      </c>
      <c r="D565" s="45" t="s">
        <v>536</v>
      </c>
      <c r="E565" s="45" t="s">
        <v>267</v>
      </c>
      <c r="F565" s="45">
        <v>1</v>
      </c>
      <c r="G565" s="45">
        <v>1</v>
      </c>
      <c r="H565" s="45">
        <v>80</v>
      </c>
      <c r="I565" s="45">
        <v>312</v>
      </c>
      <c r="J565" s="45">
        <v>2019</v>
      </c>
      <c r="K565" s="45">
        <v>2019</v>
      </c>
      <c r="L565" s="55">
        <v>10</v>
      </c>
      <c r="M565" s="55">
        <v>0</v>
      </c>
      <c r="N565" s="55">
        <v>0</v>
      </c>
      <c r="O565" s="55">
        <v>10</v>
      </c>
      <c r="P565" s="55">
        <v>0</v>
      </c>
      <c r="Q565" s="45" t="s">
        <v>46</v>
      </c>
      <c r="R565" s="43">
        <v>485</v>
      </c>
      <c r="S565" s="43">
        <v>2005</v>
      </c>
      <c r="T565" s="43">
        <v>80</v>
      </c>
      <c r="U565" s="43">
        <v>312</v>
      </c>
      <c r="V565" s="43">
        <v>0</v>
      </c>
      <c r="W565" s="43">
        <v>0</v>
      </c>
      <c r="X565" s="43">
        <v>0</v>
      </c>
      <c r="Y565" s="43">
        <v>0</v>
      </c>
      <c r="Z565" s="43">
        <v>0</v>
      </c>
      <c r="AA565" s="43">
        <v>0</v>
      </c>
      <c r="AB565" s="46" t="s">
        <v>325</v>
      </c>
      <c r="AC565" s="46" t="s">
        <v>55</v>
      </c>
      <c r="AD565" s="69"/>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6"/>
      <c r="BX565" s="6"/>
      <c r="BY565" s="6"/>
      <c r="BZ565" s="6"/>
      <c r="CA565" s="6"/>
      <c r="CB565" s="6"/>
      <c r="CC565" s="6"/>
      <c r="CD565" s="6"/>
      <c r="CE565" s="6"/>
      <c r="CF565" s="6"/>
      <c r="CG565" s="6"/>
      <c r="CH565" s="6"/>
      <c r="CI565" s="6"/>
      <c r="CJ565" s="6"/>
      <c r="CK565" s="6"/>
      <c r="CL565" s="6"/>
      <c r="CM565" s="6"/>
      <c r="CN565" s="6"/>
      <c r="CO565" s="6"/>
      <c r="CP565" s="6"/>
      <c r="CQ565" s="6"/>
      <c r="CR565" s="6"/>
      <c r="CS565" s="6"/>
      <c r="CT565" s="6"/>
      <c r="CU565" s="6"/>
      <c r="CV565" s="6"/>
      <c r="CW565" s="6"/>
      <c r="CX565" s="6"/>
      <c r="CY565" s="6"/>
      <c r="CZ565" s="6"/>
      <c r="DA565" s="6"/>
      <c r="DB565" s="6"/>
      <c r="DC565" s="6"/>
      <c r="DD565" s="6"/>
      <c r="DE565" s="6"/>
      <c r="DF565" s="6"/>
      <c r="DG565" s="6"/>
      <c r="DH565" s="6"/>
      <c r="DI565" s="6"/>
      <c r="DJ565" s="6"/>
      <c r="DK565" s="6"/>
      <c r="DL565" s="6"/>
      <c r="DM565" s="6"/>
      <c r="DN565" s="6"/>
      <c r="DO565" s="6"/>
      <c r="DP565" s="6"/>
      <c r="DQ565" s="6"/>
      <c r="DR565" s="6"/>
      <c r="DS565" s="6"/>
      <c r="DT565" s="6"/>
      <c r="DU565" s="6"/>
      <c r="DV565" s="6"/>
      <c r="DW565" s="6"/>
      <c r="DX565" s="6"/>
      <c r="DY565" s="6"/>
      <c r="DZ565" s="6"/>
      <c r="EA565" s="6"/>
      <c r="EB565" s="6"/>
      <c r="EC565" s="6"/>
      <c r="ED565" s="6"/>
      <c r="EE565" s="6"/>
      <c r="EF565" s="6"/>
      <c r="EG565" s="6"/>
      <c r="EH565" s="6"/>
      <c r="EI565" s="6"/>
      <c r="EJ565" s="6"/>
      <c r="EK565" s="6"/>
      <c r="EL565" s="6"/>
      <c r="EM565" s="6"/>
      <c r="EN565" s="6"/>
      <c r="EO565" s="6"/>
      <c r="EP565" s="6"/>
      <c r="EQ565" s="6"/>
      <c r="ER565" s="6"/>
      <c r="ES565" s="6"/>
      <c r="ET565" s="6"/>
      <c r="EU565" s="6"/>
      <c r="EV565" s="6"/>
      <c r="EW565" s="6"/>
      <c r="EX565" s="6"/>
      <c r="EY565" s="6"/>
      <c r="EZ565" s="6"/>
      <c r="FA565" s="6"/>
      <c r="FB565" s="6"/>
      <c r="FC565" s="6"/>
      <c r="FD565" s="6"/>
      <c r="FE565" s="6"/>
      <c r="FF565" s="6"/>
      <c r="FG565" s="6"/>
      <c r="FH565" s="6"/>
      <c r="FI565" s="6"/>
      <c r="FJ565" s="6"/>
      <c r="FK565" s="6"/>
      <c r="FL565" s="6"/>
      <c r="FM565" s="6"/>
      <c r="FN565" s="6"/>
      <c r="FO565" s="6"/>
      <c r="FP565" s="6"/>
      <c r="FQ565" s="6"/>
      <c r="FR565" s="6"/>
      <c r="FS565" s="6"/>
      <c r="FT565" s="6"/>
      <c r="FU565" s="6"/>
      <c r="FV565" s="6"/>
      <c r="FW565" s="6"/>
      <c r="FX565" s="6"/>
      <c r="FY565" s="6"/>
      <c r="FZ565" s="6"/>
      <c r="GA565" s="6"/>
      <c r="GB565" s="6"/>
      <c r="GC565" s="6"/>
      <c r="GD565" s="6"/>
      <c r="GE565" s="6"/>
      <c r="GF565" s="6"/>
      <c r="GG565" s="6"/>
      <c r="GH565" s="6"/>
      <c r="GI565" s="6"/>
      <c r="GJ565" s="6"/>
      <c r="GK565" s="6"/>
      <c r="GL565" s="6"/>
      <c r="GM565" s="6"/>
      <c r="GN565" s="6"/>
      <c r="GO565" s="6"/>
      <c r="GP565" s="6"/>
      <c r="GQ565" s="6"/>
      <c r="GR565" s="6"/>
      <c r="GS565" s="6"/>
      <c r="GT565" s="6"/>
      <c r="GU565" s="6"/>
      <c r="GV565" s="6"/>
      <c r="GW565" s="6"/>
      <c r="GX565" s="6"/>
      <c r="GY565" s="6"/>
      <c r="GZ565" s="6"/>
      <c r="HA565" s="6"/>
      <c r="HB565" s="6"/>
      <c r="HC565" s="6"/>
      <c r="HD565" s="6"/>
      <c r="HE565" s="6"/>
      <c r="HF565" s="6"/>
      <c r="HG565" s="6"/>
      <c r="HH565" s="6"/>
      <c r="HI565" s="6"/>
      <c r="HJ565" s="6"/>
      <c r="HK565" s="6"/>
      <c r="HL565" s="6"/>
      <c r="HM565" s="6"/>
      <c r="HN565" s="6"/>
      <c r="HO565" s="6"/>
      <c r="HP565" s="6"/>
      <c r="HQ565" s="6"/>
      <c r="HR565" s="6"/>
      <c r="HS565" s="6"/>
      <c r="HT565" s="6"/>
      <c r="HU565" s="6"/>
    </row>
    <row r="566" s="12" customFormat="1" ht="36" spans="1:229">
      <c r="A566" s="45" t="s">
        <v>42</v>
      </c>
      <c r="B566" s="46" t="s">
        <v>824</v>
      </c>
      <c r="C566" s="45" t="s">
        <v>55</v>
      </c>
      <c r="D566" s="45" t="s">
        <v>45</v>
      </c>
      <c r="E566" s="45" t="s">
        <v>267</v>
      </c>
      <c r="F566" s="45">
        <v>1</v>
      </c>
      <c r="G566" s="45">
        <v>1</v>
      </c>
      <c r="H566" s="45">
        <v>70</v>
      </c>
      <c r="I566" s="45">
        <v>285</v>
      </c>
      <c r="J566" s="45">
        <v>2019</v>
      </c>
      <c r="K566" s="45">
        <v>2019</v>
      </c>
      <c r="L566" s="55">
        <v>10</v>
      </c>
      <c r="M566" s="55">
        <v>0</v>
      </c>
      <c r="N566" s="55">
        <v>0</v>
      </c>
      <c r="O566" s="55">
        <v>10</v>
      </c>
      <c r="P566" s="55">
        <v>0</v>
      </c>
      <c r="Q566" s="45" t="s">
        <v>46</v>
      </c>
      <c r="R566" s="43">
        <v>319</v>
      </c>
      <c r="S566" s="43">
        <v>1226</v>
      </c>
      <c r="T566" s="43">
        <v>70</v>
      </c>
      <c r="U566" s="43">
        <v>285</v>
      </c>
      <c r="V566" s="43">
        <v>0</v>
      </c>
      <c r="W566" s="43">
        <v>0</v>
      </c>
      <c r="X566" s="43">
        <v>0</v>
      </c>
      <c r="Y566" s="43">
        <v>0</v>
      </c>
      <c r="Z566" s="43">
        <v>0</v>
      </c>
      <c r="AA566" s="43">
        <v>0</v>
      </c>
      <c r="AB566" s="46" t="s">
        <v>325</v>
      </c>
      <c r="AC566" s="46" t="s">
        <v>55</v>
      </c>
      <c r="AD566" s="69"/>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6"/>
      <c r="BX566" s="6"/>
      <c r="BY566" s="6"/>
      <c r="BZ566" s="6"/>
      <c r="CA566" s="6"/>
      <c r="CB566" s="6"/>
      <c r="CC566" s="6"/>
      <c r="CD566" s="6"/>
      <c r="CE566" s="6"/>
      <c r="CF566" s="6"/>
      <c r="CG566" s="6"/>
      <c r="CH566" s="6"/>
      <c r="CI566" s="6"/>
      <c r="CJ566" s="6"/>
      <c r="CK566" s="6"/>
      <c r="CL566" s="6"/>
      <c r="CM566" s="6"/>
      <c r="CN566" s="6"/>
      <c r="CO566" s="6"/>
      <c r="CP566" s="6"/>
      <c r="CQ566" s="6"/>
      <c r="CR566" s="6"/>
      <c r="CS566" s="6"/>
      <c r="CT566" s="6"/>
      <c r="CU566" s="6"/>
      <c r="CV566" s="6"/>
      <c r="CW566" s="6"/>
      <c r="CX566" s="6"/>
      <c r="CY566" s="6"/>
      <c r="CZ566" s="6"/>
      <c r="DA566" s="6"/>
      <c r="DB566" s="6"/>
      <c r="DC566" s="6"/>
      <c r="DD566" s="6"/>
      <c r="DE566" s="6"/>
      <c r="DF566" s="6"/>
      <c r="DG566" s="6"/>
      <c r="DH566" s="6"/>
      <c r="DI566" s="6"/>
      <c r="DJ566" s="6"/>
      <c r="DK566" s="6"/>
      <c r="DL566" s="6"/>
      <c r="DM566" s="6"/>
      <c r="DN566" s="6"/>
      <c r="DO566" s="6"/>
      <c r="DP566" s="6"/>
      <c r="DQ566" s="6"/>
      <c r="DR566" s="6"/>
      <c r="DS566" s="6"/>
      <c r="DT566" s="6"/>
      <c r="DU566" s="6"/>
      <c r="DV566" s="6"/>
      <c r="DW566" s="6"/>
      <c r="DX566" s="6"/>
      <c r="DY566" s="6"/>
      <c r="DZ566" s="6"/>
      <c r="EA566" s="6"/>
      <c r="EB566" s="6"/>
      <c r="EC566" s="6"/>
      <c r="ED566" s="6"/>
      <c r="EE566" s="6"/>
      <c r="EF566" s="6"/>
      <c r="EG566" s="6"/>
      <c r="EH566" s="6"/>
      <c r="EI566" s="6"/>
      <c r="EJ566" s="6"/>
      <c r="EK566" s="6"/>
      <c r="EL566" s="6"/>
      <c r="EM566" s="6"/>
      <c r="EN566" s="6"/>
      <c r="EO566" s="6"/>
      <c r="EP566" s="6"/>
      <c r="EQ566" s="6"/>
      <c r="ER566" s="6"/>
      <c r="ES566" s="6"/>
      <c r="ET566" s="6"/>
      <c r="EU566" s="6"/>
      <c r="EV566" s="6"/>
      <c r="EW566" s="6"/>
      <c r="EX566" s="6"/>
      <c r="EY566" s="6"/>
      <c r="EZ566" s="6"/>
      <c r="FA566" s="6"/>
      <c r="FB566" s="6"/>
      <c r="FC566" s="6"/>
      <c r="FD566" s="6"/>
      <c r="FE566" s="6"/>
      <c r="FF566" s="6"/>
      <c r="FG566" s="6"/>
      <c r="FH566" s="6"/>
      <c r="FI566" s="6"/>
      <c r="FJ566" s="6"/>
      <c r="FK566" s="6"/>
      <c r="FL566" s="6"/>
      <c r="FM566" s="6"/>
      <c r="FN566" s="6"/>
      <c r="FO566" s="6"/>
      <c r="FP566" s="6"/>
      <c r="FQ566" s="6"/>
      <c r="FR566" s="6"/>
      <c r="FS566" s="6"/>
      <c r="FT566" s="6"/>
      <c r="FU566" s="6"/>
      <c r="FV566" s="6"/>
      <c r="FW566" s="6"/>
      <c r="FX566" s="6"/>
      <c r="FY566" s="6"/>
      <c r="FZ566" s="6"/>
      <c r="GA566" s="6"/>
      <c r="GB566" s="6"/>
      <c r="GC566" s="6"/>
      <c r="GD566" s="6"/>
      <c r="GE566" s="6"/>
      <c r="GF566" s="6"/>
      <c r="GG566" s="6"/>
      <c r="GH566" s="6"/>
      <c r="GI566" s="6"/>
      <c r="GJ566" s="6"/>
      <c r="GK566" s="6"/>
      <c r="GL566" s="6"/>
      <c r="GM566" s="6"/>
      <c r="GN566" s="6"/>
      <c r="GO566" s="6"/>
      <c r="GP566" s="6"/>
      <c r="GQ566" s="6"/>
      <c r="GR566" s="6"/>
      <c r="GS566" s="6"/>
      <c r="GT566" s="6"/>
      <c r="GU566" s="6"/>
      <c r="GV566" s="6"/>
      <c r="GW566" s="6"/>
      <c r="GX566" s="6"/>
      <c r="GY566" s="6"/>
      <c r="GZ566" s="6"/>
      <c r="HA566" s="6"/>
      <c r="HB566" s="6"/>
      <c r="HC566" s="6"/>
      <c r="HD566" s="6"/>
      <c r="HE566" s="6"/>
      <c r="HF566" s="6"/>
      <c r="HG566" s="6"/>
      <c r="HH566" s="6"/>
      <c r="HI566" s="6"/>
      <c r="HJ566" s="6"/>
      <c r="HK566" s="6"/>
      <c r="HL566" s="6"/>
      <c r="HM566" s="6"/>
      <c r="HN566" s="6"/>
      <c r="HO566" s="6"/>
      <c r="HP566" s="6"/>
      <c r="HQ566" s="6"/>
      <c r="HR566" s="6"/>
      <c r="HS566" s="6"/>
      <c r="HT566" s="6"/>
      <c r="HU566" s="6"/>
    </row>
    <row r="567" s="12" customFormat="1" ht="24" spans="1:229">
      <c r="A567" s="45" t="s">
        <v>42</v>
      </c>
      <c r="B567" s="46" t="s">
        <v>825</v>
      </c>
      <c r="C567" s="45" t="s">
        <v>55</v>
      </c>
      <c r="D567" s="45" t="s">
        <v>536</v>
      </c>
      <c r="E567" s="45" t="s">
        <v>267</v>
      </c>
      <c r="F567" s="45">
        <v>1</v>
      </c>
      <c r="G567" s="45">
        <v>1</v>
      </c>
      <c r="H567" s="45">
        <v>49</v>
      </c>
      <c r="I567" s="45">
        <v>170</v>
      </c>
      <c r="J567" s="45">
        <v>2019</v>
      </c>
      <c r="K567" s="45">
        <v>2019</v>
      </c>
      <c r="L567" s="55">
        <v>10</v>
      </c>
      <c r="M567" s="55">
        <v>0</v>
      </c>
      <c r="N567" s="55">
        <v>0</v>
      </c>
      <c r="O567" s="55">
        <v>10</v>
      </c>
      <c r="P567" s="55">
        <v>0</v>
      </c>
      <c r="Q567" s="45" t="s">
        <v>46</v>
      </c>
      <c r="R567" s="43">
        <v>354</v>
      </c>
      <c r="S567" s="43">
        <v>1362</v>
      </c>
      <c r="T567" s="43">
        <v>49</v>
      </c>
      <c r="U567" s="43">
        <v>170</v>
      </c>
      <c r="V567" s="43">
        <v>0</v>
      </c>
      <c r="W567" s="43">
        <v>0</v>
      </c>
      <c r="X567" s="43">
        <v>0</v>
      </c>
      <c r="Y567" s="43">
        <v>0</v>
      </c>
      <c r="Z567" s="43">
        <v>0</v>
      </c>
      <c r="AA567" s="43">
        <v>0</v>
      </c>
      <c r="AB567" s="46" t="s">
        <v>299</v>
      </c>
      <c r="AC567" s="46" t="s">
        <v>55</v>
      </c>
      <c r="AD567" s="69"/>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6"/>
      <c r="BX567" s="6"/>
      <c r="BY567" s="6"/>
      <c r="BZ567" s="6"/>
      <c r="CA567" s="6"/>
      <c r="CB567" s="6"/>
      <c r="CC567" s="6"/>
      <c r="CD567" s="6"/>
      <c r="CE567" s="6"/>
      <c r="CF567" s="6"/>
      <c r="CG567" s="6"/>
      <c r="CH567" s="6"/>
      <c r="CI567" s="6"/>
      <c r="CJ567" s="6"/>
      <c r="CK567" s="6"/>
      <c r="CL567" s="6"/>
      <c r="CM567" s="6"/>
      <c r="CN567" s="6"/>
      <c r="CO567" s="6"/>
      <c r="CP567" s="6"/>
      <c r="CQ567" s="6"/>
      <c r="CR567" s="6"/>
      <c r="CS567" s="6"/>
      <c r="CT567" s="6"/>
      <c r="CU567" s="6"/>
      <c r="CV567" s="6"/>
      <c r="CW567" s="6"/>
      <c r="CX567" s="6"/>
      <c r="CY567" s="6"/>
      <c r="CZ567" s="6"/>
      <c r="DA567" s="6"/>
      <c r="DB567" s="6"/>
      <c r="DC567" s="6"/>
      <c r="DD567" s="6"/>
      <c r="DE567" s="6"/>
      <c r="DF567" s="6"/>
      <c r="DG567" s="6"/>
      <c r="DH567" s="6"/>
      <c r="DI567" s="6"/>
      <c r="DJ567" s="6"/>
      <c r="DK567" s="6"/>
      <c r="DL567" s="6"/>
      <c r="DM567" s="6"/>
      <c r="DN567" s="6"/>
      <c r="DO567" s="6"/>
      <c r="DP567" s="6"/>
      <c r="DQ567" s="6"/>
      <c r="DR567" s="6"/>
      <c r="DS567" s="6"/>
      <c r="DT567" s="6"/>
      <c r="DU567" s="6"/>
      <c r="DV567" s="6"/>
      <c r="DW567" s="6"/>
      <c r="DX567" s="6"/>
      <c r="DY567" s="6"/>
      <c r="DZ567" s="6"/>
      <c r="EA567" s="6"/>
      <c r="EB567" s="6"/>
      <c r="EC567" s="6"/>
      <c r="ED567" s="6"/>
      <c r="EE567" s="6"/>
      <c r="EF567" s="6"/>
      <c r="EG567" s="6"/>
      <c r="EH567" s="6"/>
      <c r="EI567" s="6"/>
      <c r="EJ567" s="6"/>
      <c r="EK567" s="6"/>
      <c r="EL567" s="6"/>
      <c r="EM567" s="6"/>
      <c r="EN567" s="6"/>
      <c r="EO567" s="6"/>
      <c r="EP567" s="6"/>
      <c r="EQ567" s="6"/>
      <c r="ER567" s="6"/>
      <c r="ES567" s="6"/>
      <c r="ET567" s="6"/>
      <c r="EU567" s="6"/>
      <c r="EV567" s="6"/>
      <c r="EW567" s="6"/>
      <c r="EX567" s="6"/>
      <c r="EY567" s="6"/>
      <c r="EZ567" s="6"/>
      <c r="FA567" s="6"/>
      <c r="FB567" s="6"/>
      <c r="FC567" s="6"/>
      <c r="FD567" s="6"/>
      <c r="FE567" s="6"/>
      <c r="FF567" s="6"/>
      <c r="FG567" s="6"/>
      <c r="FH567" s="6"/>
      <c r="FI567" s="6"/>
      <c r="FJ567" s="6"/>
      <c r="FK567" s="6"/>
      <c r="FL567" s="6"/>
      <c r="FM567" s="6"/>
      <c r="FN567" s="6"/>
      <c r="FO567" s="6"/>
      <c r="FP567" s="6"/>
      <c r="FQ567" s="6"/>
      <c r="FR567" s="6"/>
      <c r="FS567" s="6"/>
      <c r="FT567" s="6"/>
      <c r="FU567" s="6"/>
      <c r="FV567" s="6"/>
      <c r="FW567" s="6"/>
      <c r="FX567" s="6"/>
      <c r="FY567" s="6"/>
      <c r="FZ567" s="6"/>
      <c r="GA567" s="6"/>
      <c r="GB567" s="6"/>
      <c r="GC567" s="6"/>
      <c r="GD567" s="6"/>
      <c r="GE567" s="6"/>
      <c r="GF567" s="6"/>
      <c r="GG567" s="6"/>
      <c r="GH567" s="6"/>
      <c r="GI567" s="6"/>
      <c r="GJ567" s="6"/>
      <c r="GK567" s="6"/>
      <c r="GL567" s="6"/>
      <c r="GM567" s="6"/>
      <c r="GN567" s="6"/>
      <c r="GO567" s="6"/>
      <c r="GP567" s="6"/>
      <c r="GQ567" s="6"/>
      <c r="GR567" s="6"/>
      <c r="GS567" s="6"/>
      <c r="GT567" s="6"/>
      <c r="GU567" s="6"/>
      <c r="GV567" s="6"/>
      <c r="GW567" s="6"/>
      <c r="GX567" s="6"/>
      <c r="GY567" s="6"/>
      <c r="GZ567" s="6"/>
      <c r="HA567" s="6"/>
      <c r="HB567" s="6"/>
      <c r="HC567" s="6"/>
      <c r="HD567" s="6"/>
      <c r="HE567" s="6"/>
      <c r="HF567" s="6"/>
      <c r="HG567" s="6"/>
      <c r="HH567" s="6"/>
      <c r="HI567" s="6"/>
      <c r="HJ567" s="6"/>
      <c r="HK567" s="6"/>
      <c r="HL567" s="6"/>
      <c r="HM567" s="6"/>
      <c r="HN567" s="6"/>
      <c r="HO567" s="6"/>
      <c r="HP567" s="6"/>
      <c r="HQ567" s="6"/>
      <c r="HR567" s="6"/>
      <c r="HS567" s="6"/>
      <c r="HT567" s="6"/>
      <c r="HU567" s="6"/>
    </row>
    <row r="568" s="12" customFormat="1" ht="24" spans="1:229">
      <c r="A568" s="45" t="s">
        <v>42</v>
      </c>
      <c r="B568" s="46" t="s">
        <v>539</v>
      </c>
      <c r="C568" s="45" t="s">
        <v>56</v>
      </c>
      <c r="D568" s="45" t="s">
        <v>45</v>
      </c>
      <c r="E568" s="45" t="s">
        <v>267</v>
      </c>
      <c r="F568" s="45">
        <v>1</v>
      </c>
      <c r="G568" s="45">
        <v>1</v>
      </c>
      <c r="H568" s="45">
        <v>27</v>
      </c>
      <c r="I568" s="45">
        <v>89</v>
      </c>
      <c r="J568" s="45">
        <v>2019</v>
      </c>
      <c r="K568" s="45">
        <v>2019</v>
      </c>
      <c r="L568" s="55">
        <v>10</v>
      </c>
      <c r="M568" s="55">
        <v>0</v>
      </c>
      <c r="N568" s="55">
        <v>0</v>
      </c>
      <c r="O568" s="55">
        <v>10</v>
      </c>
      <c r="P568" s="55">
        <v>0</v>
      </c>
      <c r="Q568" s="45" t="s">
        <v>46</v>
      </c>
      <c r="R568" s="43">
        <v>27</v>
      </c>
      <c r="S568" s="43">
        <v>89</v>
      </c>
      <c r="T568" s="43">
        <v>27</v>
      </c>
      <c r="U568" s="43">
        <v>89</v>
      </c>
      <c r="V568" s="43">
        <v>0</v>
      </c>
      <c r="W568" s="43">
        <v>0</v>
      </c>
      <c r="X568" s="43">
        <v>0</v>
      </c>
      <c r="Y568" s="43">
        <v>0</v>
      </c>
      <c r="Z568" s="43">
        <v>0</v>
      </c>
      <c r="AA568" s="43">
        <v>0</v>
      </c>
      <c r="AB568" s="46" t="s">
        <v>299</v>
      </c>
      <c r="AC568" s="46" t="s">
        <v>56</v>
      </c>
      <c r="AD568" s="69"/>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c r="BW568" s="6"/>
      <c r="BX568" s="6"/>
      <c r="BY568" s="6"/>
      <c r="BZ568" s="6"/>
      <c r="CA568" s="6"/>
      <c r="CB568" s="6"/>
      <c r="CC568" s="6"/>
      <c r="CD568" s="6"/>
      <c r="CE568" s="6"/>
      <c r="CF568" s="6"/>
      <c r="CG568" s="6"/>
      <c r="CH568" s="6"/>
      <c r="CI568" s="6"/>
      <c r="CJ568" s="6"/>
      <c r="CK568" s="6"/>
      <c r="CL568" s="6"/>
      <c r="CM568" s="6"/>
      <c r="CN568" s="6"/>
      <c r="CO568" s="6"/>
      <c r="CP568" s="6"/>
      <c r="CQ568" s="6"/>
      <c r="CR568" s="6"/>
      <c r="CS568" s="6"/>
      <c r="CT568" s="6"/>
      <c r="CU568" s="6"/>
      <c r="CV568" s="6"/>
      <c r="CW568" s="6"/>
      <c r="CX568" s="6"/>
      <c r="CY568" s="6"/>
      <c r="CZ568" s="6"/>
      <c r="DA568" s="6"/>
      <c r="DB568" s="6"/>
      <c r="DC568" s="6"/>
      <c r="DD568" s="6"/>
      <c r="DE568" s="6"/>
      <c r="DF568" s="6"/>
      <c r="DG568" s="6"/>
      <c r="DH568" s="6"/>
      <c r="DI568" s="6"/>
      <c r="DJ568" s="6"/>
      <c r="DK568" s="6"/>
      <c r="DL568" s="6"/>
      <c r="DM568" s="6"/>
      <c r="DN568" s="6"/>
      <c r="DO568" s="6"/>
      <c r="DP568" s="6"/>
      <c r="DQ568" s="6"/>
      <c r="DR568" s="6"/>
      <c r="DS568" s="6"/>
      <c r="DT568" s="6"/>
      <c r="DU568" s="6"/>
      <c r="DV568" s="6"/>
      <c r="DW568" s="6"/>
      <c r="DX568" s="6"/>
      <c r="DY568" s="6"/>
      <c r="DZ568" s="6"/>
      <c r="EA568" s="6"/>
      <c r="EB568" s="6"/>
      <c r="EC568" s="6"/>
      <c r="ED568" s="6"/>
      <c r="EE568" s="6"/>
      <c r="EF568" s="6"/>
      <c r="EG568" s="6"/>
      <c r="EH568" s="6"/>
      <c r="EI568" s="6"/>
      <c r="EJ568" s="6"/>
      <c r="EK568" s="6"/>
      <c r="EL568" s="6"/>
      <c r="EM568" s="6"/>
      <c r="EN568" s="6"/>
      <c r="EO568" s="6"/>
      <c r="EP568" s="6"/>
      <c r="EQ568" s="6"/>
      <c r="ER568" s="6"/>
      <c r="ES568" s="6"/>
      <c r="ET568" s="6"/>
      <c r="EU568" s="6"/>
      <c r="EV568" s="6"/>
      <c r="EW568" s="6"/>
      <c r="EX568" s="6"/>
      <c r="EY568" s="6"/>
      <c r="EZ568" s="6"/>
      <c r="FA568" s="6"/>
      <c r="FB568" s="6"/>
      <c r="FC568" s="6"/>
      <c r="FD568" s="6"/>
      <c r="FE568" s="6"/>
      <c r="FF568" s="6"/>
      <c r="FG568" s="6"/>
      <c r="FH568" s="6"/>
      <c r="FI568" s="6"/>
      <c r="FJ568" s="6"/>
      <c r="FK568" s="6"/>
      <c r="FL568" s="6"/>
      <c r="FM568" s="6"/>
      <c r="FN568" s="6"/>
      <c r="FO568" s="6"/>
      <c r="FP568" s="6"/>
      <c r="FQ568" s="6"/>
      <c r="FR568" s="6"/>
      <c r="FS568" s="6"/>
      <c r="FT568" s="6"/>
      <c r="FU568" s="6"/>
      <c r="FV568" s="6"/>
      <c r="FW568" s="6"/>
      <c r="FX568" s="6"/>
      <c r="FY568" s="6"/>
      <c r="FZ568" s="6"/>
      <c r="GA568" s="6"/>
      <c r="GB568" s="6"/>
      <c r="GC568" s="6"/>
      <c r="GD568" s="6"/>
      <c r="GE568" s="6"/>
      <c r="GF568" s="6"/>
      <c r="GG568" s="6"/>
      <c r="GH568" s="6"/>
      <c r="GI568" s="6"/>
      <c r="GJ568" s="6"/>
      <c r="GK568" s="6"/>
      <c r="GL568" s="6"/>
      <c r="GM568" s="6"/>
      <c r="GN568" s="6"/>
      <c r="GO568" s="6"/>
      <c r="GP568" s="6"/>
      <c r="GQ568" s="6"/>
      <c r="GR568" s="6"/>
      <c r="GS568" s="6"/>
      <c r="GT568" s="6"/>
      <c r="GU568" s="6"/>
      <c r="GV568" s="6"/>
      <c r="GW568" s="6"/>
      <c r="GX568" s="6"/>
      <c r="GY568" s="6"/>
      <c r="GZ568" s="6"/>
      <c r="HA568" s="6"/>
      <c r="HB568" s="6"/>
      <c r="HC568" s="6"/>
      <c r="HD568" s="6"/>
      <c r="HE568" s="6"/>
      <c r="HF568" s="6"/>
      <c r="HG568" s="6"/>
      <c r="HH568" s="6"/>
      <c r="HI568" s="6"/>
      <c r="HJ568" s="6"/>
      <c r="HK568" s="6"/>
      <c r="HL568" s="6"/>
      <c r="HM568" s="6"/>
      <c r="HN568" s="6"/>
      <c r="HO568" s="6"/>
      <c r="HP568" s="6"/>
      <c r="HQ568" s="6"/>
      <c r="HR568" s="6"/>
      <c r="HS568" s="6"/>
      <c r="HT568" s="6"/>
      <c r="HU568" s="6"/>
    </row>
    <row r="569" s="12" customFormat="1" ht="24" spans="1:229">
      <c r="A569" s="45" t="s">
        <v>42</v>
      </c>
      <c r="B569" s="46" t="s">
        <v>540</v>
      </c>
      <c r="C569" s="45" t="s">
        <v>56</v>
      </c>
      <c r="D569" s="45" t="s">
        <v>45</v>
      </c>
      <c r="E569" s="45" t="s">
        <v>267</v>
      </c>
      <c r="F569" s="45">
        <v>1</v>
      </c>
      <c r="G569" s="45">
        <v>1</v>
      </c>
      <c r="H569" s="45">
        <v>76</v>
      </c>
      <c r="I569" s="45">
        <v>290</v>
      </c>
      <c r="J569" s="45">
        <v>2019</v>
      </c>
      <c r="K569" s="45">
        <v>2019</v>
      </c>
      <c r="L569" s="55">
        <v>10</v>
      </c>
      <c r="M569" s="55">
        <v>0</v>
      </c>
      <c r="N569" s="55">
        <v>0</v>
      </c>
      <c r="O569" s="55">
        <v>10</v>
      </c>
      <c r="P569" s="55">
        <v>0</v>
      </c>
      <c r="Q569" s="45" t="s">
        <v>46</v>
      </c>
      <c r="R569" s="43">
        <v>0</v>
      </c>
      <c r="S569" s="43">
        <v>0</v>
      </c>
      <c r="T569" s="43">
        <v>76</v>
      </c>
      <c r="U569" s="43">
        <v>290</v>
      </c>
      <c r="V569" s="43">
        <v>0</v>
      </c>
      <c r="W569" s="43">
        <v>0</v>
      </c>
      <c r="X569" s="43">
        <v>0</v>
      </c>
      <c r="Y569" s="43">
        <v>0</v>
      </c>
      <c r="Z569" s="43">
        <v>0</v>
      </c>
      <c r="AA569" s="43">
        <v>0</v>
      </c>
      <c r="AB569" s="46" t="s">
        <v>299</v>
      </c>
      <c r="AC569" s="46" t="s">
        <v>56</v>
      </c>
      <c r="AD569" s="69"/>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c r="BW569" s="6"/>
      <c r="BX569" s="6"/>
      <c r="BY569" s="6"/>
      <c r="BZ569" s="6"/>
      <c r="CA569" s="6"/>
      <c r="CB569" s="6"/>
      <c r="CC569" s="6"/>
      <c r="CD569" s="6"/>
      <c r="CE569" s="6"/>
      <c r="CF569" s="6"/>
      <c r="CG569" s="6"/>
      <c r="CH569" s="6"/>
      <c r="CI569" s="6"/>
      <c r="CJ569" s="6"/>
      <c r="CK569" s="6"/>
      <c r="CL569" s="6"/>
      <c r="CM569" s="6"/>
      <c r="CN569" s="6"/>
      <c r="CO569" s="6"/>
      <c r="CP569" s="6"/>
      <c r="CQ569" s="6"/>
      <c r="CR569" s="6"/>
      <c r="CS569" s="6"/>
      <c r="CT569" s="6"/>
      <c r="CU569" s="6"/>
      <c r="CV569" s="6"/>
      <c r="CW569" s="6"/>
      <c r="CX569" s="6"/>
      <c r="CY569" s="6"/>
      <c r="CZ569" s="6"/>
      <c r="DA569" s="6"/>
      <c r="DB569" s="6"/>
      <c r="DC569" s="6"/>
      <c r="DD569" s="6"/>
      <c r="DE569" s="6"/>
      <c r="DF569" s="6"/>
      <c r="DG569" s="6"/>
      <c r="DH569" s="6"/>
      <c r="DI569" s="6"/>
      <c r="DJ569" s="6"/>
      <c r="DK569" s="6"/>
      <c r="DL569" s="6"/>
      <c r="DM569" s="6"/>
      <c r="DN569" s="6"/>
      <c r="DO569" s="6"/>
      <c r="DP569" s="6"/>
      <c r="DQ569" s="6"/>
      <c r="DR569" s="6"/>
      <c r="DS569" s="6"/>
      <c r="DT569" s="6"/>
      <c r="DU569" s="6"/>
      <c r="DV569" s="6"/>
      <c r="DW569" s="6"/>
      <c r="DX569" s="6"/>
      <c r="DY569" s="6"/>
      <c r="DZ569" s="6"/>
      <c r="EA569" s="6"/>
      <c r="EB569" s="6"/>
      <c r="EC569" s="6"/>
      <c r="ED569" s="6"/>
      <c r="EE569" s="6"/>
      <c r="EF569" s="6"/>
      <c r="EG569" s="6"/>
      <c r="EH569" s="6"/>
      <c r="EI569" s="6"/>
      <c r="EJ569" s="6"/>
      <c r="EK569" s="6"/>
      <c r="EL569" s="6"/>
      <c r="EM569" s="6"/>
      <c r="EN569" s="6"/>
      <c r="EO569" s="6"/>
      <c r="EP569" s="6"/>
      <c r="EQ569" s="6"/>
      <c r="ER569" s="6"/>
      <c r="ES569" s="6"/>
      <c r="ET569" s="6"/>
      <c r="EU569" s="6"/>
      <c r="EV569" s="6"/>
      <c r="EW569" s="6"/>
      <c r="EX569" s="6"/>
      <c r="EY569" s="6"/>
      <c r="EZ569" s="6"/>
      <c r="FA569" s="6"/>
      <c r="FB569" s="6"/>
      <c r="FC569" s="6"/>
      <c r="FD569" s="6"/>
      <c r="FE569" s="6"/>
      <c r="FF569" s="6"/>
      <c r="FG569" s="6"/>
      <c r="FH569" s="6"/>
      <c r="FI569" s="6"/>
      <c r="FJ569" s="6"/>
      <c r="FK569" s="6"/>
      <c r="FL569" s="6"/>
      <c r="FM569" s="6"/>
      <c r="FN569" s="6"/>
      <c r="FO569" s="6"/>
      <c r="FP569" s="6"/>
      <c r="FQ569" s="6"/>
      <c r="FR569" s="6"/>
      <c r="FS569" s="6"/>
      <c r="FT569" s="6"/>
      <c r="FU569" s="6"/>
      <c r="FV569" s="6"/>
      <c r="FW569" s="6"/>
      <c r="FX569" s="6"/>
      <c r="FY569" s="6"/>
      <c r="FZ569" s="6"/>
      <c r="GA569" s="6"/>
      <c r="GB569" s="6"/>
      <c r="GC569" s="6"/>
      <c r="GD569" s="6"/>
      <c r="GE569" s="6"/>
      <c r="GF569" s="6"/>
      <c r="GG569" s="6"/>
      <c r="GH569" s="6"/>
      <c r="GI569" s="6"/>
      <c r="GJ569" s="6"/>
      <c r="GK569" s="6"/>
      <c r="GL569" s="6"/>
      <c r="GM569" s="6"/>
      <c r="GN569" s="6"/>
      <c r="GO569" s="6"/>
      <c r="GP569" s="6"/>
      <c r="GQ569" s="6"/>
      <c r="GR569" s="6"/>
      <c r="GS569" s="6"/>
      <c r="GT569" s="6"/>
      <c r="GU569" s="6"/>
      <c r="GV569" s="6"/>
      <c r="GW569" s="6"/>
      <c r="GX569" s="6"/>
      <c r="GY569" s="6"/>
      <c r="GZ569" s="6"/>
      <c r="HA569" s="6"/>
      <c r="HB569" s="6"/>
      <c r="HC569" s="6"/>
      <c r="HD569" s="6"/>
      <c r="HE569" s="6"/>
      <c r="HF569" s="6"/>
      <c r="HG569" s="6"/>
      <c r="HH569" s="6"/>
      <c r="HI569" s="6"/>
      <c r="HJ569" s="6"/>
      <c r="HK569" s="6"/>
      <c r="HL569" s="6"/>
      <c r="HM569" s="6"/>
      <c r="HN569" s="6"/>
      <c r="HO569" s="6"/>
      <c r="HP569" s="6"/>
      <c r="HQ569" s="6"/>
      <c r="HR569" s="6"/>
      <c r="HS569" s="6"/>
      <c r="HT569" s="6"/>
      <c r="HU569" s="6"/>
    </row>
    <row r="570" s="12" customFormat="1" ht="24" spans="1:229">
      <c r="A570" s="45" t="s">
        <v>42</v>
      </c>
      <c r="B570" s="46" t="s">
        <v>826</v>
      </c>
      <c r="C570" s="45" t="s">
        <v>58</v>
      </c>
      <c r="D570" s="45" t="s">
        <v>45</v>
      </c>
      <c r="E570" s="45" t="s">
        <v>267</v>
      </c>
      <c r="F570" s="45">
        <v>1</v>
      </c>
      <c r="G570" s="45">
        <v>1</v>
      </c>
      <c r="H570" s="45">
        <v>50</v>
      </c>
      <c r="I570" s="45">
        <v>215</v>
      </c>
      <c r="J570" s="45">
        <v>2019</v>
      </c>
      <c r="K570" s="45">
        <v>2019</v>
      </c>
      <c r="L570" s="55">
        <v>10</v>
      </c>
      <c r="M570" s="55">
        <v>0</v>
      </c>
      <c r="N570" s="55">
        <v>0</v>
      </c>
      <c r="O570" s="55">
        <v>10</v>
      </c>
      <c r="P570" s="55">
        <v>0</v>
      </c>
      <c r="Q570" s="45" t="s">
        <v>46</v>
      </c>
      <c r="R570" s="43">
        <v>492</v>
      </c>
      <c r="S570" s="43">
        <v>2297</v>
      </c>
      <c r="T570" s="43">
        <v>50</v>
      </c>
      <c r="U570" s="43">
        <v>215</v>
      </c>
      <c r="V570" s="43">
        <v>0</v>
      </c>
      <c r="W570" s="43">
        <v>0</v>
      </c>
      <c r="X570" s="43">
        <v>0</v>
      </c>
      <c r="Y570" s="43">
        <v>0</v>
      </c>
      <c r="Z570" s="43">
        <v>0</v>
      </c>
      <c r="AA570" s="43">
        <v>0</v>
      </c>
      <c r="AB570" s="46" t="s">
        <v>515</v>
      </c>
      <c r="AC570" s="46" t="s">
        <v>58</v>
      </c>
      <c r="AD570" s="69"/>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c r="BW570" s="6"/>
      <c r="BX570" s="6"/>
      <c r="BY570" s="6"/>
      <c r="BZ570" s="6"/>
      <c r="CA570" s="6"/>
      <c r="CB570" s="6"/>
      <c r="CC570" s="6"/>
      <c r="CD570" s="6"/>
      <c r="CE570" s="6"/>
      <c r="CF570" s="6"/>
      <c r="CG570" s="6"/>
      <c r="CH570" s="6"/>
      <c r="CI570" s="6"/>
      <c r="CJ570" s="6"/>
      <c r="CK570" s="6"/>
      <c r="CL570" s="6"/>
      <c r="CM570" s="6"/>
      <c r="CN570" s="6"/>
      <c r="CO570" s="6"/>
      <c r="CP570" s="6"/>
      <c r="CQ570" s="6"/>
      <c r="CR570" s="6"/>
      <c r="CS570" s="6"/>
      <c r="CT570" s="6"/>
      <c r="CU570" s="6"/>
      <c r="CV570" s="6"/>
      <c r="CW570" s="6"/>
      <c r="CX570" s="6"/>
      <c r="CY570" s="6"/>
      <c r="CZ570" s="6"/>
      <c r="DA570" s="6"/>
      <c r="DB570" s="6"/>
      <c r="DC570" s="6"/>
      <c r="DD570" s="6"/>
      <c r="DE570" s="6"/>
      <c r="DF570" s="6"/>
      <c r="DG570" s="6"/>
      <c r="DH570" s="6"/>
      <c r="DI570" s="6"/>
      <c r="DJ570" s="6"/>
      <c r="DK570" s="6"/>
      <c r="DL570" s="6"/>
      <c r="DM570" s="6"/>
      <c r="DN570" s="6"/>
      <c r="DO570" s="6"/>
      <c r="DP570" s="6"/>
      <c r="DQ570" s="6"/>
      <c r="DR570" s="6"/>
      <c r="DS570" s="6"/>
      <c r="DT570" s="6"/>
      <c r="DU570" s="6"/>
      <c r="DV570" s="6"/>
      <c r="DW570" s="6"/>
      <c r="DX570" s="6"/>
      <c r="DY570" s="6"/>
      <c r="DZ570" s="6"/>
      <c r="EA570" s="6"/>
      <c r="EB570" s="6"/>
      <c r="EC570" s="6"/>
      <c r="ED570" s="6"/>
      <c r="EE570" s="6"/>
      <c r="EF570" s="6"/>
      <c r="EG570" s="6"/>
      <c r="EH570" s="6"/>
      <c r="EI570" s="6"/>
      <c r="EJ570" s="6"/>
      <c r="EK570" s="6"/>
      <c r="EL570" s="6"/>
      <c r="EM570" s="6"/>
      <c r="EN570" s="6"/>
      <c r="EO570" s="6"/>
      <c r="EP570" s="6"/>
      <c r="EQ570" s="6"/>
      <c r="ER570" s="6"/>
      <c r="ES570" s="6"/>
      <c r="ET570" s="6"/>
      <c r="EU570" s="6"/>
      <c r="EV570" s="6"/>
      <c r="EW570" s="6"/>
      <c r="EX570" s="6"/>
      <c r="EY570" s="6"/>
      <c r="EZ570" s="6"/>
      <c r="FA570" s="6"/>
      <c r="FB570" s="6"/>
      <c r="FC570" s="6"/>
      <c r="FD570" s="6"/>
      <c r="FE570" s="6"/>
      <c r="FF570" s="6"/>
      <c r="FG570" s="6"/>
      <c r="FH570" s="6"/>
      <c r="FI570" s="6"/>
      <c r="FJ570" s="6"/>
      <c r="FK570" s="6"/>
      <c r="FL570" s="6"/>
      <c r="FM570" s="6"/>
      <c r="FN570" s="6"/>
      <c r="FO570" s="6"/>
      <c r="FP570" s="6"/>
      <c r="FQ570" s="6"/>
      <c r="FR570" s="6"/>
      <c r="FS570" s="6"/>
      <c r="FT570" s="6"/>
      <c r="FU570" s="6"/>
      <c r="FV570" s="6"/>
      <c r="FW570" s="6"/>
      <c r="FX570" s="6"/>
      <c r="FY570" s="6"/>
      <c r="FZ570" s="6"/>
      <c r="GA570" s="6"/>
      <c r="GB570" s="6"/>
      <c r="GC570" s="6"/>
      <c r="GD570" s="6"/>
      <c r="GE570" s="6"/>
      <c r="GF570" s="6"/>
      <c r="GG570" s="6"/>
      <c r="GH570" s="6"/>
      <c r="GI570" s="6"/>
      <c r="GJ570" s="6"/>
      <c r="GK570" s="6"/>
      <c r="GL570" s="6"/>
      <c r="GM570" s="6"/>
      <c r="GN570" s="6"/>
      <c r="GO570" s="6"/>
      <c r="GP570" s="6"/>
      <c r="GQ570" s="6"/>
      <c r="GR570" s="6"/>
      <c r="GS570" s="6"/>
      <c r="GT570" s="6"/>
      <c r="GU570" s="6"/>
      <c r="GV570" s="6"/>
      <c r="GW570" s="6"/>
      <c r="GX570" s="6"/>
      <c r="GY570" s="6"/>
      <c r="GZ570" s="6"/>
      <c r="HA570" s="6"/>
      <c r="HB570" s="6"/>
      <c r="HC570" s="6"/>
      <c r="HD570" s="6"/>
      <c r="HE570" s="6"/>
      <c r="HF570" s="6"/>
      <c r="HG570" s="6"/>
      <c r="HH570" s="6"/>
      <c r="HI570" s="6"/>
      <c r="HJ570" s="6"/>
      <c r="HK570" s="6"/>
      <c r="HL570" s="6"/>
      <c r="HM570" s="6"/>
      <c r="HN570" s="6"/>
      <c r="HO570" s="6"/>
      <c r="HP570" s="6"/>
      <c r="HQ570" s="6"/>
      <c r="HR570" s="6"/>
      <c r="HS570" s="6"/>
      <c r="HT570" s="6"/>
      <c r="HU570" s="6"/>
    </row>
    <row r="571" s="12" customFormat="1" ht="24" spans="1:229">
      <c r="A571" s="45" t="s">
        <v>42</v>
      </c>
      <c r="B571" s="46" t="s">
        <v>827</v>
      </c>
      <c r="C571" s="45" t="s">
        <v>58</v>
      </c>
      <c r="D571" s="45" t="s">
        <v>45</v>
      </c>
      <c r="E571" s="45" t="s">
        <v>267</v>
      </c>
      <c r="F571" s="45">
        <v>1</v>
      </c>
      <c r="G571" s="45">
        <v>1</v>
      </c>
      <c r="H571" s="45">
        <v>182</v>
      </c>
      <c r="I571" s="45">
        <v>815</v>
      </c>
      <c r="J571" s="45">
        <v>2019</v>
      </c>
      <c r="K571" s="45">
        <v>2019</v>
      </c>
      <c r="L571" s="55">
        <v>10</v>
      </c>
      <c r="M571" s="55">
        <v>0</v>
      </c>
      <c r="N571" s="55">
        <v>0</v>
      </c>
      <c r="O571" s="55">
        <v>10</v>
      </c>
      <c r="P571" s="55">
        <v>0</v>
      </c>
      <c r="Q571" s="45" t="s">
        <v>46</v>
      </c>
      <c r="R571" s="43">
        <v>979</v>
      </c>
      <c r="S571" s="43">
        <v>4127</v>
      </c>
      <c r="T571" s="43">
        <v>182</v>
      </c>
      <c r="U571" s="43">
        <v>815</v>
      </c>
      <c r="V571" s="43">
        <v>0</v>
      </c>
      <c r="W571" s="43">
        <v>0</v>
      </c>
      <c r="X571" s="43">
        <v>0</v>
      </c>
      <c r="Y571" s="43">
        <v>0</v>
      </c>
      <c r="Z571" s="43">
        <v>0</v>
      </c>
      <c r="AA571" s="43">
        <v>0</v>
      </c>
      <c r="AB571" s="46" t="s">
        <v>515</v>
      </c>
      <c r="AC571" s="46" t="s">
        <v>58</v>
      </c>
      <c r="AD571" s="69"/>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c r="BW571" s="6"/>
      <c r="BX571" s="6"/>
      <c r="BY571" s="6"/>
      <c r="BZ571" s="6"/>
      <c r="CA571" s="6"/>
      <c r="CB571" s="6"/>
      <c r="CC571" s="6"/>
      <c r="CD571" s="6"/>
      <c r="CE571" s="6"/>
      <c r="CF571" s="6"/>
      <c r="CG571" s="6"/>
      <c r="CH571" s="6"/>
      <c r="CI571" s="6"/>
      <c r="CJ571" s="6"/>
      <c r="CK571" s="6"/>
      <c r="CL571" s="6"/>
      <c r="CM571" s="6"/>
      <c r="CN571" s="6"/>
      <c r="CO571" s="6"/>
      <c r="CP571" s="6"/>
      <c r="CQ571" s="6"/>
      <c r="CR571" s="6"/>
      <c r="CS571" s="6"/>
      <c r="CT571" s="6"/>
      <c r="CU571" s="6"/>
      <c r="CV571" s="6"/>
      <c r="CW571" s="6"/>
      <c r="CX571" s="6"/>
      <c r="CY571" s="6"/>
      <c r="CZ571" s="6"/>
      <c r="DA571" s="6"/>
      <c r="DB571" s="6"/>
      <c r="DC571" s="6"/>
      <c r="DD571" s="6"/>
      <c r="DE571" s="6"/>
      <c r="DF571" s="6"/>
      <c r="DG571" s="6"/>
      <c r="DH571" s="6"/>
      <c r="DI571" s="6"/>
      <c r="DJ571" s="6"/>
      <c r="DK571" s="6"/>
      <c r="DL571" s="6"/>
      <c r="DM571" s="6"/>
      <c r="DN571" s="6"/>
      <c r="DO571" s="6"/>
      <c r="DP571" s="6"/>
      <c r="DQ571" s="6"/>
      <c r="DR571" s="6"/>
      <c r="DS571" s="6"/>
      <c r="DT571" s="6"/>
      <c r="DU571" s="6"/>
      <c r="DV571" s="6"/>
      <c r="DW571" s="6"/>
      <c r="DX571" s="6"/>
      <c r="DY571" s="6"/>
      <c r="DZ571" s="6"/>
      <c r="EA571" s="6"/>
      <c r="EB571" s="6"/>
      <c r="EC571" s="6"/>
      <c r="ED571" s="6"/>
      <c r="EE571" s="6"/>
      <c r="EF571" s="6"/>
      <c r="EG571" s="6"/>
      <c r="EH571" s="6"/>
      <c r="EI571" s="6"/>
      <c r="EJ571" s="6"/>
      <c r="EK571" s="6"/>
      <c r="EL571" s="6"/>
      <c r="EM571" s="6"/>
      <c r="EN571" s="6"/>
      <c r="EO571" s="6"/>
      <c r="EP571" s="6"/>
      <c r="EQ571" s="6"/>
      <c r="ER571" s="6"/>
      <c r="ES571" s="6"/>
      <c r="ET571" s="6"/>
      <c r="EU571" s="6"/>
      <c r="EV571" s="6"/>
      <c r="EW571" s="6"/>
      <c r="EX571" s="6"/>
      <c r="EY571" s="6"/>
      <c r="EZ571" s="6"/>
      <c r="FA571" s="6"/>
      <c r="FB571" s="6"/>
      <c r="FC571" s="6"/>
      <c r="FD571" s="6"/>
      <c r="FE571" s="6"/>
      <c r="FF571" s="6"/>
      <c r="FG571" s="6"/>
      <c r="FH571" s="6"/>
      <c r="FI571" s="6"/>
      <c r="FJ571" s="6"/>
      <c r="FK571" s="6"/>
      <c r="FL571" s="6"/>
      <c r="FM571" s="6"/>
      <c r="FN571" s="6"/>
      <c r="FO571" s="6"/>
      <c r="FP571" s="6"/>
      <c r="FQ571" s="6"/>
      <c r="FR571" s="6"/>
      <c r="FS571" s="6"/>
      <c r="FT571" s="6"/>
      <c r="FU571" s="6"/>
      <c r="FV571" s="6"/>
      <c r="FW571" s="6"/>
      <c r="FX571" s="6"/>
      <c r="FY571" s="6"/>
      <c r="FZ571" s="6"/>
      <c r="GA571" s="6"/>
      <c r="GB571" s="6"/>
      <c r="GC571" s="6"/>
      <c r="GD571" s="6"/>
      <c r="GE571" s="6"/>
      <c r="GF571" s="6"/>
      <c r="GG571" s="6"/>
      <c r="GH571" s="6"/>
      <c r="GI571" s="6"/>
      <c r="GJ571" s="6"/>
      <c r="GK571" s="6"/>
      <c r="GL571" s="6"/>
      <c r="GM571" s="6"/>
      <c r="GN571" s="6"/>
      <c r="GO571" s="6"/>
      <c r="GP571" s="6"/>
      <c r="GQ571" s="6"/>
      <c r="GR571" s="6"/>
      <c r="GS571" s="6"/>
      <c r="GT571" s="6"/>
      <c r="GU571" s="6"/>
      <c r="GV571" s="6"/>
      <c r="GW571" s="6"/>
      <c r="GX571" s="6"/>
      <c r="GY571" s="6"/>
      <c r="GZ571" s="6"/>
      <c r="HA571" s="6"/>
      <c r="HB571" s="6"/>
      <c r="HC571" s="6"/>
      <c r="HD571" s="6"/>
      <c r="HE571" s="6"/>
      <c r="HF571" s="6"/>
      <c r="HG571" s="6"/>
      <c r="HH571" s="6"/>
      <c r="HI571" s="6"/>
      <c r="HJ571" s="6"/>
      <c r="HK571" s="6"/>
      <c r="HL571" s="6"/>
      <c r="HM571" s="6"/>
      <c r="HN571" s="6"/>
      <c r="HO571" s="6"/>
      <c r="HP571" s="6"/>
      <c r="HQ571" s="6"/>
      <c r="HR571" s="6"/>
      <c r="HS571" s="6"/>
      <c r="HT571" s="6"/>
      <c r="HU571" s="6"/>
    </row>
    <row r="572" s="12" customFormat="1" ht="24" spans="1:229">
      <c r="A572" s="45" t="s">
        <v>42</v>
      </c>
      <c r="B572" s="46" t="s">
        <v>828</v>
      </c>
      <c r="C572" s="45" t="s">
        <v>58</v>
      </c>
      <c r="D572" s="45" t="s">
        <v>45</v>
      </c>
      <c r="E572" s="45" t="s">
        <v>267</v>
      </c>
      <c r="F572" s="45">
        <v>1</v>
      </c>
      <c r="G572" s="45">
        <v>1</v>
      </c>
      <c r="H572" s="45">
        <v>182</v>
      </c>
      <c r="I572" s="45">
        <v>815</v>
      </c>
      <c r="J572" s="45">
        <v>2019</v>
      </c>
      <c r="K572" s="45">
        <v>2019</v>
      </c>
      <c r="L572" s="55">
        <v>48</v>
      </c>
      <c r="M572" s="55">
        <v>0</v>
      </c>
      <c r="N572" s="55">
        <v>0</v>
      </c>
      <c r="O572" s="55">
        <v>28</v>
      </c>
      <c r="P572" s="55">
        <v>20</v>
      </c>
      <c r="Q572" s="45" t="s">
        <v>46</v>
      </c>
      <c r="R572" s="43">
        <v>979</v>
      </c>
      <c r="S572" s="43">
        <v>4127</v>
      </c>
      <c r="T572" s="43">
        <v>182</v>
      </c>
      <c r="U572" s="43">
        <v>815</v>
      </c>
      <c r="V572" s="43">
        <v>0</v>
      </c>
      <c r="W572" s="43">
        <v>0</v>
      </c>
      <c r="X572" s="43">
        <v>0</v>
      </c>
      <c r="Y572" s="43">
        <v>0</v>
      </c>
      <c r="Z572" s="43">
        <v>0</v>
      </c>
      <c r="AA572" s="43">
        <v>0</v>
      </c>
      <c r="AB572" s="46" t="s">
        <v>515</v>
      </c>
      <c r="AC572" s="46" t="s">
        <v>58</v>
      </c>
      <c r="AD572" s="69"/>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c r="BW572" s="6"/>
      <c r="BX572" s="6"/>
      <c r="BY572" s="6"/>
      <c r="BZ572" s="6"/>
      <c r="CA572" s="6"/>
      <c r="CB572" s="6"/>
      <c r="CC572" s="6"/>
      <c r="CD572" s="6"/>
      <c r="CE572" s="6"/>
      <c r="CF572" s="6"/>
      <c r="CG572" s="6"/>
      <c r="CH572" s="6"/>
      <c r="CI572" s="6"/>
      <c r="CJ572" s="6"/>
      <c r="CK572" s="6"/>
      <c r="CL572" s="6"/>
      <c r="CM572" s="6"/>
      <c r="CN572" s="6"/>
      <c r="CO572" s="6"/>
      <c r="CP572" s="6"/>
      <c r="CQ572" s="6"/>
      <c r="CR572" s="6"/>
      <c r="CS572" s="6"/>
      <c r="CT572" s="6"/>
      <c r="CU572" s="6"/>
      <c r="CV572" s="6"/>
      <c r="CW572" s="6"/>
      <c r="CX572" s="6"/>
      <c r="CY572" s="6"/>
      <c r="CZ572" s="6"/>
      <c r="DA572" s="6"/>
      <c r="DB572" s="6"/>
      <c r="DC572" s="6"/>
      <c r="DD572" s="6"/>
      <c r="DE572" s="6"/>
      <c r="DF572" s="6"/>
      <c r="DG572" s="6"/>
      <c r="DH572" s="6"/>
      <c r="DI572" s="6"/>
      <c r="DJ572" s="6"/>
      <c r="DK572" s="6"/>
      <c r="DL572" s="6"/>
      <c r="DM572" s="6"/>
      <c r="DN572" s="6"/>
      <c r="DO572" s="6"/>
      <c r="DP572" s="6"/>
      <c r="DQ572" s="6"/>
      <c r="DR572" s="6"/>
      <c r="DS572" s="6"/>
      <c r="DT572" s="6"/>
      <c r="DU572" s="6"/>
      <c r="DV572" s="6"/>
      <c r="DW572" s="6"/>
      <c r="DX572" s="6"/>
      <c r="DY572" s="6"/>
      <c r="DZ572" s="6"/>
      <c r="EA572" s="6"/>
      <c r="EB572" s="6"/>
      <c r="EC572" s="6"/>
      <c r="ED572" s="6"/>
      <c r="EE572" s="6"/>
      <c r="EF572" s="6"/>
      <c r="EG572" s="6"/>
      <c r="EH572" s="6"/>
      <c r="EI572" s="6"/>
      <c r="EJ572" s="6"/>
      <c r="EK572" s="6"/>
      <c r="EL572" s="6"/>
      <c r="EM572" s="6"/>
      <c r="EN572" s="6"/>
      <c r="EO572" s="6"/>
      <c r="EP572" s="6"/>
      <c r="EQ572" s="6"/>
      <c r="ER572" s="6"/>
      <c r="ES572" s="6"/>
      <c r="ET572" s="6"/>
      <c r="EU572" s="6"/>
      <c r="EV572" s="6"/>
      <c r="EW572" s="6"/>
      <c r="EX572" s="6"/>
      <c r="EY572" s="6"/>
      <c r="EZ572" s="6"/>
      <c r="FA572" s="6"/>
      <c r="FB572" s="6"/>
      <c r="FC572" s="6"/>
      <c r="FD572" s="6"/>
      <c r="FE572" s="6"/>
      <c r="FF572" s="6"/>
      <c r="FG572" s="6"/>
      <c r="FH572" s="6"/>
      <c r="FI572" s="6"/>
      <c r="FJ572" s="6"/>
      <c r="FK572" s="6"/>
      <c r="FL572" s="6"/>
      <c r="FM572" s="6"/>
      <c r="FN572" s="6"/>
      <c r="FO572" s="6"/>
      <c r="FP572" s="6"/>
      <c r="FQ572" s="6"/>
      <c r="FR572" s="6"/>
      <c r="FS572" s="6"/>
      <c r="FT572" s="6"/>
      <c r="FU572" s="6"/>
      <c r="FV572" s="6"/>
      <c r="FW572" s="6"/>
      <c r="FX572" s="6"/>
      <c r="FY572" s="6"/>
      <c r="FZ572" s="6"/>
      <c r="GA572" s="6"/>
      <c r="GB572" s="6"/>
      <c r="GC572" s="6"/>
      <c r="GD572" s="6"/>
      <c r="GE572" s="6"/>
      <c r="GF572" s="6"/>
      <c r="GG572" s="6"/>
      <c r="GH572" s="6"/>
      <c r="GI572" s="6"/>
      <c r="GJ572" s="6"/>
      <c r="GK572" s="6"/>
      <c r="GL572" s="6"/>
      <c r="GM572" s="6"/>
      <c r="GN572" s="6"/>
      <c r="GO572" s="6"/>
      <c r="GP572" s="6"/>
      <c r="GQ572" s="6"/>
      <c r="GR572" s="6"/>
      <c r="GS572" s="6"/>
      <c r="GT572" s="6"/>
      <c r="GU572" s="6"/>
      <c r="GV572" s="6"/>
      <c r="GW572" s="6"/>
      <c r="GX572" s="6"/>
      <c r="GY572" s="6"/>
      <c r="GZ572" s="6"/>
      <c r="HA572" s="6"/>
      <c r="HB572" s="6"/>
      <c r="HC572" s="6"/>
      <c r="HD572" s="6"/>
      <c r="HE572" s="6"/>
      <c r="HF572" s="6"/>
      <c r="HG572" s="6"/>
      <c r="HH572" s="6"/>
      <c r="HI572" s="6"/>
      <c r="HJ572" s="6"/>
      <c r="HK572" s="6"/>
      <c r="HL572" s="6"/>
      <c r="HM572" s="6"/>
      <c r="HN572" s="6"/>
      <c r="HO572" s="6"/>
      <c r="HP572" s="6"/>
      <c r="HQ572" s="6"/>
      <c r="HR572" s="6"/>
      <c r="HS572" s="6"/>
      <c r="HT572" s="6"/>
      <c r="HU572" s="6"/>
    </row>
    <row r="573" s="12" customFormat="1" ht="24" spans="1:229">
      <c r="A573" s="45" t="s">
        <v>42</v>
      </c>
      <c r="B573" s="46" t="s">
        <v>829</v>
      </c>
      <c r="C573" s="45" t="s">
        <v>58</v>
      </c>
      <c r="D573" s="45" t="s">
        <v>45</v>
      </c>
      <c r="E573" s="45" t="s">
        <v>267</v>
      </c>
      <c r="F573" s="45">
        <v>1</v>
      </c>
      <c r="G573" s="45">
        <v>1</v>
      </c>
      <c r="H573" s="45">
        <v>50</v>
      </c>
      <c r="I573" s="45">
        <v>215</v>
      </c>
      <c r="J573" s="45">
        <v>2019</v>
      </c>
      <c r="K573" s="45">
        <v>2019</v>
      </c>
      <c r="L573" s="55">
        <v>8</v>
      </c>
      <c r="M573" s="55">
        <v>0</v>
      </c>
      <c r="N573" s="55">
        <v>0</v>
      </c>
      <c r="O573" s="55">
        <v>8</v>
      </c>
      <c r="P573" s="55">
        <v>0</v>
      </c>
      <c r="Q573" s="45" t="s">
        <v>46</v>
      </c>
      <c r="R573" s="43">
        <v>492</v>
      </c>
      <c r="S573" s="43">
        <v>2297</v>
      </c>
      <c r="T573" s="43">
        <v>50</v>
      </c>
      <c r="U573" s="43">
        <v>215</v>
      </c>
      <c r="V573" s="43">
        <v>0</v>
      </c>
      <c r="W573" s="43">
        <v>0</v>
      </c>
      <c r="X573" s="43">
        <v>0</v>
      </c>
      <c r="Y573" s="43">
        <v>0</v>
      </c>
      <c r="Z573" s="43">
        <v>0</v>
      </c>
      <c r="AA573" s="43">
        <v>0</v>
      </c>
      <c r="AB573" s="46" t="s">
        <v>515</v>
      </c>
      <c r="AC573" s="46" t="s">
        <v>58</v>
      </c>
      <c r="AD573" s="69"/>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c r="BW573" s="6"/>
      <c r="BX573" s="6"/>
      <c r="BY573" s="6"/>
      <c r="BZ573" s="6"/>
      <c r="CA573" s="6"/>
      <c r="CB573" s="6"/>
      <c r="CC573" s="6"/>
      <c r="CD573" s="6"/>
      <c r="CE573" s="6"/>
      <c r="CF573" s="6"/>
      <c r="CG573" s="6"/>
      <c r="CH573" s="6"/>
      <c r="CI573" s="6"/>
      <c r="CJ573" s="6"/>
      <c r="CK573" s="6"/>
      <c r="CL573" s="6"/>
      <c r="CM573" s="6"/>
      <c r="CN573" s="6"/>
      <c r="CO573" s="6"/>
      <c r="CP573" s="6"/>
      <c r="CQ573" s="6"/>
      <c r="CR573" s="6"/>
      <c r="CS573" s="6"/>
      <c r="CT573" s="6"/>
      <c r="CU573" s="6"/>
      <c r="CV573" s="6"/>
      <c r="CW573" s="6"/>
      <c r="CX573" s="6"/>
      <c r="CY573" s="6"/>
      <c r="CZ573" s="6"/>
      <c r="DA573" s="6"/>
      <c r="DB573" s="6"/>
      <c r="DC573" s="6"/>
      <c r="DD573" s="6"/>
      <c r="DE573" s="6"/>
      <c r="DF573" s="6"/>
      <c r="DG573" s="6"/>
      <c r="DH573" s="6"/>
      <c r="DI573" s="6"/>
      <c r="DJ573" s="6"/>
      <c r="DK573" s="6"/>
      <c r="DL573" s="6"/>
      <c r="DM573" s="6"/>
      <c r="DN573" s="6"/>
      <c r="DO573" s="6"/>
      <c r="DP573" s="6"/>
      <c r="DQ573" s="6"/>
      <c r="DR573" s="6"/>
      <c r="DS573" s="6"/>
      <c r="DT573" s="6"/>
      <c r="DU573" s="6"/>
      <c r="DV573" s="6"/>
      <c r="DW573" s="6"/>
      <c r="DX573" s="6"/>
      <c r="DY573" s="6"/>
      <c r="DZ573" s="6"/>
      <c r="EA573" s="6"/>
      <c r="EB573" s="6"/>
      <c r="EC573" s="6"/>
      <c r="ED573" s="6"/>
      <c r="EE573" s="6"/>
      <c r="EF573" s="6"/>
      <c r="EG573" s="6"/>
      <c r="EH573" s="6"/>
      <c r="EI573" s="6"/>
      <c r="EJ573" s="6"/>
      <c r="EK573" s="6"/>
      <c r="EL573" s="6"/>
      <c r="EM573" s="6"/>
      <c r="EN573" s="6"/>
      <c r="EO573" s="6"/>
      <c r="EP573" s="6"/>
      <c r="EQ573" s="6"/>
      <c r="ER573" s="6"/>
      <c r="ES573" s="6"/>
      <c r="ET573" s="6"/>
      <c r="EU573" s="6"/>
      <c r="EV573" s="6"/>
      <c r="EW573" s="6"/>
      <c r="EX573" s="6"/>
      <c r="EY573" s="6"/>
      <c r="EZ573" s="6"/>
      <c r="FA573" s="6"/>
      <c r="FB573" s="6"/>
      <c r="FC573" s="6"/>
      <c r="FD573" s="6"/>
      <c r="FE573" s="6"/>
      <c r="FF573" s="6"/>
      <c r="FG573" s="6"/>
      <c r="FH573" s="6"/>
      <c r="FI573" s="6"/>
      <c r="FJ573" s="6"/>
      <c r="FK573" s="6"/>
      <c r="FL573" s="6"/>
      <c r="FM573" s="6"/>
      <c r="FN573" s="6"/>
      <c r="FO573" s="6"/>
      <c r="FP573" s="6"/>
      <c r="FQ573" s="6"/>
      <c r="FR573" s="6"/>
      <c r="FS573" s="6"/>
      <c r="FT573" s="6"/>
      <c r="FU573" s="6"/>
      <c r="FV573" s="6"/>
      <c r="FW573" s="6"/>
      <c r="FX573" s="6"/>
      <c r="FY573" s="6"/>
      <c r="FZ573" s="6"/>
      <c r="GA573" s="6"/>
      <c r="GB573" s="6"/>
      <c r="GC573" s="6"/>
      <c r="GD573" s="6"/>
      <c r="GE573" s="6"/>
      <c r="GF573" s="6"/>
      <c r="GG573" s="6"/>
      <c r="GH573" s="6"/>
      <c r="GI573" s="6"/>
      <c r="GJ573" s="6"/>
      <c r="GK573" s="6"/>
      <c r="GL573" s="6"/>
      <c r="GM573" s="6"/>
      <c r="GN573" s="6"/>
      <c r="GO573" s="6"/>
      <c r="GP573" s="6"/>
      <c r="GQ573" s="6"/>
      <c r="GR573" s="6"/>
      <c r="GS573" s="6"/>
      <c r="GT573" s="6"/>
      <c r="GU573" s="6"/>
      <c r="GV573" s="6"/>
      <c r="GW573" s="6"/>
      <c r="GX573" s="6"/>
      <c r="GY573" s="6"/>
      <c r="GZ573" s="6"/>
      <c r="HA573" s="6"/>
      <c r="HB573" s="6"/>
      <c r="HC573" s="6"/>
      <c r="HD573" s="6"/>
      <c r="HE573" s="6"/>
      <c r="HF573" s="6"/>
      <c r="HG573" s="6"/>
      <c r="HH573" s="6"/>
      <c r="HI573" s="6"/>
      <c r="HJ573" s="6"/>
      <c r="HK573" s="6"/>
      <c r="HL573" s="6"/>
      <c r="HM573" s="6"/>
      <c r="HN573" s="6"/>
      <c r="HO573" s="6"/>
      <c r="HP573" s="6"/>
      <c r="HQ573" s="6"/>
      <c r="HR573" s="6"/>
      <c r="HS573" s="6"/>
      <c r="HT573" s="6"/>
      <c r="HU573" s="6"/>
    </row>
    <row r="574" s="12" customFormat="1" ht="24" spans="1:229">
      <c r="A574" s="45" t="s">
        <v>42</v>
      </c>
      <c r="B574" s="46" t="s">
        <v>830</v>
      </c>
      <c r="C574" s="45" t="s">
        <v>57</v>
      </c>
      <c r="D574" s="45" t="s">
        <v>248</v>
      </c>
      <c r="E574" s="45" t="s">
        <v>267</v>
      </c>
      <c r="F574" s="45">
        <v>1</v>
      </c>
      <c r="G574" s="45">
        <v>1</v>
      </c>
      <c r="H574" s="45">
        <v>71</v>
      </c>
      <c r="I574" s="45">
        <v>307</v>
      </c>
      <c r="J574" s="45">
        <v>2019</v>
      </c>
      <c r="K574" s="45">
        <v>2019</v>
      </c>
      <c r="L574" s="55">
        <v>10</v>
      </c>
      <c r="M574" s="55">
        <v>0</v>
      </c>
      <c r="N574" s="55">
        <v>0</v>
      </c>
      <c r="O574" s="55">
        <v>10</v>
      </c>
      <c r="P574" s="55">
        <v>0</v>
      </c>
      <c r="Q574" s="45" t="s">
        <v>46</v>
      </c>
      <c r="R574" s="43">
        <v>531</v>
      </c>
      <c r="S574" s="43">
        <v>2292</v>
      </c>
      <c r="T574" s="43">
        <v>71</v>
      </c>
      <c r="U574" s="43">
        <v>307</v>
      </c>
      <c r="V574" s="43">
        <v>0</v>
      </c>
      <c r="W574" s="43">
        <v>0</v>
      </c>
      <c r="X574" s="43">
        <v>71</v>
      </c>
      <c r="Y574" s="43">
        <v>307</v>
      </c>
      <c r="Z574" s="43">
        <v>0</v>
      </c>
      <c r="AA574" s="43">
        <v>0</v>
      </c>
      <c r="AB574" s="46" t="s">
        <v>299</v>
      </c>
      <c r="AC574" s="46" t="s">
        <v>57</v>
      </c>
      <c r="AD574" s="69"/>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c r="BW574" s="6"/>
      <c r="BX574" s="6"/>
      <c r="BY574" s="6"/>
      <c r="BZ574" s="6"/>
      <c r="CA574" s="6"/>
      <c r="CB574" s="6"/>
      <c r="CC574" s="6"/>
      <c r="CD574" s="6"/>
      <c r="CE574" s="6"/>
      <c r="CF574" s="6"/>
      <c r="CG574" s="6"/>
      <c r="CH574" s="6"/>
      <c r="CI574" s="6"/>
      <c r="CJ574" s="6"/>
      <c r="CK574" s="6"/>
      <c r="CL574" s="6"/>
      <c r="CM574" s="6"/>
      <c r="CN574" s="6"/>
      <c r="CO574" s="6"/>
      <c r="CP574" s="6"/>
      <c r="CQ574" s="6"/>
      <c r="CR574" s="6"/>
      <c r="CS574" s="6"/>
      <c r="CT574" s="6"/>
      <c r="CU574" s="6"/>
      <c r="CV574" s="6"/>
      <c r="CW574" s="6"/>
      <c r="CX574" s="6"/>
      <c r="CY574" s="6"/>
      <c r="CZ574" s="6"/>
      <c r="DA574" s="6"/>
      <c r="DB574" s="6"/>
      <c r="DC574" s="6"/>
      <c r="DD574" s="6"/>
      <c r="DE574" s="6"/>
      <c r="DF574" s="6"/>
      <c r="DG574" s="6"/>
      <c r="DH574" s="6"/>
      <c r="DI574" s="6"/>
      <c r="DJ574" s="6"/>
      <c r="DK574" s="6"/>
      <c r="DL574" s="6"/>
      <c r="DM574" s="6"/>
      <c r="DN574" s="6"/>
      <c r="DO574" s="6"/>
      <c r="DP574" s="6"/>
      <c r="DQ574" s="6"/>
      <c r="DR574" s="6"/>
      <c r="DS574" s="6"/>
      <c r="DT574" s="6"/>
      <c r="DU574" s="6"/>
      <c r="DV574" s="6"/>
      <c r="DW574" s="6"/>
      <c r="DX574" s="6"/>
      <c r="DY574" s="6"/>
      <c r="DZ574" s="6"/>
      <c r="EA574" s="6"/>
      <c r="EB574" s="6"/>
      <c r="EC574" s="6"/>
      <c r="ED574" s="6"/>
      <c r="EE574" s="6"/>
      <c r="EF574" s="6"/>
      <c r="EG574" s="6"/>
      <c r="EH574" s="6"/>
      <c r="EI574" s="6"/>
      <c r="EJ574" s="6"/>
      <c r="EK574" s="6"/>
      <c r="EL574" s="6"/>
      <c r="EM574" s="6"/>
      <c r="EN574" s="6"/>
      <c r="EO574" s="6"/>
      <c r="EP574" s="6"/>
      <c r="EQ574" s="6"/>
      <c r="ER574" s="6"/>
      <c r="ES574" s="6"/>
      <c r="ET574" s="6"/>
      <c r="EU574" s="6"/>
      <c r="EV574" s="6"/>
      <c r="EW574" s="6"/>
      <c r="EX574" s="6"/>
      <c r="EY574" s="6"/>
      <c r="EZ574" s="6"/>
      <c r="FA574" s="6"/>
      <c r="FB574" s="6"/>
      <c r="FC574" s="6"/>
      <c r="FD574" s="6"/>
      <c r="FE574" s="6"/>
      <c r="FF574" s="6"/>
      <c r="FG574" s="6"/>
      <c r="FH574" s="6"/>
      <c r="FI574" s="6"/>
      <c r="FJ574" s="6"/>
      <c r="FK574" s="6"/>
      <c r="FL574" s="6"/>
      <c r="FM574" s="6"/>
      <c r="FN574" s="6"/>
      <c r="FO574" s="6"/>
      <c r="FP574" s="6"/>
      <c r="FQ574" s="6"/>
      <c r="FR574" s="6"/>
      <c r="FS574" s="6"/>
      <c r="FT574" s="6"/>
      <c r="FU574" s="6"/>
      <c r="FV574" s="6"/>
      <c r="FW574" s="6"/>
      <c r="FX574" s="6"/>
      <c r="FY574" s="6"/>
      <c r="FZ574" s="6"/>
      <c r="GA574" s="6"/>
      <c r="GB574" s="6"/>
      <c r="GC574" s="6"/>
      <c r="GD574" s="6"/>
      <c r="GE574" s="6"/>
      <c r="GF574" s="6"/>
      <c r="GG574" s="6"/>
      <c r="GH574" s="6"/>
      <c r="GI574" s="6"/>
      <c r="GJ574" s="6"/>
      <c r="GK574" s="6"/>
      <c r="GL574" s="6"/>
      <c r="GM574" s="6"/>
      <c r="GN574" s="6"/>
      <c r="GO574" s="6"/>
      <c r="GP574" s="6"/>
      <c r="GQ574" s="6"/>
      <c r="GR574" s="6"/>
      <c r="GS574" s="6"/>
      <c r="GT574" s="6"/>
      <c r="GU574" s="6"/>
      <c r="GV574" s="6"/>
      <c r="GW574" s="6"/>
      <c r="GX574" s="6"/>
      <c r="GY574" s="6"/>
      <c r="GZ574" s="6"/>
      <c r="HA574" s="6"/>
      <c r="HB574" s="6"/>
      <c r="HC574" s="6"/>
      <c r="HD574" s="6"/>
      <c r="HE574" s="6"/>
      <c r="HF574" s="6"/>
      <c r="HG574" s="6"/>
      <c r="HH574" s="6"/>
      <c r="HI574" s="6"/>
      <c r="HJ574" s="6"/>
      <c r="HK574" s="6"/>
      <c r="HL574" s="6"/>
      <c r="HM574" s="6"/>
      <c r="HN574" s="6"/>
      <c r="HO574" s="6"/>
      <c r="HP574" s="6"/>
      <c r="HQ574" s="6"/>
      <c r="HR574" s="6"/>
      <c r="HS574" s="6"/>
      <c r="HT574" s="6"/>
      <c r="HU574" s="6"/>
    </row>
    <row r="575" s="12" customFormat="1" ht="24" spans="1:229">
      <c r="A575" s="45" t="s">
        <v>42</v>
      </c>
      <c r="B575" s="46" t="s">
        <v>831</v>
      </c>
      <c r="C575" s="45" t="s">
        <v>56</v>
      </c>
      <c r="D575" s="45" t="s">
        <v>248</v>
      </c>
      <c r="E575" s="45" t="s">
        <v>267</v>
      </c>
      <c r="F575" s="45">
        <v>1</v>
      </c>
      <c r="G575" s="45">
        <v>1</v>
      </c>
      <c r="H575" s="45">
        <v>10</v>
      </c>
      <c r="I575" s="45">
        <v>28</v>
      </c>
      <c r="J575" s="45">
        <v>2019</v>
      </c>
      <c r="K575" s="45">
        <v>2019</v>
      </c>
      <c r="L575" s="55">
        <v>20</v>
      </c>
      <c r="M575" s="55">
        <v>0</v>
      </c>
      <c r="N575" s="55">
        <v>0</v>
      </c>
      <c r="O575" s="55">
        <v>20</v>
      </c>
      <c r="P575" s="55">
        <v>0</v>
      </c>
      <c r="Q575" s="45" t="s">
        <v>46</v>
      </c>
      <c r="R575" s="43">
        <v>246</v>
      </c>
      <c r="S575" s="43">
        <v>1344</v>
      </c>
      <c r="T575" s="43">
        <v>10</v>
      </c>
      <c r="U575" s="43">
        <v>28</v>
      </c>
      <c r="V575" s="43">
        <v>0</v>
      </c>
      <c r="W575" s="43">
        <v>0</v>
      </c>
      <c r="X575" s="43">
        <v>0</v>
      </c>
      <c r="Y575" s="43">
        <v>0</v>
      </c>
      <c r="Z575" s="43">
        <v>0</v>
      </c>
      <c r="AA575" s="43">
        <v>0</v>
      </c>
      <c r="AB575" s="46" t="s">
        <v>299</v>
      </c>
      <c r="AC575" s="46" t="s">
        <v>56</v>
      </c>
      <c r="AD575" s="69"/>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c r="BW575" s="6"/>
      <c r="BX575" s="6"/>
      <c r="BY575" s="6"/>
      <c r="BZ575" s="6"/>
      <c r="CA575" s="6"/>
      <c r="CB575" s="6"/>
      <c r="CC575" s="6"/>
      <c r="CD575" s="6"/>
      <c r="CE575" s="6"/>
      <c r="CF575" s="6"/>
      <c r="CG575" s="6"/>
      <c r="CH575" s="6"/>
      <c r="CI575" s="6"/>
      <c r="CJ575" s="6"/>
      <c r="CK575" s="6"/>
      <c r="CL575" s="6"/>
      <c r="CM575" s="6"/>
      <c r="CN575" s="6"/>
      <c r="CO575" s="6"/>
      <c r="CP575" s="6"/>
      <c r="CQ575" s="6"/>
      <c r="CR575" s="6"/>
      <c r="CS575" s="6"/>
      <c r="CT575" s="6"/>
      <c r="CU575" s="6"/>
      <c r="CV575" s="6"/>
      <c r="CW575" s="6"/>
      <c r="CX575" s="6"/>
      <c r="CY575" s="6"/>
      <c r="CZ575" s="6"/>
      <c r="DA575" s="6"/>
      <c r="DB575" s="6"/>
      <c r="DC575" s="6"/>
      <c r="DD575" s="6"/>
      <c r="DE575" s="6"/>
      <c r="DF575" s="6"/>
      <c r="DG575" s="6"/>
      <c r="DH575" s="6"/>
      <c r="DI575" s="6"/>
      <c r="DJ575" s="6"/>
      <c r="DK575" s="6"/>
      <c r="DL575" s="6"/>
      <c r="DM575" s="6"/>
      <c r="DN575" s="6"/>
      <c r="DO575" s="6"/>
      <c r="DP575" s="6"/>
      <c r="DQ575" s="6"/>
      <c r="DR575" s="6"/>
      <c r="DS575" s="6"/>
      <c r="DT575" s="6"/>
      <c r="DU575" s="6"/>
      <c r="DV575" s="6"/>
      <c r="DW575" s="6"/>
      <c r="DX575" s="6"/>
      <c r="DY575" s="6"/>
      <c r="DZ575" s="6"/>
      <c r="EA575" s="6"/>
      <c r="EB575" s="6"/>
      <c r="EC575" s="6"/>
      <c r="ED575" s="6"/>
      <c r="EE575" s="6"/>
      <c r="EF575" s="6"/>
      <c r="EG575" s="6"/>
      <c r="EH575" s="6"/>
      <c r="EI575" s="6"/>
      <c r="EJ575" s="6"/>
      <c r="EK575" s="6"/>
      <c r="EL575" s="6"/>
      <c r="EM575" s="6"/>
      <c r="EN575" s="6"/>
      <c r="EO575" s="6"/>
      <c r="EP575" s="6"/>
      <c r="EQ575" s="6"/>
      <c r="ER575" s="6"/>
      <c r="ES575" s="6"/>
      <c r="ET575" s="6"/>
      <c r="EU575" s="6"/>
      <c r="EV575" s="6"/>
      <c r="EW575" s="6"/>
      <c r="EX575" s="6"/>
      <c r="EY575" s="6"/>
      <c r="EZ575" s="6"/>
      <c r="FA575" s="6"/>
      <c r="FB575" s="6"/>
      <c r="FC575" s="6"/>
      <c r="FD575" s="6"/>
      <c r="FE575" s="6"/>
      <c r="FF575" s="6"/>
      <c r="FG575" s="6"/>
      <c r="FH575" s="6"/>
      <c r="FI575" s="6"/>
      <c r="FJ575" s="6"/>
      <c r="FK575" s="6"/>
      <c r="FL575" s="6"/>
      <c r="FM575" s="6"/>
      <c r="FN575" s="6"/>
      <c r="FO575" s="6"/>
      <c r="FP575" s="6"/>
      <c r="FQ575" s="6"/>
      <c r="FR575" s="6"/>
      <c r="FS575" s="6"/>
      <c r="FT575" s="6"/>
      <c r="FU575" s="6"/>
      <c r="FV575" s="6"/>
      <c r="FW575" s="6"/>
      <c r="FX575" s="6"/>
      <c r="FY575" s="6"/>
      <c r="FZ575" s="6"/>
      <c r="GA575" s="6"/>
      <c r="GB575" s="6"/>
      <c r="GC575" s="6"/>
      <c r="GD575" s="6"/>
      <c r="GE575" s="6"/>
      <c r="GF575" s="6"/>
      <c r="GG575" s="6"/>
      <c r="GH575" s="6"/>
      <c r="GI575" s="6"/>
      <c r="GJ575" s="6"/>
      <c r="GK575" s="6"/>
      <c r="GL575" s="6"/>
      <c r="GM575" s="6"/>
      <c r="GN575" s="6"/>
      <c r="GO575" s="6"/>
      <c r="GP575" s="6"/>
      <c r="GQ575" s="6"/>
      <c r="GR575" s="6"/>
      <c r="GS575" s="6"/>
      <c r="GT575" s="6"/>
      <c r="GU575" s="6"/>
      <c r="GV575" s="6"/>
      <c r="GW575" s="6"/>
      <c r="GX575" s="6"/>
      <c r="GY575" s="6"/>
      <c r="GZ575" s="6"/>
      <c r="HA575" s="6"/>
      <c r="HB575" s="6"/>
      <c r="HC575" s="6"/>
      <c r="HD575" s="6"/>
      <c r="HE575" s="6"/>
      <c r="HF575" s="6"/>
      <c r="HG575" s="6"/>
      <c r="HH575" s="6"/>
      <c r="HI575" s="6"/>
      <c r="HJ575" s="6"/>
      <c r="HK575" s="6"/>
      <c r="HL575" s="6"/>
      <c r="HM575" s="6"/>
      <c r="HN575" s="6"/>
      <c r="HO575" s="6"/>
      <c r="HP575" s="6"/>
      <c r="HQ575" s="6"/>
      <c r="HR575" s="6"/>
      <c r="HS575" s="6"/>
      <c r="HT575" s="6"/>
      <c r="HU575" s="6"/>
    </row>
    <row r="576" s="12" customFormat="1" ht="24" spans="1:229">
      <c r="A576" s="45" t="s">
        <v>42</v>
      </c>
      <c r="B576" s="46" t="s">
        <v>832</v>
      </c>
      <c r="C576" s="45" t="s">
        <v>54</v>
      </c>
      <c r="D576" s="45" t="s">
        <v>45</v>
      </c>
      <c r="E576" s="45" t="s">
        <v>267</v>
      </c>
      <c r="F576" s="45">
        <v>1</v>
      </c>
      <c r="G576" s="45">
        <v>1</v>
      </c>
      <c r="H576" s="45">
        <v>189</v>
      </c>
      <c r="I576" s="45">
        <v>770</v>
      </c>
      <c r="J576" s="45">
        <v>2019</v>
      </c>
      <c r="K576" s="45">
        <v>2019</v>
      </c>
      <c r="L576" s="55">
        <v>2</v>
      </c>
      <c r="M576" s="55">
        <v>0</v>
      </c>
      <c r="N576" s="55">
        <v>0</v>
      </c>
      <c r="O576" s="55">
        <v>2</v>
      </c>
      <c r="P576" s="55">
        <v>0</v>
      </c>
      <c r="Q576" s="45" t="s">
        <v>46</v>
      </c>
      <c r="R576" s="43">
        <v>189</v>
      </c>
      <c r="S576" s="43">
        <v>770</v>
      </c>
      <c r="T576" s="43">
        <v>189</v>
      </c>
      <c r="U576" s="43">
        <v>770</v>
      </c>
      <c r="V576" s="43">
        <v>0</v>
      </c>
      <c r="W576" s="43">
        <v>0</v>
      </c>
      <c r="X576" s="43">
        <v>0</v>
      </c>
      <c r="Y576" s="43">
        <v>0</v>
      </c>
      <c r="Z576" s="43">
        <v>0</v>
      </c>
      <c r="AA576" s="43">
        <v>0</v>
      </c>
      <c r="AB576" s="46" t="s">
        <v>299</v>
      </c>
      <c r="AC576" s="46" t="s">
        <v>54</v>
      </c>
      <c r="AD576" s="69"/>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c r="BW576" s="6"/>
      <c r="BX576" s="6"/>
      <c r="BY576" s="6"/>
      <c r="BZ576" s="6"/>
      <c r="CA576" s="6"/>
      <c r="CB576" s="6"/>
      <c r="CC576" s="6"/>
      <c r="CD576" s="6"/>
      <c r="CE576" s="6"/>
      <c r="CF576" s="6"/>
      <c r="CG576" s="6"/>
      <c r="CH576" s="6"/>
      <c r="CI576" s="6"/>
      <c r="CJ576" s="6"/>
      <c r="CK576" s="6"/>
      <c r="CL576" s="6"/>
      <c r="CM576" s="6"/>
      <c r="CN576" s="6"/>
      <c r="CO576" s="6"/>
      <c r="CP576" s="6"/>
      <c r="CQ576" s="6"/>
      <c r="CR576" s="6"/>
      <c r="CS576" s="6"/>
      <c r="CT576" s="6"/>
      <c r="CU576" s="6"/>
      <c r="CV576" s="6"/>
      <c r="CW576" s="6"/>
      <c r="CX576" s="6"/>
      <c r="CY576" s="6"/>
      <c r="CZ576" s="6"/>
      <c r="DA576" s="6"/>
      <c r="DB576" s="6"/>
      <c r="DC576" s="6"/>
      <c r="DD576" s="6"/>
      <c r="DE576" s="6"/>
      <c r="DF576" s="6"/>
      <c r="DG576" s="6"/>
      <c r="DH576" s="6"/>
      <c r="DI576" s="6"/>
      <c r="DJ576" s="6"/>
      <c r="DK576" s="6"/>
      <c r="DL576" s="6"/>
      <c r="DM576" s="6"/>
      <c r="DN576" s="6"/>
      <c r="DO576" s="6"/>
      <c r="DP576" s="6"/>
      <c r="DQ576" s="6"/>
      <c r="DR576" s="6"/>
      <c r="DS576" s="6"/>
      <c r="DT576" s="6"/>
      <c r="DU576" s="6"/>
      <c r="DV576" s="6"/>
      <c r="DW576" s="6"/>
      <c r="DX576" s="6"/>
      <c r="DY576" s="6"/>
      <c r="DZ576" s="6"/>
      <c r="EA576" s="6"/>
      <c r="EB576" s="6"/>
      <c r="EC576" s="6"/>
      <c r="ED576" s="6"/>
      <c r="EE576" s="6"/>
      <c r="EF576" s="6"/>
      <c r="EG576" s="6"/>
      <c r="EH576" s="6"/>
      <c r="EI576" s="6"/>
      <c r="EJ576" s="6"/>
      <c r="EK576" s="6"/>
      <c r="EL576" s="6"/>
      <c r="EM576" s="6"/>
      <c r="EN576" s="6"/>
      <c r="EO576" s="6"/>
      <c r="EP576" s="6"/>
      <c r="EQ576" s="6"/>
      <c r="ER576" s="6"/>
      <c r="ES576" s="6"/>
      <c r="ET576" s="6"/>
      <c r="EU576" s="6"/>
      <c r="EV576" s="6"/>
      <c r="EW576" s="6"/>
      <c r="EX576" s="6"/>
      <c r="EY576" s="6"/>
      <c r="EZ576" s="6"/>
      <c r="FA576" s="6"/>
      <c r="FB576" s="6"/>
      <c r="FC576" s="6"/>
      <c r="FD576" s="6"/>
      <c r="FE576" s="6"/>
      <c r="FF576" s="6"/>
      <c r="FG576" s="6"/>
      <c r="FH576" s="6"/>
      <c r="FI576" s="6"/>
      <c r="FJ576" s="6"/>
      <c r="FK576" s="6"/>
      <c r="FL576" s="6"/>
      <c r="FM576" s="6"/>
      <c r="FN576" s="6"/>
      <c r="FO576" s="6"/>
      <c r="FP576" s="6"/>
      <c r="FQ576" s="6"/>
      <c r="FR576" s="6"/>
      <c r="FS576" s="6"/>
      <c r="FT576" s="6"/>
      <c r="FU576" s="6"/>
      <c r="FV576" s="6"/>
      <c r="FW576" s="6"/>
      <c r="FX576" s="6"/>
      <c r="FY576" s="6"/>
      <c r="FZ576" s="6"/>
      <c r="GA576" s="6"/>
      <c r="GB576" s="6"/>
      <c r="GC576" s="6"/>
      <c r="GD576" s="6"/>
      <c r="GE576" s="6"/>
      <c r="GF576" s="6"/>
      <c r="GG576" s="6"/>
      <c r="GH576" s="6"/>
      <c r="GI576" s="6"/>
      <c r="GJ576" s="6"/>
      <c r="GK576" s="6"/>
      <c r="GL576" s="6"/>
      <c r="GM576" s="6"/>
      <c r="GN576" s="6"/>
      <c r="GO576" s="6"/>
      <c r="GP576" s="6"/>
      <c r="GQ576" s="6"/>
      <c r="GR576" s="6"/>
      <c r="GS576" s="6"/>
      <c r="GT576" s="6"/>
      <c r="GU576" s="6"/>
      <c r="GV576" s="6"/>
      <c r="GW576" s="6"/>
      <c r="GX576" s="6"/>
      <c r="GY576" s="6"/>
      <c r="GZ576" s="6"/>
      <c r="HA576" s="6"/>
      <c r="HB576" s="6"/>
      <c r="HC576" s="6"/>
      <c r="HD576" s="6"/>
      <c r="HE576" s="6"/>
      <c r="HF576" s="6"/>
      <c r="HG576" s="6"/>
      <c r="HH576" s="6"/>
      <c r="HI576" s="6"/>
      <c r="HJ576" s="6"/>
      <c r="HK576" s="6"/>
      <c r="HL576" s="6"/>
      <c r="HM576" s="6"/>
      <c r="HN576" s="6"/>
      <c r="HO576" s="6"/>
      <c r="HP576" s="6"/>
      <c r="HQ576" s="6"/>
      <c r="HR576" s="6"/>
      <c r="HS576" s="6"/>
      <c r="HT576" s="6"/>
      <c r="HU576" s="6"/>
    </row>
    <row r="577" s="12" customFormat="1" ht="24" spans="1:229">
      <c r="A577" s="45" t="s">
        <v>42</v>
      </c>
      <c r="B577" s="46" t="s">
        <v>833</v>
      </c>
      <c r="C577" s="45" t="s">
        <v>54</v>
      </c>
      <c r="D577" s="45" t="s">
        <v>45</v>
      </c>
      <c r="E577" s="45" t="s">
        <v>267</v>
      </c>
      <c r="F577" s="45">
        <v>1</v>
      </c>
      <c r="G577" s="45">
        <v>1</v>
      </c>
      <c r="H577" s="45">
        <v>130</v>
      </c>
      <c r="I577" s="45">
        <v>492</v>
      </c>
      <c r="J577" s="45">
        <v>2019</v>
      </c>
      <c r="K577" s="45">
        <v>2019</v>
      </c>
      <c r="L577" s="55">
        <v>2</v>
      </c>
      <c r="M577" s="55">
        <v>0</v>
      </c>
      <c r="N577" s="55">
        <v>0</v>
      </c>
      <c r="O577" s="55">
        <v>2</v>
      </c>
      <c r="P577" s="55">
        <v>0</v>
      </c>
      <c r="Q577" s="45" t="s">
        <v>46</v>
      </c>
      <c r="R577" s="43">
        <v>130</v>
      </c>
      <c r="S577" s="43">
        <v>492</v>
      </c>
      <c r="T577" s="43">
        <v>130</v>
      </c>
      <c r="U577" s="43">
        <v>492</v>
      </c>
      <c r="V577" s="43">
        <v>0</v>
      </c>
      <c r="W577" s="43">
        <v>0</v>
      </c>
      <c r="X577" s="43">
        <v>0</v>
      </c>
      <c r="Y577" s="43">
        <v>0</v>
      </c>
      <c r="Z577" s="43">
        <v>0</v>
      </c>
      <c r="AA577" s="43">
        <v>0</v>
      </c>
      <c r="AB577" s="46" t="s">
        <v>299</v>
      </c>
      <c r="AC577" s="46" t="s">
        <v>54</v>
      </c>
      <c r="AD577" s="69"/>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c r="BW577" s="6"/>
      <c r="BX577" s="6"/>
      <c r="BY577" s="6"/>
      <c r="BZ577" s="6"/>
      <c r="CA577" s="6"/>
      <c r="CB577" s="6"/>
      <c r="CC577" s="6"/>
      <c r="CD577" s="6"/>
      <c r="CE577" s="6"/>
      <c r="CF577" s="6"/>
      <c r="CG577" s="6"/>
      <c r="CH577" s="6"/>
      <c r="CI577" s="6"/>
      <c r="CJ577" s="6"/>
      <c r="CK577" s="6"/>
      <c r="CL577" s="6"/>
      <c r="CM577" s="6"/>
      <c r="CN577" s="6"/>
      <c r="CO577" s="6"/>
      <c r="CP577" s="6"/>
      <c r="CQ577" s="6"/>
      <c r="CR577" s="6"/>
      <c r="CS577" s="6"/>
      <c r="CT577" s="6"/>
      <c r="CU577" s="6"/>
      <c r="CV577" s="6"/>
      <c r="CW577" s="6"/>
      <c r="CX577" s="6"/>
      <c r="CY577" s="6"/>
      <c r="CZ577" s="6"/>
      <c r="DA577" s="6"/>
      <c r="DB577" s="6"/>
      <c r="DC577" s="6"/>
      <c r="DD577" s="6"/>
      <c r="DE577" s="6"/>
      <c r="DF577" s="6"/>
      <c r="DG577" s="6"/>
      <c r="DH577" s="6"/>
      <c r="DI577" s="6"/>
      <c r="DJ577" s="6"/>
      <c r="DK577" s="6"/>
      <c r="DL577" s="6"/>
      <c r="DM577" s="6"/>
      <c r="DN577" s="6"/>
      <c r="DO577" s="6"/>
      <c r="DP577" s="6"/>
      <c r="DQ577" s="6"/>
      <c r="DR577" s="6"/>
      <c r="DS577" s="6"/>
      <c r="DT577" s="6"/>
      <c r="DU577" s="6"/>
      <c r="DV577" s="6"/>
      <c r="DW577" s="6"/>
      <c r="DX577" s="6"/>
      <c r="DY577" s="6"/>
      <c r="DZ577" s="6"/>
      <c r="EA577" s="6"/>
      <c r="EB577" s="6"/>
      <c r="EC577" s="6"/>
      <c r="ED577" s="6"/>
      <c r="EE577" s="6"/>
      <c r="EF577" s="6"/>
      <c r="EG577" s="6"/>
      <c r="EH577" s="6"/>
      <c r="EI577" s="6"/>
      <c r="EJ577" s="6"/>
      <c r="EK577" s="6"/>
      <c r="EL577" s="6"/>
      <c r="EM577" s="6"/>
      <c r="EN577" s="6"/>
      <c r="EO577" s="6"/>
      <c r="EP577" s="6"/>
      <c r="EQ577" s="6"/>
      <c r="ER577" s="6"/>
      <c r="ES577" s="6"/>
      <c r="ET577" s="6"/>
      <c r="EU577" s="6"/>
      <c r="EV577" s="6"/>
      <c r="EW577" s="6"/>
      <c r="EX577" s="6"/>
      <c r="EY577" s="6"/>
      <c r="EZ577" s="6"/>
      <c r="FA577" s="6"/>
      <c r="FB577" s="6"/>
      <c r="FC577" s="6"/>
      <c r="FD577" s="6"/>
      <c r="FE577" s="6"/>
      <c r="FF577" s="6"/>
      <c r="FG577" s="6"/>
      <c r="FH577" s="6"/>
      <c r="FI577" s="6"/>
      <c r="FJ577" s="6"/>
      <c r="FK577" s="6"/>
      <c r="FL577" s="6"/>
      <c r="FM577" s="6"/>
      <c r="FN577" s="6"/>
      <c r="FO577" s="6"/>
      <c r="FP577" s="6"/>
      <c r="FQ577" s="6"/>
      <c r="FR577" s="6"/>
      <c r="FS577" s="6"/>
      <c r="FT577" s="6"/>
      <c r="FU577" s="6"/>
      <c r="FV577" s="6"/>
      <c r="FW577" s="6"/>
      <c r="FX577" s="6"/>
      <c r="FY577" s="6"/>
      <c r="FZ577" s="6"/>
      <c r="GA577" s="6"/>
      <c r="GB577" s="6"/>
      <c r="GC577" s="6"/>
      <c r="GD577" s="6"/>
      <c r="GE577" s="6"/>
      <c r="GF577" s="6"/>
      <c r="GG577" s="6"/>
      <c r="GH577" s="6"/>
      <c r="GI577" s="6"/>
      <c r="GJ577" s="6"/>
      <c r="GK577" s="6"/>
      <c r="GL577" s="6"/>
      <c r="GM577" s="6"/>
      <c r="GN577" s="6"/>
      <c r="GO577" s="6"/>
      <c r="GP577" s="6"/>
      <c r="GQ577" s="6"/>
      <c r="GR577" s="6"/>
      <c r="GS577" s="6"/>
      <c r="GT577" s="6"/>
      <c r="GU577" s="6"/>
      <c r="GV577" s="6"/>
      <c r="GW577" s="6"/>
      <c r="GX577" s="6"/>
      <c r="GY577" s="6"/>
      <c r="GZ577" s="6"/>
      <c r="HA577" s="6"/>
      <c r="HB577" s="6"/>
      <c r="HC577" s="6"/>
      <c r="HD577" s="6"/>
      <c r="HE577" s="6"/>
      <c r="HF577" s="6"/>
      <c r="HG577" s="6"/>
      <c r="HH577" s="6"/>
      <c r="HI577" s="6"/>
      <c r="HJ577" s="6"/>
      <c r="HK577" s="6"/>
      <c r="HL577" s="6"/>
      <c r="HM577" s="6"/>
      <c r="HN577" s="6"/>
      <c r="HO577" s="6"/>
      <c r="HP577" s="6"/>
      <c r="HQ577" s="6"/>
      <c r="HR577" s="6"/>
      <c r="HS577" s="6"/>
      <c r="HT577" s="6"/>
      <c r="HU577" s="6"/>
    </row>
    <row r="578" s="12" customFormat="1" ht="24" spans="1:229">
      <c r="A578" s="45" t="s">
        <v>42</v>
      </c>
      <c r="B578" s="46" t="s">
        <v>834</v>
      </c>
      <c r="C578" s="45" t="s">
        <v>54</v>
      </c>
      <c r="D578" s="45" t="s">
        <v>45</v>
      </c>
      <c r="E578" s="45" t="s">
        <v>267</v>
      </c>
      <c r="F578" s="45">
        <v>1</v>
      </c>
      <c r="G578" s="45">
        <v>1</v>
      </c>
      <c r="H578" s="45">
        <v>300</v>
      </c>
      <c r="I578" s="45">
        <v>1169</v>
      </c>
      <c r="J578" s="45">
        <v>2019</v>
      </c>
      <c r="K578" s="45">
        <v>2019</v>
      </c>
      <c r="L578" s="55">
        <v>2</v>
      </c>
      <c r="M578" s="55">
        <v>0</v>
      </c>
      <c r="N578" s="55">
        <v>0</v>
      </c>
      <c r="O578" s="55">
        <v>2</v>
      </c>
      <c r="P578" s="55">
        <v>0</v>
      </c>
      <c r="Q578" s="45" t="s">
        <v>46</v>
      </c>
      <c r="R578" s="43">
        <v>300</v>
      </c>
      <c r="S578" s="43">
        <v>1169</v>
      </c>
      <c r="T578" s="43">
        <v>300</v>
      </c>
      <c r="U578" s="43">
        <v>1169</v>
      </c>
      <c r="V578" s="43">
        <v>0</v>
      </c>
      <c r="W578" s="43">
        <v>0</v>
      </c>
      <c r="X578" s="43">
        <v>0</v>
      </c>
      <c r="Y578" s="43">
        <v>0</v>
      </c>
      <c r="Z578" s="43">
        <v>0</v>
      </c>
      <c r="AA578" s="43">
        <v>0</v>
      </c>
      <c r="AB578" s="46" t="s">
        <v>299</v>
      </c>
      <c r="AC578" s="46" t="s">
        <v>54</v>
      </c>
      <c r="AD578" s="69"/>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c r="BW578" s="6"/>
      <c r="BX578" s="6"/>
      <c r="BY578" s="6"/>
      <c r="BZ578" s="6"/>
      <c r="CA578" s="6"/>
      <c r="CB578" s="6"/>
      <c r="CC578" s="6"/>
      <c r="CD578" s="6"/>
      <c r="CE578" s="6"/>
      <c r="CF578" s="6"/>
      <c r="CG578" s="6"/>
      <c r="CH578" s="6"/>
      <c r="CI578" s="6"/>
      <c r="CJ578" s="6"/>
      <c r="CK578" s="6"/>
      <c r="CL578" s="6"/>
      <c r="CM578" s="6"/>
      <c r="CN578" s="6"/>
      <c r="CO578" s="6"/>
      <c r="CP578" s="6"/>
      <c r="CQ578" s="6"/>
      <c r="CR578" s="6"/>
      <c r="CS578" s="6"/>
      <c r="CT578" s="6"/>
      <c r="CU578" s="6"/>
      <c r="CV578" s="6"/>
      <c r="CW578" s="6"/>
      <c r="CX578" s="6"/>
      <c r="CY578" s="6"/>
      <c r="CZ578" s="6"/>
      <c r="DA578" s="6"/>
      <c r="DB578" s="6"/>
      <c r="DC578" s="6"/>
      <c r="DD578" s="6"/>
      <c r="DE578" s="6"/>
      <c r="DF578" s="6"/>
      <c r="DG578" s="6"/>
      <c r="DH578" s="6"/>
      <c r="DI578" s="6"/>
      <c r="DJ578" s="6"/>
      <c r="DK578" s="6"/>
      <c r="DL578" s="6"/>
      <c r="DM578" s="6"/>
      <c r="DN578" s="6"/>
      <c r="DO578" s="6"/>
      <c r="DP578" s="6"/>
      <c r="DQ578" s="6"/>
      <c r="DR578" s="6"/>
      <c r="DS578" s="6"/>
      <c r="DT578" s="6"/>
      <c r="DU578" s="6"/>
      <c r="DV578" s="6"/>
      <c r="DW578" s="6"/>
      <c r="DX578" s="6"/>
      <c r="DY578" s="6"/>
      <c r="DZ578" s="6"/>
      <c r="EA578" s="6"/>
      <c r="EB578" s="6"/>
      <c r="EC578" s="6"/>
      <c r="ED578" s="6"/>
      <c r="EE578" s="6"/>
      <c r="EF578" s="6"/>
      <c r="EG578" s="6"/>
      <c r="EH578" s="6"/>
      <c r="EI578" s="6"/>
      <c r="EJ578" s="6"/>
      <c r="EK578" s="6"/>
      <c r="EL578" s="6"/>
      <c r="EM578" s="6"/>
      <c r="EN578" s="6"/>
      <c r="EO578" s="6"/>
      <c r="EP578" s="6"/>
      <c r="EQ578" s="6"/>
      <c r="ER578" s="6"/>
      <c r="ES578" s="6"/>
      <c r="ET578" s="6"/>
      <c r="EU578" s="6"/>
      <c r="EV578" s="6"/>
      <c r="EW578" s="6"/>
      <c r="EX578" s="6"/>
      <c r="EY578" s="6"/>
      <c r="EZ578" s="6"/>
      <c r="FA578" s="6"/>
      <c r="FB578" s="6"/>
      <c r="FC578" s="6"/>
      <c r="FD578" s="6"/>
      <c r="FE578" s="6"/>
      <c r="FF578" s="6"/>
      <c r="FG578" s="6"/>
      <c r="FH578" s="6"/>
      <c r="FI578" s="6"/>
      <c r="FJ578" s="6"/>
      <c r="FK578" s="6"/>
      <c r="FL578" s="6"/>
      <c r="FM578" s="6"/>
      <c r="FN578" s="6"/>
      <c r="FO578" s="6"/>
      <c r="FP578" s="6"/>
      <c r="FQ578" s="6"/>
      <c r="FR578" s="6"/>
      <c r="FS578" s="6"/>
      <c r="FT578" s="6"/>
      <c r="FU578" s="6"/>
      <c r="FV578" s="6"/>
      <c r="FW578" s="6"/>
      <c r="FX578" s="6"/>
      <c r="FY578" s="6"/>
      <c r="FZ578" s="6"/>
      <c r="GA578" s="6"/>
      <c r="GB578" s="6"/>
      <c r="GC578" s="6"/>
      <c r="GD578" s="6"/>
      <c r="GE578" s="6"/>
      <c r="GF578" s="6"/>
      <c r="GG578" s="6"/>
      <c r="GH578" s="6"/>
      <c r="GI578" s="6"/>
      <c r="GJ578" s="6"/>
      <c r="GK578" s="6"/>
      <c r="GL578" s="6"/>
      <c r="GM578" s="6"/>
      <c r="GN578" s="6"/>
      <c r="GO578" s="6"/>
      <c r="GP578" s="6"/>
      <c r="GQ578" s="6"/>
      <c r="GR578" s="6"/>
      <c r="GS578" s="6"/>
      <c r="GT578" s="6"/>
      <c r="GU578" s="6"/>
      <c r="GV578" s="6"/>
      <c r="GW578" s="6"/>
      <c r="GX578" s="6"/>
      <c r="GY578" s="6"/>
      <c r="GZ578" s="6"/>
      <c r="HA578" s="6"/>
      <c r="HB578" s="6"/>
      <c r="HC578" s="6"/>
      <c r="HD578" s="6"/>
      <c r="HE578" s="6"/>
      <c r="HF578" s="6"/>
      <c r="HG578" s="6"/>
      <c r="HH578" s="6"/>
      <c r="HI578" s="6"/>
      <c r="HJ578" s="6"/>
      <c r="HK578" s="6"/>
      <c r="HL578" s="6"/>
      <c r="HM578" s="6"/>
      <c r="HN578" s="6"/>
      <c r="HO578" s="6"/>
      <c r="HP578" s="6"/>
      <c r="HQ578" s="6"/>
      <c r="HR578" s="6"/>
      <c r="HS578" s="6"/>
      <c r="HT578" s="6"/>
      <c r="HU578" s="6"/>
    </row>
    <row r="579" s="12" customFormat="1" ht="24" spans="1:229">
      <c r="A579" s="45" t="s">
        <v>42</v>
      </c>
      <c r="B579" s="46" t="s">
        <v>835</v>
      </c>
      <c r="C579" s="45" t="s">
        <v>54</v>
      </c>
      <c r="D579" s="45" t="s">
        <v>45</v>
      </c>
      <c r="E579" s="45" t="s">
        <v>267</v>
      </c>
      <c r="F579" s="45">
        <v>1</v>
      </c>
      <c r="G579" s="45">
        <v>1</v>
      </c>
      <c r="H579" s="45">
        <v>52</v>
      </c>
      <c r="I579" s="45">
        <v>166</v>
      </c>
      <c r="J579" s="45">
        <v>2019</v>
      </c>
      <c r="K579" s="45">
        <v>2019</v>
      </c>
      <c r="L579" s="55">
        <v>2</v>
      </c>
      <c r="M579" s="55">
        <v>0</v>
      </c>
      <c r="N579" s="55">
        <v>0</v>
      </c>
      <c r="O579" s="55">
        <v>2</v>
      </c>
      <c r="P579" s="55">
        <v>0</v>
      </c>
      <c r="Q579" s="45" t="s">
        <v>46</v>
      </c>
      <c r="R579" s="43">
        <v>52</v>
      </c>
      <c r="S579" s="43">
        <v>166</v>
      </c>
      <c r="T579" s="43">
        <v>52</v>
      </c>
      <c r="U579" s="43">
        <v>166</v>
      </c>
      <c r="V579" s="43">
        <v>0</v>
      </c>
      <c r="W579" s="43">
        <v>0</v>
      </c>
      <c r="X579" s="43">
        <v>0</v>
      </c>
      <c r="Y579" s="43">
        <v>0</v>
      </c>
      <c r="Z579" s="43">
        <v>0</v>
      </c>
      <c r="AA579" s="43">
        <v>0</v>
      </c>
      <c r="AB579" s="46" t="s">
        <v>299</v>
      </c>
      <c r="AC579" s="46" t="s">
        <v>54</v>
      </c>
      <c r="AD579" s="69"/>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c r="BW579" s="6"/>
      <c r="BX579" s="6"/>
      <c r="BY579" s="6"/>
      <c r="BZ579" s="6"/>
      <c r="CA579" s="6"/>
      <c r="CB579" s="6"/>
      <c r="CC579" s="6"/>
      <c r="CD579" s="6"/>
      <c r="CE579" s="6"/>
      <c r="CF579" s="6"/>
      <c r="CG579" s="6"/>
      <c r="CH579" s="6"/>
      <c r="CI579" s="6"/>
      <c r="CJ579" s="6"/>
      <c r="CK579" s="6"/>
      <c r="CL579" s="6"/>
      <c r="CM579" s="6"/>
      <c r="CN579" s="6"/>
      <c r="CO579" s="6"/>
      <c r="CP579" s="6"/>
      <c r="CQ579" s="6"/>
      <c r="CR579" s="6"/>
      <c r="CS579" s="6"/>
      <c r="CT579" s="6"/>
      <c r="CU579" s="6"/>
      <c r="CV579" s="6"/>
      <c r="CW579" s="6"/>
      <c r="CX579" s="6"/>
      <c r="CY579" s="6"/>
      <c r="CZ579" s="6"/>
      <c r="DA579" s="6"/>
      <c r="DB579" s="6"/>
      <c r="DC579" s="6"/>
      <c r="DD579" s="6"/>
      <c r="DE579" s="6"/>
      <c r="DF579" s="6"/>
      <c r="DG579" s="6"/>
      <c r="DH579" s="6"/>
      <c r="DI579" s="6"/>
      <c r="DJ579" s="6"/>
      <c r="DK579" s="6"/>
      <c r="DL579" s="6"/>
      <c r="DM579" s="6"/>
      <c r="DN579" s="6"/>
      <c r="DO579" s="6"/>
      <c r="DP579" s="6"/>
      <c r="DQ579" s="6"/>
      <c r="DR579" s="6"/>
      <c r="DS579" s="6"/>
      <c r="DT579" s="6"/>
      <c r="DU579" s="6"/>
      <c r="DV579" s="6"/>
      <c r="DW579" s="6"/>
      <c r="DX579" s="6"/>
      <c r="DY579" s="6"/>
      <c r="DZ579" s="6"/>
      <c r="EA579" s="6"/>
      <c r="EB579" s="6"/>
      <c r="EC579" s="6"/>
      <c r="ED579" s="6"/>
      <c r="EE579" s="6"/>
      <c r="EF579" s="6"/>
      <c r="EG579" s="6"/>
      <c r="EH579" s="6"/>
      <c r="EI579" s="6"/>
      <c r="EJ579" s="6"/>
      <c r="EK579" s="6"/>
      <c r="EL579" s="6"/>
      <c r="EM579" s="6"/>
      <c r="EN579" s="6"/>
      <c r="EO579" s="6"/>
      <c r="EP579" s="6"/>
      <c r="EQ579" s="6"/>
      <c r="ER579" s="6"/>
      <c r="ES579" s="6"/>
      <c r="ET579" s="6"/>
      <c r="EU579" s="6"/>
      <c r="EV579" s="6"/>
      <c r="EW579" s="6"/>
      <c r="EX579" s="6"/>
      <c r="EY579" s="6"/>
      <c r="EZ579" s="6"/>
      <c r="FA579" s="6"/>
      <c r="FB579" s="6"/>
      <c r="FC579" s="6"/>
      <c r="FD579" s="6"/>
      <c r="FE579" s="6"/>
      <c r="FF579" s="6"/>
      <c r="FG579" s="6"/>
      <c r="FH579" s="6"/>
      <c r="FI579" s="6"/>
      <c r="FJ579" s="6"/>
      <c r="FK579" s="6"/>
      <c r="FL579" s="6"/>
      <c r="FM579" s="6"/>
      <c r="FN579" s="6"/>
      <c r="FO579" s="6"/>
      <c r="FP579" s="6"/>
      <c r="FQ579" s="6"/>
      <c r="FR579" s="6"/>
      <c r="FS579" s="6"/>
      <c r="FT579" s="6"/>
      <c r="FU579" s="6"/>
      <c r="FV579" s="6"/>
      <c r="FW579" s="6"/>
      <c r="FX579" s="6"/>
      <c r="FY579" s="6"/>
      <c r="FZ579" s="6"/>
      <c r="GA579" s="6"/>
      <c r="GB579" s="6"/>
      <c r="GC579" s="6"/>
      <c r="GD579" s="6"/>
      <c r="GE579" s="6"/>
      <c r="GF579" s="6"/>
      <c r="GG579" s="6"/>
      <c r="GH579" s="6"/>
      <c r="GI579" s="6"/>
      <c r="GJ579" s="6"/>
      <c r="GK579" s="6"/>
      <c r="GL579" s="6"/>
      <c r="GM579" s="6"/>
      <c r="GN579" s="6"/>
      <c r="GO579" s="6"/>
      <c r="GP579" s="6"/>
      <c r="GQ579" s="6"/>
      <c r="GR579" s="6"/>
      <c r="GS579" s="6"/>
      <c r="GT579" s="6"/>
      <c r="GU579" s="6"/>
      <c r="GV579" s="6"/>
      <c r="GW579" s="6"/>
      <c r="GX579" s="6"/>
      <c r="GY579" s="6"/>
      <c r="GZ579" s="6"/>
      <c r="HA579" s="6"/>
      <c r="HB579" s="6"/>
      <c r="HC579" s="6"/>
      <c r="HD579" s="6"/>
      <c r="HE579" s="6"/>
      <c r="HF579" s="6"/>
      <c r="HG579" s="6"/>
      <c r="HH579" s="6"/>
      <c r="HI579" s="6"/>
      <c r="HJ579" s="6"/>
      <c r="HK579" s="6"/>
      <c r="HL579" s="6"/>
      <c r="HM579" s="6"/>
      <c r="HN579" s="6"/>
      <c r="HO579" s="6"/>
      <c r="HP579" s="6"/>
      <c r="HQ579" s="6"/>
      <c r="HR579" s="6"/>
      <c r="HS579" s="6"/>
      <c r="HT579" s="6"/>
      <c r="HU579" s="6"/>
    </row>
    <row r="580" s="12" customFormat="1" ht="24" spans="1:229">
      <c r="A580" s="45" t="s">
        <v>42</v>
      </c>
      <c r="B580" s="46" t="s">
        <v>551</v>
      </c>
      <c r="C580" s="45" t="s">
        <v>53</v>
      </c>
      <c r="D580" s="45" t="s">
        <v>45</v>
      </c>
      <c r="E580" s="45" t="s">
        <v>267</v>
      </c>
      <c r="F580" s="45">
        <v>1</v>
      </c>
      <c r="G580" s="45">
        <v>1</v>
      </c>
      <c r="H580" s="45">
        <v>62</v>
      </c>
      <c r="I580" s="45">
        <v>210</v>
      </c>
      <c r="J580" s="45">
        <v>2019</v>
      </c>
      <c r="K580" s="45">
        <v>2020</v>
      </c>
      <c r="L580" s="55">
        <v>16</v>
      </c>
      <c r="M580" s="55">
        <v>0</v>
      </c>
      <c r="N580" s="55">
        <v>0</v>
      </c>
      <c r="O580" s="55">
        <v>16</v>
      </c>
      <c r="P580" s="55">
        <v>0</v>
      </c>
      <c r="Q580" s="45" t="s">
        <v>46</v>
      </c>
      <c r="R580" s="43">
        <v>406</v>
      </c>
      <c r="S580" s="43">
        <v>1686</v>
      </c>
      <c r="T580" s="43">
        <v>62</v>
      </c>
      <c r="U580" s="43">
        <v>210</v>
      </c>
      <c r="V580" s="43">
        <v>0</v>
      </c>
      <c r="W580" s="43">
        <v>0</v>
      </c>
      <c r="X580" s="43">
        <v>0</v>
      </c>
      <c r="Y580" s="43">
        <v>0</v>
      </c>
      <c r="Z580" s="43">
        <v>0</v>
      </c>
      <c r="AA580" s="43">
        <v>0</v>
      </c>
      <c r="AB580" s="46" t="s">
        <v>299</v>
      </c>
      <c r="AC580" s="46" t="s">
        <v>53</v>
      </c>
      <c r="AD580" s="69"/>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6"/>
      <c r="BX580" s="6"/>
      <c r="BY580" s="6"/>
      <c r="BZ580" s="6"/>
      <c r="CA580" s="6"/>
      <c r="CB580" s="6"/>
      <c r="CC580" s="6"/>
      <c r="CD580" s="6"/>
      <c r="CE580" s="6"/>
      <c r="CF580" s="6"/>
      <c r="CG580" s="6"/>
      <c r="CH580" s="6"/>
      <c r="CI580" s="6"/>
      <c r="CJ580" s="6"/>
      <c r="CK580" s="6"/>
      <c r="CL580" s="6"/>
      <c r="CM580" s="6"/>
      <c r="CN580" s="6"/>
      <c r="CO580" s="6"/>
      <c r="CP580" s="6"/>
      <c r="CQ580" s="6"/>
      <c r="CR580" s="6"/>
      <c r="CS580" s="6"/>
      <c r="CT580" s="6"/>
      <c r="CU580" s="6"/>
      <c r="CV580" s="6"/>
      <c r="CW580" s="6"/>
      <c r="CX580" s="6"/>
      <c r="CY580" s="6"/>
      <c r="CZ580" s="6"/>
      <c r="DA580" s="6"/>
      <c r="DB580" s="6"/>
      <c r="DC580" s="6"/>
      <c r="DD580" s="6"/>
      <c r="DE580" s="6"/>
      <c r="DF580" s="6"/>
      <c r="DG580" s="6"/>
      <c r="DH580" s="6"/>
      <c r="DI580" s="6"/>
      <c r="DJ580" s="6"/>
      <c r="DK580" s="6"/>
      <c r="DL580" s="6"/>
      <c r="DM580" s="6"/>
      <c r="DN580" s="6"/>
      <c r="DO580" s="6"/>
      <c r="DP580" s="6"/>
      <c r="DQ580" s="6"/>
      <c r="DR580" s="6"/>
      <c r="DS580" s="6"/>
      <c r="DT580" s="6"/>
      <c r="DU580" s="6"/>
      <c r="DV580" s="6"/>
      <c r="DW580" s="6"/>
      <c r="DX580" s="6"/>
      <c r="DY580" s="6"/>
      <c r="DZ580" s="6"/>
      <c r="EA580" s="6"/>
      <c r="EB580" s="6"/>
      <c r="EC580" s="6"/>
      <c r="ED580" s="6"/>
      <c r="EE580" s="6"/>
      <c r="EF580" s="6"/>
      <c r="EG580" s="6"/>
      <c r="EH580" s="6"/>
      <c r="EI580" s="6"/>
      <c r="EJ580" s="6"/>
      <c r="EK580" s="6"/>
      <c r="EL580" s="6"/>
      <c r="EM580" s="6"/>
      <c r="EN580" s="6"/>
      <c r="EO580" s="6"/>
      <c r="EP580" s="6"/>
      <c r="EQ580" s="6"/>
      <c r="ER580" s="6"/>
      <c r="ES580" s="6"/>
      <c r="ET580" s="6"/>
      <c r="EU580" s="6"/>
      <c r="EV580" s="6"/>
      <c r="EW580" s="6"/>
      <c r="EX580" s="6"/>
      <c r="EY580" s="6"/>
      <c r="EZ580" s="6"/>
      <c r="FA580" s="6"/>
      <c r="FB580" s="6"/>
      <c r="FC580" s="6"/>
      <c r="FD580" s="6"/>
      <c r="FE580" s="6"/>
      <c r="FF580" s="6"/>
      <c r="FG580" s="6"/>
      <c r="FH580" s="6"/>
      <c r="FI580" s="6"/>
      <c r="FJ580" s="6"/>
      <c r="FK580" s="6"/>
      <c r="FL580" s="6"/>
      <c r="FM580" s="6"/>
      <c r="FN580" s="6"/>
      <c r="FO580" s="6"/>
      <c r="FP580" s="6"/>
      <c r="FQ580" s="6"/>
      <c r="FR580" s="6"/>
      <c r="FS580" s="6"/>
      <c r="FT580" s="6"/>
      <c r="FU580" s="6"/>
      <c r="FV580" s="6"/>
      <c r="FW580" s="6"/>
      <c r="FX580" s="6"/>
      <c r="FY580" s="6"/>
      <c r="FZ580" s="6"/>
      <c r="GA580" s="6"/>
      <c r="GB580" s="6"/>
      <c r="GC580" s="6"/>
      <c r="GD580" s="6"/>
      <c r="GE580" s="6"/>
      <c r="GF580" s="6"/>
      <c r="GG580" s="6"/>
      <c r="GH580" s="6"/>
      <c r="GI580" s="6"/>
      <c r="GJ580" s="6"/>
      <c r="GK580" s="6"/>
      <c r="GL580" s="6"/>
      <c r="GM580" s="6"/>
      <c r="GN580" s="6"/>
      <c r="GO580" s="6"/>
      <c r="GP580" s="6"/>
      <c r="GQ580" s="6"/>
      <c r="GR580" s="6"/>
      <c r="GS580" s="6"/>
      <c r="GT580" s="6"/>
      <c r="GU580" s="6"/>
      <c r="GV580" s="6"/>
      <c r="GW580" s="6"/>
      <c r="GX580" s="6"/>
      <c r="GY580" s="6"/>
      <c r="GZ580" s="6"/>
      <c r="HA580" s="6"/>
      <c r="HB580" s="6"/>
      <c r="HC580" s="6"/>
      <c r="HD580" s="6"/>
      <c r="HE580" s="6"/>
      <c r="HF580" s="6"/>
      <c r="HG580" s="6"/>
      <c r="HH580" s="6"/>
      <c r="HI580" s="6"/>
      <c r="HJ580" s="6"/>
      <c r="HK580" s="6"/>
      <c r="HL580" s="6"/>
      <c r="HM580" s="6"/>
      <c r="HN580" s="6"/>
      <c r="HO580" s="6"/>
      <c r="HP580" s="6"/>
      <c r="HQ580" s="6"/>
      <c r="HR580" s="6"/>
      <c r="HS580" s="6"/>
      <c r="HT580" s="6"/>
      <c r="HU580" s="6"/>
    </row>
    <row r="581" s="12" customFormat="1" ht="24" spans="1:229">
      <c r="A581" s="45" t="s">
        <v>42</v>
      </c>
      <c r="B581" s="46" t="s">
        <v>552</v>
      </c>
      <c r="C581" s="45" t="s">
        <v>53</v>
      </c>
      <c r="D581" s="45" t="s">
        <v>45</v>
      </c>
      <c r="E581" s="45" t="s">
        <v>267</v>
      </c>
      <c r="F581" s="45">
        <v>1</v>
      </c>
      <c r="G581" s="45">
        <v>1</v>
      </c>
      <c r="H581" s="45">
        <v>88</v>
      </c>
      <c r="I581" s="45">
        <v>302</v>
      </c>
      <c r="J581" s="45">
        <v>2019</v>
      </c>
      <c r="K581" s="45">
        <v>2020</v>
      </c>
      <c r="L581" s="55">
        <v>4</v>
      </c>
      <c r="M581" s="55">
        <v>0</v>
      </c>
      <c r="N581" s="55">
        <v>0</v>
      </c>
      <c r="O581" s="55">
        <v>4</v>
      </c>
      <c r="P581" s="55">
        <v>0</v>
      </c>
      <c r="Q581" s="45" t="s">
        <v>46</v>
      </c>
      <c r="R581" s="43">
        <v>389</v>
      </c>
      <c r="S581" s="43">
        <v>1457</v>
      </c>
      <c r="T581" s="43">
        <v>88</v>
      </c>
      <c r="U581" s="43">
        <v>302</v>
      </c>
      <c r="V581" s="43">
        <v>0</v>
      </c>
      <c r="W581" s="43">
        <v>0</v>
      </c>
      <c r="X581" s="43">
        <v>0</v>
      </c>
      <c r="Y581" s="43">
        <v>0</v>
      </c>
      <c r="Z581" s="43">
        <v>0</v>
      </c>
      <c r="AA581" s="43">
        <v>0</v>
      </c>
      <c r="AB581" s="46" t="s">
        <v>299</v>
      </c>
      <c r="AC581" s="46" t="s">
        <v>53</v>
      </c>
      <c r="AD581" s="69"/>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c r="BZ581" s="6"/>
      <c r="CA581" s="6"/>
      <c r="CB581" s="6"/>
      <c r="CC581" s="6"/>
      <c r="CD581" s="6"/>
      <c r="CE581" s="6"/>
      <c r="CF581" s="6"/>
      <c r="CG581" s="6"/>
      <c r="CH581" s="6"/>
      <c r="CI581" s="6"/>
      <c r="CJ581" s="6"/>
      <c r="CK581" s="6"/>
      <c r="CL581" s="6"/>
      <c r="CM581" s="6"/>
      <c r="CN581" s="6"/>
      <c r="CO581" s="6"/>
      <c r="CP581" s="6"/>
      <c r="CQ581" s="6"/>
      <c r="CR581" s="6"/>
      <c r="CS581" s="6"/>
      <c r="CT581" s="6"/>
      <c r="CU581" s="6"/>
      <c r="CV581" s="6"/>
      <c r="CW581" s="6"/>
      <c r="CX581" s="6"/>
      <c r="CY581" s="6"/>
      <c r="CZ581" s="6"/>
      <c r="DA581" s="6"/>
      <c r="DB581" s="6"/>
      <c r="DC581" s="6"/>
      <c r="DD581" s="6"/>
      <c r="DE581" s="6"/>
      <c r="DF581" s="6"/>
      <c r="DG581" s="6"/>
      <c r="DH581" s="6"/>
      <c r="DI581" s="6"/>
      <c r="DJ581" s="6"/>
      <c r="DK581" s="6"/>
      <c r="DL581" s="6"/>
      <c r="DM581" s="6"/>
      <c r="DN581" s="6"/>
      <c r="DO581" s="6"/>
      <c r="DP581" s="6"/>
      <c r="DQ581" s="6"/>
      <c r="DR581" s="6"/>
      <c r="DS581" s="6"/>
      <c r="DT581" s="6"/>
      <c r="DU581" s="6"/>
      <c r="DV581" s="6"/>
      <c r="DW581" s="6"/>
      <c r="DX581" s="6"/>
      <c r="DY581" s="6"/>
      <c r="DZ581" s="6"/>
      <c r="EA581" s="6"/>
      <c r="EB581" s="6"/>
      <c r="EC581" s="6"/>
      <c r="ED581" s="6"/>
      <c r="EE581" s="6"/>
      <c r="EF581" s="6"/>
      <c r="EG581" s="6"/>
      <c r="EH581" s="6"/>
      <c r="EI581" s="6"/>
      <c r="EJ581" s="6"/>
      <c r="EK581" s="6"/>
      <c r="EL581" s="6"/>
      <c r="EM581" s="6"/>
      <c r="EN581" s="6"/>
      <c r="EO581" s="6"/>
      <c r="EP581" s="6"/>
      <c r="EQ581" s="6"/>
      <c r="ER581" s="6"/>
      <c r="ES581" s="6"/>
      <c r="ET581" s="6"/>
      <c r="EU581" s="6"/>
      <c r="EV581" s="6"/>
      <c r="EW581" s="6"/>
      <c r="EX581" s="6"/>
      <c r="EY581" s="6"/>
      <c r="EZ581" s="6"/>
      <c r="FA581" s="6"/>
      <c r="FB581" s="6"/>
      <c r="FC581" s="6"/>
      <c r="FD581" s="6"/>
      <c r="FE581" s="6"/>
      <c r="FF581" s="6"/>
      <c r="FG581" s="6"/>
      <c r="FH581" s="6"/>
      <c r="FI581" s="6"/>
      <c r="FJ581" s="6"/>
      <c r="FK581" s="6"/>
      <c r="FL581" s="6"/>
      <c r="FM581" s="6"/>
      <c r="FN581" s="6"/>
      <c r="FO581" s="6"/>
      <c r="FP581" s="6"/>
      <c r="FQ581" s="6"/>
      <c r="FR581" s="6"/>
      <c r="FS581" s="6"/>
      <c r="FT581" s="6"/>
      <c r="FU581" s="6"/>
      <c r="FV581" s="6"/>
      <c r="FW581" s="6"/>
      <c r="FX581" s="6"/>
      <c r="FY581" s="6"/>
      <c r="FZ581" s="6"/>
      <c r="GA581" s="6"/>
      <c r="GB581" s="6"/>
      <c r="GC581" s="6"/>
      <c r="GD581" s="6"/>
      <c r="GE581" s="6"/>
      <c r="GF581" s="6"/>
      <c r="GG581" s="6"/>
      <c r="GH581" s="6"/>
      <c r="GI581" s="6"/>
      <c r="GJ581" s="6"/>
      <c r="GK581" s="6"/>
      <c r="GL581" s="6"/>
      <c r="GM581" s="6"/>
      <c r="GN581" s="6"/>
      <c r="GO581" s="6"/>
      <c r="GP581" s="6"/>
      <c r="GQ581" s="6"/>
      <c r="GR581" s="6"/>
      <c r="GS581" s="6"/>
      <c r="GT581" s="6"/>
      <c r="GU581" s="6"/>
      <c r="GV581" s="6"/>
      <c r="GW581" s="6"/>
      <c r="GX581" s="6"/>
      <c r="GY581" s="6"/>
      <c r="GZ581" s="6"/>
      <c r="HA581" s="6"/>
      <c r="HB581" s="6"/>
      <c r="HC581" s="6"/>
      <c r="HD581" s="6"/>
      <c r="HE581" s="6"/>
      <c r="HF581" s="6"/>
      <c r="HG581" s="6"/>
      <c r="HH581" s="6"/>
      <c r="HI581" s="6"/>
      <c r="HJ581" s="6"/>
      <c r="HK581" s="6"/>
      <c r="HL581" s="6"/>
      <c r="HM581" s="6"/>
      <c r="HN581" s="6"/>
      <c r="HO581" s="6"/>
      <c r="HP581" s="6"/>
      <c r="HQ581" s="6"/>
      <c r="HR581" s="6"/>
      <c r="HS581" s="6"/>
      <c r="HT581" s="6"/>
      <c r="HU581" s="6"/>
    </row>
    <row r="582" s="12" customFormat="1" ht="24" spans="1:229">
      <c r="A582" s="45" t="s">
        <v>42</v>
      </c>
      <c r="B582" s="46" t="s">
        <v>553</v>
      </c>
      <c r="C582" s="45" t="s">
        <v>53</v>
      </c>
      <c r="D582" s="45" t="s">
        <v>45</v>
      </c>
      <c r="E582" s="45" t="s">
        <v>267</v>
      </c>
      <c r="F582" s="45">
        <v>1</v>
      </c>
      <c r="G582" s="45">
        <v>1</v>
      </c>
      <c r="H582" s="45">
        <v>42</v>
      </c>
      <c r="I582" s="45">
        <v>157</v>
      </c>
      <c r="J582" s="45">
        <v>2019</v>
      </c>
      <c r="K582" s="45">
        <v>2019</v>
      </c>
      <c r="L582" s="55">
        <v>30</v>
      </c>
      <c r="M582" s="55">
        <v>0</v>
      </c>
      <c r="N582" s="55">
        <v>0</v>
      </c>
      <c r="O582" s="55">
        <v>30</v>
      </c>
      <c r="P582" s="55">
        <v>0</v>
      </c>
      <c r="Q582" s="45" t="s">
        <v>46</v>
      </c>
      <c r="R582" s="43">
        <v>1532</v>
      </c>
      <c r="S582" s="43">
        <v>6625</v>
      </c>
      <c r="T582" s="43">
        <v>42</v>
      </c>
      <c r="U582" s="43">
        <v>157</v>
      </c>
      <c r="V582" s="43">
        <v>0</v>
      </c>
      <c r="W582" s="43">
        <v>0</v>
      </c>
      <c r="X582" s="43">
        <v>0</v>
      </c>
      <c r="Y582" s="43">
        <v>0</v>
      </c>
      <c r="Z582" s="43">
        <v>0</v>
      </c>
      <c r="AA582" s="43">
        <v>0</v>
      </c>
      <c r="AB582" s="46" t="s">
        <v>299</v>
      </c>
      <c r="AC582" s="46" t="s">
        <v>53</v>
      </c>
      <c r="AD582" s="69"/>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c r="BW582" s="6"/>
      <c r="BX582" s="6"/>
      <c r="BY582" s="6"/>
      <c r="BZ582" s="6"/>
      <c r="CA582" s="6"/>
      <c r="CB582" s="6"/>
      <c r="CC582" s="6"/>
      <c r="CD582" s="6"/>
      <c r="CE582" s="6"/>
      <c r="CF582" s="6"/>
      <c r="CG582" s="6"/>
      <c r="CH582" s="6"/>
      <c r="CI582" s="6"/>
      <c r="CJ582" s="6"/>
      <c r="CK582" s="6"/>
      <c r="CL582" s="6"/>
      <c r="CM582" s="6"/>
      <c r="CN582" s="6"/>
      <c r="CO582" s="6"/>
      <c r="CP582" s="6"/>
      <c r="CQ582" s="6"/>
      <c r="CR582" s="6"/>
      <c r="CS582" s="6"/>
      <c r="CT582" s="6"/>
      <c r="CU582" s="6"/>
      <c r="CV582" s="6"/>
      <c r="CW582" s="6"/>
      <c r="CX582" s="6"/>
      <c r="CY582" s="6"/>
      <c r="CZ582" s="6"/>
      <c r="DA582" s="6"/>
      <c r="DB582" s="6"/>
      <c r="DC582" s="6"/>
      <c r="DD582" s="6"/>
      <c r="DE582" s="6"/>
      <c r="DF582" s="6"/>
      <c r="DG582" s="6"/>
      <c r="DH582" s="6"/>
      <c r="DI582" s="6"/>
      <c r="DJ582" s="6"/>
      <c r="DK582" s="6"/>
      <c r="DL582" s="6"/>
      <c r="DM582" s="6"/>
      <c r="DN582" s="6"/>
      <c r="DO582" s="6"/>
      <c r="DP582" s="6"/>
      <c r="DQ582" s="6"/>
      <c r="DR582" s="6"/>
      <c r="DS582" s="6"/>
      <c r="DT582" s="6"/>
      <c r="DU582" s="6"/>
      <c r="DV582" s="6"/>
      <c r="DW582" s="6"/>
      <c r="DX582" s="6"/>
      <c r="DY582" s="6"/>
      <c r="DZ582" s="6"/>
      <c r="EA582" s="6"/>
      <c r="EB582" s="6"/>
      <c r="EC582" s="6"/>
      <c r="ED582" s="6"/>
      <c r="EE582" s="6"/>
      <c r="EF582" s="6"/>
      <c r="EG582" s="6"/>
      <c r="EH582" s="6"/>
      <c r="EI582" s="6"/>
      <c r="EJ582" s="6"/>
      <c r="EK582" s="6"/>
      <c r="EL582" s="6"/>
      <c r="EM582" s="6"/>
      <c r="EN582" s="6"/>
      <c r="EO582" s="6"/>
      <c r="EP582" s="6"/>
      <c r="EQ582" s="6"/>
      <c r="ER582" s="6"/>
      <c r="ES582" s="6"/>
      <c r="ET582" s="6"/>
      <c r="EU582" s="6"/>
      <c r="EV582" s="6"/>
      <c r="EW582" s="6"/>
      <c r="EX582" s="6"/>
      <c r="EY582" s="6"/>
      <c r="EZ582" s="6"/>
      <c r="FA582" s="6"/>
      <c r="FB582" s="6"/>
      <c r="FC582" s="6"/>
      <c r="FD582" s="6"/>
      <c r="FE582" s="6"/>
      <c r="FF582" s="6"/>
      <c r="FG582" s="6"/>
      <c r="FH582" s="6"/>
      <c r="FI582" s="6"/>
      <c r="FJ582" s="6"/>
      <c r="FK582" s="6"/>
      <c r="FL582" s="6"/>
      <c r="FM582" s="6"/>
      <c r="FN582" s="6"/>
      <c r="FO582" s="6"/>
      <c r="FP582" s="6"/>
      <c r="FQ582" s="6"/>
      <c r="FR582" s="6"/>
      <c r="FS582" s="6"/>
      <c r="FT582" s="6"/>
      <c r="FU582" s="6"/>
      <c r="FV582" s="6"/>
      <c r="FW582" s="6"/>
      <c r="FX582" s="6"/>
      <c r="FY582" s="6"/>
      <c r="FZ582" s="6"/>
      <c r="GA582" s="6"/>
      <c r="GB582" s="6"/>
      <c r="GC582" s="6"/>
      <c r="GD582" s="6"/>
      <c r="GE582" s="6"/>
      <c r="GF582" s="6"/>
      <c r="GG582" s="6"/>
      <c r="GH582" s="6"/>
      <c r="GI582" s="6"/>
      <c r="GJ582" s="6"/>
      <c r="GK582" s="6"/>
      <c r="GL582" s="6"/>
      <c r="GM582" s="6"/>
      <c r="GN582" s="6"/>
      <c r="GO582" s="6"/>
      <c r="GP582" s="6"/>
      <c r="GQ582" s="6"/>
      <c r="GR582" s="6"/>
      <c r="GS582" s="6"/>
      <c r="GT582" s="6"/>
      <c r="GU582" s="6"/>
      <c r="GV582" s="6"/>
      <c r="GW582" s="6"/>
      <c r="GX582" s="6"/>
      <c r="GY582" s="6"/>
      <c r="GZ582" s="6"/>
      <c r="HA582" s="6"/>
      <c r="HB582" s="6"/>
      <c r="HC582" s="6"/>
      <c r="HD582" s="6"/>
      <c r="HE582" s="6"/>
      <c r="HF582" s="6"/>
      <c r="HG582" s="6"/>
      <c r="HH582" s="6"/>
      <c r="HI582" s="6"/>
      <c r="HJ582" s="6"/>
      <c r="HK582" s="6"/>
      <c r="HL582" s="6"/>
      <c r="HM582" s="6"/>
      <c r="HN582" s="6"/>
      <c r="HO582" s="6"/>
      <c r="HP582" s="6"/>
      <c r="HQ582" s="6"/>
      <c r="HR582" s="6"/>
      <c r="HS582" s="6"/>
      <c r="HT582" s="6"/>
      <c r="HU582" s="6"/>
    </row>
    <row r="583" s="12" customFormat="1" ht="24" spans="1:229">
      <c r="A583" s="45" t="s">
        <v>42</v>
      </c>
      <c r="B583" s="46" t="s">
        <v>554</v>
      </c>
      <c r="C583" s="45" t="s">
        <v>51</v>
      </c>
      <c r="D583" s="45" t="s">
        <v>45</v>
      </c>
      <c r="E583" s="45" t="s">
        <v>267</v>
      </c>
      <c r="F583" s="45">
        <v>1</v>
      </c>
      <c r="G583" s="45">
        <v>1</v>
      </c>
      <c r="H583" s="45">
        <v>32</v>
      </c>
      <c r="I583" s="45">
        <v>133</v>
      </c>
      <c r="J583" s="45">
        <v>2019</v>
      </c>
      <c r="K583" s="45">
        <v>2019</v>
      </c>
      <c r="L583" s="55">
        <v>4</v>
      </c>
      <c r="M583" s="55">
        <v>0</v>
      </c>
      <c r="N583" s="55">
        <v>0</v>
      </c>
      <c r="O583" s="55">
        <v>4</v>
      </c>
      <c r="P583" s="55">
        <v>0</v>
      </c>
      <c r="Q583" s="45" t="s">
        <v>46</v>
      </c>
      <c r="R583" s="43">
        <v>1039</v>
      </c>
      <c r="S583" s="43">
        <v>4931</v>
      </c>
      <c r="T583" s="43">
        <v>32</v>
      </c>
      <c r="U583" s="43">
        <v>133</v>
      </c>
      <c r="V583" s="43">
        <v>0</v>
      </c>
      <c r="W583" s="43">
        <v>0</v>
      </c>
      <c r="X583" s="43">
        <v>0</v>
      </c>
      <c r="Y583" s="43">
        <v>0</v>
      </c>
      <c r="Z583" s="43">
        <v>0</v>
      </c>
      <c r="AA583" s="43">
        <v>0</v>
      </c>
      <c r="AB583" s="46" t="s">
        <v>299</v>
      </c>
      <c r="AC583" s="46" t="s">
        <v>51</v>
      </c>
      <c r="AD583" s="69"/>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c r="BW583" s="6"/>
      <c r="BX583" s="6"/>
      <c r="BY583" s="6"/>
      <c r="BZ583" s="6"/>
      <c r="CA583" s="6"/>
      <c r="CB583" s="6"/>
      <c r="CC583" s="6"/>
      <c r="CD583" s="6"/>
      <c r="CE583" s="6"/>
      <c r="CF583" s="6"/>
      <c r="CG583" s="6"/>
      <c r="CH583" s="6"/>
      <c r="CI583" s="6"/>
      <c r="CJ583" s="6"/>
      <c r="CK583" s="6"/>
      <c r="CL583" s="6"/>
      <c r="CM583" s="6"/>
      <c r="CN583" s="6"/>
      <c r="CO583" s="6"/>
      <c r="CP583" s="6"/>
      <c r="CQ583" s="6"/>
      <c r="CR583" s="6"/>
      <c r="CS583" s="6"/>
      <c r="CT583" s="6"/>
      <c r="CU583" s="6"/>
      <c r="CV583" s="6"/>
      <c r="CW583" s="6"/>
      <c r="CX583" s="6"/>
      <c r="CY583" s="6"/>
      <c r="CZ583" s="6"/>
      <c r="DA583" s="6"/>
      <c r="DB583" s="6"/>
      <c r="DC583" s="6"/>
      <c r="DD583" s="6"/>
      <c r="DE583" s="6"/>
      <c r="DF583" s="6"/>
      <c r="DG583" s="6"/>
      <c r="DH583" s="6"/>
      <c r="DI583" s="6"/>
      <c r="DJ583" s="6"/>
      <c r="DK583" s="6"/>
      <c r="DL583" s="6"/>
      <c r="DM583" s="6"/>
      <c r="DN583" s="6"/>
      <c r="DO583" s="6"/>
      <c r="DP583" s="6"/>
      <c r="DQ583" s="6"/>
      <c r="DR583" s="6"/>
      <c r="DS583" s="6"/>
      <c r="DT583" s="6"/>
      <c r="DU583" s="6"/>
      <c r="DV583" s="6"/>
      <c r="DW583" s="6"/>
      <c r="DX583" s="6"/>
      <c r="DY583" s="6"/>
      <c r="DZ583" s="6"/>
      <c r="EA583" s="6"/>
      <c r="EB583" s="6"/>
      <c r="EC583" s="6"/>
      <c r="ED583" s="6"/>
      <c r="EE583" s="6"/>
      <c r="EF583" s="6"/>
      <c r="EG583" s="6"/>
      <c r="EH583" s="6"/>
      <c r="EI583" s="6"/>
      <c r="EJ583" s="6"/>
      <c r="EK583" s="6"/>
      <c r="EL583" s="6"/>
      <c r="EM583" s="6"/>
      <c r="EN583" s="6"/>
      <c r="EO583" s="6"/>
      <c r="EP583" s="6"/>
      <c r="EQ583" s="6"/>
      <c r="ER583" s="6"/>
      <c r="ES583" s="6"/>
      <c r="ET583" s="6"/>
      <c r="EU583" s="6"/>
      <c r="EV583" s="6"/>
      <c r="EW583" s="6"/>
      <c r="EX583" s="6"/>
      <c r="EY583" s="6"/>
      <c r="EZ583" s="6"/>
      <c r="FA583" s="6"/>
      <c r="FB583" s="6"/>
      <c r="FC583" s="6"/>
      <c r="FD583" s="6"/>
      <c r="FE583" s="6"/>
      <c r="FF583" s="6"/>
      <c r="FG583" s="6"/>
      <c r="FH583" s="6"/>
      <c r="FI583" s="6"/>
      <c r="FJ583" s="6"/>
      <c r="FK583" s="6"/>
      <c r="FL583" s="6"/>
      <c r="FM583" s="6"/>
      <c r="FN583" s="6"/>
      <c r="FO583" s="6"/>
      <c r="FP583" s="6"/>
      <c r="FQ583" s="6"/>
      <c r="FR583" s="6"/>
      <c r="FS583" s="6"/>
      <c r="FT583" s="6"/>
      <c r="FU583" s="6"/>
      <c r="FV583" s="6"/>
      <c r="FW583" s="6"/>
      <c r="FX583" s="6"/>
      <c r="FY583" s="6"/>
      <c r="FZ583" s="6"/>
      <c r="GA583" s="6"/>
      <c r="GB583" s="6"/>
      <c r="GC583" s="6"/>
      <c r="GD583" s="6"/>
      <c r="GE583" s="6"/>
      <c r="GF583" s="6"/>
      <c r="GG583" s="6"/>
      <c r="GH583" s="6"/>
      <c r="GI583" s="6"/>
      <c r="GJ583" s="6"/>
      <c r="GK583" s="6"/>
      <c r="GL583" s="6"/>
      <c r="GM583" s="6"/>
      <c r="GN583" s="6"/>
      <c r="GO583" s="6"/>
      <c r="GP583" s="6"/>
      <c r="GQ583" s="6"/>
      <c r="GR583" s="6"/>
      <c r="GS583" s="6"/>
      <c r="GT583" s="6"/>
      <c r="GU583" s="6"/>
      <c r="GV583" s="6"/>
      <c r="GW583" s="6"/>
      <c r="GX583" s="6"/>
      <c r="GY583" s="6"/>
      <c r="GZ583" s="6"/>
      <c r="HA583" s="6"/>
      <c r="HB583" s="6"/>
      <c r="HC583" s="6"/>
      <c r="HD583" s="6"/>
      <c r="HE583" s="6"/>
      <c r="HF583" s="6"/>
      <c r="HG583" s="6"/>
      <c r="HH583" s="6"/>
      <c r="HI583" s="6"/>
      <c r="HJ583" s="6"/>
      <c r="HK583" s="6"/>
      <c r="HL583" s="6"/>
      <c r="HM583" s="6"/>
      <c r="HN583" s="6"/>
      <c r="HO583" s="6"/>
      <c r="HP583" s="6"/>
      <c r="HQ583" s="6"/>
      <c r="HR583" s="6"/>
      <c r="HS583" s="6"/>
      <c r="HT583" s="6"/>
      <c r="HU583" s="6"/>
    </row>
    <row r="584" s="12" customFormat="1" ht="24" spans="1:229">
      <c r="A584" s="45" t="s">
        <v>42</v>
      </c>
      <c r="B584" s="46" t="s">
        <v>555</v>
      </c>
      <c r="C584" s="45" t="s">
        <v>51</v>
      </c>
      <c r="D584" s="45" t="s">
        <v>45</v>
      </c>
      <c r="E584" s="45" t="s">
        <v>267</v>
      </c>
      <c r="F584" s="45">
        <v>1</v>
      </c>
      <c r="G584" s="45">
        <v>1</v>
      </c>
      <c r="H584" s="45">
        <v>46</v>
      </c>
      <c r="I584" s="45">
        <v>201</v>
      </c>
      <c r="J584" s="45">
        <v>2019</v>
      </c>
      <c r="K584" s="45">
        <v>2019</v>
      </c>
      <c r="L584" s="55">
        <v>6</v>
      </c>
      <c r="M584" s="55">
        <v>0</v>
      </c>
      <c r="N584" s="55">
        <v>0</v>
      </c>
      <c r="O584" s="55">
        <v>6</v>
      </c>
      <c r="P584" s="55">
        <v>0</v>
      </c>
      <c r="Q584" s="45" t="s">
        <v>46</v>
      </c>
      <c r="R584" s="43">
        <v>201</v>
      </c>
      <c r="S584" s="43">
        <v>1029</v>
      </c>
      <c r="T584" s="43">
        <v>46</v>
      </c>
      <c r="U584" s="43">
        <v>201</v>
      </c>
      <c r="V584" s="43">
        <v>0</v>
      </c>
      <c r="W584" s="43">
        <v>0</v>
      </c>
      <c r="X584" s="43">
        <v>0</v>
      </c>
      <c r="Y584" s="43">
        <v>0</v>
      </c>
      <c r="Z584" s="43">
        <v>0</v>
      </c>
      <c r="AA584" s="43">
        <v>0</v>
      </c>
      <c r="AB584" s="46" t="s">
        <v>299</v>
      </c>
      <c r="AC584" s="46" t="s">
        <v>51</v>
      </c>
      <c r="AD584" s="69"/>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c r="BW584" s="6"/>
      <c r="BX584" s="6"/>
      <c r="BY584" s="6"/>
      <c r="BZ584" s="6"/>
      <c r="CA584" s="6"/>
      <c r="CB584" s="6"/>
      <c r="CC584" s="6"/>
      <c r="CD584" s="6"/>
      <c r="CE584" s="6"/>
      <c r="CF584" s="6"/>
      <c r="CG584" s="6"/>
      <c r="CH584" s="6"/>
      <c r="CI584" s="6"/>
      <c r="CJ584" s="6"/>
      <c r="CK584" s="6"/>
      <c r="CL584" s="6"/>
      <c r="CM584" s="6"/>
      <c r="CN584" s="6"/>
      <c r="CO584" s="6"/>
      <c r="CP584" s="6"/>
      <c r="CQ584" s="6"/>
      <c r="CR584" s="6"/>
      <c r="CS584" s="6"/>
      <c r="CT584" s="6"/>
      <c r="CU584" s="6"/>
      <c r="CV584" s="6"/>
      <c r="CW584" s="6"/>
      <c r="CX584" s="6"/>
      <c r="CY584" s="6"/>
      <c r="CZ584" s="6"/>
      <c r="DA584" s="6"/>
      <c r="DB584" s="6"/>
      <c r="DC584" s="6"/>
      <c r="DD584" s="6"/>
      <c r="DE584" s="6"/>
      <c r="DF584" s="6"/>
      <c r="DG584" s="6"/>
      <c r="DH584" s="6"/>
      <c r="DI584" s="6"/>
      <c r="DJ584" s="6"/>
      <c r="DK584" s="6"/>
      <c r="DL584" s="6"/>
      <c r="DM584" s="6"/>
      <c r="DN584" s="6"/>
      <c r="DO584" s="6"/>
      <c r="DP584" s="6"/>
      <c r="DQ584" s="6"/>
      <c r="DR584" s="6"/>
      <c r="DS584" s="6"/>
      <c r="DT584" s="6"/>
      <c r="DU584" s="6"/>
      <c r="DV584" s="6"/>
      <c r="DW584" s="6"/>
      <c r="DX584" s="6"/>
      <c r="DY584" s="6"/>
      <c r="DZ584" s="6"/>
      <c r="EA584" s="6"/>
      <c r="EB584" s="6"/>
      <c r="EC584" s="6"/>
      <c r="ED584" s="6"/>
      <c r="EE584" s="6"/>
      <c r="EF584" s="6"/>
      <c r="EG584" s="6"/>
      <c r="EH584" s="6"/>
      <c r="EI584" s="6"/>
      <c r="EJ584" s="6"/>
      <c r="EK584" s="6"/>
      <c r="EL584" s="6"/>
      <c r="EM584" s="6"/>
      <c r="EN584" s="6"/>
      <c r="EO584" s="6"/>
      <c r="EP584" s="6"/>
      <c r="EQ584" s="6"/>
      <c r="ER584" s="6"/>
      <c r="ES584" s="6"/>
      <c r="ET584" s="6"/>
      <c r="EU584" s="6"/>
      <c r="EV584" s="6"/>
      <c r="EW584" s="6"/>
      <c r="EX584" s="6"/>
      <c r="EY584" s="6"/>
      <c r="EZ584" s="6"/>
      <c r="FA584" s="6"/>
      <c r="FB584" s="6"/>
      <c r="FC584" s="6"/>
      <c r="FD584" s="6"/>
      <c r="FE584" s="6"/>
      <c r="FF584" s="6"/>
      <c r="FG584" s="6"/>
      <c r="FH584" s="6"/>
      <c r="FI584" s="6"/>
      <c r="FJ584" s="6"/>
      <c r="FK584" s="6"/>
      <c r="FL584" s="6"/>
      <c r="FM584" s="6"/>
      <c r="FN584" s="6"/>
      <c r="FO584" s="6"/>
      <c r="FP584" s="6"/>
      <c r="FQ584" s="6"/>
      <c r="FR584" s="6"/>
      <c r="FS584" s="6"/>
      <c r="FT584" s="6"/>
      <c r="FU584" s="6"/>
      <c r="FV584" s="6"/>
      <c r="FW584" s="6"/>
      <c r="FX584" s="6"/>
      <c r="FY584" s="6"/>
      <c r="FZ584" s="6"/>
      <c r="GA584" s="6"/>
      <c r="GB584" s="6"/>
      <c r="GC584" s="6"/>
      <c r="GD584" s="6"/>
      <c r="GE584" s="6"/>
      <c r="GF584" s="6"/>
      <c r="GG584" s="6"/>
      <c r="GH584" s="6"/>
      <c r="GI584" s="6"/>
      <c r="GJ584" s="6"/>
      <c r="GK584" s="6"/>
      <c r="GL584" s="6"/>
      <c r="GM584" s="6"/>
      <c r="GN584" s="6"/>
      <c r="GO584" s="6"/>
      <c r="GP584" s="6"/>
      <c r="GQ584" s="6"/>
      <c r="GR584" s="6"/>
      <c r="GS584" s="6"/>
      <c r="GT584" s="6"/>
      <c r="GU584" s="6"/>
      <c r="GV584" s="6"/>
      <c r="GW584" s="6"/>
      <c r="GX584" s="6"/>
      <c r="GY584" s="6"/>
      <c r="GZ584" s="6"/>
      <c r="HA584" s="6"/>
      <c r="HB584" s="6"/>
      <c r="HC584" s="6"/>
      <c r="HD584" s="6"/>
      <c r="HE584" s="6"/>
      <c r="HF584" s="6"/>
      <c r="HG584" s="6"/>
      <c r="HH584" s="6"/>
      <c r="HI584" s="6"/>
      <c r="HJ584" s="6"/>
      <c r="HK584" s="6"/>
      <c r="HL584" s="6"/>
      <c r="HM584" s="6"/>
      <c r="HN584" s="6"/>
      <c r="HO584" s="6"/>
      <c r="HP584" s="6"/>
      <c r="HQ584" s="6"/>
      <c r="HR584" s="6"/>
      <c r="HS584" s="6"/>
      <c r="HT584" s="6"/>
      <c r="HU584" s="6"/>
    </row>
    <row r="585" s="5" customFormat="1" ht="12" spans="1:30">
      <c r="A585" s="43" t="s">
        <v>594</v>
      </c>
      <c r="B585" s="44" t="s">
        <v>595</v>
      </c>
      <c r="C585" s="43" t="s">
        <v>95</v>
      </c>
      <c r="D585" s="43"/>
      <c r="E585" s="43"/>
      <c r="F585" s="43">
        <f>SUM(F586:F603)</f>
        <v>18</v>
      </c>
      <c r="G585" s="43">
        <f>SUM(G586:G603)</f>
        <v>18</v>
      </c>
      <c r="H585" s="43">
        <f>SUM(H586:H603)</f>
        <v>2686</v>
      </c>
      <c r="I585" s="43">
        <f>SUM(I586:I603)</f>
        <v>9838</v>
      </c>
      <c r="J585" s="43"/>
      <c r="K585" s="43"/>
      <c r="L585" s="52">
        <f>SUM(L586:L607)</f>
        <v>2485.08</v>
      </c>
      <c r="M585" s="52">
        <f>SUM(M586:M607)</f>
        <v>0</v>
      </c>
      <c r="N585" s="52">
        <f>SUM(N586:N607)</f>
        <v>0</v>
      </c>
      <c r="O585" s="52">
        <f>SUM(O586:O607)</f>
        <v>2485.08</v>
      </c>
      <c r="P585" s="52">
        <v>0</v>
      </c>
      <c r="Q585" s="43"/>
      <c r="R585" s="43">
        <f t="shared" ref="O585:U585" si="91">SUM(R586:R603)</f>
        <v>12984</v>
      </c>
      <c r="S585" s="43">
        <f t="shared" si="91"/>
        <v>57103</v>
      </c>
      <c r="T585" s="43">
        <f t="shared" si="91"/>
        <v>2686</v>
      </c>
      <c r="U585" s="43">
        <f t="shared" si="91"/>
        <v>9838</v>
      </c>
      <c r="V585" s="43">
        <v>0</v>
      </c>
      <c r="W585" s="43">
        <v>0</v>
      </c>
      <c r="X585" s="43">
        <v>0</v>
      </c>
      <c r="Y585" s="43">
        <v>0</v>
      </c>
      <c r="Z585" s="43">
        <v>0</v>
      </c>
      <c r="AA585" s="43">
        <v>0</v>
      </c>
      <c r="AB585" s="44"/>
      <c r="AC585" s="44"/>
      <c r="AD585" s="65"/>
    </row>
    <row r="586" s="11" customFormat="1" ht="24" spans="1:229">
      <c r="A586" s="45" t="s">
        <v>42</v>
      </c>
      <c r="B586" s="46" t="s">
        <v>597</v>
      </c>
      <c r="C586" s="45" t="s">
        <v>49</v>
      </c>
      <c r="D586" s="45" t="s">
        <v>45</v>
      </c>
      <c r="E586" s="45" t="s">
        <v>267</v>
      </c>
      <c r="F586" s="45">
        <v>1</v>
      </c>
      <c r="G586" s="45">
        <v>1</v>
      </c>
      <c r="H586" s="45">
        <v>3</v>
      </c>
      <c r="I586" s="45">
        <v>12</v>
      </c>
      <c r="J586" s="45">
        <v>2019</v>
      </c>
      <c r="K586" s="45">
        <v>2019</v>
      </c>
      <c r="L586" s="55">
        <v>30</v>
      </c>
      <c r="M586" s="55">
        <v>0</v>
      </c>
      <c r="N586" s="55">
        <v>0</v>
      </c>
      <c r="O586" s="55">
        <v>30</v>
      </c>
      <c r="P586" s="55">
        <v>0</v>
      </c>
      <c r="Q586" s="45" t="s">
        <v>46</v>
      </c>
      <c r="R586" s="45">
        <v>3</v>
      </c>
      <c r="S586" s="45">
        <v>12</v>
      </c>
      <c r="T586" s="45">
        <v>3</v>
      </c>
      <c r="U586" s="45">
        <v>12</v>
      </c>
      <c r="V586" s="45">
        <v>0</v>
      </c>
      <c r="W586" s="45">
        <v>0</v>
      </c>
      <c r="X586" s="45">
        <v>0</v>
      </c>
      <c r="Y586" s="45">
        <v>0</v>
      </c>
      <c r="Z586" s="45">
        <v>0</v>
      </c>
      <c r="AA586" s="45">
        <v>0</v>
      </c>
      <c r="AB586" s="46" t="s">
        <v>222</v>
      </c>
      <c r="AC586" s="46" t="s">
        <v>237</v>
      </c>
      <c r="AD586" s="46"/>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c r="CG586" s="12"/>
      <c r="CH586" s="12"/>
      <c r="CI586" s="12"/>
      <c r="CJ586" s="12"/>
      <c r="CK586" s="12"/>
      <c r="CL586" s="12"/>
      <c r="CM586" s="12"/>
      <c r="CN586" s="12"/>
      <c r="CO586" s="12"/>
      <c r="CP586" s="12"/>
      <c r="CQ586" s="12"/>
      <c r="CR586" s="12"/>
      <c r="CS586" s="12"/>
      <c r="CT586" s="12"/>
      <c r="CU586" s="12"/>
      <c r="CV586" s="12"/>
      <c r="CW586" s="12"/>
      <c r="CX586" s="12"/>
      <c r="CY586" s="12"/>
      <c r="CZ586" s="12"/>
      <c r="DA586" s="12"/>
      <c r="DB586" s="12"/>
      <c r="DC586" s="12"/>
      <c r="DD586" s="12"/>
      <c r="DE586" s="12"/>
      <c r="DF586" s="12"/>
      <c r="DG586" s="12"/>
      <c r="DH586" s="12"/>
      <c r="DI586" s="12"/>
      <c r="DJ586" s="12"/>
      <c r="DK586" s="12"/>
      <c r="DL586" s="12"/>
      <c r="DM586" s="12"/>
      <c r="DN586" s="12"/>
      <c r="DO586" s="12"/>
      <c r="DP586" s="12"/>
      <c r="DQ586" s="12"/>
      <c r="DR586" s="12"/>
      <c r="DS586" s="12"/>
      <c r="DT586" s="12"/>
      <c r="DU586" s="12"/>
      <c r="DV586" s="12"/>
      <c r="DW586" s="12"/>
      <c r="DX586" s="12"/>
      <c r="DY586" s="12"/>
      <c r="DZ586" s="12"/>
      <c r="EA586" s="12"/>
      <c r="EB586" s="12"/>
      <c r="EC586" s="12"/>
      <c r="ED586" s="12"/>
      <c r="EE586" s="12"/>
      <c r="EF586" s="12"/>
      <c r="EG586" s="12"/>
      <c r="EH586" s="12"/>
      <c r="EI586" s="12"/>
      <c r="EJ586" s="12"/>
      <c r="EK586" s="12"/>
      <c r="EL586" s="12"/>
      <c r="EM586" s="12"/>
      <c r="EN586" s="12"/>
      <c r="EO586" s="12"/>
      <c r="EP586" s="12"/>
      <c r="EQ586" s="12"/>
      <c r="ER586" s="12"/>
      <c r="ES586" s="12"/>
      <c r="ET586" s="12"/>
      <c r="EU586" s="12"/>
      <c r="EV586" s="12"/>
      <c r="EW586" s="12"/>
      <c r="EX586" s="12"/>
      <c r="EY586" s="12"/>
      <c r="EZ586" s="12"/>
      <c r="FA586" s="12"/>
      <c r="FB586" s="12"/>
      <c r="FC586" s="12"/>
      <c r="FD586" s="12"/>
      <c r="FE586" s="12"/>
      <c r="FF586" s="12"/>
      <c r="FG586" s="12"/>
      <c r="FH586" s="12"/>
      <c r="FI586" s="12"/>
      <c r="FJ586" s="12"/>
      <c r="FK586" s="12"/>
      <c r="FL586" s="12"/>
      <c r="FM586" s="12"/>
      <c r="FN586" s="12"/>
      <c r="FO586" s="12"/>
      <c r="FP586" s="12"/>
      <c r="FQ586" s="12"/>
      <c r="FR586" s="12"/>
      <c r="FS586" s="12"/>
      <c r="FT586" s="12"/>
      <c r="FU586" s="12"/>
      <c r="FV586" s="12"/>
      <c r="FW586" s="12"/>
      <c r="FX586" s="12"/>
      <c r="FY586" s="12"/>
      <c r="FZ586" s="12"/>
      <c r="GA586" s="12"/>
      <c r="GB586" s="12"/>
      <c r="GC586" s="12"/>
      <c r="GD586" s="12"/>
      <c r="GE586" s="12"/>
      <c r="GF586" s="12"/>
      <c r="GG586" s="12"/>
      <c r="GH586" s="12"/>
      <c r="GI586" s="12"/>
      <c r="GJ586" s="12"/>
      <c r="GK586" s="12"/>
      <c r="GL586" s="12"/>
      <c r="GM586" s="12"/>
      <c r="GN586" s="12"/>
      <c r="GO586" s="12"/>
      <c r="GP586" s="12"/>
      <c r="GQ586" s="12"/>
      <c r="GR586" s="12"/>
      <c r="GS586" s="12"/>
      <c r="GT586" s="12"/>
      <c r="GU586" s="12"/>
      <c r="GV586" s="12"/>
      <c r="GW586" s="12"/>
      <c r="GX586" s="12"/>
      <c r="GY586" s="12"/>
      <c r="GZ586" s="12"/>
      <c r="HA586" s="12"/>
      <c r="HB586" s="12"/>
      <c r="HC586" s="12"/>
      <c r="HD586" s="12"/>
      <c r="HE586" s="12"/>
      <c r="HF586" s="12"/>
      <c r="HG586" s="12"/>
      <c r="HH586" s="12"/>
      <c r="HI586" s="12"/>
      <c r="HJ586" s="12"/>
      <c r="HK586" s="12"/>
      <c r="HL586" s="12"/>
      <c r="HM586" s="12"/>
      <c r="HN586" s="12"/>
      <c r="HO586" s="12"/>
      <c r="HP586" s="12"/>
      <c r="HQ586" s="12"/>
      <c r="HR586" s="12"/>
      <c r="HS586" s="12"/>
      <c r="HT586" s="12"/>
      <c r="HU586" s="12"/>
    </row>
    <row r="587" s="11" customFormat="1" ht="24" spans="1:229">
      <c r="A587" s="45" t="s">
        <v>42</v>
      </c>
      <c r="B587" s="46" t="s">
        <v>598</v>
      </c>
      <c r="C587" s="45" t="s">
        <v>49</v>
      </c>
      <c r="D587" s="45" t="s">
        <v>45</v>
      </c>
      <c r="E587" s="45" t="s">
        <v>267</v>
      </c>
      <c r="F587" s="45">
        <v>1</v>
      </c>
      <c r="G587" s="45">
        <v>1</v>
      </c>
      <c r="H587" s="45">
        <v>13</v>
      </c>
      <c r="I587" s="45">
        <v>56</v>
      </c>
      <c r="J587" s="45">
        <v>2019</v>
      </c>
      <c r="K587" s="45">
        <v>2019</v>
      </c>
      <c r="L587" s="55">
        <v>5</v>
      </c>
      <c r="M587" s="55">
        <v>0</v>
      </c>
      <c r="N587" s="55">
        <v>0</v>
      </c>
      <c r="O587" s="55">
        <v>5</v>
      </c>
      <c r="P587" s="55">
        <v>0</v>
      </c>
      <c r="Q587" s="45" t="s">
        <v>46</v>
      </c>
      <c r="R587" s="45">
        <v>13</v>
      </c>
      <c r="S587" s="45">
        <v>56</v>
      </c>
      <c r="T587" s="45">
        <v>13</v>
      </c>
      <c r="U587" s="45">
        <v>56</v>
      </c>
      <c r="V587" s="45">
        <v>0</v>
      </c>
      <c r="W587" s="45">
        <v>0</v>
      </c>
      <c r="X587" s="45">
        <v>0</v>
      </c>
      <c r="Y587" s="45">
        <v>0</v>
      </c>
      <c r="Z587" s="45">
        <v>0</v>
      </c>
      <c r="AA587" s="45">
        <v>0</v>
      </c>
      <c r="AB587" s="46" t="s">
        <v>222</v>
      </c>
      <c r="AC587" s="46" t="s">
        <v>237</v>
      </c>
      <c r="AD587" s="46"/>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c r="CG587" s="12"/>
      <c r="CH587" s="12"/>
      <c r="CI587" s="12"/>
      <c r="CJ587" s="12"/>
      <c r="CK587" s="12"/>
      <c r="CL587" s="12"/>
      <c r="CM587" s="12"/>
      <c r="CN587" s="12"/>
      <c r="CO587" s="12"/>
      <c r="CP587" s="12"/>
      <c r="CQ587" s="12"/>
      <c r="CR587" s="12"/>
      <c r="CS587" s="12"/>
      <c r="CT587" s="12"/>
      <c r="CU587" s="12"/>
      <c r="CV587" s="12"/>
      <c r="CW587" s="12"/>
      <c r="CX587" s="12"/>
      <c r="CY587" s="12"/>
      <c r="CZ587" s="12"/>
      <c r="DA587" s="12"/>
      <c r="DB587" s="12"/>
      <c r="DC587" s="12"/>
      <c r="DD587" s="12"/>
      <c r="DE587" s="12"/>
      <c r="DF587" s="12"/>
      <c r="DG587" s="12"/>
      <c r="DH587" s="12"/>
      <c r="DI587" s="12"/>
      <c r="DJ587" s="12"/>
      <c r="DK587" s="12"/>
      <c r="DL587" s="12"/>
      <c r="DM587" s="12"/>
      <c r="DN587" s="12"/>
      <c r="DO587" s="12"/>
      <c r="DP587" s="12"/>
      <c r="DQ587" s="12"/>
      <c r="DR587" s="12"/>
      <c r="DS587" s="12"/>
      <c r="DT587" s="12"/>
      <c r="DU587" s="12"/>
      <c r="DV587" s="12"/>
      <c r="DW587" s="12"/>
      <c r="DX587" s="12"/>
      <c r="DY587" s="12"/>
      <c r="DZ587" s="12"/>
      <c r="EA587" s="12"/>
      <c r="EB587" s="12"/>
      <c r="EC587" s="12"/>
      <c r="ED587" s="12"/>
      <c r="EE587" s="12"/>
      <c r="EF587" s="12"/>
      <c r="EG587" s="12"/>
      <c r="EH587" s="12"/>
      <c r="EI587" s="12"/>
      <c r="EJ587" s="12"/>
      <c r="EK587" s="12"/>
      <c r="EL587" s="12"/>
      <c r="EM587" s="12"/>
      <c r="EN587" s="12"/>
      <c r="EO587" s="12"/>
      <c r="EP587" s="12"/>
      <c r="EQ587" s="12"/>
      <c r="ER587" s="12"/>
      <c r="ES587" s="12"/>
      <c r="ET587" s="12"/>
      <c r="EU587" s="12"/>
      <c r="EV587" s="12"/>
      <c r="EW587" s="12"/>
      <c r="EX587" s="12"/>
      <c r="EY587" s="12"/>
      <c r="EZ587" s="12"/>
      <c r="FA587" s="12"/>
      <c r="FB587" s="12"/>
      <c r="FC587" s="12"/>
      <c r="FD587" s="12"/>
      <c r="FE587" s="12"/>
      <c r="FF587" s="12"/>
      <c r="FG587" s="12"/>
      <c r="FH587" s="12"/>
      <c r="FI587" s="12"/>
      <c r="FJ587" s="12"/>
      <c r="FK587" s="12"/>
      <c r="FL587" s="12"/>
      <c r="FM587" s="12"/>
      <c r="FN587" s="12"/>
      <c r="FO587" s="12"/>
      <c r="FP587" s="12"/>
      <c r="FQ587" s="12"/>
      <c r="FR587" s="12"/>
      <c r="FS587" s="12"/>
      <c r="FT587" s="12"/>
      <c r="FU587" s="12"/>
      <c r="FV587" s="12"/>
      <c r="FW587" s="12"/>
      <c r="FX587" s="12"/>
      <c r="FY587" s="12"/>
      <c r="FZ587" s="12"/>
      <c r="GA587" s="12"/>
      <c r="GB587" s="12"/>
      <c r="GC587" s="12"/>
      <c r="GD587" s="12"/>
      <c r="GE587" s="12"/>
      <c r="GF587" s="12"/>
      <c r="GG587" s="12"/>
      <c r="GH587" s="12"/>
      <c r="GI587" s="12"/>
      <c r="GJ587" s="12"/>
      <c r="GK587" s="12"/>
      <c r="GL587" s="12"/>
      <c r="GM587" s="12"/>
      <c r="GN587" s="12"/>
      <c r="GO587" s="12"/>
      <c r="GP587" s="12"/>
      <c r="GQ587" s="12"/>
      <c r="GR587" s="12"/>
      <c r="GS587" s="12"/>
      <c r="GT587" s="12"/>
      <c r="GU587" s="12"/>
      <c r="GV587" s="12"/>
      <c r="GW587" s="12"/>
      <c r="GX587" s="12"/>
      <c r="GY587" s="12"/>
      <c r="GZ587" s="12"/>
      <c r="HA587" s="12"/>
      <c r="HB587" s="12"/>
      <c r="HC587" s="12"/>
      <c r="HD587" s="12"/>
      <c r="HE587" s="12"/>
      <c r="HF587" s="12"/>
      <c r="HG587" s="12"/>
      <c r="HH587" s="12"/>
      <c r="HI587" s="12"/>
      <c r="HJ587" s="12"/>
      <c r="HK587" s="12"/>
      <c r="HL587" s="12"/>
      <c r="HM587" s="12"/>
      <c r="HN587" s="12"/>
      <c r="HO587" s="12"/>
      <c r="HP587" s="12"/>
      <c r="HQ587" s="12"/>
      <c r="HR587" s="12"/>
      <c r="HS587" s="12"/>
      <c r="HT587" s="12"/>
      <c r="HU587" s="12"/>
    </row>
    <row r="588" s="11" customFormat="1" ht="24" spans="1:229">
      <c r="A588" s="45" t="s">
        <v>42</v>
      </c>
      <c r="B588" s="46" t="s">
        <v>599</v>
      </c>
      <c r="C588" s="45" t="s">
        <v>50</v>
      </c>
      <c r="D588" s="45" t="s">
        <v>45</v>
      </c>
      <c r="E588" s="45" t="s">
        <v>267</v>
      </c>
      <c r="F588" s="45">
        <v>1</v>
      </c>
      <c r="G588" s="45">
        <v>1</v>
      </c>
      <c r="H588" s="45">
        <v>108</v>
      </c>
      <c r="I588" s="45">
        <v>422</v>
      </c>
      <c r="J588" s="45">
        <v>2019</v>
      </c>
      <c r="K588" s="45">
        <v>2019</v>
      </c>
      <c r="L588" s="55">
        <v>240</v>
      </c>
      <c r="M588" s="55">
        <v>0</v>
      </c>
      <c r="N588" s="55">
        <v>0</v>
      </c>
      <c r="O588" s="55">
        <v>240</v>
      </c>
      <c r="P588" s="55">
        <v>0</v>
      </c>
      <c r="Q588" s="45" t="s">
        <v>46</v>
      </c>
      <c r="R588" s="45">
        <v>1308</v>
      </c>
      <c r="S588" s="45">
        <v>6025</v>
      </c>
      <c r="T588" s="45">
        <v>108</v>
      </c>
      <c r="U588" s="45">
        <v>422</v>
      </c>
      <c r="V588" s="45">
        <v>0</v>
      </c>
      <c r="W588" s="45">
        <v>0</v>
      </c>
      <c r="X588" s="45">
        <v>0</v>
      </c>
      <c r="Y588" s="45">
        <v>0</v>
      </c>
      <c r="Z588" s="45">
        <v>0</v>
      </c>
      <c r="AA588" s="45">
        <v>0</v>
      </c>
      <c r="AB588" s="46" t="s">
        <v>222</v>
      </c>
      <c r="AC588" s="46" t="s">
        <v>237</v>
      </c>
      <c r="AD588" s="46"/>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c r="CG588" s="12"/>
      <c r="CH588" s="12"/>
      <c r="CI588" s="12"/>
      <c r="CJ588" s="12"/>
      <c r="CK588" s="12"/>
      <c r="CL588" s="12"/>
      <c r="CM588" s="12"/>
      <c r="CN588" s="12"/>
      <c r="CO588" s="12"/>
      <c r="CP588" s="12"/>
      <c r="CQ588" s="12"/>
      <c r="CR588" s="12"/>
      <c r="CS588" s="12"/>
      <c r="CT588" s="12"/>
      <c r="CU588" s="12"/>
      <c r="CV588" s="12"/>
      <c r="CW588" s="12"/>
      <c r="CX588" s="12"/>
      <c r="CY588" s="12"/>
      <c r="CZ588" s="12"/>
      <c r="DA588" s="12"/>
      <c r="DB588" s="12"/>
      <c r="DC588" s="12"/>
      <c r="DD588" s="12"/>
      <c r="DE588" s="12"/>
      <c r="DF588" s="12"/>
      <c r="DG588" s="12"/>
      <c r="DH588" s="12"/>
      <c r="DI588" s="12"/>
      <c r="DJ588" s="12"/>
      <c r="DK588" s="12"/>
      <c r="DL588" s="12"/>
      <c r="DM588" s="12"/>
      <c r="DN588" s="12"/>
      <c r="DO588" s="12"/>
      <c r="DP588" s="12"/>
      <c r="DQ588" s="12"/>
      <c r="DR588" s="12"/>
      <c r="DS588" s="12"/>
      <c r="DT588" s="12"/>
      <c r="DU588" s="12"/>
      <c r="DV588" s="12"/>
      <c r="DW588" s="12"/>
      <c r="DX588" s="12"/>
      <c r="DY588" s="12"/>
      <c r="DZ588" s="12"/>
      <c r="EA588" s="12"/>
      <c r="EB588" s="12"/>
      <c r="EC588" s="12"/>
      <c r="ED588" s="12"/>
      <c r="EE588" s="12"/>
      <c r="EF588" s="12"/>
      <c r="EG588" s="12"/>
      <c r="EH588" s="12"/>
      <c r="EI588" s="12"/>
      <c r="EJ588" s="12"/>
      <c r="EK588" s="12"/>
      <c r="EL588" s="12"/>
      <c r="EM588" s="12"/>
      <c r="EN588" s="12"/>
      <c r="EO588" s="12"/>
      <c r="EP588" s="12"/>
      <c r="EQ588" s="12"/>
      <c r="ER588" s="12"/>
      <c r="ES588" s="12"/>
      <c r="ET588" s="12"/>
      <c r="EU588" s="12"/>
      <c r="EV588" s="12"/>
      <c r="EW588" s="12"/>
      <c r="EX588" s="12"/>
      <c r="EY588" s="12"/>
      <c r="EZ588" s="12"/>
      <c r="FA588" s="12"/>
      <c r="FB588" s="12"/>
      <c r="FC588" s="12"/>
      <c r="FD588" s="12"/>
      <c r="FE588" s="12"/>
      <c r="FF588" s="12"/>
      <c r="FG588" s="12"/>
      <c r="FH588" s="12"/>
      <c r="FI588" s="12"/>
      <c r="FJ588" s="12"/>
      <c r="FK588" s="12"/>
      <c r="FL588" s="12"/>
      <c r="FM588" s="12"/>
      <c r="FN588" s="12"/>
      <c r="FO588" s="12"/>
      <c r="FP588" s="12"/>
      <c r="FQ588" s="12"/>
      <c r="FR588" s="12"/>
      <c r="FS588" s="12"/>
      <c r="FT588" s="12"/>
      <c r="FU588" s="12"/>
      <c r="FV588" s="12"/>
      <c r="FW588" s="12"/>
      <c r="FX588" s="12"/>
      <c r="FY588" s="12"/>
      <c r="FZ588" s="12"/>
      <c r="GA588" s="12"/>
      <c r="GB588" s="12"/>
      <c r="GC588" s="12"/>
      <c r="GD588" s="12"/>
      <c r="GE588" s="12"/>
      <c r="GF588" s="12"/>
      <c r="GG588" s="12"/>
      <c r="GH588" s="12"/>
      <c r="GI588" s="12"/>
      <c r="GJ588" s="12"/>
      <c r="GK588" s="12"/>
      <c r="GL588" s="12"/>
      <c r="GM588" s="12"/>
      <c r="GN588" s="12"/>
      <c r="GO588" s="12"/>
      <c r="GP588" s="12"/>
      <c r="GQ588" s="12"/>
      <c r="GR588" s="12"/>
      <c r="GS588" s="12"/>
      <c r="GT588" s="12"/>
      <c r="GU588" s="12"/>
      <c r="GV588" s="12"/>
      <c r="GW588" s="12"/>
      <c r="GX588" s="12"/>
      <c r="GY588" s="12"/>
      <c r="GZ588" s="12"/>
      <c r="HA588" s="12"/>
      <c r="HB588" s="12"/>
      <c r="HC588" s="12"/>
      <c r="HD588" s="12"/>
      <c r="HE588" s="12"/>
      <c r="HF588" s="12"/>
      <c r="HG588" s="12"/>
      <c r="HH588" s="12"/>
      <c r="HI588" s="12"/>
      <c r="HJ588" s="12"/>
      <c r="HK588" s="12"/>
      <c r="HL588" s="12"/>
      <c r="HM588" s="12"/>
      <c r="HN588" s="12"/>
      <c r="HO588" s="12"/>
      <c r="HP588" s="12"/>
      <c r="HQ588" s="12"/>
      <c r="HR588" s="12"/>
      <c r="HS588" s="12"/>
      <c r="HT588" s="12"/>
      <c r="HU588" s="12"/>
    </row>
    <row r="589" s="11" customFormat="1" ht="24" spans="1:229">
      <c r="A589" s="45" t="s">
        <v>42</v>
      </c>
      <c r="B589" s="46" t="s">
        <v>600</v>
      </c>
      <c r="C589" s="45" t="s">
        <v>51</v>
      </c>
      <c r="D589" s="45" t="s">
        <v>45</v>
      </c>
      <c r="E589" s="45" t="s">
        <v>267</v>
      </c>
      <c r="F589" s="45">
        <v>1</v>
      </c>
      <c r="G589" s="45">
        <v>1</v>
      </c>
      <c r="H589" s="45">
        <v>181</v>
      </c>
      <c r="I589" s="45">
        <v>780</v>
      </c>
      <c r="J589" s="45">
        <v>2019</v>
      </c>
      <c r="K589" s="45">
        <v>2019</v>
      </c>
      <c r="L589" s="55">
        <v>50</v>
      </c>
      <c r="M589" s="55">
        <v>0</v>
      </c>
      <c r="N589" s="55">
        <v>0</v>
      </c>
      <c r="O589" s="55">
        <v>50</v>
      </c>
      <c r="P589" s="55">
        <v>0</v>
      </c>
      <c r="Q589" s="45" t="s">
        <v>46</v>
      </c>
      <c r="R589" s="45">
        <v>4464</v>
      </c>
      <c r="S589" s="45">
        <v>20046</v>
      </c>
      <c r="T589" s="45">
        <v>181</v>
      </c>
      <c r="U589" s="45">
        <v>780</v>
      </c>
      <c r="V589" s="45">
        <v>0</v>
      </c>
      <c r="W589" s="45">
        <v>0</v>
      </c>
      <c r="X589" s="45">
        <v>0</v>
      </c>
      <c r="Y589" s="45">
        <v>0</v>
      </c>
      <c r="Z589" s="45">
        <v>0</v>
      </c>
      <c r="AA589" s="45">
        <v>0</v>
      </c>
      <c r="AB589" s="46" t="s">
        <v>222</v>
      </c>
      <c r="AC589" s="46" t="s">
        <v>237</v>
      </c>
      <c r="AD589" s="46"/>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c r="CG589" s="12"/>
      <c r="CH589" s="12"/>
      <c r="CI589" s="12"/>
      <c r="CJ589" s="12"/>
      <c r="CK589" s="12"/>
      <c r="CL589" s="12"/>
      <c r="CM589" s="12"/>
      <c r="CN589" s="12"/>
      <c r="CO589" s="12"/>
      <c r="CP589" s="12"/>
      <c r="CQ589" s="12"/>
      <c r="CR589" s="12"/>
      <c r="CS589" s="12"/>
      <c r="CT589" s="12"/>
      <c r="CU589" s="12"/>
      <c r="CV589" s="12"/>
      <c r="CW589" s="12"/>
      <c r="CX589" s="12"/>
      <c r="CY589" s="12"/>
      <c r="CZ589" s="12"/>
      <c r="DA589" s="12"/>
      <c r="DB589" s="12"/>
      <c r="DC589" s="12"/>
      <c r="DD589" s="12"/>
      <c r="DE589" s="12"/>
      <c r="DF589" s="12"/>
      <c r="DG589" s="12"/>
      <c r="DH589" s="12"/>
      <c r="DI589" s="12"/>
      <c r="DJ589" s="12"/>
      <c r="DK589" s="12"/>
      <c r="DL589" s="12"/>
      <c r="DM589" s="12"/>
      <c r="DN589" s="12"/>
      <c r="DO589" s="12"/>
      <c r="DP589" s="12"/>
      <c r="DQ589" s="12"/>
      <c r="DR589" s="12"/>
      <c r="DS589" s="12"/>
      <c r="DT589" s="12"/>
      <c r="DU589" s="12"/>
      <c r="DV589" s="12"/>
      <c r="DW589" s="12"/>
      <c r="DX589" s="12"/>
      <c r="DY589" s="12"/>
      <c r="DZ589" s="12"/>
      <c r="EA589" s="12"/>
      <c r="EB589" s="12"/>
      <c r="EC589" s="12"/>
      <c r="ED589" s="12"/>
      <c r="EE589" s="12"/>
      <c r="EF589" s="12"/>
      <c r="EG589" s="12"/>
      <c r="EH589" s="12"/>
      <c r="EI589" s="12"/>
      <c r="EJ589" s="12"/>
      <c r="EK589" s="12"/>
      <c r="EL589" s="12"/>
      <c r="EM589" s="12"/>
      <c r="EN589" s="12"/>
      <c r="EO589" s="12"/>
      <c r="EP589" s="12"/>
      <c r="EQ589" s="12"/>
      <c r="ER589" s="12"/>
      <c r="ES589" s="12"/>
      <c r="ET589" s="12"/>
      <c r="EU589" s="12"/>
      <c r="EV589" s="12"/>
      <c r="EW589" s="12"/>
      <c r="EX589" s="12"/>
      <c r="EY589" s="12"/>
      <c r="EZ589" s="12"/>
      <c r="FA589" s="12"/>
      <c r="FB589" s="12"/>
      <c r="FC589" s="12"/>
      <c r="FD589" s="12"/>
      <c r="FE589" s="12"/>
      <c r="FF589" s="12"/>
      <c r="FG589" s="12"/>
      <c r="FH589" s="12"/>
      <c r="FI589" s="12"/>
      <c r="FJ589" s="12"/>
      <c r="FK589" s="12"/>
      <c r="FL589" s="12"/>
      <c r="FM589" s="12"/>
      <c r="FN589" s="12"/>
      <c r="FO589" s="12"/>
      <c r="FP589" s="12"/>
      <c r="FQ589" s="12"/>
      <c r="FR589" s="12"/>
      <c r="FS589" s="12"/>
      <c r="FT589" s="12"/>
      <c r="FU589" s="12"/>
      <c r="FV589" s="12"/>
      <c r="FW589" s="12"/>
      <c r="FX589" s="12"/>
      <c r="FY589" s="12"/>
      <c r="FZ589" s="12"/>
      <c r="GA589" s="12"/>
      <c r="GB589" s="12"/>
      <c r="GC589" s="12"/>
      <c r="GD589" s="12"/>
      <c r="GE589" s="12"/>
      <c r="GF589" s="12"/>
      <c r="GG589" s="12"/>
      <c r="GH589" s="12"/>
      <c r="GI589" s="12"/>
      <c r="GJ589" s="12"/>
      <c r="GK589" s="12"/>
      <c r="GL589" s="12"/>
      <c r="GM589" s="12"/>
      <c r="GN589" s="12"/>
      <c r="GO589" s="12"/>
      <c r="GP589" s="12"/>
      <c r="GQ589" s="12"/>
      <c r="GR589" s="12"/>
      <c r="GS589" s="12"/>
      <c r="GT589" s="12"/>
      <c r="GU589" s="12"/>
      <c r="GV589" s="12"/>
      <c r="GW589" s="12"/>
      <c r="GX589" s="12"/>
      <c r="GY589" s="12"/>
      <c r="GZ589" s="12"/>
      <c r="HA589" s="12"/>
      <c r="HB589" s="12"/>
      <c r="HC589" s="12"/>
      <c r="HD589" s="12"/>
      <c r="HE589" s="12"/>
      <c r="HF589" s="12"/>
      <c r="HG589" s="12"/>
      <c r="HH589" s="12"/>
      <c r="HI589" s="12"/>
      <c r="HJ589" s="12"/>
      <c r="HK589" s="12"/>
      <c r="HL589" s="12"/>
      <c r="HM589" s="12"/>
      <c r="HN589" s="12"/>
      <c r="HO589" s="12"/>
      <c r="HP589" s="12"/>
      <c r="HQ589" s="12"/>
      <c r="HR589" s="12"/>
      <c r="HS589" s="12"/>
      <c r="HT589" s="12"/>
      <c r="HU589" s="12"/>
    </row>
    <row r="590" s="11" customFormat="1" ht="24" spans="1:229">
      <c r="A590" s="45" t="s">
        <v>42</v>
      </c>
      <c r="B590" s="46" t="s">
        <v>601</v>
      </c>
      <c r="C590" s="45" t="s">
        <v>53</v>
      </c>
      <c r="D590" s="45" t="s">
        <v>45</v>
      </c>
      <c r="E590" s="45" t="s">
        <v>267</v>
      </c>
      <c r="F590" s="45">
        <v>1</v>
      </c>
      <c r="G590" s="45">
        <v>1</v>
      </c>
      <c r="H590" s="45">
        <v>88</v>
      </c>
      <c r="I590" s="45">
        <v>302</v>
      </c>
      <c r="J590" s="45">
        <v>2019</v>
      </c>
      <c r="K590" s="45">
        <v>2019</v>
      </c>
      <c r="L590" s="55">
        <v>11</v>
      </c>
      <c r="M590" s="55">
        <v>0</v>
      </c>
      <c r="N590" s="55">
        <v>0</v>
      </c>
      <c r="O590" s="55">
        <v>11</v>
      </c>
      <c r="P590" s="55">
        <v>0</v>
      </c>
      <c r="Q590" s="45" t="s">
        <v>46</v>
      </c>
      <c r="R590" s="45">
        <v>389</v>
      </c>
      <c r="S590" s="45">
        <v>1457</v>
      </c>
      <c r="T590" s="45">
        <v>88</v>
      </c>
      <c r="U590" s="45">
        <v>302</v>
      </c>
      <c r="V590" s="45">
        <v>0</v>
      </c>
      <c r="W590" s="45">
        <v>0</v>
      </c>
      <c r="X590" s="45">
        <v>0</v>
      </c>
      <c r="Y590" s="45">
        <v>0</v>
      </c>
      <c r="Z590" s="45">
        <v>0</v>
      </c>
      <c r="AA590" s="45">
        <v>0</v>
      </c>
      <c r="AB590" s="46" t="s">
        <v>222</v>
      </c>
      <c r="AC590" s="46" t="s">
        <v>237</v>
      </c>
      <c r="AD590" s="46"/>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c r="CG590" s="12"/>
      <c r="CH590" s="12"/>
      <c r="CI590" s="12"/>
      <c r="CJ590" s="12"/>
      <c r="CK590" s="12"/>
      <c r="CL590" s="12"/>
      <c r="CM590" s="12"/>
      <c r="CN590" s="12"/>
      <c r="CO590" s="12"/>
      <c r="CP590" s="12"/>
      <c r="CQ590" s="12"/>
      <c r="CR590" s="12"/>
      <c r="CS590" s="12"/>
      <c r="CT590" s="12"/>
      <c r="CU590" s="12"/>
      <c r="CV590" s="12"/>
      <c r="CW590" s="12"/>
      <c r="CX590" s="12"/>
      <c r="CY590" s="12"/>
      <c r="CZ590" s="12"/>
      <c r="DA590" s="12"/>
      <c r="DB590" s="12"/>
      <c r="DC590" s="12"/>
      <c r="DD590" s="12"/>
      <c r="DE590" s="12"/>
      <c r="DF590" s="12"/>
      <c r="DG590" s="12"/>
      <c r="DH590" s="12"/>
      <c r="DI590" s="12"/>
      <c r="DJ590" s="12"/>
      <c r="DK590" s="12"/>
      <c r="DL590" s="12"/>
      <c r="DM590" s="12"/>
      <c r="DN590" s="12"/>
      <c r="DO590" s="12"/>
      <c r="DP590" s="12"/>
      <c r="DQ590" s="12"/>
      <c r="DR590" s="12"/>
      <c r="DS590" s="12"/>
      <c r="DT590" s="12"/>
      <c r="DU590" s="12"/>
      <c r="DV590" s="12"/>
      <c r="DW590" s="12"/>
      <c r="DX590" s="12"/>
      <c r="DY590" s="12"/>
      <c r="DZ590" s="12"/>
      <c r="EA590" s="12"/>
      <c r="EB590" s="12"/>
      <c r="EC590" s="12"/>
      <c r="ED590" s="12"/>
      <c r="EE590" s="12"/>
      <c r="EF590" s="12"/>
      <c r="EG590" s="12"/>
      <c r="EH590" s="12"/>
      <c r="EI590" s="12"/>
      <c r="EJ590" s="12"/>
      <c r="EK590" s="12"/>
      <c r="EL590" s="12"/>
      <c r="EM590" s="12"/>
      <c r="EN590" s="12"/>
      <c r="EO590" s="12"/>
      <c r="EP590" s="12"/>
      <c r="EQ590" s="12"/>
      <c r="ER590" s="12"/>
      <c r="ES590" s="12"/>
      <c r="ET590" s="12"/>
      <c r="EU590" s="12"/>
      <c r="EV590" s="12"/>
      <c r="EW590" s="12"/>
      <c r="EX590" s="12"/>
      <c r="EY590" s="12"/>
      <c r="EZ590" s="12"/>
      <c r="FA590" s="12"/>
      <c r="FB590" s="12"/>
      <c r="FC590" s="12"/>
      <c r="FD590" s="12"/>
      <c r="FE590" s="12"/>
      <c r="FF590" s="12"/>
      <c r="FG590" s="12"/>
      <c r="FH590" s="12"/>
      <c r="FI590" s="12"/>
      <c r="FJ590" s="12"/>
      <c r="FK590" s="12"/>
      <c r="FL590" s="12"/>
      <c r="FM590" s="12"/>
      <c r="FN590" s="12"/>
      <c r="FO590" s="12"/>
      <c r="FP590" s="12"/>
      <c r="FQ590" s="12"/>
      <c r="FR590" s="12"/>
      <c r="FS590" s="12"/>
      <c r="FT590" s="12"/>
      <c r="FU590" s="12"/>
      <c r="FV590" s="12"/>
      <c r="FW590" s="12"/>
      <c r="FX590" s="12"/>
      <c r="FY590" s="12"/>
      <c r="FZ590" s="12"/>
      <c r="GA590" s="12"/>
      <c r="GB590" s="12"/>
      <c r="GC590" s="12"/>
      <c r="GD590" s="12"/>
      <c r="GE590" s="12"/>
      <c r="GF590" s="12"/>
      <c r="GG590" s="12"/>
      <c r="GH590" s="12"/>
      <c r="GI590" s="12"/>
      <c r="GJ590" s="12"/>
      <c r="GK590" s="12"/>
      <c r="GL590" s="12"/>
      <c r="GM590" s="12"/>
      <c r="GN590" s="12"/>
      <c r="GO590" s="12"/>
      <c r="GP590" s="12"/>
      <c r="GQ590" s="12"/>
      <c r="GR590" s="12"/>
      <c r="GS590" s="12"/>
      <c r="GT590" s="12"/>
      <c r="GU590" s="12"/>
      <c r="GV590" s="12"/>
      <c r="GW590" s="12"/>
      <c r="GX590" s="12"/>
      <c r="GY590" s="12"/>
      <c r="GZ590" s="12"/>
      <c r="HA590" s="12"/>
      <c r="HB590" s="12"/>
      <c r="HC590" s="12"/>
      <c r="HD590" s="12"/>
      <c r="HE590" s="12"/>
      <c r="HF590" s="12"/>
      <c r="HG590" s="12"/>
      <c r="HH590" s="12"/>
      <c r="HI590" s="12"/>
      <c r="HJ590" s="12"/>
      <c r="HK590" s="12"/>
      <c r="HL590" s="12"/>
      <c r="HM590" s="12"/>
      <c r="HN590" s="12"/>
      <c r="HO590" s="12"/>
      <c r="HP590" s="12"/>
      <c r="HQ590" s="12"/>
      <c r="HR590" s="12"/>
      <c r="HS590" s="12"/>
      <c r="HT590" s="12"/>
      <c r="HU590" s="12"/>
    </row>
    <row r="591" s="11" customFormat="1" ht="24" spans="1:229">
      <c r="A591" s="45" t="s">
        <v>42</v>
      </c>
      <c r="B591" s="46" t="s">
        <v>602</v>
      </c>
      <c r="C591" s="45" t="s">
        <v>53</v>
      </c>
      <c r="D591" s="45" t="s">
        <v>45</v>
      </c>
      <c r="E591" s="45" t="s">
        <v>267</v>
      </c>
      <c r="F591" s="45">
        <v>1</v>
      </c>
      <c r="G591" s="45">
        <v>1</v>
      </c>
      <c r="H591" s="45">
        <v>205</v>
      </c>
      <c r="I591" s="45">
        <v>812</v>
      </c>
      <c r="J591" s="45">
        <v>2019</v>
      </c>
      <c r="K591" s="45">
        <v>2019</v>
      </c>
      <c r="L591" s="55">
        <v>399</v>
      </c>
      <c r="M591" s="55">
        <v>0</v>
      </c>
      <c r="N591" s="55">
        <v>0</v>
      </c>
      <c r="O591" s="55">
        <v>399</v>
      </c>
      <c r="P591" s="55">
        <v>0</v>
      </c>
      <c r="Q591" s="45" t="s">
        <v>46</v>
      </c>
      <c r="R591" s="45">
        <v>268</v>
      </c>
      <c r="S591" s="45">
        <v>1052</v>
      </c>
      <c r="T591" s="45">
        <v>205</v>
      </c>
      <c r="U591" s="45">
        <v>812</v>
      </c>
      <c r="V591" s="45">
        <v>0</v>
      </c>
      <c r="W591" s="45">
        <v>0</v>
      </c>
      <c r="X591" s="45">
        <v>0</v>
      </c>
      <c r="Y591" s="45">
        <v>0</v>
      </c>
      <c r="Z591" s="45">
        <v>0</v>
      </c>
      <c r="AA591" s="45">
        <v>0</v>
      </c>
      <c r="AB591" s="46" t="s">
        <v>222</v>
      </c>
      <c r="AC591" s="46" t="s">
        <v>237</v>
      </c>
      <c r="AD591" s="46"/>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c r="CG591" s="12"/>
      <c r="CH591" s="12"/>
      <c r="CI591" s="12"/>
      <c r="CJ591" s="12"/>
      <c r="CK591" s="12"/>
      <c r="CL591" s="12"/>
      <c r="CM591" s="12"/>
      <c r="CN591" s="12"/>
      <c r="CO591" s="12"/>
      <c r="CP591" s="12"/>
      <c r="CQ591" s="12"/>
      <c r="CR591" s="12"/>
      <c r="CS591" s="12"/>
      <c r="CT591" s="12"/>
      <c r="CU591" s="12"/>
      <c r="CV591" s="12"/>
      <c r="CW591" s="12"/>
      <c r="CX591" s="12"/>
      <c r="CY591" s="12"/>
      <c r="CZ591" s="12"/>
      <c r="DA591" s="12"/>
      <c r="DB591" s="12"/>
      <c r="DC591" s="12"/>
      <c r="DD591" s="12"/>
      <c r="DE591" s="12"/>
      <c r="DF591" s="12"/>
      <c r="DG591" s="12"/>
      <c r="DH591" s="12"/>
      <c r="DI591" s="12"/>
      <c r="DJ591" s="12"/>
      <c r="DK591" s="12"/>
      <c r="DL591" s="12"/>
      <c r="DM591" s="12"/>
      <c r="DN591" s="12"/>
      <c r="DO591" s="12"/>
      <c r="DP591" s="12"/>
      <c r="DQ591" s="12"/>
      <c r="DR591" s="12"/>
      <c r="DS591" s="12"/>
      <c r="DT591" s="12"/>
      <c r="DU591" s="12"/>
      <c r="DV591" s="12"/>
      <c r="DW591" s="12"/>
      <c r="DX591" s="12"/>
      <c r="DY591" s="12"/>
      <c r="DZ591" s="12"/>
      <c r="EA591" s="12"/>
      <c r="EB591" s="12"/>
      <c r="EC591" s="12"/>
      <c r="ED591" s="12"/>
      <c r="EE591" s="12"/>
      <c r="EF591" s="12"/>
      <c r="EG591" s="12"/>
      <c r="EH591" s="12"/>
      <c r="EI591" s="12"/>
      <c r="EJ591" s="12"/>
      <c r="EK591" s="12"/>
      <c r="EL591" s="12"/>
      <c r="EM591" s="12"/>
      <c r="EN591" s="12"/>
      <c r="EO591" s="12"/>
      <c r="EP591" s="12"/>
      <c r="EQ591" s="12"/>
      <c r="ER591" s="12"/>
      <c r="ES591" s="12"/>
      <c r="ET591" s="12"/>
      <c r="EU591" s="12"/>
      <c r="EV591" s="12"/>
      <c r="EW591" s="12"/>
      <c r="EX591" s="12"/>
      <c r="EY591" s="12"/>
      <c r="EZ591" s="12"/>
      <c r="FA591" s="12"/>
      <c r="FB591" s="12"/>
      <c r="FC591" s="12"/>
      <c r="FD591" s="12"/>
      <c r="FE591" s="12"/>
      <c r="FF591" s="12"/>
      <c r="FG591" s="12"/>
      <c r="FH591" s="12"/>
      <c r="FI591" s="12"/>
      <c r="FJ591" s="12"/>
      <c r="FK591" s="12"/>
      <c r="FL591" s="12"/>
      <c r="FM591" s="12"/>
      <c r="FN591" s="12"/>
      <c r="FO591" s="12"/>
      <c r="FP591" s="12"/>
      <c r="FQ591" s="12"/>
      <c r="FR591" s="12"/>
      <c r="FS591" s="12"/>
      <c r="FT591" s="12"/>
      <c r="FU591" s="12"/>
      <c r="FV591" s="12"/>
      <c r="FW591" s="12"/>
      <c r="FX591" s="12"/>
      <c r="FY591" s="12"/>
      <c r="FZ591" s="12"/>
      <c r="GA591" s="12"/>
      <c r="GB591" s="12"/>
      <c r="GC591" s="12"/>
      <c r="GD591" s="12"/>
      <c r="GE591" s="12"/>
      <c r="GF591" s="12"/>
      <c r="GG591" s="12"/>
      <c r="GH591" s="12"/>
      <c r="GI591" s="12"/>
      <c r="GJ591" s="12"/>
      <c r="GK591" s="12"/>
      <c r="GL591" s="12"/>
      <c r="GM591" s="12"/>
      <c r="GN591" s="12"/>
      <c r="GO591" s="12"/>
      <c r="GP591" s="12"/>
      <c r="GQ591" s="12"/>
      <c r="GR591" s="12"/>
      <c r="GS591" s="12"/>
      <c r="GT591" s="12"/>
      <c r="GU591" s="12"/>
      <c r="GV591" s="12"/>
      <c r="GW591" s="12"/>
      <c r="GX591" s="12"/>
      <c r="GY591" s="12"/>
      <c r="GZ591" s="12"/>
      <c r="HA591" s="12"/>
      <c r="HB591" s="12"/>
      <c r="HC591" s="12"/>
      <c r="HD591" s="12"/>
      <c r="HE591" s="12"/>
      <c r="HF591" s="12"/>
      <c r="HG591" s="12"/>
      <c r="HH591" s="12"/>
      <c r="HI591" s="12"/>
      <c r="HJ591" s="12"/>
      <c r="HK591" s="12"/>
      <c r="HL591" s="12"/>
      <c r="HM591" s="12"/>
      <c r="HN591" s="12"/>
      <c r="HO591" s="12"/>
      <c r="HP591" s="12"/>
      <c r="HQ591" s="12"/>
      <c r="HR591" s="12"/>
      <c r="HS591" s="12"/>
      <c r="HT591" s="12"/>
      <c r="HU591" s="12"/>
    </row>
    <row r="592" s="11" customFormat="1" ht="24" spans="1:229">
      <c r="A592" s="45" t="s">
        <v>42</v>
      </c>
      <c r="B592" s="46" t="s">
        <v>603</v>
      </c>
      <c r="C592" s="45" t="s">
        <v>53</v>
      </c>
      <c r="D592" s="45" t="s">
        <v>45</v>
      </c>
      <c r="E592" s="45" t="s">
        <v>267</v>
      </c>
      <c r="F592" s="45">
        <v>1</v>
      </c>
      <c r="G592" s="45">
        <v>1</v>
      </c>
      <c r="H592" s="45">
        <v>42</v>
      </c>
      <c r="I592" s="45">
        <v>157</v>
      </c>
      <c r="J592" s="45">
        <v>2019</v>
      </c>
      <c r="K592" s="45">
        <v>2019</v>
      </c>
      <c r="L592" s="55">
        <v>30</v>
      </c>
      <c r="M592" s="55">
        <v>0</v>
      </c>
      <c r="N592" s="55">
        <v>0</v>
      </c>
      <c r="O592" s="55">
        <v>30</v>
      </c>
      <c r="P592" s="55">
        <v>0</v>
      </c>
      <c r="Q592" s="45" t="s">
        <v>46</v>
      </c>
      <c r="R592" s="45">
        <v>1532</v>
      </c>
      <c r="S592" s="45">
        <v>6625</v>
      </c>
      <c r="T592" s="45">
        <v>42</v>
      </c>
      <c r="U592" s="45">
        <v>157</v>
      </c>
      <c r="V592" s="45">
        <v>0</v>
      </c>
      <c r="W592" s="45">
        <v>0</v>
      </c>
      <c r="X592" s="45">
        <v>0</v>
      </c>
      <c r="Y592" s="45">
        <v>0</v>
      </c>
      <c r="Z592" s="45">
        <v>0</v>
      </c>
      <c r="AA592" s="45">
        <v>0</v>
      </c>
      <c r="AB592" s="46" t="s">
        <v>222</v>
      </c>
      <c r="AC592" s="46" t="s">
        <v>237</v>
      </c>
      <c r="AD592" s="46"/>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c r="CG592" s="12"/>
      <c r="CH592" s="12"/>
      <c r="CI592" s="12"/>
      <c r="CJ592" s="12"/>
      <c r="CK592" s="12"/>
      <c r="CL592" s="12"/>
      <c r="CM592" s="12"/>
      <c r="CN592" s="12"/>
      <c r="CO592" s="12"/>
      <c r="CP592" s="12"/>
      <c r="CQ592" s="12"/>
      <c r="CR592" s="12"/>
      <c r="CS592" s="12"/>
      <c r="CT592" s="12"/>
      <c r="CU592" s="12"/>
      <c r="CV592" s="12"/>
      <c r="CW592" s="12"/>
      <c r="CX592" s="12"/>
      <c r="CY592" s="12"/>
      <c r="CZ592" s="12"/>
      <c r="DA592" s="12"/>
      <c r="DB592" s="12"/>
      <c r="DC592" s="12"/>
      <c r="DD592" s="12"/>
      <c r="DE592" s="12"/>
      <c r="DF592" s="12"/>
      <c r="DG592" s="12"/>
      <c r="DH592" s="12"/>
      <c r="DI592" s="12"/>
      <c r="DJ592" s="12"/>
      <c r="DK592" s="12"/>
      <c r="DL592" s="12"/>
      <c r="DM592" s="12"/>
      <c r="DN592" s="12"/>
      <c r="DO592" s="12"/>
      <c r="DP592" s="12"/>
      <c r="DQ592" s="12"/>
      <c r="DR592" s="12"/>
      <c r="DS592" s="12"/>
      <c r="DT592" s="12"/>
      <c r="DU592" s="12"/>
      <c r="DV592" s="12"/>
      <c r="DW592" s="12"/>
      <c r="DX592" s="12"/>
      <c r="DY592" s="12"/>
      <c r="DZ592" s="12"/>
      <c r="EA592" s="12"/>
      <c r="EB592" s="12"/>
      <c r="EC592" s="12"/>
      <c r="ED592" s="12"/>
      <c r="EE592" s="12"/>
      <c r="EF592" s="12"/>
      <c r="EG592" s="12"/>
      <c r="EH592" s="12"/>
      <c r="EI592" s="12"/>
      <c r="EJ592" s="12"/>
      <c r="EK592" s="12"/>
      <c r="EL592" s="12"/>
      <c r="EM592" s="12"/>
      <c r="EN592" s="12"/>
      <c r="EO592" s="12"/>
      <c r="EP592" s="12"/>
      <c r="EQ592" s="12"/>
      <c r="ER592" s="12"/>
      <c r="ES592" s="12"/>
      <c r="ET592" s="12"/>
      <c r="EU592" s="12"/>
      <c r="EV592" s="12"/>
      <c r="EW592" s="12"/>
      <c r="EX592" s="12"/>
      <c r="EY592" s="12"/>
      <c r="EZ592" s="12"/>
      <c r="FA592" s="12"/>
      <c r="FB592" s="12"/>
      <c r="FC592" s="12"/>
      <c r="FD592" s="12"/>
      <c r="FE592" s="12"/>
      <c r="FF592" s="12"/>
      <c r="FG592" s="12"/>
      <c r="FH592" s="12"/>
      <c r="FI592" s="12"/>
      <c r="FJ592" s="12"/>
      <c r="FK592" s="12"/>
      <c r="FL592" s="12"/>
      <c r="FM592" s="12"/>
      <c r="FN592" s="12"/>
      <c r="FO592" s="12"/>
      <c r="FP592" s="12"/>
      <c r="FQ592" s="12"/>
      <c r="FR592" s="12"/>
      <c r="FS592" s="12"/>
      <c r="FT592" s="12"/>
      <c r="FU592" s="12"/>
      <c r="FV592" s="12"/>
      <c r="FW592" s="12"/>
      <c r="FX592" s="12"/>
      <c r="FY592" s="12"/>
      <c r="FZ592" s="12"/>
      <c r="GA592" s="12"/>
      <c r="GB592" s="12"/>
      <c r="GC592" s="12"/>
      <c r="GD592" s="12"/>
      <c r="GE592" s="12"/>
      <c r="GF592" s="12"/>
      <c r="GG592" s="12"/>
      <c r="GH592" s="12"/>
      <c r="GI592" s="12"/>
      <c r="GJ592" s="12"/>
      <c r="GK592" s="12"/>
      <c r="GL592" s="12"/>
      <c r="GM592" s="12"/>
      <c r="GN592" s="12"/>
      <c r="GO592" s="12"/>
      <c r="GP592" s="12"/>
      <c r="GQ592" s="12"/>
      <c r="GR592" s="12"/>
      <c r="GS592" s="12"/>
      <c r="GT592" s="12"/>
      <c r="GU592" s="12"/>
      <c r="GV592" s="12"/>
      <c r="GW592" s="12"/>
      <c r="GX592" s="12"/>
      <c r="GY592" s="12"/>
      <c r="GZ592" s="12"/>
      <c r="HA592" s="12"/>
      <c r="HB592" s="12"/>
      <c r="HC592" s="12"/>
      <c r="HD592" s="12"/>
      <c r="HE592" s="12"/>
      <c r="HF592" s="12"/>
      <c r="HG592" s="12"/>
      <c r="HH592" s="12"/>
      <c r="HI592" s="12"/>
      <c r="HJ592" s="12"/>
      <c r="HK592" s="12"/>
      <c r="HL592" s="12"/>
      <c r="HM592" s="12"/>
      <c r="HN592" s="12"/>
      <c r="HO592" s="12"/>
      <c r="HP592" s="12"/>
      <c r="HQ592" s="12"/>
      <c r="HR592" s="12"/>
      <c r="HS592" s="12"/>
      <c r="HT592" s="12"/>
      <c r="HU592" s="12"/>
    </row>
    <row r="593" s="11" customFormat="1" ht="24" spans="1:229">
      <c r="A593" s="45" t="s">
        <v>42</v>
      </c>
      <c r="B593" s="46" t="s">
        <v>822</v>
      </c>
      <c r="C593" s="45" t="s">
        <v>54</v>
      </c>
      <c r="D593" s="45" t="s">
        <v>45</v>
      </c>
      <c r="E593" s="45" t="s">
        <v>267</v>
      </c>
      <c r="F593" s="45">
        <v>1</v>
      </c>
      <c r="G593" s="45">
        <v>1</v>
      </c>
      <c r="H593" s="45">
        <v>249</v>
      </c>
      <c r="I593" s="45">
        <v>926</v>
      </c>
      <c r="J593" s="45">
        <v>2019</v>
      </c>
      <c r="K593" s="45">
        <v>2019</v>
      </c>
      <c r="L593" s="55">
        <v>629</v>
      </c>
      <c r="M593" s="55">
        <v>0</v>
      </c>
      <c r="N593" s="55">
        <v>0</v>
      </c>
      <c r="O593" s="55">
        <v>629</v>
      </c>
      <c r="P593" s="55">
        <v>0</v>
      </c>
      <c r="Q593" s="45" t="s">
        <v>46</v>
      </c>
      <c r="R593" s="45">
        <v>937</v>
      </c>
      <c r="S593" s="45">
        <v>4142</v>
      </c>
      <c r="T593" s="45">
        <v>249</v>
      </c>
      <c r="U593" s="45">
        <v>926</v>
      </c>
      <c r="V593" s="45">
        <v>0</v>
      </c>
      <c r="W593" s="45">
        <v>0</v>
      </c>
      <c r="X593" s="45">
        <v>0</v>
      </c>
      <c r="Y593" s="45">
        <v>0</v>
      </c>
      <c r="Z593" s="45">
        <v>0</v>
      </c>
      <c r="AA593" s="45">
        <v>0</v>
      </c>
      <c r="AB593" s="46" t="s">
        <v>222</v>
      </c>
      <c r="AC593" s="46" t="s">
        <v>237</v>
      </c>
      <c r="AD593" s="46"/>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c r="CG593" s="12"/>
      <c r="CH593" s="12"/>
      <c r="CI593" s="12"/>
      <c r="CJ593" s="12"/>
      <c r="CK593" s="12"/>
      <c r="CL593" s="12"/>
      <c r="CM593" s="12"/>
      <c r="CN593" s="12"/>
      <c r="CO593" s="12"/>
      <c r="CP593" s="12"/>
      <c r="CQ593" s="12"/>
      <c r="CR593" s="12"/>
      <c r="CS593" s="12"/>
      <c r="CT593" s="12"/>
      <c r="CU593" s="12"/>
      <c r="CV593" s="12"/>
      <c r="CW593" s="12"/>
      <c r="CX593" s="12"/>
      <c r="CY593" s="12"/>
      <c r="CZ593" s="12"/>
      <c r="DA593" s="12"/>
      <c r="DB593" s="12"/>
      <c r="DC593" s="12"/>
      <c r="DD593" s="12"/>
      <c r="DE593" s="12"/>
      <c r="DF593" s="12"/>
      <c r="DG593" s="12"/>
      <c r="DH593" s="12"/>
      <c r="DI593" s="12"/>
      <c r="DJ593" s="12"/>
      <c r="DK593" s="12"/>
      <c r="DL593" s="12"/>
      <c r="DM593" s="12"/>
      <c r="DN593" s="12"/>
      <c r="DO593" s="12"/>
      <c r="DP593" s="12"/>
      <c r="DQ593" s="12"/>
      <c r="DR593" s="12"/>
      <c r="DS593" s="12"/>
      <c r="DT593" s="12"/>
      <c r="DU593" s="12"/>
      <c r="DV593" s="12"/>
      <c r="DW593" s="12"/>
      <c r="DX593" s="12"/>
      <c r="DY593" s="12"/>
      <c r="DZ593" s="12"/>
      <c r="EA593" s="12"/>
      <c r="EB593" s="12"/>
      <c r="EC593" s="12"/>
      <c r="ED593" s="12"/>
      <c r="EE593" s="12"/>
      <c r="EF593" s="12"/>
      <c r="EG593" s="12"/>
      <c r="EH593" s="12"/>
      <c r="EI593" s="12"/>
      <c r="EJ593" s="12"/>
      <c r="EK593" s="12"/>
      <c r="EL593" s="12"/>
      <c r="EM593" s="12"/>
      <c r="EN593" s="12"/>
      <c r="EO593" s="12"/>
      <c r="EP593" s="12"/>
      <c r="EQ593" s="12"/>
      <c r="ER593" s="12"/>
      <c r="ES593" s="12"/>
      <c r="ET593" s="12"/>
      <c r="EU593" s="12"/>
      <c r="EV593" s="12"/>
      <c r="EW593" s="12"/>
      <c r="EX593" s="12"/>
      <c r="EY593" s="12"/>
      <c r="EZ593" s="12"/>
      <c r="FA593" s="12"/>
      <c r="FB593" s="12"/>
      <c r="FC593" s="12"/>
      <c r="FD593" s="12"/>
      <c r="FE593" s="12"/>
      <c r="FF593" s="12"/>
      <c r="FG593" s="12"/>
      <c r="FH593" s="12"/>
      <c r="FI593" s="12"/>
      <c r="FJ593" s="12"/>
      <c r="FK593" s="12"/>
      <c r="FL593" s="12"/>
      <c r="FM593" s="12"/>
      <c r="FN593" s="12"/>
      <c r="FO593" s="12"/>
      <c r="FP593" s="12"/>
      <c r="FQ593" s="12"/>
      <c r="FR593" s="12"/>
      <c r="FS593" s="12"/>
      <c r="FT593" s="12"/>
      <c r="FU593" s="12"/>
      <c r="FV593" s="12"/>
      <c r="FW593" s="12"/>
      <c r="FX593" s="12"/>
      <c r="FY593" s="12"/>
      <c r="FZ593" s="12"/>
      <c r="GA593" s="12"/>
      <c r="GB593" s="12"/>
      <c r="GC593" s="12"/>
      <c r="GD593" s="12"/>
      <c r="GE593" s="12"/>
      <c r="GF593" s="12"/>
      <c r="GG593" s="12"/>
      <c r="GH593" s="12"/>
      <c r="GI593" s="12"/>
      <c r="GJ593" s="12"/>
      <c r="GK593" s="12"/>
      <c r="GL593" s="12"/>
      <c r="GM593" s="12"/>
      <c r="GN593" s="12"/>
      <c r="GO593" s="12"/>
      <c r="GP593" s="12"/>
      <c r="GQ593" s="12"/>
      <c r="GR593" s="12"/>
      <c r="GS593" s="12"/>
      <c r="GT593" s="12"/>
      <c r="GU593" s="12"/>
      <c r="GV593" s="12"/>
      <c r="GW593" s="12"/>
      <c r="GX593" s="12"/>
      <c r="GY593" s="12"/>
      <c r="GZ593" s="12"/>
      <c r="HA593" s="12"/>
      <c r="HB593" s="12"/>
      <c r="HC593" s="12"/>
      <c r="HD593" s="12"/>
      <c r="HE593" s="12"/>
      <c r="HF593" s="12"/>
      <c r="HG593" s="12"/>
      <c r="HH593" s="12"/>
      <c r="HI593" s="12"/>
      <c r="HJ593" s="12"/>
      <c r="HK593" s="12"/>
      <c r="HL593" s="12"/>
      <c r="HM593" s="12"/>
      <c r="HN593" s="12"/>
      <c r="HO593" s="12"/>
      <c r="HP593" s="12"/>
      <c r="HQ593" s="12"/>
      <c r="HR593" s="12"/>
      <c r="HS593" s="12"/>
      <c r="HT593" s="12"/>
      <c r="HU593" s="12"/>
    </row>
    <row r="594" s="11" customFormat="1" ht="24" spans="1:229">
      <c r="A594" s="45" t="s">
        <v>42</v>
      </c>
      <c r="B594" s="46" t="s">
        <v>820</v>
      </c>
      <c r="C594" s="45" t="s">
        <v>54</v>
      </c>
      <c r="D594" s="45" t="s">
        <v>45</v>
      </c>
      <c r="E594" s="45" t="s">
        <v>267</v>
      </c>
      <c r="F594" s="45">
        <v>1</v>
      </c>
      <c r="G594" s="45">
        <v>1</v>
      </c>
      <c r="H594" s="45">
        <v>4</v>
      </c>
      <c r="I594" s="45">
        <v>15</v>
      </c>
      <c r="J594" s="45">
        <v>2019</v>
      </c>
      <c r="K594" s="45">
        <v>2019</v>
      </c>
      <c r="L594" s="55">
        <v>50</v>
      </c>
      <c r="M594" s="55">
        <v>0</v>
      </c>
      <c r="N594" s="55">
        <v>0</v>
      </c>
      <c r="O594" s="55">
        <v>50</v>
      </c>
      <c r="P594" s="55">
        <v>0</v>
      </c>
      <c r="Q594" s="45" t="s">
        <v>46</v>
      </c>
      <c r="R594" s="45">
        <v>41</v>
      </c>
      <c r="S594" s="45">
        <v>193</v>
      </c>
      <c r="T594" s="45">
        <v>4</v>
      </c>
      <c r="U594" s="45">
        <v>15</v>
      </c>
      <c r="V594" s="45">
        <v>0</v>
      </c>
      <c r="W594" s="45">
        <v>0</v>
      </c>
      <c r="X594" s="45">
        <v>0</v>
      </c>
      <c r="Y594" s="45">
        <v>0</v>
      </c>
      <c r="Z594" s="45">
        <v>0</v>
      </c>
      <c r="AA594" s="45">
        <v>0</v>
      </c>
      <c r="AB594" s="46" t="s">
        <v>222</v>
      </c>
      <c r="AC594" s="46" t="s">
        <v>237</v>
      </c>
      <c r="AD594" s="46"/>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c r="CG594" s="12"/>
      <c r="CH594" s="12"/>
      <c r="CI594" s="12"/>
      <c r="CJ594" s="12"/>
      <c r="CK594" s="12"/>
      <c r="CL594" s="12"/>
      <c r="CM594" s="12"/>
      <c r="CN594" s="12"/>
      <c r="CO594" s="12"/>
      <c r="CP594" s="12"/>
      <c r="CQ594" s="12"/>
      <c r="CR594" s="12"/>
      <c r="CS594" s="12"/>
      <c r="CT594" s="12"/>
      <c r="CU594" s="12"/>
      <c r="CV594" s="12"/>
      <c r="CW594" s="12"/>
      <c r="CX594" s="12"/>
      <c r="CY594" s="12"/>
      <c r="CZ594" s="12"/>
      <c r="DA594" s="12"/>
      <c r="DB594" s="12"/>
      <c r="DC594" s="12"/>
      <c r="DD594" s="12"/>
      <c r="DE594" s="12"/>
      <c r="DF594" s="12"/>
      <c r="DG594" s="12"/>
      <c r="DH594" s="12"/>
      <c r="DI594" s="12"/>
      <c r="DJ594" s="12"/>
      <c r="DK594" s="12"/>
      <c r="DL594" s="12"/>
      <c r="DM594" s="12"/>
      <c r="DN594" s="12"/>
      <c r="DO594" s="12"/>
      <c r="DP594" s="12"/>
      <c r="DQ594" s="12"/>
      <c r="DR594" s="12"/>
      <c r="DS594" s="12"/>
      <c r="DT594" s="12"/>
      <c r="DU594" s="12"/>
      <c r="DV594" s="12"/>
      <c r="DW594" s="12"/>
      <c r="DX594" s="12"/>
      <c r="DY594" s="12"/>
      <c r="DZ594" s="12"/>
      <c r="EA594" s="12"/>
      <c r="EB594" s="12"/>
      <c r="EC594" s="12"/>
      <c r="ED594" s="12"/>
      <c r="EE594" s="12"/>
      <c r="EF594" s="12"/>
      <c r="EG594" s="12"/>
      <c r="EH594" s="12"/>
      <c r="EI594" s="12"/>
      <c r="EJ594" s="12"/>
      <c r="EK594" s="12"/>
      <c r="EL594" s="12"/>
      <c r="EM594" s="12"/>
      <c r="EN594" s="12"/>
      <c r="EO594" s="12"/>
      <c r="EP594" s="12"/>
      <c r="EQ594" s="12"/>
      <c r="ER594" s="12"/>
      <c r="ES594" s="12"/>
      <c r="ET594" s="12"/>
      <c r="EU594" s="12"/>
      <c r="EV594" s="12"/>
      <c r="EW594" s="12"/>
      <c r="EX594" s="12"/>
      <c r="EY594" s="12"/>
      <c r="EZ594" s="12"/>
      <c r="FA594" s="12"/>
      <c r="FB594" s="12"/>
      <c r="FC594" s="12"/>
      <c r="FD594" s="12"/>
      <c r="FE594" s="12"/>
      <c r="FF594" s="12"/>
      <c r="FG594" s="12"/>
      <c r="FH594" s="12"/>
      <c r="FI594" s="12"/>
      <c r="FJ594" s="12"/>
      <c r="FK594" s="12"/>
      <c r="FL594" s="12"/>
      <c r="FM594" s="12"/>
      <c r="FN594" s="12"/>
      <c r="FO594" s="12"/>
      <c r="FP594" s="12"/>
      <c r="FQ594" s="12"/>
      <c r="FR594" s="12"/>
      <c r="FS594" s="12"/>
      <c r="FT594" s="12"/>
      <c r="FU594" s="12"/>
      <c r="FV594" s="12"/>
      <c r="FW594" s="12"/>
      <c r="FX594" s="12"/>
      <c r="FY594" s="12"/>
      <c r="FZ594" s="12"/>
      <c r="GA594" s="12"/>
      <c r="GB594" s="12"/>
      <c r="GC594" s="12"/>
      <c r="GD594" s="12"/>
      <c r="GE594" s="12"/>
      <c r="GF594" s="12"/>
      <c r="GG594" s="12"/>
      <c r="GH594" s="12"/>
      <c r="GI594" s="12"/>
      <c r="GJ594" s="12"/>
      <c r="GK594" s="12"/>
      <c r="GL594" s="12"/>
      <c r="GM594" s="12"/>
      <c r="GN594" s="12"/>
      <c r="GO594" s="12"/>
      <c r="GP594" s="12"/>
      <c r="GQ594" s="12"/>
      <c r="GR594" s="12"/>
      <c r="GS594" s="12"/>
      <c r="GT594" s="12"/>
      <c r="GU594" s="12"/>
      <c r="GV594" s="12"/>
      <c r="GW594" s="12"/>
      <c r="GX594" s="12"/>
      <c r="GY594" s="12"/>
      <c r="GZ594" s="12"/>
      <c r="HA594" s="12"/>
      <c r="HB594" s="12"/>
      <c r="HC594" s="12"/>
      <c r="HD594" s="12"/>
      <c r="HE594" s="12"/>
      <c r="HF594" s="12"/>
      <c r="HG594" s="12"/>
      <c r="HH594" s="12"/>
      <c r="HI594" s="12"/>
      <c r="HJ594" s="12"/>
      <c r="HK594" s="12"/>
      <c r="HL594" s="12"/>
      <c r="HM594" s="12"/>
      <c r="HN594" s="12"/>
      <c r="HO594" s="12"/>
      <c r="HP594" s="12"/>
      <c r="HQ594" s="12"/>
      <c r="HR594" s="12"/>
      <c r="HS594" s="12"/>
      <c r="HT594" s="12"/>
      <c r="HU594" s="12"/>
    </row>
    <row r="595" s="11" customFormat="1" ht="24" spans="1:229">
      <c r="A595" s="45" t="s">
        <v>42</v>
      </c>
      <c r="B595" s="46" t="s">
        <v>836</v>
      </c>
      <c r="C595" s="45" t="s">
        <v>54</v>
      </c>
      <c r="D595" s="45" t="s">
        <v>45</v>
      </c>
      <c r="E595" s="45" t="s">
        <v>267</v>
      </c>
      <c r="F595" s="45">
        <v>1</v>
      </c>
      <c r="G595" s="45">
        <v>1</v>
      </c>
      <c r="H595" s="45">
        <v>362</v>
      </c>
      <c r="I595" s="45">
        <v>1465</v>
      </c>
      <c r="J595" s="45">
        <v>2019</v>
      </c>
      <c r="K595" s="45">
        <v>2019</v>
      </c>
      <c r="L595" s="55">
        <v>29</v>
      </c>
      <c r="M595" s="55">
        <v>0</v>
      </c>
      <c r="N595" s="55">
        <v>0</v>
      </c>
      <c r="O595" s="55">
        <v>29</v>
      </c>
      <c r="P595" s="55">
        <v>0</v>
      </c>
      <c r="Q595" s="45" t="s">
        <v>46</v>
      </c>
      <c r="R595" s="45">
        <v>718</v>
      </c>
      <c r="S595" s="45">
        <v>2923</v>
      </c>
      <c r="T595" s="45">
        <v>362</v>
      </c>
      <c r="U595" s="45">
        <v>1465</v>
      </c>
      <c r="V595" s="45">
        <v>0</v>
      </c>
      <c r="W595" s="45">
        <v>0</v>
      </c>
      <c r="X595" s="45">
        <v>0</v>
      </c>
      <c r="Y595" s="45">
        <v>0</v>
      </c>
      <c r="Z595" s="45">
        <v>0</v>
      </c>
      <c r="AA595" s="45">
        <v>0</v>
      </c>
      <c r="AB595" s="46" t="s">
        <v>222</v>
      </c>
      <c r="AC595" s="46" t="s">
        <v>237</v>
      </c>
      <c r="AD595" s="46"/>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c r="CG595" s="12"/>
      <c r="CH595" s="12"/>
      <c r="CI595" s="12"/>
      <c r="CJ595" s="12"/>
      <c r="CK595" s="12"/>
      <c r="CL595" s="12"/>
      <c r="CM595" s="12"/>
      <c r="CN595" s="12"/>
      <c r="CO595" s="12"/>
      <c r="CP595" s="12"/>
      <c r="CQ595" s="12"/>
      <c r="CR595" s="12"/>
      <c r="CS595" s="12"/>
      <c r="CT595" s="12"/>
      <c r="CU595" s="12"/>
      <c r="CV595" s="12"/>
      <c r="CW595" s="12"/>
      <c r="CX595" s="12"/>
      <c r="CY595" s="12"/>
      <c r="CZ595" s="12"/>
      <c r="DA595" s="12"/>
      <c r="DB595" s="12"/>
      <c r="DC595" s="12"/>
      <c r="DD595" s="12"/>
      <c r="DE595" s="12"/>
      <c r="DF595" s="12"/>
      <c r="DG595" s="12"/>
      <c r="DH595" s="12"/>
      <c r="DI595" s="12"/>
      <c r="DJ595" s="12"/>
      <c r="DK595" s="12"/>
      <c r="DL595" s="12"/>
      <c r="DM595" s="12"/>
      <c r="DN595" s="12"/>
      <c r="DO595" s="12"/>
      <c r="DP595" s="12"/>
      <c r="DQ595" s="12"/>
      <c r="DR595" s="12"/>
      <c r="DS595" s="12"/>
      <c r="DT595" s="12"/>
      <c r="DU595" s="12"/>
      <c r="DV595" s="12"/>
      <c r="DW595" s="12"/>
      <c r="DX595" s="12"/>
      <c r="DY595" s="12"/>
      <c r="DZ595" s="12"/>
      <c r="EA595" s="12"/>
      <c r="EB595" s="12"/>
      <c r="EC595" s="12"/>
      <c r="ED595" s="12"/>
      <c r="EE595" s="12"/>
      <c r="EF595" s="12"/>
      <c r="EG595" s="12"/>
      <c r="EH595" s="12"/>
      <c r="EI595" s="12"/>
      <c r="EJ595" s="12"/>
      <c r="EK595" s="12"/>
      <c r="EL595" s="12"/>
      <c r="EM595" s="12"/>
      <c r="EN595" s="12"/>
      <c r="EO595" s="12"/>
      <c r="EP595" s="12"/>
      <c r="EQ595" s="12"/>
      <c r="ER595" s="12"/>
      <c r="ES595" s="12"/>
      <c r="ET595" s="12"/>
      <c r="EU595" s="12"/>
      <c r="EV595" s="12"/>
      <c r="EW595" s="12"/>
      <c r="EX595" s="12"/>
      <c r="EY595" s="12"/>
      <c r="EZ595" s="12"/>
      <c r="FA595" s="12"/>
      <c r="FB595" s="12"/>
      <c r="FC595" s="12"/>
      <c r="FD595" s="12"/>
      <c r="FE595" s="12"/>
      <c r="FF595" s="12"/>
      <c r="FG595" s="12"/>
      <c r="FH595" s="12"/>
      <c r="FI595" s="12"/>
      <c r="FJ595" s="12"/>
      <c r="FK595" s="12"/>
      <c r="FL595" s="12"/>
      <c r="FM595" s="12"/>
      <c r="FN595" s="12"/>
      <c r="FO595" s="12"/>
      <c r="FP595" s="12"/>
      <c r="FQ595" s="12"/>
      <c r="FR595" s="12"/>
      <c r="FS595" s="12"/>
      <c r="FT595" s="12"/>
      <c r="FU595" s="12"/>
      <c r="FV595" s="12"/>
      <c r="FW595" s="12"/>
      <c r="FX595" s="12"/>
      <c r="FY595" s="12"/>
      <c r="FZ595" s="12"/>
      <c r="GA595" s="12"/>
      <c r="GB595" s="12"/>
      <c r="GC595" s="12"/>
      <c r="GD595" s="12"/>
      <c r="GE595" s="12"/>
      <c r="GF595" s="12"/>
      <c r="GG595" s="12"/>
      <c r="GH595" s="12"/>
      <c r="GI595" s="12"/>
      <c r="GJ595" s="12"/>
      <c r="GK595" s="12"/>
      <c r="GL595" s="12"/>
      <c r="GM595" s="12"/>
      <c r="GN595" s="12"/>
      <c r="GO595" s="12"/>
      <c r="GP595" s="12"/>
      <c r="GQ595" s="12"/>
      <c r="GR595" s="12"/>
      <c r="GS595" s="12"/>
      <c r="GT595" s="12"/>
      <c r="GU595" s="12"/>
      <c r="GV595" s="12"/>
      <c r="GW595" s="12"/>
      <c r="GX595" s="12"/>
      <c r="GY595" s="12"/>
      <c r="GZ595" s="12"/>
      <c r="HA595" s="12"/>
      <c r="HB595" s="12"/>
      <c r="HC595" s="12"/>
      <c r="HD595" s="12"/>
      <c r="HE595" s="12"/>
      <c r="HF595" s="12"/>
      <c r="HG595" s="12"/>
      <c r="HH595" s="12"/>
      <c r="HI595" s="12"/>
      <c r="HJ595" s="12"/>
      <c r="HK595" s="12"/>
      <c r="HL595" s="12"/>
      <c r="HM595" s="12"/>
      <c r="HN595" s="12"/>
      <c r="HO595" s="12"/>
      <c r="HP595" s="12"/>
      <c r="HQ595" s="12"/>
      <c r="HR595" s="12"/>
      <c r="HS595" s="12"/>
      <c r="HT595" s="12"/>
      <c r="HU595" s="12"/>
    </row>
    <row r="596" s="11" customFormat="1" ht="24" spans="1:229">
      <c r="A596" s="45" t="s">
        <v>42</v>
      </c>
      <c r="B596" s="46" t="s">
        <v>837</v>
      </c>
      <c r="C596" s="45" t="s">
        <v>55</v>
      </c>
      <c r="D596" s="45" t="s">
        <v>248</v>
      </c>
      <c r="E596" s="45" t="s">
        <v>267</v>
      </c>
      <c r="F596" s="45">
        <v>1</v>
      </c>
      <c r="G596" s="45">
        <v>1</v>
      </c>
      <c r="H596" s="45">
        <v>341</v>
      </c>
      <c r="I596" s="45">
        <v>1349</v>
      </c>
      <c r="J596" s="45">
        <v>2019</v>
      </c>
      <c r="K596" s="45">
        <v>2019</v>
      </c>
      <c r="L596" s="55">
        <v>84</v>
      </c>
      <c r="M596" s="55">
        <v>0</v>
      </c>
      <c r="N596" s="55">
        <v>0</v>
      </c>
      <c r="O596" s="55">
        <v>84</v>
      </c>
      <c r="P596" s="55">
        <v>0</v>
      </c>
      <c r="Q596" s="45" t="s">
        <v>46</v>
      </c>
      <c r="R596" s="45">
        <v>743</v>
      </c>
      <c r="S596" s="45">
        <v>3320</v>
      </c>
      <c r="T596" s="45">
        <v>341</v>
      </c>
      <c r="U596" s="45">
        <v>1349</v>
      </c>
      <c r="V596" s="45">
        <v>0</v>
      </c>
      <c r="W596" s="45">
        <v>0</v>
      </c>
      <c r="X596" s="45">
        <v>0</v>
      </c>
      <c r="Y596" s="45">
        <v>0</v>
      </c>
      <c r="Z596" s="45">
        <v>0</v>
      </c>
      <c r="AA596" s="45">
        <v>0</v>
      </c>
      <c r="AB596" s="46" t="s">
        <v>299</v>
      </c>
      <c r="AC596" s="46" t="s">
        <v>237</v>
      </c>
      <c r="AD596" s="46"/>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c r="CG596" s="12"/>
      <c r="CH596" s="12"/>
      <c r="CI596" s="12"/>
      <c r="CJ596" s="12"/>
      <c r="CK596" s="12"/>
      <c r="CL596" s="12"/>
      <c r="CM596" s="12"/>
      <c r="CN596" s="12"/>
      <c r="CO596" s="12"/>
      <c r="CP596" s="12"/>
      <c r="CQ596" s="12"/>
      <c r="CR596" s="12"/>
      <c r="CS596" s="12"/>
      <c r="CT596" s="12"/>
      <c r="CU596" s="12"/>
      <c r="CV596" s="12"/>
      <c r="CW596" s="12"/>
      <c r="CX596" s="12"/>
      <c r="CY596" s="12"/>
      <c r="CZ596" s="12"/>
      <c r="DA596" s="12"/>
      <c r="DB596" s="12"/>
      <c r="DC596" s="12"/>
      <c r="DD596" s="12"/>
      <c r="DE596" s="12"/>
      <c r="DF596" s="12"/>
      <c r="DG596" s="12"/>
      <c r="DH596" s="12"/>
      <c r="DI596" s="12"/>
      <c r="DJ596" s="12"/>
      <c r="DK596" s="12"/>
      <c r="DL596" s="12"/>
      <c r="DM596" s="12"/>
      <c r="DN596" s="12"/>
      <c r="DO596" s="12"/>
      <c r="DP596" s="12"/>
      <c r="DQ596" s="12"/>
      <c r="DR596" s="12"/>
      <c r="DS596" s="12"/>
      <c r="DT596" s="12"/>
      <c r="DU596" s="12"/>
      <c r="DV596" s="12"/>
      <c r="DW596" s="12"/>
      <c r="DX596" s="12"/>
      <c r="DY596" s="12"/>
      <c r="DZ596" s="12"/>
      <c r="EA596" s="12"/>
      <c r="EB596" s="12"/>
      <c r="EC596" s="12"/>
      <c r="ED596" s="12"/>
      <c r="EE596" s="12"/>
      <c r="EF596" s="12"/>
      <c r="EG596" s="12"/>
      <c r="EH596" s="12"/>
      <c r="EI596" s="12"/>
      <c r="EJ596" s="12"/>
      <c r="EK596" s="12"/>
      <c r="EL596" s="12"/>
      <c r="EM596" s="12"/>
      <c r="EN596" s="12"/>
      <c r="EO596" s="12"/>
      <c r="EP596" s="12"/>
      <c r="EQ596" s="12"/>
      <c r="ER596" s="12"/>
      <c r="ES596" s="12"/>
      <c r="ET596" s="12"/>
      <c r="EU596" s="12"/>
      <c r="EV596" s="12"/>
      <c r="EW596" s="12"/>
      <c r="EX596" s="12"/>
      <c r="EY596" s="12"/>
      <c r="EZ596" s="12"/>
      <c r="FA596" s="12"/>
      <c r="FB596" s="12"/>
      <c r="FC596" s="12"/>
      <c r="FD596" s="12"/>
      <c r="FE596" s="12"/>
      <c r="FF596" s="12"/>
      <c r="FG596" s="12"/>
      <c r="FH596" s="12"/>
      <c r="FI596" s="12"/>
      <c r="FJ596" s="12"/>
      <c r="FK596" s="12"/>
      <c r="FL596" s="12"/>
      <c r="FM596" s="12"/>
      <c r="FN596" s="12"/>
      <c r="FO596" s="12"/>
      <c r="FP596" s="12"/>
      <c r="FQ596" s="12"/>
      <c r="FR596" s="12"/>
      <c r="FS596" s="12"/>
      <c r="FT596" s="12"/>
      <c r="FU596" s="12"/>
      <c r="FV596" s="12"/>
      <c r="FW596" s="12"/>
      <c r="FX596" s="12"/>
      <c r="FY596" s="12"/>
      <c r="FZ596" s="12"/>
      <c r="GA596" s="12"/>
      <c r="GB596" s="12"/>
      <c r="GC596" s="12"/>
      <c r="GD596" s="12"/>
      <c r="GE596" s="12"/>
      <c r="GF596" s="12"/>
      <c r="GG596" s="12"/>
      <c r="GH596" s="12"/>
      <c r="GI596" s="12"/>
      <c r="GJ596" s="12"/>
      <c r="GK596" s="12"/>
      <c r="GL596" s="12"/>
      <c r="GM596" s="12"/>
      <c r="GN596" s="12"/>
      <c r="GO596" s="12"/>
      <c r="GP596" s="12"/>
      <c r="GQ596" s="12"/>
      <c r="GR596" s="12"/>
      <c r="GS596" s="12"/>
      <c r="GT596" s="12"/>
      <c r="GU596" s="12"/>
      <c r="GV596" s="12"/>
      <c r="GW596" s="12"/>
      <c r="GX596" s="12"/>
      <c r="GY596" s="12"/>
      <c r="GZ596" s="12"/>
      <c r="HA596" s="12"/>
      <c r="HB596" s="12"/>
      <c r="HC596" s="12"/>
      <c r="HD596" s="12"/>
      <c r="HE596" s="12"/>
      <c r="HF596" s="12"/>
      <c r="HG596" s="12"/>
      <c r="HH596" s="12"/>
      <c r="HI596" s="12"/>
      <c r="HJ596" s="12"/>
      <c r="HK596" s="12"/>
      <c r="HL596" s="12"/>
      <c r="HM596" s="12"/>
      <c r="HN596" s="12"/>
      <c r="HO596" s="12"/>
      <c r="HP596" s="12"/>
      <c r="HQ596" s="12"/>
      <c r="HR596" s="12"/>
      <c r="HS596" s="12"/>
      <c r="HT596" s="12"/>
      <c r="HU596" s="12"/>
    </row>
    <row r="597" s="11" customFormat="1" ht="24" spans="1:229">
      <c r="A597" s="45" t="s">
        <v>42</v>
      </c>
      <c r="B597" s="46" t="s">
        <v>837</v>
      </c>
      <c r="C597" s="45" t="s">
        <v>55</v>
      </c>
      <c r="D597" s="45" t="s">
        <v>248</v>
      </c>
      <c r="E597" s="45" t="s">
        <v>267</v>
      </c>
      <c r="F597" s="45">
        <v>1</v>
      </c>
      <c r="G597" s="45">
        <v>1</v>
      </c>
      <c r="H597" s="45">
        <v>341</v>
      </c>
      <c r="I597" s="45">
        <v>1349</v>
      </c>
      <c r="J597" s="45">
        <v>2019</v>
      </c>
      <c r="K597" s="45">
        <v>2019</v>
      </c>
      <c r="L597" s="55">
        <v>60.58</v>
      </c>
      <c r="M597" s="55">
        <v>0</v>
      </c>
      <c r="N597" s="55">
        <v>0</v>
      </c>
      <c r="O597" s="55">
        <v>60.58</v>
      </c>
      <c r="P597" s="55">
        <v>0</v>
      </c>
      <c r="Q597" s="45" t="s">
        <v>46</v>
      </c>
      <c r="R597" s="45">
        <v>743</v>
      </c>
      <c r="S597" s="45">
        <v>3320</v>
      </c>
      <c r="T597" s="45">
        <v>341</v>
      </c>
      <c r="U597" s="45">
        <v>1349</v>
      </c>
      <c r="V597" s="45">
        <v>0</v>
      </c>
      <c r="W597" s="45">
        <v>0</v>
      </c>
      <c r="X597" s="45">
        <v>0</v>
      </c>
      <c r="Y597" s="45">
        <v>0</v>
      </c>
      <c r="Z597" s="45">
        <v>0</v>
      </c>
      <c r="AA597" s="45">
        <v>0</v>
      </c>
      <c r="AB597" s="46" t="s">
        <v>299</v>
      </c>
      <c r="AC597" s="46" t="s">
        <v>237</v>
      </c>
      <c r="AD597" s="46"/>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c r="CG597" s="12"/>
      <c r="CH597" s="12"/>
      <c r="CI597" s="12"/>
      <c r="CJ597" s="12"/>
      <c r="CK597" s="12"/>
      <c r="CL597" s="12"/>
      <c r="CM597" s="12"/>
      <c r="CN597" s="12"/>
      <c r="CO597" s="12"/>
      <c r="CP597" s="12"/>
      <c r="CQ597" s="12"/>
      <c r="CR597" s="12"/>
      <c r="CS597" s="12"/>
      <c r="CT597" s="12"/>
      <c r="CU597" s="12"/>
      <c r="CV597" s="12"/>
      <c r="CW597" s="12"/>
      <c r="CX597" s="12"/>
      <c r="CY597" s="12"/>
      <c r="CZ597" s="12"/>
      <c r="DA597" s="12"/>
      <c r="DB597" s="12"/>
      <c r="DC597" s="12"/>
      <c r="DD597" s="12"/>
      <c r="DE597" s="12"/>
      <c r="DF597" s="12"/>
      <c r="DG597" s="12"/>
      <c r="DH597" s="12"/>
      <c r="DI597" s="12"/>
      <c r="DJ597" s="12"/>
      <c r="DK597" s="12"/>
      <c r="DL597" s="12"/>
      <c r="DM597" s="12"/>
      <c r="DN597" s="12"/>
      <c r="DO597" s="12"/>
      <c r="DP597" s="12"/>
      <c r="DQ597" s="12"/>
      <c r="DR597" s="12"/>
      <c r="DS597" s="12"/>
      <c r="DT597" s="12"/>
      <c r="DU597" s="12"/>
      <c r="DV597" s="12"/>
      <c r="DW597" s="12"/>
      <c r="DX597" s="12"/>
      <c r="DY597" s="12"/>
      <c r="DZ597" s="12"/>
      <c r="EA597" s="12"/>
      <c r="EB597" s="12"/>
      <c r="EC597" s="12"/>
      <c r="ED597" s="12"/>
      <c r="EE597" s="12"/>
      <c r="EF597" s="12"/>
      <c r="EG597" s="12"/>
      <c r="EH597" s="12"/>
      <c r="EI597" s="12"/>
      <c r="EJ597" s="12"/>
      <c r="EK597" s="12"/>
      <c r="EL597" s="12"/>
      <c r="EM597" s="12"/>
      <c r="EN597" s="12"/>
      <c r="EO597" s="12"/>
      <c r="EP597" s="12"/>
      <c r="EQ597" s="12"/>
      <c r="ER597" s="12"/>
      <c r="ES597" s="12"/>
      <c r="ET597" s="12"/>
      <c r="EU597" s="12"/>
      <c r="EV597" s="12"/>
      <c r="EW597" s="12"/>
      <c r="EX597" s="12"/>
      <c r="EY597" s="12"/>
      <c r="EZ597" s="12"/>
      <c r="FA597" s="12"/>
      <c r="FB597" s="12"/>
      <c r="FC597" s="12"/>
      <c r="FD597" s="12"/>
      <c r="FE597" s="12"/>
      <c r="FF597" s="12"/>
      <c r="FG597" s="12"/>
      <c r="FH597" s="12"/>
      <c r="FI597" s="12"/>
      <c r="FJ597" s="12"/>
      <c r="FK597" s="12"/>
      <c r="FL597" s="12"/>
      <c r="FM597" s="12"/>
      <c r="FN597" s="12"/>
      <c r="FO597" s="12"/>
      <c r="FP597" s="12"/>
      <c r="FQ597" s="12"/>
      <c r="FR597" s="12"/>
      <c r="FS597" s="12"/>
      <c r="FT597" s="12"/>
      <c r="FU597" s="12"/>
      <c r="FV597" s="12"/>
      <c r="FW597" s="12"/>
      <c r="FX597" s="12"/>
      <c r="FY597" s="12"/>
      <c r="FZ597" s="12"/>
      <c r="GA597" s="12"/>
      <c r="GB597" s="12"/>
      <c r="GC597" s="12"/>
      <c r="GD597" s="12"/>
      <c r="GE597" s="12"/>
      <c r="GF597" s="12"/>
      <c r="GG597" s="12"/>
      <c r="GH597" s="12"/>
      <c r="GI597" s="12"/>
      <c r="GJ597" s="12"/>
      <c r="GK597" s="12"/>
      <c r="GL597" s="12"/>
      <c r="GM597" s="12"/>
      <c r="GN597" s="12"/>
      <c r="GO597" s="12"/>
      <c r="GP597" s="12"/>
      <c r="GQ597" s="12"/>
      <c r="GR597" s="12"/>
      <c r="GS597" s="12"/>
      <c r="GT597" s="12"/>
      <c r="GU597" s="12"/>
      <c r="GV597" s="12"/>
      <c r="GW597" s="12"/>
      <c r="GX597" s="12"/>
      <c r="GY597" s="12"/>
      <c r="GZ597" s="12"/>
      <c r="HA597" s="12"/>
      <c r="HB597" s="12"/>
      <c r="HC597" s="12"/>
      <c r="HD597" s="12"/>
      <c r="HE597" s="12"/>
      <c r="HF597" s="12"/>
      <c r="HG597" s="12"/>
      <c r="HH597" s="12"/>
      <c r="HI597" s="12"/>
      <c r="HJ597" s="12"/>
      <c r="HK597" s="12"/>
      <c r="HL597" s="12"/>
      <c r="HM597" s="12"/>
      <c r="HN597" s="12"/>
      <c r="HO597" s="12"/>
      <c r="HP597" s="12"/>
      <c r="HQ597" s="12"/>
      <c r="HR597" s="12"/>
      <c r="HS597" s="12"/>
      <c r="HT597" s="12"/>
      <c r="HU597" s="12"/>
    </row>
    <row r="598" s="11" customFormat="1" ht="24" spans="1:229">
      <c r="A598" s="45" t="s">
        <v>42</v>
      </c>
      <c r="B598" s="46" t="s">
        <v>838</v>
      </c>
      <c r="C598" s="45" t="s">
        <v>55</v>
      </c>
      <c r="D598" s="45" t="s">
        <v>536</v>
      </c>
      <c r="E598" s="45" t="s">
        <v>267</v>
      </c>
      <c r="F598" s="45">
        <v>1</v>
      </c>
      <c r="G598" s="45">
        <v>1</v>
      </c>
      <c r="H598" s="45">
        <v>201</v>
      </c>
      <c r="I598" s="45">
        <v>61</v>
      </c>
      <c r="J598" s="45">
        <v>2019</v>
      </c>
      <c r="K598" s="45">
        <v>2019</v>
      </c>
      <c r="L598" s="55">
        <v>50</v>
      </c>
      <c r="M598" s="55">
        <v>0</v>
      </c>
      <c r="N598" s="55">
        <v>0</v>
      </c>
      <c r="O598" s="55">
        <v>50</v>
      </c>
      <c r="P598" s="55">
        <v>0</v>
      </c>
      <c r="Q598" s="45" t="s">
        <v>46</v>
      </c>
      <c r="R598" s="45">
        <v>713</v>
      </c>
      <c r="S598" s="45">
        <v>3146</v>
      </c>
      <c r="T598" s="45">
        <v>201</v>
      </c>
      <c r="U598" s="45">
        <v>61</v>
      </c>
      <c r="V598" s="45">
        <v>0</v>
      </c>
      <c r="W598" s="45">
        <v>0</v>
      </c>
      <c r="X598" s="45">
        <v>0</v>
      </c>
      <c r="Y598" s="45">
        <v>0</v>
      </c>
      <c r="Z598" s="45">
        <v>0</v>
      </c>
      <c r="AA598" s="45">
        <v>0</v>
      </c>
      <c r="AB598" s="46" t="s">
        <v>299</v>
      </c>
      <c r="AC598" s="46" t="s">
        <v>237</v>
      </c>
      <c r="AD598" s="46"/>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c r="CG598" s="12"/>
      <c r="CH598" s="12"/>
      <c r="CI598" s="12"/>
      <c r="CJ598" s="12"/>
      <c r="CK598" s="12"/>
      <c r="CL598" s="12"/>
      <c r="CM598" s="12"/>
      <c r="CN598" s="12"/>
      <c r="CO598" s="12"/>
      <c r="CP598" s="12"/>
      <c r="CQ598" s="12"/>
      <c r="CR598" s="12"/>
      <c r="CS598" s="12"/>
      <c r="CT598" s="12"/>
      <c r="CU598" s="12"/>
      <c r="CV598" s="12"/>
      <c r="CW598" s="12"/>
      <c r="CX598" s="12"/>
      <c r="CY598" s="12"/>
      <c r="CZ598" s="12"/>
      <c r="DA598" s="12"/>
      <c r="DB598" s="12"/>
      <c r="DC598" s="12"/>
      <c r="DD598" s="12"/>
      <c r="DE598" s="12"/>
      <c r="DF598" s="12"/>
      <c r="DG598" s="12"/>
      <c r="DH598" s="12"/>
      <c r="DI598" s="12"/>
      <c r="DJ598" s="12"/>
      <c r="DK598" s="12"/>
      <c r="DL598" s="12"/>
      <c r="DM598" s="12"/>
      <c r="DN598" s="12"/>
      <c r="DO598" s="12"/>
      <c r="DP598" s="12"/>
      <c r="DQ598" s="12"/>
      <c r="DR598" s="12"/>
      <c r="DS598" s="12"/>
      <c r="DT598" s="12"/>
      <c r="DU598" s="12"/>
      <c r="DV598" s="12"/>
      <c r="DW598" s="12"/>
      <c r="DX598" s="12"/>
      <c r="DY598" s="12"/>
      <c r="DZ598" s="12"/>
      <c r="EA598" s="12"/>
      <c r="EB598" s="12"/>
      <c r="EC598" s="12"/>
      <c r="ED598" s="12"/>
      <c r="EE598" s="12"/>
      <c r="EF598" s="12"/>
      <c r="EG598" s="12"/>
      <c r="EH598" s="12"/>
      <c r="EI598" s="12"/>
      <c r="EJ598" s="12"/>
      <c r="EK598" s="12"/>
      <c r="EL598" s="12"/>
      <c r="EM598" s="12"/>
      <c r="EN598" s="12"/>
      <c r="EO598" s="12"/>
      <c r="EP598" s="12"/>
      <c r="EQ598" s="12"/>
      <c r="ER598" s="12"/>
      <c r="ES598" s="12"/>
      <c r="ET598" s="12"/>
      <c r="EU598" s="12"/>
      <c r="EV598" s="12"/>
      <c r="EW598" s="12"/>
      <c r="EX598" s="12"/>
      <c r="EY598" s="12"/>
      <c r="EZ598" s="12"/>
      <c r="FA598" s="12"/>
      <c r="FB598" s="12"/>
      <c r="FC598" s="12"/>
      <c r="FD598" s="12"/>
      <c r="FE598" s="12"/>
      <c r="FF598" s="12"/>
      <c r="FG598" s="12"/>
      <c r="FH598" s="12"/>
      <c r="FI598" s="12"/>
      <c r="FJ598" s="12"/>
      <c r="FK598" s="12"/>
      <c r="FL598" s="12"/>
      <c r="FM598" s="12"/>
      <c r="FN598" s="12"/>
      <c r="FO598" s="12"/>
      <c r="FP598" s="12"/>
      <c r="FQ598" s="12"/>
      <c r="FR598" s="12"/>
      <c r="FS598" s="12"/>
      <c r="FT598" s="12"/>
      <c r="FU598" s="12"/>
      <c r="FV598" s="12"/>
      <c r="FW598" s="12"/>
      <c r="FX598" s="12"/>
      <c r="FY598" s="12"/>
      <c r="FZ598" s="12"/>
      <c r="GA598" s="12"/>
      <c r="GB598" s="12"/>
      <c r="GC598" s="12"/>
      <c r="GD598" s="12"/>
      <c r="GE598" s="12"/>
      <c r="GF598" s="12"/>
      <c r="GG598" s="12"/>
      <c r="GH598" s="12"/>
      <c r="GI598" s="12"/>
      <c r="GJ598" s="12"/>
      <c r="GK598" s="12"/>
      <c r="GL598" s="12"/>
      <c r="GM598" s="12"/>
      <c r="GN598" s="12"/>
      <c r="GO598" s="12"/>
      <c r="GP598" s="12"/>
      <c r="GQ598" s="12"/>
      <c r="GR598" s="12"/>
      <c r="GS598" s="12"/>
      <c r="GT598" s="12"/>
      <c r="GU598" s="12"/>
      <c r="GV598" s="12"/>
      <c r="GW598" s="12"/>
      <c r="GX598" s="12"/>
      <c r="GY598" s="12"/>
      <c r="GZ598" s="12"/>
      <c r="HA598" s="12"/>
      <c r="HB598" s="12"/>
      <c r="HC598" s="12"/>
      <c r="HD598" s="12"/>
      <c r="HE598" s="12"/>
      <c r="HF598" s="12"/>
      <c r="HG598" s="12"/>
      <c r="HH598" s="12"/>
      <c r="HI598" s="12"/>
      <c r="HJ598" s="12"/>
      <c r="HK598" s="12"/>
      <c r="HL598" s="12"/>
      <c r="HM598" s="12"/>
      <c r="HN598" s="12"/>
      <c r="HO598" s="12"/>
      <c r="HP598" s="12"/>
      <c r="HQ598" s="12"/>
      <c r="HR598" s="12"/>
      <c r="HS598" s="12"/>
      <c r="HT598" s="12"/>
      <c r="HU598" s="12"/>
    </row>
    <row r="599" s="11" customFormat="1" ht="24" spans="1:229">
      <c r="A599" s="45" t="s">
        <v>42</v>
      </c>
      <c r="B599" s="46" t="s">
        <v>839</v>
      </c>
      <c r="C599" s="45" t="s">
        <v>55</v>
      </c>
      <c r="D599" s="45" t="s">
        <v>45</v>
      </c>
      <c r="E599" s="45" t="s">
        <v>267</v>
      </c>
      <c r="F599" s="45">
        <v>1</v>
      </c>
      <c r="G599" s="45">
        <v>1</v>
      </c>
      <c r="H599" s="45">
        <v>150</v>
      </c>
      <c r="I599" s="45">
        <v>485</v>
      </c>
      <c r="J599" s="45">
        <v>2019</v>
      </c>
      <c r="K599" s="45">
        <v>2019</v>
      </c>
      <c r="L599" s="55">
        <v>185</v>
      </c>
      <c r="M599" s="55">
        <v>0</v>
      </c>
      <c r="N599" s="55">
        <v>0</v>
      </c>
      <c r="O599" s="55">
        <v>185</v>
      </c>
      <c r="P599" s="55">
        <v>0</v>
      </c>
      <c r="Q599" s="45" t="s">
        <v>337</v>
      </c>
      <c r="R599" s="45">
        <v>354</v>
      </c>
      <c r="S599" s="45">
        <v>1362</v>
      </c>
      <c r="T599" s="45">
        <v>150</v>
      </c>
      <c r="U599" s="45">
        <v>485</v>
      </c>
      <c r="V599" s="45">
        <v>0</v>
      </c>
      <c r="W599" s="45">
        <v>0</v>
      </c>
      <c r="X599" s="45">
        <v>0</v>
      </c>
      <c r="Y599" s="45">
        <v>0</v>
      </c>
      <c r="Z599" s="45">
        <v>0</v>
      </c>
      <c r="AA599" s="45">
        <v>0</v>
      </c>
      <c r="AB599" s="46" t="s">
        <v>299</v>
      </c>
      <c r="AC599" s="46" t="s">
        <v>237</v>
      </c>
      <c r="AD599" s="46"/>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c r="CG599" s="12"/>
      <c r="CH599" s="12"/>
      <c r="CI599" s="12"/>
      <c r="CJ599" s="12"/>
      <c r="CK599" s="12"/>
      <c r="CL599" s="12"/>
      <c r="CM599" s="12"/>
      <c r="CN599" s="12"/>
      <c r="CO599" s="12"/>
      <c r="CP599" s="12"/>
      <c r="CQ599" s="12"/>
      <c r="CR599" s="12"/>
      <c r="CS599" s="12"/>
      <c r="CT599" s="12"/>
      <c r="CU599" s="12"/>
      <c r="CV599" s="12"/>
      <c r="CW599" s="12"/>
      <c r="CX599" s="12"/>
      <c r="CY599" s="12"/>
      <c r="CZ599" s="12"/>
      <c r="DA599" s="12"/>
      <c r="DB599" s="12"/>
      <c r="DC599" s="12"/>
      <c r="DD599" s="12"/>
      <c r="DE599" s="12"/>
      <c r="DF599" s="12"/>
      <c r="DG599" s="12"/>
      <c r="DH599" s="12"/>
      <c r="DI599" s="12"/>
      <c r="DJ599" s="12"/>
      <c r="DK599" s="12"/>
      <c r="DL599" s="12"/>
      <c r="DM599" s="12"/>
      <c r="DN599" s="12"/>
      <c r="DO599" s="12"/>
      <c r="DP599" s="12"/>
      <c r="DQ599" s="12"/>
      <c r="DR599" s="12"/>
      <c r="DS599" s="12"/>
      <c r="DT599" s="12"/>
      <c r="DU599" s="12"/>
      <c r="DV599" s="12"/>
      <c r="DW599" s="12"/>
      <c r="DX599" s="12"/>
      <c r="DY599" s="12"/>
      <c r="DZ599" s="12"/>
      <c r="EA599" s="12"/>
      <c r="EB599" s="12"/>
      <c r="EC599" s="12"/>
      <c r="ED599" s="12"/>
      <c r="EE599" s="12"/>
      <c r="EF599" s="12"/>
      <c r="EG599" s="12"/>
      <c r="EH599" s="12"/>
      <c r="EI599" s="12"/>
      <c r="EJ599" s="12"/>
      <c r="EK599" s="12"/>
      <c r="EL599" s="12"/>
      <c r="EM599" s="12"/>
      <c r="EN599" s="12"/>
      <c r="EO599" s="12"/>
      <c r="EP599" s="12"/>
      <c r="EQ599" s="12"/>
      <c r="ER599" s="12"/>
      <c r="ES599" s="12"/>
      <c r="ET599" s="12"/>
      <c r="EU599" s="12"/>
      <c r="EV599" s="12"/>
      <c r="EW599" s="12"/>
      <c r="EX599" s="12"/>
      <c r="EY599" s="12"/>
      <c r="EZ599" s="12"/>
      <c r="FA599" s="12"/>
      <c r="FB599" s="12"/>
      <c r="FC599" s="12"/>
      <c r="FD599" s="12"/>
      <c r="FE599" s="12"/>
      <c r="FF599" s="12"/>
      <c r="FG599" s="12"/>
      <c r="FH599" s="12"/>
      <c r="FI599" s="12"/>
      <c r="FJ599" s="12"/>
      <c r="FK599" s="12"/>
      <c r="FL599" s="12"/>
      <c r="FM599" s="12"/>
      <c r="FN599" s="12"/>
      <c r="FO599" s="12"/>
      <c r="FP599" s="12"/>
      <c r="FQ599" s="12"/>
      <c r="FR599" s="12"/>
      <c r="FS599" s="12"/>
      <c r="FT599" s="12"/>
      <c r="FU599" s="12"/>
      <c r="FV599" s="12"/>
      <c r="FW599" s="12"/>
      <c r="FX599" s="12"/>
      <c r="FY599" s="12"/>
      <c r="FZ599" s="12"/>
      <c r="GA599" s="12"/>
      <c r="GB599" s="12"/>
      <c r="GC599" s="12"/>
      <c r="GD599" s="12"/>
      <c r="GE599" s="12"/>
      <c r="GF599" s="12"/>
      <c r="GG599" s="12"/>
      <c r="GH599" s="12"/>
      <c r="GI599" s="12"/>
      <c r="GJ599" s="12"/>
      <c r="GK599" s="12"/>
      <c r="GL599" s="12"/>
      <c r="GM599" s="12"/>
      <c r="GN599" s="12"/>
      <c r="GO599" s="12"/>
      <c r="GP599" s="12"/>
      <c r="GQ599" s="12"/>
      <c r="GR599" s="12"/>
      <c r="GS599" s="12"/>
      <c r="GT599" s="12"/>
      <c r="GU599" s="12"/>
      <c r="GV599" s="12"/>
      <c r="GW599" s="12"/>
      <c r="GX599" s="12"/>
      <c r="GY599" s="12"/>
      <c r="GZ599" s="12"/>
      <c r="HA599" s="12"/>
      <c r="HB599" s="12"/>
      <c r="HC599" s="12"/>
      <c r="HD599" s="12"/>
      <c r="HE599" s="12"/>
      <c r="HF599" s="12"/>
      <c r="HG599" s="12"/>
      <c r="HH599" s="12"/>
      <c r="HI599" s="12"/>
      <c r="HJ599" s="12"/>
      <c r="HK599" s="12"/>
      <c r="HL599" s="12"/>
      <c r="HM599" s="12"/>
      <c r="HN599" s="12"/>
      <c r="HO599" s="12"/>
      <c r="HP599" s="12"/>
      <c r="HQ599" s="12"/>
      <c r="HR599" s="12"/>
      <c r="HS599" s="12"/>
      <c r="HT599" s="12"/>
      <c r="HU599" s="12"/>
    </row>
    <row r="600" s="11" customFormat="1" ht="24" spans="1:229">
      <c r="A600" s="45" t="s">
        <v>42</v>
      </c>
      <c r="B600" s="46" t="s">
        <v>840</v>
      </c>
      <c r="C600" s="45" t="s">
        <v>55</v>
      </c>
      <c r="D600" s="45" t="s">
        <v>45</v>
      </c>
      <c r="E600" s="45" t="s">
        <v>267</v>
      </c>
      <c r="F600" s="45">
        <v>1</v>
      </c>
      <c r="G600" s="45">
        <v>1</v>
      </c>
      <c r="H600" s="45">
        <v>216</v>
      </c>
      <c r="I600" s="45">
        <v>876</v>
      </c>
      <c r="J600" s="45">
        <v>2019</v>
      </c>
      <c r="K600" s="45">
        <v>2019</v>
      </c>
      <c r="L600" s="55">
        <v>35</v>
      </c>
      <c r="M600" s="55">
        <v>0</v>
      </c>
      <c r="N600" s="55">
        <v>0</v>
      </c>
      <c r="O600" s="55">
        <v>35</v>
      </c>
      <c r="P600" s="55">
        <v>0</v>
      </c>
      <c r="Q600" s="45" t="s">
        <v>337</v>
      </c>
      <c r="R600" s="45">
        <v>499</v>
      </c>
      <c r="S600" s="45">
        <v>2332</v>
      </c>
      <c r="T600" s="45">
        <v>216</v>
      </c>
      <c r="U600" s="45">
        <v>876</v>
      </c>
      <c r="V600" s="45">
        <v>0</v>
      </c>
      <c r="W600" s="45">
        <v>0</v>
      </c>
      <c r="X600" s="45">
        <v>0</v>
      </c>
      <c r="Y600" s="45">
        <v>0</v>
      </c>
      <c r="Z600" s="45">
        <v>0</v>
      </c>
      <c r="AA600" s="45">
        <v>0</v>
      </c>
      <c r="AB600" s="46" t="s">
        <v>299</v>
      </c>
      <c r="AC600" s="46" t="s">
        <v>237</v>
      </c>
      <c r="AD600" s="46"/>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c r="CG600" s="12"/>
      <c r="CH600" s="12"/>
      <c r="CI600" s="12"/>
      <c r="CJ600" s="12"/>
      <c r="CK600" s="12"/>
      <c r="CL600" s="12"/>
      <c r="CM600" s="12"/>
      <c r="CN600" s="12"/>
      <c r="CO600" s="12"/>
      <c r="CP600" s="12"/>
      <c r="CQ600" s="12"/>
      <c r="CR600" s="12"/>
      <c r="CS600" s="12"/>
      <c r="CT600" s="12"/>
      <c r="CU600" s="12"/>
      <c r="CV600" s="12"/>
      <c r="CW600" s="12"/>
      <c r="CX600" s="12"/>
      <c r="CY600" s="12"/>
      <c r="CZ600" s="12"/>
      <c r="DA600" s="12"/>
      <c r="DB600" s="12"/>
      <c r="DC600" s="12"/>
      <c r="DD600" s="12"/>
      <c r="DE600" s="12"/>
      <c r="DF600" s="12"/>
      <c r="DG600" s="12"/>
      <c r="DH600" s="12"/>
      <c r="DI600" s="12"/>
      <c r="DJ600" s="12"/>
      <c r="DK600" s="12"/>
      <c r="DL600" s="12"/>
      <c r="DM600" s="12"/>
      <c r="DN600" s="12"/>
      <c r="DO600" s="12"/>
      <c r="DP600" s="12"/>
      <c r="DQ600" s="12"/>
      <c r="DR600" s="12"/>
      <c r="DS600" s="12"/>
      <c r="DT600" s="12"/>
      <c r="DU600" s="12"/>
      <c r="DV600" s="12"/>
      <c r="DW600" s="12"/>
      <c r="DX600" s="12"/>
      <c r="DY600" s="12"/>
      <c r="DZ600" s="12"/>
      <c r="EA600" s="12"/>
      <c r="EB600" s="12"/>
      <c r="EC600" s="12"/>
      <c r="ED600" s="12"/>
      <c r="EE600" s="12"/>
      <c r="EF600" s="12"/>
      <c r="EG600" s="12"/>
      <c r="EH600" s="12"/>
      <c r="EI600" s="12"/>
      <c r="EJ600" s="12"/>
      <c r="EK600" s="12"/>
      <c r="EL600" s="12"/>
      <c r="EM600" s="12"/>
      <c r="EN600" s="12"/>
      <c r="EO600" s="12"/>
      <c r="EP600" s="12"/>
      <c r="EQ600" s="12"/>
      <c r="ER600" s="12"/>
      <c r="ES600" s="12"/>
      <c r="ET600" s="12"/>
      <c r="EU600" s="12"/>
      <c r="EV600" s="12"/>
      <c r="EW600" s="12"/>
      <c r="EX600" s="12"/>
      <c r="EY600" s="12"/>
      <c r="EZ600" s="12"/>
      <c r="FA600" s="12"/>
      <c r="FB600" s="12"/>
      <c r="FC600" s="12"/>
      <c r="FD600" s="12"/>
      <c r="FE600" s="12"/>
      <c r="FF600" s="12"/>
      <c r="FG600" s="12"/>
      <c r="FH600" s="12"/>
      <c r="FI600" s="12"/>
      <c r="FJ600" s="12"/>
      <c r="FK600" s="12"/>
      <c r="FL600" s="12"/>
      <c r="FM600" s="12"/>
      <c r="FN600" s="12"/>
      <c r="FO600" s="12"/>
      <c r="FP600" s="12"/>
      <c r="FQ600" s="12"/>
      <c r="FR600" s="12"/>
      <c r="FS600" s="12"/>
      <c r="FT600" s="12"/>
      <c r="FU600" s="12"/>
      <c r="FV600" s="12"/>
      <c r="FW600" s="12"/>
      <c r="FX600" s="12"/>
      <c r="FY600" s="12"/>
      <c r="FZ600" s="12"/>
      <c r="GA600" s="12"/>
      <c r="GB600" s="12"/>
      <c r="GC600" s="12"/>
      <c r="GD600" s="12"/>
      <c r="GE600" s="12"/>
      <c r="GF600" s="12"/>
      <c r="GG600" s="12"/>
      <c r="GH600" s="12"/>
      <c r="GI600" s="12"/>
      <c r="GJ600" s="12"/>
      <c r="GK600" s="12"/>
      <c r="GL600" s="12"/>
      <c r="GM600" s="12"/>
      <c r="GN600" s="12"/>
      <c r="GO600" s="12"/>
      <c r="GP600" s="12"/>
      <c r="GQ600" s="12"/>
      <c r="GR600" s="12"/>
      <c r="GS600" s="12"/>
      <c r="GT600" s="12"/>
      <c r="GU600" s="12"/>
      <c r="GV600" s="12"/>
      <c r="GW600" s="12"/>
      <c r="GX600" s="12"/>
      <c r="GY600" s="12"/>
      <c r="GZ600" s="12"/>
      <c r="HA600" s="12"/>
      <c r="HB600" s="12"/>
      <c r="HC600" s="12"/>
      <c r="HD600" s="12"/>
      <c r="HE600" s="12"/>
      <c r="HF600" s="12"/>
      <c r="HG600" s="12"/>
      <c r="HH600" s="12"/>
      <c r="HI600" s="12"/>
      <c r="HJ600" s="12"/>
      <c r="HK600" s="12"/>
      <c r="HL600" s="12"/>
      <c r="HM600" s="12"/>
      <c r="HN600" s="12"/>
      <c r="HO600" s="12"/>
      <c r="HP600" s="12"/>
      <c r="HQ600" s="12"/>
      <c r="HR600" s="12"/>
      <c r="HS600" s="12"/>
      <c r="HT600" s="12"/>
      <c r="HU600" s="12"/>
    </row>
    <row r="601" s="11" customFormat="1" ht="24" spans="1:229">
      <c r="A601" s="45" t="s">
        <v>42</v>
      </c>
      <c r="B601" s="46" t="s">
        <v>841</v>
      </c>
      <c r="C601" s="45" t="s">
        <v>56</v>
      </c>
      <c r="D601" s="45" t="s">
        <v>45</v>
      </c>
      <c r="E601" s="45" t="s">
        <v>267</v>
      </c>
      <c r="F601" s="45">
        <v>1</v>
      </c>
      <c r="G601" s="45">
        <v>1</v>
      </c>
      <c r="H601" s="45">
        <v>76</v>
      </c>
      <c r="I601" s="45">
        <v>293</v>
      </c>
      <c r="J601" s="45">
        <v>2019</v>
      </c>
      <c r="K601" s="45">
        <v>2019</v>
      </c>
      <c r="L601" s="55">
        <v>412</v>
      </c>
      <c r="M601" s="55">
        <v>0</v>
      </c>
      <c r="N601" s="55">
        <v>0</v>
      </c>
      <c r="O601" s="55">
        <v>412</v>
      </c>
      <c r="P601" s="55">
        <v>0</v>
      </c>
      <c r="Q601" s="45" t="s">
        <v>46</v>
      </c>
      <c r="R601" s="45">
        <v>76</v>
      </c>
      <c r="S601" s="45">
        <v>293</v>
      </c>
      <c r="T601" s="45">
        <v>76</v>
      </c>
      <c r="U601" s="45">
        <v>293</v>
      </c>
      <c r="V601" s="45">
        <v>0</v>
      </c>
      <c r="W601" s="45">
        <v>0</v>
      </c>
      <c r="X601" s="45">
        <v>0</v>
      </c>
      <c r="Y601" s="45">
        <v>0</v>
      </c>
      <c r="Z601" s="45">
        <v>0</v>
      </c>
      <c r="AA601" s="45">
        <v>0</v>
      </c>
      <c r="AB601" s="46" t="s">
        <v>299</v>
      </c>
      <c r="AC601" s="46" t="s">
        <v>237</v>
      </c>
      <c r="AD601" s="46"/>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c r="CG601" s="12"/>
      <c r="CH601" s="12"/>
      <c r="CI601" s="12"/>
      <c r="CJ601" s="12"/>
      <c r="CK601" s="12"/>
      <c r="CL601" s="12"/>
      <c r="CM601" s="12"/>
      <c r="CN601" s="12"/>
      <c r="CO601" s="12"/>
      <c r="CP601" s="12"/>
      <c r="CQ601" s="12"/>
      <c r="CR601" s="12"/>
      <c r="CS601" s="12"/>
      <c r="CT601" s="12"/>
      <c r="CU601" s="12"/>
      <c r="CV601" s="12"/>
      <c r="CW601" s="12"/>
      <c r="CX601" s="12"/>
      <c r="CY601" s="12"/>
      <c r="CZ601" s="12"/>
      <c r="DA601" s="12"/>
      <c r="DB601" s="12"/>
      <c r="DC601" s="12"/>
      <c r="DD601" s="12"/>
      <c r="DE601" s="12"/>
      <c r="DF601" s="12"/>
      <c r="DG601" s="12"/>
      <c r="DH601" s="12"/>
      <c r="DI601" s="12"/>
      <c r="DJ601" s="12"/>
      <c r="DK601" s="12"/>
      <c r="DL601" s="12"/>
      <c r="DM601" s="12"/>
      <c r="DN601" s="12"/>
      <c r="DO601" s="12"/>
      <c r="DP601" s="12"/>
      <c r="DQ601" s="12"/>
      <c r="DR601" s="12"/>
      <c r="DS601" s="12"/>
      <c r="DT601" s="12"/>
      <c r="DU601" s="12"/>
      <c r="DV601" s="12"/>
      <c r="DW601" s="12"/>
      <c r="DX601" s="12"/>
      <c r="DY601" s="12"/>
      <c r="DZ601" s="12"/>
      <c r="EA601" s="12"/>
      <c r="EB601" s="12"/>
      <c r="EC601" s="12"/>
      <c r="ED601" s="12"/>
      <c r="EE601" s="12"/>
      <c r="EF601" s="12"/>
      <c r="EG601" s="12"/>
      <c r="EH601" s="12"/>
      <c r="EI601" s="12"/>
      <c r="EJ601" s="12"/>
      <c r="EK601" s="12"/>
      <c r="EL601" s="12"/>
      <c r="EM601" s="12"/>
      <c r="EN601" s="12"/>
      <c r="EO601" s="12"/>
      <c r="EP601" s="12"/>
      <c r="EQ601" s="12"/>
      <c r="ER601" s="12"/>
      <c r="ES601" s="12"/>
      <c r="ET601" s="12"/>
      <c r="EU601" s="12"/>
      <c r="EV601" s="12"/>
      <c r="EW601" s="12"/>
      <c r="EX601" s="12"/>
      <c r="EY601" s="12"/>
      <c r="EZ601" s="12"/>
      <c r="FA601" s="12"/>
      <c r="FB601" s="12"/>
      <c r="FC601" s="12"/>
      <c r="FD601" s="12"/>
      <c r="FE601" s="12"/>
      <c r="FF601" s="12"/>
      <c r="FG601" s="12"/>
      <c r="FH601" s="12"/>
      <c r="FI601" s="12"/>
      <c r="FJ601" s="12"/>
      <c r="FK601" s="12"/>
      <c r="FL601" s="12"/>
      <c r="FM601" s="12"/>
      <c r="FN601" s="12"/>
      <c r="FO601" s="12"/>
      <c r="FP601" s="12"/>
      <c r="FQ601" s="12"/>
      <c r="FR601" s="12"/>
      <c r="FS601" s="12"/>
      <c r="FT601" s="12"/>
      <c r="FU601" s="12"/>
      <c r="FV601" s="12"/>
      <c r="FW601" s="12"/>
      <c r="FX601" s="12"/>
      <c r="FY601" s="12"/>
      <c r="FZ601" s="12"/>
      <c r="GA601" s="12"/>
      <c r="GB601" s="12"/>
      <c r="GC601" s="12"/>
      <c r="GD601" s="12"/>
      <c r="GE601" s="12"/>
      <c r="GF601" s="12"/>
      <c r="GG601" s="12"/>
      <c r="GH601" s="12"/>
      <c r="GI601" s="12"/>
      <c r="GJ601" s="12"/>
      <c r="GK601" s="12"/>
      <c r="GL601" s="12"/>
      <c r="GM601" s="12"/>
      <c r="GN601" s="12"/>
      <c r="GO601" s="12"/>
      <c r="GP601" s="12"/>
      <c r="GQ601" s="12"/>
      <c r="GR601" s="12"/>
      <c r="GS601" s="12"/>
      <c r="GT601" s="12"/>
      <c r="GU601" s="12"/>
      <c r="GV601" s="12"/>
      <c r="GW601" s="12"/>
      <c r="GX601" s="12"/>
      <c r="GY601" s="12"/>
      <c r="GZ601" s="12"/>
      <c r="HA601" s="12"/>
      <c r="HB601" s="12"/>
      <c r="HC601" s="12"/>
      <c r="HD601" s="12"/>
      <c r="HE601" s="12"/>
      <c r="HF601" s="12"/>
      <c r="HG601" s="12"/>
      <c r="HH601" s="12"/>
      <c r="HI601" s="12"/>
      <c r="HJ601" s="12"/>
      <c r="HK601" s="12"/>
      <c r="HL601" s="12"/>
      <c r="HM601" s="12"/>
      <c r="HN601" s="12"/>
      <c r="HO601" s="12"/>
      <c r="HP601" s="12"/>
      <c r="HQ601" s="12"/>
      <c r="HR601" s="12"/>
      <c r="HS601" s="12"/>
      <c r="HT601" s="12"/>
      <c r="HU601" s="12"/>
    </row>
    <row r="602" s="11" customFormat="1" ht="24" spans="1:229">
      <c r="A602" s="45" t="s">
        <v>42</v>
      </c>
      <c r="B602" s="46" t="s">
        <v>842</v>
      </c>
      <c r="C602" s="45" t="s">
        <v>58</v>
      </c>
      <c r="D602" s="45" t="s">
        <v>45</v>
      </c>
      <c r="E602" s="45" t="s">
        <v>267</v>
      </c>
      <c r="F602" s="45">
        <v>1</v>
      </c>
      <c r="G602" s="45">
        <v>1</v>
      </c>
      <c r="H602" s="45">
        <v>27</v>
      </c>
      <c r="I602" s="45">
        <v>130</v>
      </c>
      <c r="J602" s="45">
        <v>2019</v>
      </c>
      <c r="K602" s="45">
        <v>2019</v>
      </c>
      <c r="L602" s="55">
        <v>50</v>
      </c>
      <c r="M602" s="55">
        <v>0</v>
      </c>
      <c r="N602" s="55">
        <v>0</v>
      </c>
      <c r="O602" s="55">
        <v>50</v>
      </c>
      <c r="P602" s="55">
        <v>0</v>
      </c>
      <c r="Q602" s="45" t="s">
        <v>46</v>
      </c>
      <c r="R602" s="45">
        <v>58</v>
      </c>
      <c r="S602" s="45">
        <v>264</v>
      </c>
      <c r="T602" s="45">
        <v>27</v>
      </c>
      <c r="U602" s="45">
        <v>130</v>
      </c>
      <c r="V602" s="45">
        <v>0</v>
      </c>
      <c r="W602" s="45">
        <v>0</v>
      </c>
      <c r="X602" s="45">
        <v>0</v>
      </c>
      <c r="Y602" s="45">
        <v>0</v>
      </c>
      <c r="Z602" s="45">
        <v>0</v>
      </c>
      <c r="AA602" s="45">
        <v>0</v>
      </c>
      <c r="AB602" s="46" t="s">
        <v>515</v>
      </c>
      <c r="AC602" s="46" t="s">
        <v>237</v>
      </c>
      <c r="AD602" s="46"/>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c r="CG602" s="12"/>
      <c r="CH602" s="12"/>
      <c r="CI602" s="12"/>
      <c r="CJ602" s="12"/>
      <c r="CK602" s="12"/>
      <c r="CL602" s="12"/>
      <c r="CM602" s="12"/>
      <c r="CN602" s="12"/>
      <c r="CO602" s="12"/>
      <c r="CP602" s="12"/>
      <c r="CQ602" s="12"/>
      <c r="CR602" s="12"/>
      <c r="CS602" s="12"/>
      <c r="CT602" s="12"/>
      <c r="CU602" s="12"/>
      <c r="CV602" s="12"/>
      <c r="CW602" s="12"/>
      <c r="CX602" s="12"/>
      <c r="CY602" s="12"/>
      <c r="CZ602" s="12"/>
      <c r="DA602" s="12"/>
      <c r="DB602" s="12"/>
      <c r="DC602" s="12"/>
      <c r="DD602" s="12"/>
      <c r="DE602" s="12"/>
      <c r="DF602" s="12"/>
      <c r="DG602" s="12"/>
      <c r="DH602" s="12"/>
      <c r="DI602" s="12"/>
      <c r="DJ602" s="12"/>
      <c r="DK602" s="12"/>
      <c r="DL602" s="12"/>
      <c r="DM602" s="12"/>
      <c r="DN602" s="12"/>
      <c r="DO602" s="12"/>
      <c r="DP602" s="12"/>
      <c r="DQ602" s="12"/>
      <c r="DR602" s="12"/>
      <c r="DS602" s="12"/>
      <c r="DT602" s="12"/>
      <c r="DU602" s="12"/>
      <c r="DV602" s="12"/>
      <c r="DW602" s="12"/>
      <c r="DX602" s="12"/>
      <c r="DY602" s="12"/>
      <c r="DZ602" s="12"/>
      <c r="EA602" s="12"/>
      <c r="EB602" s="12"/>
      <c r="EC602" s="12"/>
      <c r="ED602" s="12"/>
      <c r="EE602" s="12"/>
      <c r="EF602" s="12"/>
      <c r="EG602" s="12"/>
      <c r="EH602" s="12"/>
      <c r="EI602" s="12"/>
      <c r="EJ602" s="12"/>
      <c r="EK602" s="12"/>
      <c r="EL602" s="12"/>
      <c r="EM602" s="12"/>
      <c r="EN602" s="12"/>
      <c r="EO602" s="12"/>
      <c r="EP602" s="12"/>
      <c r="EQ602" s="12"/>
      <c r="ER602" s="12"/>
      <c r="ES602" s="12"/>
      <c r="ET602" s="12"/>
      <c r="EU602" s="12"/>
      <c r="EV602" s="12"/>
      <c r="EW602" s="12"/>
      <c r="EX602" s="12"/>
      <c r="EY602" s="12"/>
      <c r="EZ602" s="12"/>
      <c r="FA602" s="12"/>
      <c r="FB602" s="12"/>
      <c r="FC602" s="12"/>
      <c r="FD602" s="12"/>
      <c r="FE602" s="12"/>
      <c r="FF602" s="12"/>
      <c r="FG602" s="12"/>
      <c r="FH602" s="12"/>
      <c r="FI602" s="12"/>
      <c r="FJ602" s="12"/>
      <c r="FK602" s="12"/>
      <c r="FL602" s="12"/>
      <c r="FM602" s="12"/>
      <c r="FN602" s="12"/>
      <c r="FO602" s="12"/>
      <c r="FP602" s="12"/>
      <c r="FQ602" s="12"/>
      <c r="FR602" s="12"/>
      <c r="FS602" s="12"/>
      <c r="FT602" s="12"/>
      <c r="FU602" s="12"/>
      <c r="FV602" s="12"/>
      <c r="FW602" s="12"/>
      <c r="FX602" s="12"/>
      <c r="FY602" s="12"/>
      <c r="FZ602" s="12"/>
      <c r="GA602" s="12"/>
      <c r="GB602" s="12"/>
      <c r="GC602" s="12"/>
      <c r="GD602" s="12"/>
      <c r="GE602" s="12"/>
      <c r="GF602" s="12"/>
      <c r="GG602" s="12"/>
      <c r="GH602" s="12"/>
      <c r="GI602" s="12"/>
      <c r="GJ602" s="12"/>
      <c r="GK602" s="12"/>
      <c r="GL602" s="12"/>
      <c r="GM602" s="12"/>
      <c r="GN602" s="12"/>
      <c r="GO602" s="12"/>
      <c r="GP602" s="12"/>
      <c r="GQ602" s="12"/>
      <c r="GR602" s="12"/>
      <c r="GS602" s="12"/>
      <c r="GT602" s="12"/>
      <c r="GU602" s="12"/>
      <c r="GV602" s="12"/>
      <c r="GW602" s="12"/>
      <c r="GX602" s="12"/>
      <c r="GY602" s="12"/>
      <c r="GZ602" s="12"/>
      <c r="HA602" s="12"/>
      <c r="HB602" s="12"/>
      <c r="HC602" s="12"/>
      <c r="HD602" s="12"/>
      <c r="HE602" s="12"/>
      <c r="HF602" s="12"/>
      <c r="HG602" s="12"/>
      <c r="HH602" s="12"/>
      <c r="HI602" s="12"/>
      <c r="HJ602" s="12"/>
      <c r="HK602" s="12"/>
      <c r="HL602" s="12"/>
      <c r="HM602" s="12"/>
      <c r="HN602" s="12"/>
      <c r="HO602" s="12"/>
      <c r="HP602" s="12"/>
      <c r="HQ602" s="12"/>
      <c r="HR602" s="12"/>
      <c r="HS602" s="12"/>
      <c r="HT602" s="12"/>
      <c r="HU602" s="12"/>
    </row>
    <row r="603" s="11" customFormat="1" ht="24" spans="1:229">
      <c r="A603" s="45" t="s">
        <v>42</v>
      </c>
      <c r="B603" s="46" t="s">
        <v>843</v>
      </c>
      <c r="C603" s="45" t="s">
        <v>58</v>
      </c>
      <c r="D603" s="45" t="s">
        <v>45</v>
      </c>
      <c r="E603" s="45" t="s">
        <v>267</v>
      </c>
      <c r="F603" s="45">
        <v>1</v>
      </c>
      <c r="G603" s="45">
        <v>1</v>
      </c>
      <c r="H603" s="45">
        <v>79</v>
      </c>
      <c r="I603" s="45">
        <v>348</v>
      </c>
      <c r="J603" s="45">
        <v>2019</v>
      </c>
      <c r="K603" s="45">
        <v>2019</v>
      </c>
      <c r="L603" s="55">
        <v>10</v>
      </c>
      <c r="M603" s="55">
        <v>0</v>
      </c>
      <c r="N603" s="55">
        <v>0</v>
      </c>
      <c r="O603" s="55">
        <v>10</v>
      </c>
      <c r="P603" s="55">
        <v>0</v>
      </c>
      <c r="Q603" s="45" t="s">
        <v>46</v>
      </c>
      <c r="R603" s="45">
        <v>125</v>
      </c>
      <c r="S603" s="45">
        <v>535</v>
      </c>
      <c r="T603" s="45">
        <v>79</v>
      </c>
      <c r="U603" s="45">
        <v>348</v>
      </c>
      <c r="V603" s="45">
        <v>0</v>
      </c>
      <c r="W603" s="45">
        <v>0</v>
      </c>
      <c r="X603" s="45">
        <v>0</v>
      </c>
      <c r="Y603" s="45">
        <v>0</v>
      </c>
      <c r="Z603" s="45">
        <v>0</v>
      </c>
      <c r="AA603" s="45">
        <v>0</v>
      </c>
      <c r="AB603" s="46" t="s">
        <v>515</v>
      </c>
      <c r="AC603" s="46" t="s">
        <v>237</v>
      </c>
      <c r="AD603" s="46"/>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c r="CF603" s="12"/>
      <c r="CG603" s="12"/>
      <c r="CH603" s="12"/>
      <c r="CI603" s="12"/>
      <c r="CJ603" s="12"/>
      <c r="CK603" s="12"/>
      <c r="CL603" s="12"/>
      <c r="CM603" s="12"/>
      <c r="CN603" s="12"/>
      <c r="CO603" s="12"/>
      <c r="CP603" s="12"/>
      <c r="CQ603" s="12"/>
      <c r="CR603" s="12"/>
      <c r="CS603" s="12"/>
      <c r="CT603" s="12"/>
      <c r="CU603" s="12"/>
      <c r="CV603" s="12"/>
      <c r="CW603" s="12"/>
      <c r="CX603" s="12"/>
      <c r="CY603" s="12"/>
      <c r="CZ603" s="12"/>
      <c r="DA603" s="12"/>
      <c r="DB603" s="12"/>
      <c r="DC603" s="12"/>
      <c r="DD603" s="12"/>
      <c r="DE603" s="12"/>
      <c r="DF603" s="12"/>
      <c r="DG603" s="12"/>
      <c r="DH603" s="12"/>
      <c r="DI603" s="12"/>
      <c r="DJ603" s="12"/>
      <c r="DK603" s="12"/>
      <c r="DL603" s="12"/>
      <c r="DM603" s="12"/>
      <c r="DN603" s="12"/>
      <c r="DO603" s="12"/>
      <c r="DP603" s="12"/>
      <c r="DQ603" s="12"/>
      <c r="DR603" s="12"/>
      <c r="DS603" s="12"/>
      <c r="DT603" s="12"/>
      <c r="DU603" s="12"/>
      <c r="DV603" s="12"/>
      <c r="DW603" s="12"/>
      <c r="DX603" s="12"/>
      <c r="DY603" s="12"/>
      <c r="DZ603" s="12"/>
      <c r="EA603" s="12"/>
      <c r="EB603" s="12"/>
      <c r="EC603" s="12"/>
      <c r="ED603" s="12"/>
      <c r="EE603" s="12"/>
      <c r="EF603" s="12"/>
      <c r="EG603" s="12"/>
      <c r="EH603" s="12"/>
      <c r="EI603" s="12"/>
      <c r="EJ603" s="12"/>
      <c r="EK603" s="12"/>
      <c r="EL603" s="12"/>
      <c r="EM603" s="12"/>
      <c r="EN603" s="12"/>
      <c r="EO603" s="12"/>
      <c r="EP603" s="12"/>
      <c r="EQ603" s="12"/>
      <c r="ER603" s="12"/>
      <c r="ES603" s="12"/>
      <c r="ET603" s="12"/>
      <c r="EU603" s="12"/>
      <c r="EV603" s="12"/>
      <c r="EW603" s="12"/>
      <c r="EX603" s="12"/>
      <c r="EY603" s="12"/>
      <c r="EZ603" s="12"/>
      <c r="FA603" s="12"/>
      <c r="FB603" s="12"/>
      <c r="FC603" s="12"/>
      <c r="FD603" s="12"/>
      <c r="FE603" s="12"/>
      <c r="FF603" s="12"/>
      <c r="FG603" s="12"/>
      <c r="FH603" s="12"/>
      <c r="FI603" s="12"/>
      <c r="FJ603" s="12"/>
      <c r="FK603" s="12"/>
      <c r="FL603" s="12"/>
      <c r="FM603" s="12"/>
      <c r="FN603" s="12"/>
      <c r="FO603" s="12"/>
      <c r="FP603" s="12"/>
      <c r="FQ603" s="12"/>
      <c r="FR603" s="12"/>
      <c r="FS603" s="12"/>
      <c r="FT603" s="12"/>
      <c r="FU603" s="12"/>
      <c r="FV603" s="12"/>
      <c r="FW603" s="12"/>
      <c r="FX603" s="12"/>
      <c r="FY603" s="12"/>
      <c r="FZ603" s="12"/>
      <c r="GA603" s="12"/>
      <c r="GB603" s="12"/>
      <c r="GC603" s="12"/>
      <c r="GD603" s="12"/>
      <c r="GE603" s="12"/>
      <c r="GF603" s="12"/>
      <c r="GG603" s="12"/>
      <c r="GH603" s="12"/>
      <c r="GI603" s="12"/>
      <c r="GJ603" s="12"/>
      <c r="GK603" s="12"/>
      <c r="GL603" s="12"/>
      <c r="GM603" s="12"/>
      <c r="GN603" s="12"/>
      <c r="GO603" s="12"/>
      <c r="GP603" s="12"/>
      <c r="GQ603" s="12"/>
      <c r="GR603" s="12"/>
      <c r="GS603" s="12"/>
      <c r="GT603" s="12"/>
      <c r="GU603" s="12"/>
      <c r="GV603" s="12"/>
      <c r="GW603" s="12"/>
      <c r="GX603" s="12"/>
      <c r="GY603" s="12"/>
      <c r="GZ603" s="12"/>
      <c r="HA603" s="12"/>
      <c r="HB603" s="12"/>
      <c r="HC603" s="12"/>
      <c r="HD603" s="12"/>
      <c r="HE603" s="12"/>
      <c r="HF603" s="12"/>
      <c r="HG603" s="12"/>
      <c r="HH603" s="12"/>
      <c r="HI603" s="12"/>
      <c r="HJ603" s="12"/>
      <c r="HK603" s="12"/>
      <c r="HL603" s="12"/>
      <c r="HM603" s="12"/>
      <c r="HN603" s="12"/>
      <c r="HO603" s="12"/>
      <c r="HP603" s="12"/>
      <c r="HQ603" s="12"/>
      <c r="HR603" s="12"/>
      <c r="HS603" s="12"/>
      <c r="HT603" s="12"/>
      <c r="HU603" s="12"/>
    </row>
    <row r="604" s="11" customFormat="1" ht="22.5" spans="1:229">
      <c r="A604" s="45" t="s">
        <v>42</v>
      </c>
      <c r="B604" s="46" t="s">
        <v>844</v>
      </c>
      <c r="C604" s="45" t="s">
        <v>58</v>
      </c>
      <c r="D604" s="45" t="s">
        <v>45</v>
      </c>
      <c r="E604" s="45" t="s">
        <v>267</v>
      </c>
      <c r="F604" s="45">
        <v>1</v>
      </c>
      <c r="G604" s="45">
        <v>1</v>
      </c>
      <c r="H604" s="45">
        <v>151</v>
      </c>
      <c r="I604" s="45">
        <v>696</v>
      </c>
      <c r="J604" s="45">
        <v>2019</v>
      </c>
      <c r="K604" s="45">
        <v>2020</v>
      </c>
      <c r="L604" s="55">
        <v>40.5</v>
      </c>
      <c r="M604" s="55">
        <v>0</v>
      </c>
      <c r="N604" s="55">
        <v>0</v>
      </c>
      <c r="O604" s="55">
        <v>40.5</v>
      </c>
      <c r="P604" s="55">
        <v>0</v>
      </c>
      <c r="Q604" s="45" t="s">
        <v>46</v>
      </c>
      <c r="R604" s="140">
        <v>667</v>
      </c>
      <c r="S604" s="140">
        <v>2616</v>
      </c>
      <c r="T604" s="140">
        <v>151</v>
      </c>
      <c r="U604" s="140">
        <v>696</v>
      </c>
      <c r="V604" s="45">
        <v>0</v>
      </c>
      <c r="W604" s="45">
        <v>0</v>
      </c>
      <c r="X604" s="45">
        <v>0</v>
      </c>
      <c r="Y604" s="45">
        <v>0</v>
      </c>
      <c r="Z604" s="45">
        <v>0</v>
      </c>
      <c r="AA604" s="45">
        <v>0</v>
      </c>
      <c r="AB604" s="142" t="s">
        <v>515</v>
      </c>
      <c r="AC604" s="142" t="s">
        <v>454</v>
      </c>
      <c r="AD604" s="46"/>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c r="CF604" s="12"/>
      <c r="CG604" s="12"/>
      <c r="CH604" s="12"/>
      <c r="CI604" s="12"/>
      <c r="CJ604" s="12"/>
      <c r="CK604" s="12"/>
      <c r="CL604" s="12"/>
      <c r="CM604" s="12"/>
      <c r="CN604" s="12"/>
      <c r="CO604" s="12"/>
      <c r="CP604" s="12"/>
      <c r="CQ604" s="12"/>
      <c r="CR604" s="12"/>
      <c r="CS604" s="12"/>
      <c r="CT604" s="12"/>
      <c r="CU604" s="12"/>
      <c r="CV604" s="12"/>
      <c r="CW604" s="12"/>
      <c r="CX604" s="12"/>
      <c r="CY604" s="12"/>
      <c r="CZ604" s="12"/>
      <c r="DA604" s="12"/>
      <c r="DB604" s="12"/>
      <c r="DC604" s="12"/>
      <c r="DD604" s="12"/>
      <c r="DE604" s="12"/>
      <c r="DF604" s="12"/>
      <c r="DG604" s="12"/>
      <c r="DH604" s="12"/>
      <c r="DI604" s="12"/>
      <c r="DJ604" s="12"/>
      <c r="DK604" s="12"/>
      <c r="DL604" s="12"/>
      <c r="DM604" s="12"/>
      <c r="DN604" s="12"/>
      <c r="DO604" s="12"/>
      <c r="DP604" s="12"/>
      <c r="DQ604" s="12"/>
      <c r="DR604" s="12"/>
      <c r="DS604" s="12"/>
      <c r="DT604" s="12"/>
      <c r="DU604" s="12"/>
      <c r="DV604" s="12"/>
      <c r="DW604" s="12"/>
      <c r="DX604" s="12"/>
      <c r="DY604" s="12"/>
      <c r="DZ604" s="12"/>
      <c r="EA604" s="12"/>
      <c r="EB604" s="12"/>
      <c r="EC604" s="12"/>
      <c r="ED604" s="12"/>
      <c r="EE604" s="12"/>
      <c r="EF604" s="12"/>
      <c r="EG604" s="12"/>
      <c r="EH604" s="12"/>
      <c r="EI604" s="12"/>
      <c r="EJ604" s="12"/>
      <c r="EK604" s="12"/>
      <c r="EL604" s="12"/>
      <c r="EM604" s="12"/>
      <c r="EN604" s="12"/>
      <c r="EO604" s="12"/>
      <c r="EP604" s="12"/>
      <c r="EQ604" s="12"/>
      <c r="ER604" s="12"/>
      <c r="ES604" s="12"/>
      <c r="ET604" s="12"/>
      <c r="EU604" s="12"/>
      <c r="EV604" s="12"/>
      <c r="EW604" s="12"/>
      <c r="EX604" s="12"/>
      <c r="EY604" s="12"/>
      <c r="EZ604" s="12"/>
      <c r="FA604" s="12"/>
      <c r="FB604" s="12"/>
      <c r="FC604" s="12"/>
      <c r="FD604" s="12"/>
      <c r="FE604" s="12"/>
      <c r="FF604" s="12"/>
      <c r="FG604" s="12"/>
      <c r="FH604" s="12"/>
      <c r="FI604" s="12"/>
      <c r="FJ604" s="12"/>
      <c r="FK604" s="12"/>
      <c r="FL604" s="12"/>
      <c r="FM604" s="12"/>
      <c r="FN604" s="12"/>
      <c r="FO604" s="12"/>
      <c r="FP604" s="12"/>
      <c r="FQ604" s="12"/>
      <c r="FR604" s="12"/>
      <c r="FS604" s="12"/>
      <c r="FT604" s="12"/>
      <c r="FU604" s="12"/>
      <c r="FV604" s="12"/>
      <c r="FW604" s="12"/>
      <c r="FX604" s="12"/>
      <c r="FY604" s="12"/>
      <c r="FZ604" s="12"/>
      <c r="GA604" s="12"/>
      <c r="GB604" s="12"/>
      <c r="GC604" s="12"/>
      <c r="GD604" s="12"/>
      <c r="GE604" s="12"/>
      <c r="GF604" s="12"/>
      <c r="GG604" s="12"/>
      <c r="GH604" s="12"/>
      <c r="GI604" s="12"/>
      <c r="GJ604" s="12"/>
      <c r="GK604" s="12"/>
      <c r="GL604" s="12"/>
      <c r="GM604" s="12"/>
      <c r="GN604" s="12"/>
      <c r="GO604" s="12"/>
      <c r="GP604" s="12"/>
      <c r="GQ604" s="12"/>
      <c r="GR604" s="12"/>
      <c r="GS604" s="12"/>
      <c r="GT604" s="12"/>
      <c r="GU604" s="12"/>
      <c r="GV604" s="12"/>
      <c r="GW604" s="12"/>
      <c r="GX604" s="12"/>
      <c r="GY604" s="12"/>
      <c r="GZ604" s="12"/>
      <c r="HA604" s="12"/>
      <c r="HB604" s="12"/>
      <c r="HC604" s="12"/>
      <c r="HD604" s="12"/>
      <c r="HE604" s="12"/>
      <c r="HF604" s="12"/>
      <c r="HG604" s="12"/>
      <c r="HH604" s="12"/>
      <c r="HI604" s="12"/>
      <c r="HJ604" s="12"/>
      <c r="HK604" s="12"/>
      <c r="HL604" s="12"/>
      <c r="HM604" s="12"/>
      <c r="HN604" s="12"/>
      <c r="HO604" s="12"/>
      <c r="HP604" s="12"/>
      <c r="HQ604" s="12"/>
      <c r="HR604" s="12"/>
      <c r="HS604" s="12"/>
      <c r="HT604" s="12"/>
      <c r="HU604" s="12"/>
    </row>
    <row r="605" s="11" customFormat="1" ht="24" spans="1:229">
      <c r="A605" s="45" t="s">
        <v>42</v>
      </c>
      <c r="B605" s="46" t="s">
        <v>845</v>
      </c>
      <c r="C605" s="45" t="s">
        <v>58</v>
      </c>
      <c r="D605" s="45" t="s">
        <v>45</v>
      </c>
      <c r="E605" s="45" t="s">
        <v>267</v>
      </c>
      <c r="F605" s="45">
        <v>1</v>
      </c>
      <c r="G605" s="45">
        <v>1</v>
      </c>
      <c r="H605" s="45">
        <v>14</v>
      </c>
      <c r="I605" s="45">
        <v>25</v>
      </c>
      <c r="J605" s="45">
        <v>2019</v>
      </c>
      <c r="K605" s="45">
        <v>2020</v>
      </c>
      <c r="L605" s="55">
        <v>40</v>
      </c>
      <c r="M605" s="55">
        <v>0</v>
      </c>
      <c r="N605" s="55">
        <v>0</v>
      </c>
      <c r="O605" s="55">
        <v>40</v>
      </c>
      <c r="P605" s="55">
        <v>0</v>
      </c>
      <c r="Q605" s="45" t="s">
        <v>46</v>
      </c>
      <c r="R605" s="140">
        <v>226</v>
      </c>
      <c r="S605" s="140">
        <v>894</v>
      </c>
      <c r="T605" s="140">
        <v>14</v>
      </c>
      <c r="U605" s="140">
        <v>25</v>
      </c>
      <c r="V605" s="45">
        <v>0</v>
      </c>
      <c r="W605" s="45">
        <v>0</v>
      </c>
      <c r="X605" s="45">
        <v>0</v>
      </c>
      <c r="Y605" s="45">
        <v>0</v>
      </c>
      <c r="Z605" s="45">
        <v>0</v>
      </c>
      <c r="AA605" s="45">
        <v>0</v>
      </c>
      <c r="AB605" s="142" t="s">
        <v>515</v>
      </c>
      <c r="AC605" s="142" t="s">
        <v>454</v>
      </c>
      <c r="AD605" s="46"/>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c r="CF605" s="12"/>
      <c r="CG605" s="12"/>
      <c r="CH605" s="12"/>
      <c r="CI605" s="12"/>
      <c r="CJ605" s="12"/>
      <c r="CK605" s="12"/>
      <c r="CL605" s="12"/>
      <c r="CM605" s="12"/>
      <c r="CN605" s="12"/>
      <c r="CO605" s="12"/>
      <c r="CP605" s="12"/>
      <c r="CQ605" s="12"/>
      <c r="CR605" s="12"/>
      <c r="CS605" s="12"/>
      <c r="CT605" s="12"/>
      <c r="CU605" s="12"/>
      <c r="CV605" s="12"/>
      <c r="CW605" s="12"/>
      <c r="CX605" s="12"/>
      <c r="CY605" s="12"/>
      <c r="CZ605" s="12"/>
      <c r="DA605" s="12"/>
      <c r="DB605" s="12"/>
      <c r="DC605" s="12"/>
      <c r="DD605" s="12"/>
      <c r="DE605" s="12"/>
      <c r="DF605" s="12"/>
      <c r="DG605" s="12"/>
      <c r="DH605" s="12"/>
      <c r="DI605" s="12"/>
      <c r="DJ605" s="12"/>
      <c r="DK605" s="12"/>
      <c r="DL605" s="12"/>
      <c r="DM605" s="12"/>
      <c r="DN605" s="12"/>
      <c r="DO605" s="12"/>
      <c r="DP605" s="12"/>
      <c r="DQ605" s="12"/>
      <c r="DR605" s="12"/>
      <c r="DS605" s="12"/>
      <c r="DT605" s="12"/>
      <c r="DU605" s="12"/>
      <c r="DV605" s="12"/>
      <c r="DW605" s="12"/>
      <c r="DX605" s="12"/>
      <c r="DY605" s="12"/>
      <c r="DZ605" s="12"/>
      <c r="EA605" s="12"/>
      <c r="EB605" s="12"/>
      <c r="EC605" s="12"/>
      <c r="ED605" s="12"/>
      <c r="EE605" s="12"/>
      <c r="EF605" s="12"/>
      <c r="EG605" s="12"/>
      <c r="EH605" s="12"/>
      <c r="EI605" s="12"/>
      <c r="EJ605" s="12"/>
      <c r="EK605" s="12"/>
      <c r="EL605" s="12"/>
      <c r="EM605" s="12"/>
      <c r="EN605" s="12"/>
      <c r="EO605" s="12"/>
      <c r="EP605" s="12"/>
      <c r="EQ605" s="12"/>
      <c r="ER605" s="12"/>
      <c r="ES605" s="12"/>
      <c r="ET605" s="12"/>
      <c r="EU605" s="12"/>
      <c r="EV605" s="12"/>
      <c r="EW605" s="12"/>
      <c r="EX605" s="12"/>
      <c r="EY605" s="12"/>
      <c r="EZ605" s="12"/>
      <c r="FA605" s="12"/>
      <c r="FB605" s="12"/>
      <c r="FC605" s="12"/>
      <c r="FD605" s="12"/>
      <c r="FE605" s="12"/>
      <c r="FF605" s="12"/>
      <c r="FG605" s="12"/>
      <c r="FH605" s="12"/>
      <c r="FI605" s="12"/>
      <c r="FJ605" s="12"/>
      <c r="FK605" s="12"/>
      <c r="FL605" s="12"/>
      <c r="FM605" s="12"/>
      <c r="FN605" s="12"/>
      <c r="FO605" s="12"/>
      <c r="FP605" s="12"/>
      <c r="FQ605" s="12"/>
      <c r="FR605" s="12"/>
      <c r="FS605" s="12"/>
      <c r="FT605" s="12"/>
      <c r="FU605" s="12"/>
      <c r="FV605" s="12"/>
      <c r="FW605" s="12"/>
      <c r="FX605" s="12"/>
      <c r="FY605" s="12"/>
      <c r="FZ605" s="12"/>
      <c r="GA605" s="12"/>
      <c r="GB605" s="12"/>
      <c r="GC605" s="12"/>
      <c r="GD605" s="12"/>
      <c r="GE605" s="12"/>
      <c r="GF605" s="12"/>
      <c r="GG605" s="12"/>
      <c r="GH605" s="12"/>
      <c r="GI605" s="12"/>
      <c r="GJ605" s="12"/>
      <c r="GK605" s="12"/>
      <c r="GL605" s="12"/>
      <c r="GM605" s="12"/>
      <c r="GN605" s="12"/>
      <c r="GO605" s="12"/>
      <c r="GP605" s="12"/>
      <c r="GQ605" s="12"/>
      <c r="GR605" s="12"/>
      <c r="GS605" s="12"/>
      <c r="GT605" s="12"/>
      <c r="GU605" s="12"/>
      <c r="GV605" s="12"/>
      <c r="GW605" s="12"/>
      <c r="GX605" s="12"/>
      <c r="GY605" s="12"/>
      <c r="GZ605" s="12"/>
      <c r="HA605" s="12"/>
      <c r="HB605" s="12"/>
      <c r="HC605" s="12"/>
      <c r="HD605" s="12"/>
      <c r="HE605" s="12"/>
      <c r="HF605" s="12"/>
      <c r="HG605" s="12"/>
      <c r="HH605" s="12"/>
      <c r="HI605" s="12"/>
      <c r="HJ605" s="12"/>
      <c r="HK605" s="12"/>
      <c r="HL605" s="12"/>
      <c r="HM605" s="12"/>
      <c r="HN605" s="12"/>
      <c r="HO605" s="12"/>
      <c r="HP605" s="12"/>
      <c r="HQ605" s="12"/>
      <c r="HR605" s="12"/>
      <c r="HS605" s="12"/>
      <c r="HT605" s="12"/>
      <c r="HU605" s="12"/>
    </row>
    <row r="606" s="11" customFormat="1" ht="24" spans="1:229">
      <c r="A606" s="45" t="s">
        <v>42</v>
      </c>
      <c r="B606" s="46" t="s">
        <v>846</v>
      </c>
      <c r="C606" s="45" t="s">
        <v>58</v>
      </c>
      <c r="D606" s="45" t="s">
        <v>248</v>
      </c>
      <c r="E606" s="45" t="s">
        <v>267</v>
      </c>
      <c r="F606" s="45">
        <v>1</v>
      </c>
      <c r="G606" s="45">
        <v>1</v>
      </c>
      <c r="H606" s="45">
        <v>182</v>
      </c>
      <c r="I606" s="45">
        <v>815</v>
      </c>
      <c r="J606" s="45">
        <v>2019</v>
      </c>
      <c r="K606" s="45">
        <v>2020</v>
      </c>
      <c r="L606" s="55">
        <v>30</v>
      </c>
      <c r="M606" s="55">
        <v>0</v>
      </c>
      <c r="N606" s="55">
        <v>0</v>
      </c>
      <c r="O606" s="55">
        <v>30</v>
      </c>
      <c r="P606" s="55">
        <v>0</v>
      </c>
      <c r="Q606" s="45" t="s">
        <v>46</v>
      </c>
      <c r="R606" s="140">
        <v>979</v>
      </c>
      <c r="S606" s="140">
        <v>4127</v>
      </c>
      <c r="T606" s="140">
        <v>182</v>
      </c>
      <c r="U606" s="140">
        <v>815</v>
      </c>
      <c r="V606" s="140">
        <v>182</v>
      </c>
      <c r="W606" s="140">
        <v>815</v>
      </c>
      <c r="X606" s="45">
        <v>0</v>
      </c>
      <c r="Y606" s="45">
        <v>0</v>
      </c>
      <c r="Z606" s="45">
        <v>0</v>
      </c>
      <c r="AA606" s="45">
        <v>0</v>
      </c>
      <c r="AB606" s="142" t="s">
        <v>117</v>
      </c>
      <c r="AC606" s="142" t="s">
        <v>454</v>
      </c>
      <c r="AD606" s="46"/>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c r="CG606" s="12"/>
      <c r="CH606" s="12"/>
      <c r="CI606" s="12"/>
      <c r="CJ606" s="12"/>
      <c r="CK606" s="12"/>
      <c r="CL606" s="12"/>
      <c r="CM606" s="12"/>
      <c r="CN606" s="12"/>
      <c r="CO606" s="12"/>
      <c r="CP606" s="12"/>
      <c r="CQ606" s="12"/>
      <c r="CR606" s="12"/>
      <c r="CS606" s="12"/>
      <c r="CT606" s="12"/>
      <c r="CU606" s="12"/>
      <c r="CV606" s="12"/>
      <c r="CW606" s="12"/>
      <c r="CX606" s="12"/>
      <c r="CY606" s="12"/>
      <c r="CZ606" s="12"/>
      <c r="DA606" s="12"/>
      <c r="DB606" s="12"/>
      <c r="DC606" s="12"/>
      <c r="DD606" s="12"/>
      <c r="DE606" s="12"/>
      <c r="DF606" s="12"/>
      <c r="DG606" s="12"/>
      <c r="DH606" s="12"/>
      <c r="DI606" s="12"/>
      <c r="DJ606" s="12"/>
      <c r="DK606" s="12"/>
      <c r="DL606" s="12"/>
      <c r="DM606" s="12"/>
      <c r="DN606" s="12"/>
      <c r="DO606" s="12"/>
      <c r="DP606" s="12"/>
      <c r="DQ606" s="12"/>
      <c r="DR606" s="12"/>
      <c r="DS606" s="12"/>
      <c r="DT606" s="12"/>
      <c r="DU606" s="12"/>
      <c r="DV606" s="12"/>
      <c r="DW606" s="12"/>
      <c r="DX606" s="12"/>
      <c r="DY606" s="12"/>
      <c r="DZ606" s="12"/>
      <c r="EA606" s="12"/>
      <c r="EB606" s="12"/>
      <c r="EC606" s="12"/>
      <c r="ED606" s="12"/>
      <c r="EE606" s="12"/>
      <c r="EF606" s="12"/>
      <c r="EG606" s="12"/>
      <c r="EH606" s="12"/>
      <c r="EI606" s="12"/>
      <c r="EJ606" s="12"/>
      <c r="EK606" s="12"/>
      <c r="EL606" s="12"/>
      <c r="EM606" s="12"/>
      <c r="EN606" s="12"/>
      <c r="EO606" s="12"/>
      <c r="EP606" s="12"/>
      <c r="EQ606" s="12"/>
      <c r="ER606" s="12"/>
      <c r="ES606" s="12"/>
      <c r="ET606" s="12"/>
      <c r="EU606" s="12"/>
      <c r="EV606" s="12"/>
      <c r="EW606" s="12"/>
      <c r="EX606" s="12"/>
      <c r="EY606" s="12"/>
      <c r="EZ606" s="12"/>
      <c r="FA606" s="12"/>
      <c r="FB606" s="12"/>
      <c r="FC606" s="12"/>
      <c r="FD606" s="12"/>
      <c r="FE606" s="12"/>
      <c r="FF606" s="12"/>
      <c r="FG606" s="12"/>
      <c r="FH606" s="12"/>
      <c r="FI606" s="12"/>
      <c r="FJ606" s="12"/>
      <c r="FK606" s="12"/>
      <c r="FL606" s="12"/>
      <c r="FM606" s="12"/>
      <c r="FN606" s="12"/>
      <c r="FO606" s="12"/>
      <c r="FP606" s="12"/>
      <c r="FQ606" s="12"/>
      <c r="FR606" s="12"/>
      <c r="FS606" s="12"/>
      <c r="FT606" s="12"/>
      <c r="FU606" s="12"/>
      <c r="FV606" s="12"/>
      <c r="FW606" s="12"/>
      <c r="FX606" s="12"/>
      <c r="FY606" s="12"/>
      <c r="FZ606" s="12"/>
      <c r="GA606" s="12"/>
      <c r="GB606" s="12"/>
      <c r="GC606" s="12"/>
      <c r="GD606" s="12"/>
      <c r="GE606" s="12"/>
      <c r="GF606" s="12"/>
      <c r="GG606" s="12"/>
      <c r="GH606" s="12"/>
      <c r="GI606" s="12"/>
      <c r="GJ606" s="12"/>
      <c r="GK606" s="12"/>
      <c r="GL606" s="12"/>
      <c r="GM606" s="12"/>
      <c r="GN606" s="12"/>
      <c r="GO606" s="12"/>
      <c r="GP606" s="12"/>
      <c r="GQ606" s="12"/>
      <c r="GR606" s="12"/>
      <c r="GS606" s="12"/>
      <c r="GT606" s="12"/>
      <c r="GU606" s="12"/>
      <c r="GV606" s="12"/>
      <c r="GW606" s="12"/>
      <c r="GX606" s="12"/>
      <c r="GY606" s="12"/>
      <c r="GZ606" s="12"/>
      <c r="HA606" s="12"/>
      <c r="HB606" s="12"/>
      <c r="HC606" s="12"/>
      <c r="HD606" s="12"/>
      <c r="HE606" s="12"/>
      <c r="HF606" s="12"/>
      <c r="HG606" s="12"/>
      <c r="HH606" s="12"/>
      <c r="HI606" s="12"/>
      <c r="HJ606" s="12"/>
      <c r="HK606" s="12"/>
      <c r="HL606" s="12"/>
      <c r="HM606" s="12"/>
      <c r="HN606" s="12"/>
      <c r="HO606" s="12"/>
      <c r="HP606" s="12"/>
      <c r="HQ606" s="12"/>
      <c r="HR606" s="12"/>
      <c r="HS606" s="12"/>
      <c r="HT606" s="12"/>
      <c r="HU606" s="12"/>
    </row>
    <row r="607" s="11" customFormat="1" ht="24" spans="1:229">
      <c r="A607" s="45" t="s">
        <v>42</v>
      </c>
      <c r="B607" s="46" t="s">
        <v>612</v>
      </c>
      <c r="C607" s="45" t="s">
        <v>55</v>
      </c>
      <c r="D607" s="45" t="s">
        <v>45</v>
      </c>
      <c r="E607" s="45" t="s">
        <v>267</v>
      </c>
      <c r="F607" s="45">
        <v>1</v>
      </c>
      <c r="G607" s="45">
        <v>1</v>
      </c>
      <c r="H607" s="45">
        <v>341</v>
      </c>
      <c r="I607" s="45">
        <v>1349</v>
      </c>
      <c r="J607" s="45">
        <v>2019</v>
      </c>
      <c r="K607" s="45">
        <v>2020</v>
      </c>
      <c r="L607" s="55">
        <v>15</v>
      </c>
      <c r="M607" s="55">
        <v>0</v>
      </c>
      <c r="N607" s="55">
        <v>0</v>
      </c>
      <c r="O607" s="55">
        <v>15</v>
      </c>
      <c r="P607" s="55">
        <v>0</v>
      </c>
      <c r="Q607" s="45" t="s">
        <v>46</v>
      </c>
      <c r="R607" s="45">
        <v>743</v>
      </c>
      <c r="S607" s="45">
        <v>3320</v>
      </c>
      <c r="T607" s="45">
        <v>341</v>
      </c>
      <c r="U607" s="45">
        <v>1349</v>
      </c>
      <c r="V607" s="45">
        <v>0</v>
      </c>
      <c r="W607" s="45">
        <v>0</v>
      </c>
      <c r="X607" s="45">
        <v>0</v>
      </c>
      <c r="Y607" s="45">
        <v>0</v>
      </c>
      <c r="Z607" s="45">
        <v>0</v>
      </c>
      <c r="AA607" s="45">
        <v>0</v>
      </c>
      <c r="AB607" s="46" t="s">
        <v>299</v>
      </c>
      <c r="AC607" s="46" t="s">
        <v>454</v>
      </c>
      <c r="AD607" s="46"/>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c r="CF607" s="12"/>
      <c r="CG607" s="12"/>
      <c r="CH607" s="12"/>
      <c r="CI607" s="12"/>
      <c r="CJ607" s="12"/>
      <c r="CK607" s="12"/>
      <c r="CL607" s="12"/>
      <c r="CM607" s="12"/>
      <c r="CN607" s="12"/>
      <c r="CO607" s="12"/>
      <c r="CP607" s="12"/>
      <c r="CQ607" s="12"/>
      <c r="CR607" s="12"/>
      <c r="CS607" s="12"/>
      <c r="CT607" s="12"/>
      <c r="CU607" s="12"/>
      <c r="CV607" s="12"/>
      <c r="CW607" s="12"/>
      <c r="CX607" s="12"/>
      <c r="CY607" s="12"/>
      <c r="CZ607" s="12"/>
      <c r="DA607" s="12"/>
      <c r="DB607" s="12"/>
      <c r="DC607" s="12"/>
      <c r="DD607" s="12"/>
      <c r="DE607" s="12"/>
      <c r="DF607" s="12"/>
      <c r="DG607" s="12"/>
      <c r="DH607" s="12"/>
      <c r="DI607" s="12"/>
      <c r="DJ607" s="12"/>
      <c r="DK607" s="12"/>
      <c r="DL607" s="12"/>
      <c r="DM607" s="12"/>
      <c r="DN607" s="12"/>
      <c r="DO607" s="12"/>
      <c r="DP607" s="12"/>
      <c r="DQ607" s="12"/>
      <c r="DR607" s="12"/>
      <c r="DS607" s="12"/>
      <c r="DT607" s="12"/>
      <c r="DU607" s="12"/>
      <c r="DV607" s="12"/>
      <c r="DW607" s="12"/>
      <c r="DX607" s="12"/>
      <c r="DY607" s="12"/>
      <c r="DZ607" s="12"/>
      <c r="EA607" s="12"/>
      <c r="EB607" s="12"/>
      <c r="EC607" s="12"/>
      <c r="ED607" s="12"/>
      <c r="EE607" s="12"/>
      <c r="EF607" s="12"/>
      <c r="EG607" s="12"/>
      <c r="EH607" s="12"/>
      <c r="EI607" s="12"/>
      <c r="EJ607" s="12"/>
      <c r="EK607" s="12"/>
      <c r="EL607" s="12"/>
      <c r="EM607" s="12"/>
      <c r="EN607" s="12"/>
      <c r="EO607" s="12"/>
      <c r="EP607" s="12"/>
      <c r="EQ607" s="12"/>
      <c r="ER607" s="12"/>
      <c r="ES607" s="12"/>
      <c r="ET607" s="12"/>
      <c r="EU607" s="12"/>
      <c r="EV607" s="12"/>
      <c r="EW607" s="12"/>
      <c r="EX607" s="12"/>
      <c r="EY607" s="12"/>
      <c r="EZ607" s="12"/>
      <c r="FA607" s="12"/>
      <c r="FB607" s="12"/>
      <c r="FC607" s="12"/>
      <c r="FD607" s="12"/>
      <c r="FE607" s="12"/>
      <c r="FF607" s="12"/>
      <c r="FG607" s="12"/>
      <c r="FH607" s="12"/>
      <c r="FI607" s="12"/>
      <c r="FJ607" s="12"/>
      <c r="FK607" s="12"/>
      <c r="FL607" s="12"/>
      <c r="FM607" s="12"/>
      <c r="FN607" s="12"/>
      <c r="FO607" s="12"/>
      <c r="FP607" s="12"/>
      <c r="FQ607" s="12"/>
      <c r="FR607" s="12"/>
      <c r="FS607" s="12"/>
      <c r="FT607" s="12"/>
      <c r="FU607" s="12"/>
      <c r="FV607" s="12"/>
      <c r="FW607" s="12"/>
      <c r="FX607" s="12"/>
      <c r="FY607" s="12"/>
      <c r="FZ607" s="12"/>
      <c r="GA607" s="12"/>
      <c r="GB607" s="12"/>
      <c r="GC607" s="12"/>
      <c r="GD607" s="12"/>
      <c r="GE607" s="12"/>
      <c r="GF607" s="12"/>
      <c r="GG607" s="12"/>
      <c r="GH607" s="12"/>
      <c r="GI607" s="12"/>
      <c r="GJ607" s="12"/>
      <c r="GK607" s="12"/>
      <c r="GL607" s="12"/>
      <c r="GM607" s="12"/>
      <c r="GN607" s="12"/>
      <c r="GO607" s="12"/>
      <c r="GP607" s="12"/>
      <c r="GQ607" s="12"/>
      <c r="GR607" s="12"/>
      <c r="GS607" s="12"/>
      <c r="GT607" s="12"/>
      <c r="GU607" s="12"/>
      <c r="GV607" s="12"/>
      <c r="GW607" s="12"/>
      <c r="GX607" s="12"/>
      <c r="GY607" s="12"/>
      <c r="GZ607" s="12"/>
      <c r="HA607" s="12"/>
      <c r="HB607" s="12"/>
      <c r="HC607" s="12"/>
      <c r="HD607" s="12"/>
      <c r="HE607" s="12"/>
      <c r="HF607" s="12"/>
      <c r="HG607" s="12"/>
      <c r="HH607" s="12"/>
      <c r="HI607" s="12"/>
      <c r="HJ607" s="12"/>
      <c r="HK607" s="12"/>
      <c r="HL607" s="12"/>
      <c r="HM607" s="12"/>
      <c r="HN607" s="12"/>
      <c r="HO607" s="12"/>
      <c r="HP607" s="12"/>
      <c r="HQ607" s="12"/>
      <c r="HR607" s="12"/>
      <c r="HS607" s="12"/>
      <c r="HT607" s="12"/>
      <c r="HU607" s="12"/>
    </row>
    <row r="608" s="5" customFormat="1" ht="24" spans="1:30">
      <c r="A608" s="43" t="s">
        <v>624</v>
      </c>
      <c r="B608" s="44" t="s">
        <v>625</v>
      </c>
      <c r="C608" s="43" t="s">
        <v>161</v>
      </c>
      <c r="D608" s="43"/>
      <c r="E608" s="43"/>
      <c r="F608" s="43">
        <f>SUM(F609:F611)</f>
        <v>3</v>
      </c>
      <c r="G608" s="43">
        <f>SUM(G609:G611)</f>
        <v>3</v>
      </c>
      <c r="H608" s="43">
        <f>SUM(H609:H611)</f>
        <v>16</v>
      </c>
      <c r="I608" s="43">
        <f>SUM(I609:I611)</f>
        <v>64</v>
      </c>
      <c r="J608" s="43"/>
      <c r="K608" s="43"/>
      <c r="L608" s="52">
        <f>SUM(L609:L611)</f>
        <v>170</v>
      </c>
      <c r="M608" s="52">
        <f>SUM(M609:M611)</f>
        <v>0</v>
      </c>
      <c r="N608" s="52">
        <f>SUM(N609:N611)</f>
        <v>0</v>
      </c>
      <c r="O608" s="52">
        <f>SUM(O609:O611)</f>
        <v>170</v>
      </c>
      <c r="P608" s="52">
        <f>SUM(P609:P611)</f>
        <v>0</v>
      </c>
      <c r="Q608" s="43"/>
      <c r="R608" s="43">
        <f t="shared" ref="O608:U608" si="92">SUM(R609:R611)</f>
        <v>106</v>
      </c>
      <c r="S608" s="43">
        <f t="shared" si="92"/>
        <v>462</v>
      </c>
      <c r="T608" s="43">
        <f t="shared" si="92"/>
        <v>16</v>
      </c>
      <c r="U608" s="43">
        <f t="shared" si="92"/>
        <v>64</v>
      </c>
      <c r="V608" s="43">
        <v>0</v>
      </c>
      <c r="W608" s="43">
        <v>0</v>
      </c>
      <c r="X608" s="43">
        <f>SUM(X609:X611)</f>
        <v>12</v>
      </c>
      <c r="Y608" s="43">
        <f>SUM(Y609:Y611)</f>
        <v>43</v>
      </c>
      <c r="Z608" s="43">
        <v>0</v>
      </c>
      <c r="AA608" s="43">
        <v>0</v>
      </c>
      <c r="AB608" s="44"/>
      <c r="AC608" s="44"/>
      <c r="AD608" s="65"/>
    </row>
    <row r="609" s="7" customFormat="1" ht="24" spans="1:30">
      <c r="A609" s="45" t="s">
        <v>42</v>
      </c>
      <c r="B609" s="46" t="s">
        <v>627</v>
      </c>
      <c r="C609" s="45" t="s">
        <v>56</v>
      </c>
      <c r="D609" s="45" t="s">
        <v>45</v>
      </c>
      <c r="E609" s="45" t="s">
        <v>267</v>
      </c>
      <c r="F609" s="45">
        <v>1</v>
      </c>
      <c r="G609" s="45">
        <v>1</v>
      </c>
      <c r="H609" s="45">
        <v>3</v>
      </c>
      <c r="I609" s="45">
        <v>17</v>
      </c>
      <c r="J609" s="45">
        <v>2019</v>
      </c>
      <c r="K609" s="45">
        <v>2019</v>
      </c>
      <c r="L609" s="55">
        <v>30</v>
      </c>
      <c r="M609" s="55">
        <v>0</v>
      </c>
      <c r="N609" s="55">
        <v>0</v>
      </c>
      <c r="O609" s="55">
        <v>30</v>
      </c>
      <c r="P609" s="55">
        <v>0</v>
      </c>
      <c r="Q609" s="45" t="s">
        <v>46</v>
      </c>
      <c r="R609" s="45">
        <v>3</v>
      </c>
      <c r="S609" s="45">
        <v>17</v>
      </c>
      <c r="T609" s="45">
        <v>3</v>
      </c>
      <c r="U609" s="45">
        <v>17</v>
      </c>
      <c r="V609" s="45">
        <v>0</v>
      </c>
      <c r="W609" s="45">
        <v>0</v>
      </c>
      <c r="X609" s="45">
        <v>0</v>
      </c>
      <c r="Y609" s="45">
        <v>0</v>
      </c>
      <c r="Z609" s="45">
        <v>0</v>
      </c>
      <c r="AA609" s="45">
        <v>0</v>
      </c>
      <c r="AB609" s="46" t="s">
        <v>299</v>
      </c>
      <c r="AC609" s="46" t="s">
        <v>454</v>
      </c>
      <c r="AD609" s="67"/>
    </row>
    <row r="610" s="7" customFormat="1" ht="24" spans="1:229">
      <c r="A610" s="45" t="s">
        <v>42</v>
      </c>
      <c r="B610" s="46" t="s">
        <v>847</v>
      </c>
      <c r="C610" s="45" t="s">
        <v>58</v>
      </c>
      <c r="D610" s="45" t="s">
        <v>45</v>
      </c>
      <c r="E610" s="45" t="s">
        <v>267</v>
      </c>
      <c r="F610" s="45">
        <v>1</v>
      </c>
      <c r="G610" s="45">
        <v>1</v>
      </c>
      <c r="H610" s="45">
        <v>1</v>
      </c>
      <c r="I610" s="45">
        <v>4</v>
      </c>
      <c r="J610" s="45">
        <v>2019</v>
      </c>
      <c r="K610" s="45">
        <v>2019</v>
      </c>
      <c r="L610" s="55">
        <v>100</v>
      </c>
      <c r="M610" s="55">
        <v>0</v>
      </c>
      <c r="N610" s="55">
        <v>0</v>
      </c>
      <c r="O610" s="55">
        <v>100</v>
      </c>
      <c r="P610" s="55">
        <v>0</v>
      </c>
      <c r="Q610" s="45" t="s">
        <v>46</v>
      </c>
      <c r="R610" s="45">
        <v>52</v>
      </c>
      <c r="S610" s="45">
        <v>235</v>
      </c>
      <c r="T610" s="45">
        <v>1</v>
      </c>
      <c r="U610" s="45">
        <v>4</v>
      </c>
      <c r="V610" s="45">
        <v>0</v>
      </c>
      <c r="W610" s="45">
        <v>0</v>
      </c>
      <c r="X610" s="45">
        <v>0</v>
      </c>
      <c r="Y610" s="45">
        <v>0</v>
      </c>
      <c r="Z610" s="45">
        <v>0</v>
      </c>
      <c r="AA610" s="45">
        <v>0</v>
      </c>
      <c r="AB610" s="46" t="s">
        <v>515</v>
      </c>
      <c r="AC610" s="46" t="s">
        <v>454</v>
      </c>
      <c r="AD610" s="66"/>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c r="CG610" s="8"/>
      <c r="CH610" s="8"/>
      <c r="CI610" s="8"/>
      <c r="CJ610" s="8"/>
      <c r="CK610" s="8"/>
      <c r="CL610" s="8"/>
      <c r="CM610" s="8"/>
      <c r="CN610" s="8"/>
      <c r="CO610" s="8"/>
      <c r="CP610" s="8"/>
      <c r="CQ610" s="8"/>
      <c r="CR610" s="8"/>
      <c r="CS610" s="8"/>
      <c r="CT610" s="8"/>
      <c r="CU610" s="8"/>
      <c r="CV610" s="8"/>
      <c r="CW610" s="8"/>
      <c r="CX610" s="8"/>
      <c r="CY610" s="8"/>
      <c r="CZ610" s="8"/>
      <c r="DA610" s="8"/>
      <c r="DB610" s="8"/>
      <c r="DC610" s="8"/>
      <c r="DD610" s="8"/>
      <c r="DE610" s="8"/>
      <c r="DF610" s="8"/>
      <c r="DG610" s="8"/>
      <c r="DH610" s="8"/>
      <c r="DI610" s="8"/>
      <c r="DJ610" s="8"/>
      <c r="DK610" s="8"/>
      <c r="DL610" s="8"/>
      <c r="DM610" s="8"/>
      <c r="DN610" s="8"/>
      <c r="DO610" s="8"/>
      <c r="DP610" s="8"/>
      <c r="DQ610" s="8"/>
      <c r="DR610" s="8"/>
      <c r="DS610" s="8"/>
      <c r="DT610" s="8"/>
      <c r="DU610" s="8"/>
      <c r="DV610" s="8"/>
      <c r="DW610" s="8"/>
      <c r="DX610" s="8"/>
      <c r="DY610" s="8"/>
      <c r="DZ610" s="8"/>
      <c r="EA610" s="8"/>
      <c r="EB610" s="8"/>
      <c r="EC610" s="8"/>
      <c r="ED610" s="8"/>
      <c r="EE610" s="8"/>
      <c r="EF610" s="8"/>
      <c r="EG610" s="8"/>
      <c r="EH610" s="8"/>
      <c r="EI610" s="8"/>
      <c r="EJ610" s="8"/>
      <c r="EK610" s="8"/>
      <c r="EL610" s="8"/>
      <c r="EM610" s="8"/>
      <c r="EN610" s="8"/>
      <c r="EO610" s="8"/>
      <c r="EP610" s="8"/>
      <c r="EQ610" s="8"/>
      <c r="ER610" s="8"/>
      <c r="ES610" s="8"/>
      <c r="ET610" s="8"/>
      <c r="EU610" s="8"/>
      <c r="EV610" s="8"/>
      <c r="EW610" s="8"/>
      <c r="EX610" s="8"/>
      <c r="EY610" s="8"/>
      <c r="EZ610" s="8"/>
      <c r="FA610" s="8"/>
      <c r="FB610" s="8"/>
      <c r="FC610" s="8"/>
      <c r="FD610" s="8"/>
      <c r="FE610" s="8"/>
      <c r="FF610" s="8"/>
      <c r="FG610" s="8"/>
      <c r="FH610" s="8"/>
      <c r="FI610" s="8"/>
      <c r="FJ610" s="8"/>
      <c r="FK610" s="8"/>
      <c r="FL610" s="8"/>
      <c r="FM610" s="8"/>
      <c r="FN610" s="8"/>
      <c r="FO610" s="8"/>
      <c r="FP610" s="8"/>
      <c r="FQ610" s="8"/>
      <c r="FR610" s="8"/>
      <c r="FS610" s="8"/>
      <c r="FT610" s="8"/>
      <c r="FU610" s="8"/>
      <c r="FV610" s="8"/>
      <c r="FW610" s="8"/>
      <c r="FX610" s="8"/>
      <c r="FY610" s="8"/>
      <c r="FZ610" s="8"/>
      <c r="GA610" s="8"/>
      <c r="GB610" s="8"/>
      <c r="GC610" s="8"/>
      <c r="GD610" s="8"/>
      <c r="GE610" s="8"/>
      <c r="GF610" s="8"/>
      <c r="GG610" s="8"/>
      <c r="GH610" s="8"/>
      <c r="GI610" s="8"/>
      <c r="GJ610" s="8"/>
      <c r="GK610" s="8"/>
      <c r="GL610" s="8"/>
      <c r="GM610" s="8"/>
      <c r="GN610" s="8"/>
      <c r="GO610" s="8"/>
      <c r="GP610" s="8"/>
      <c r="GQ610" s="8"/>
      <c r="GR610" s="8"/>
      <c r="GS610" s="8"/>
      <c r="GT610" s="8"/>
      <c r="GU610" s="8"/>
      <c r="GV610" s="8"/>
      <c r="GW610" s="8"/>
      <c r="GX610" s="8"/>
      <c r="GY610" s="8"/>
      <c r="GZ610" s="8"/>
      <c r="HA610" s="8"/>
      <c r="HB610" s="8"/>
      <c r="HC610" s="8"/>
      <c r="HD610" s="8"/>
      <c r="HE610" s="8"/>
      <c r="HF610" s="8"/>
      <c r="HG610" s="8"/>
      <c r="HH610" s="8"/>
      <c r="HI610" s="8"/>
      <c r="HJ610" s="8"/>
      <c r="HK610" s="8"/>
      <c r="HL610" s="8"/>
      <c r="HM610" s="8"/>
      <c r="HN610" s="8"/>
      <c r="HO610" s="8"/>
      <c r="HP610" s="8"/>
      <c r="HQ610" s="8"/>
      <c r="HR610" s="8"/>
      <c r="HS610" s="8"/>
      <c r="HT610" s="8"/>
      <c r="HU610" s="8"/>
    </row>
    <row r="611" s="8" customFormat="1" ht="24" spans="1:229">
      <c r="A611" s="45" t="s">
        <v>42</v>
      </c>
      <c r="B611" s="46" t="s">
        <v>848</v>
      </c>
      <c r="C611" s="45" t="s">
        <v>57</v>
      </c>
      <c r="D611" s="45" t="s">
        <v>45</v>
      </c>
      <c r="E611" s="45" t="s">
        <v>267</v>
      </c>
      <c r="F611" s="45">
        <v>1</v>
      </c>
      <c r="G611" s="45">
        <v>1</v>
      </c>
      <c r="H611" s="45">
        <v>12</v>
      </c>
      <c r="I611" s="45">
        <v>43</v>
      </c>
      <c r="J611" s="45">
        <v>2019</v>
      </c>
      <c r="K611" s="45">
        <v>2019</v>
      </c>
      <c r="L611" s="55">
        <v>40</v>
      </c>
      <c r="M611" s="55">
        <v>0</v>
      </c>
      <c r="N611" s="55">
        <v>0</v>
      </c>
      <c r="O611" s="55">
        <v>40</v>
      </c>
      <c r="P611" s="55">
        <v>0</v>
      </c>
      <c r="Q611" s="45" t="s">
        <v>46</v>
      </c>
      <c r="R611" s="45">
        <v>51</v>
      </c>
      <c r="S611" s="45">
        <v>210</v>
      </c>
      <c r="T611" s="45">
        <v>12</v>
      </c>
      <c r="U611" s="45">
        <v>43</v>
      </c>
      <c r="V611" s="45">
        <v>0</v>
      </c>
      <c r="W611" s="45">
        <v>0</v>
      </c>
      <c r="X611" s="45">
        <v>12</v>
      </c>
      <c r="Y611" s="45">
        <v>43</v>
      </c>
      <c r="Z611" s="45">
        <v>0</v>
      </c>
      <c r="AA611" s="45">
        <v>0</v>
      </c>
      <c r="AB611" s="46" t="s">
        <v>299</v>
      </c>
      <c r="AC611" s="46" t="s">
        <v>454</v>
      </c>
      <c r="AD611" s="6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7"/>
      <c r="CW611" s="7"/>
      <c r="CX611" s="7"/>
      <c r="CY611" s="7"/>
      <c r="CZ611" s="7"/>
      <c r="DA611" s="7"/>
      <c r="DB611" s="7"/>
      <c r="DC611" s="7"/>
      <c r="DD611" s="7"/>
      <c r="DE611" s="7"/>
      <c r="DF611" s="7"/>
      <c r="DG611" s="7"/>
      <c r="DH611" s="7"/>
      <c r="DI611" s="7"/>
      <c r="DJ611" s="7"/>
      <c r="DK611" s="7"/>
      <c r="DL611" s="7"/>
      <c r="DM611" s="7"/>
      <c r="DN611" s="7"/>
      <c r="DO611" s="7"/>
      <c r="DP611" s="7"/>
      <c r="DQ611" s="7"/>
      <c r="DR611" s="7"/>
      <c r="DS611" s="7"/>
      <c r="DT611" s="7"/>
      <c r="DU611" s="7"/>
      <c r="DV611" s="7"/>
      <c r="DW611" s="7"/>
      <c r="DX611" s="7"/>
      <c r="DY611" s="7"/>
      <c r="DZ611" s="7"/>
      <c r="EA611" s="7"/>
      <c r="EB611" s="7"/>
      <c r="EC611" s="7"/>
      <c r="ED611" s="7"/>
      <c r="EE611" s="7"/>
      <c r="EF611" s="7"/>
      <c r="EG611" s="7"/>
      <c r="EH611" s="7"/>
      <c r="EI611" s="7"/>
      <c r="EJ611" s="7"/>
      <c r="EK611" s="7"/>
      <c r="EL611" s="7"/>
      <c r="EM611" s="7"/>
      <c r="EN611" s="7"/>
      <c r="EO611" s="7"/>
      <c r="EP611" s="7"/>
      <c r="EQ611" s="7"/>
      <c r="ER611" s="7"/>
      <c r="ES611" s="7"/>
      <c r="ET611" s="7"/>
      <c r="EU611" s="7"/>
      <c r="EV611" s="7"/>
      <c r="EW611" s="7"/>
      <c r="EX611" s="7"/>
      <c r="EY611" s="7"/>
      <c r="EZ611" s="7"/>
      <c r="FA611" s="7"/>
      <c r="FB611" s="7"/>
      <c r="FC611" s="7"/>
      <c r="FD611" s="7"/>
      <c r="FE611" s="7"/>
      <c r="FF611" s="7"/>
      <c r="FG611" s="7"/>
      <c r="FH611" s="7"/>
      <c r="FI611" s="7"/>
      <c r="FJ611" s="7"/>
      <c r="FK611" s="7"/>
      <c r="FL611" s="7"/>
      <c r="FM611" s="7"/>
      <c r="FN611" s="7"/>
      <c r="FO611" s="7"/>
      <c r="FP611" s="7"/>
      <c r="FQ611" s="7"/>
      <c r="FR611" s="7"/>
      <c r="FS611" s="7"/>
      <c r="FT611" s="7"/>
      <c r="FU611" s="7"/>
      <c r="FV611" s="7"/>
      <c r="FW611" s="7"/>
      <c r="FX611" s="7"/>
      <c r="FY611" s="7"/>
      <c r="FZ611" s="7"/>
      <c r="GA611" s="7"/>
      <c r="GB611" s="7"/>
      <c r="GC611" s="7"/>
      <c r="GD611" s="7"/>
      <c r="GE611" s="7"/>
      <c r="GF611" s="7"/>
      <c r="GG611" s="7"/>
      <c r="GH611" s="7"/>
      <c r="GI611" s="7"/>
      <c r="GJ611" s="7"/>
      <c r="GK611" s="7"/>
      <c r="GL611" s="7"/>
      <c r="GM611" s="7"/>
      <c r="GN611" s="7"/>
      <c r="GO611" s="7"/>
      <c r="GP611" s="7"/>
      <c r="GQ611" s="7"/>
      <c r="GR611" s="7"/>
      <c r="GS611" s="7"/>
      <c r="GT611" s="7"/>
      <c r="GU611" s="7"/>
      <c r="GV611" s="7"/>
      <c r="GW611" s="7"/>
      <c r="GX611" s="7"/>
      <c r="GY611" s="7"/>
      <c r="GZ611" s="7"/>
      <c r="HA611" s="7"/>
      <c r="HB611" s="7"/>
      <c r="HC611" s="7"/>
      <c r="HD611" s="7"/>
      <c r="HE611" s="7"/>
      <c r="HF611" s="7"/>
      <c r="HG611" s="7"/>
      <c r="HH611" s="7"/>
      <c r="HI611" s="7"/>
      <c r="HJ611" s="7"/>
      <c r="HK611" s="7"/>
      <c r="HL611" s="7"/>
      <c r="HM611" s="7"/>
      <c r="HN611" s="7"/>
      <c r="HO611" s="7"/>
      <c r="HP611" s="7"/>
      <c r="HQ611" s="7"/>
      <c r="HR611" s="7"/>
      <c r="HS611" s="7"/>
      <c r="HT611" s="7"/>
      <c r="HU611" s="7"/>
    </row>
    <row r="612" s="5" customFormat="1" ht="12.75" spans="1:30">
      <c r="A612" s="43" t="s">
        <v>646</v>
      </c>
      <c r="B612" s="44" t="s">
        <v>647</v>
      </c>
      <c r="C612" s="43"/>
      <c r="D612" s="43"/>
      <c r="E612" s="43"/>
      <c r="F612" s="43"/>
      <c r="G612" s="77"/>
      <c r="H612" s="43"/>
      <c r="I612" s="43"/>
      <c r="J612" s="43"/>
      <c r="K612" s="43"/>
      <c r="L612" s="52"/>
      <c r="M612" s="52"/>
      <c r="N612" s="52"/>
      <c r="O612" s="52"/>
      <c r="P612" s="52"/>
      <c r="Q612" s="43"/>
      <c r="R612" s="43"/>
      <c r="S612" s="43"/>
      <c r="T612" s="43"/>
      <c r="U612" s="43"/>
      <c r="V612" s="141"/>
      <c r="W612" s="77"/>
      <c r="X612" s="77"/>
      <c r="Y612" s="77"/>
      <c r="Z612" s="77"/>
      <c r="AA612" s="77"/>
      <c r="AB612" s="65"/>
      <c r="AC612" s="65"/>
      <c r="AD612" s="65"/>
    </row>
    <row r="613" s="5" customFormat="1" ht="12.75" spans="1:30">
      <c r="A613" s="43" t="s">
        <v>648</v>
      </c>
      <c r="B613" s="44" t="s">
        <v>649</v>
      </c>
      <c r="C613" s="43"/>
      <c r="D613" s="43"/>
      <c r="E613" s="43"/>
      <c r="F613" s="43"/>
      <c r="G613" s="77"/>
      <c r="H613" s="43"/>
      <c r="I613" s="43"/>
      <c r="J613" s="43"/>
      <c r="K613" s="43"/>
      <c r="L613" s="52"/>
      <c r="M613" s="52"/>
      <c r="N613" s="52"/>
      <c r="O613" s="52"/>
      <c r="P613" s="52"/>
      <c r="Q613" s="43"/>
      <c r="R613" s="43"/>
      <c r="S613" s="43"/>
      <c r="T613" s="43"/>
      <c r="U613" s="43"/>
      <c r="V613" s="141"/>
      <c r="W613" s="77"/>
      <c r="X613" s="77"/>
      <c r="Y613" s="77"/>
      <c r="Z613" s="77"/>
      <c r="AA613" s="77"/>
      <c r="AB613" s="65"/>
      <c r="AC613" s="65"/>
      <c r="AD613" s="65"/>
    </row>
    <row r="614" s="5" customFormat="1" ht="12.75" spans="1:30">
      <c r="A614" s="43" t="s">
        <v>652</v>
      </c>
      <c r="B614" s="44" t="s">
        <v>653</v>
      </c>
      <c r="C614" s="43"/>
      <c r="D614" s="43"/>
      <c r="E614" s="43"/>
      <c r="F614" s="43"/>
      <c r="G614" s="77"/>
      <c r="H614" s="43"/>
      <c r="I614" s="43"/>
      <c r="J614" s="43"/>
      <c r="K614" s="43"/>
      <c r="L614" s="52"/>
      <c r="M614" s="52"/>
      <c r="N614" s="52"/>
      <c r="O614" s="52"/>
      <c r="P614" s="52"/>
      <c r="Q614" s="43"/>
      <c r="R614" s="43"/>
      <c r="S614" s="43"/>
      <c r="T614" s="43"/>
      <c r="U614" s="43"/>
      <c r="V614" s="141"/>
      <c r="W614" s="77"/>
      <c r="X614" s="77"/>
      <c r="Y614" s="77"/>
      <c r="Z614" s="77"/>
      <c r="AA614" s="77"/>
      <c r="AB614" s="65"/>
      <c r="AC614" s="65"/>
      <c r="AD614" s="65"/>
    </row>
    <row r="615" s="5" customFormat="1" ht="12.75" spans="1:30">
      <c r="A615" s="43" t="s">
        <v>686</v>
      </c>
      <c r="B615" s="44" t="s">
        <v>687</v>
      </c>
      <c r="C615" s="43"/>
      <c r="D615" s="43"/>
      <c r="E615" s="43"/>
      <c r="F615" s="43"/>
      <c r="G615" s="77"/>
      <c r="H615" s="43"/>
      <c r="I615" s="43"/>
      <c r="J615" s="43"/>
      <c r="K615" s="43"/>
      <c r="L615" s="52"/>
      <c r="M615" s="52"/>
      <c r="N615" s="52"/>
      <c r="O615" s="52"/>
      <c r="P615" s="52"/>
      <c r="Q615" s="43"/>
      <c r="R615" s="43"/>
      <c r="S615" s="43"/>
      <c r="T615" s="43"/>
      <c r="U615" s="43"/>
      <c r="V615" s="141"/>
      <c r="W615" s="77"/>
      <c r="X615" s="77"/>
      <c r="Y615" s="77"/>
      <c r="Z615" s="77"/>
      <c r="AA615" s="77"/>
      <c r="AB615" s="65"/>
      <c r="AC615" s="65"/>
      <c r="AD615" s="65"/>
    </row>
    <row r="616" s="5" customFormat="1" ht="12" spans="1:30">
      <c r="A616" s="43" t="s">
        <v>689</v>
      </c>
      <c r="B616" s="44" t="s">
        <v>690</v>
      </c>
      <c r="C616" s="43" t="s">
        <v>36</v>
      </c>
      <c r="D616" s="43"/>
      <c r="E616" s="43"/>
      <c r="F616" s="43">
        <f>SUM(F617:F622)</f>
        <v>4927</v>
      </c>
      <c r="G616" s="43">
        <f>SUM(G617:G622)</f>
        <v>6</v>
      </c>
      <c r="H616" s="43">
        <f>SUM(H617:H622)</f>
        <v>3886</v>
      </c>
      <c r="I616" s="43">
        <f>SUM(I617:I622)</f>
        <v>4927</v>
      </c>
      <c r="J616" s="43"/>
      <c r="K616" s="43"/>
      <c r="L616" s="52">
        <f>SUM(L617:L622)</f>
        <v>32.22</v>
      </c>
      <c r="M616" s="52">
        <f>SUM(M617:M622)</f>
        <v>0</v>
      </c>
      <c r="N616" s="52">
        <f>SUM(N617:N622)</f>
        <v>0</v>
      </c>
      <c r="O616" s="52">
        <f>SUM(O617:O622)</f>
        <v>0</v>
      </c>
      <c r="P616" s="52">
        <f>SUM(P617:P622)</f>
        <v>32.22</v>
      </c>
      <c r="Q616" s="43"/>
      <c r="R616" s="43">
        <f>SUM(R617:R622)</f>
        <v>8169</v>
      </c>
      <c r="S616" s="43">
        <f>SUM(S617:S622)</f>
        <v>24792</v>
      </c>
      <c r="T616" s="43">
        <f>SUM(T617:T622)</f>
        <v>3886</v>
      </c>
      <c r="U616" s="43">
        <f>SUM(U617:U622)</f>
        <v>4927</v>
      </c>
      <c r="V616" s="43">
        <v>0</v>
      </c>
      <c r="W616" s="43">
        <v>0</v>
      </c>
      <c r="X616" s="43">
        <f>SUM(X617:X622)</f>
        <v>4926</v>
      </c>
      <c r="Y616" s="43">
        <f>SUM(Y617:Y622)</f>
        <v>4926</v>
      </c>
      <c r="Z616" s="43">
        <f>SUM(Z617:Z622)</f>
        <v>657</v>
      </c>
      <c r="AA616" s="43">
        <f>SUM(AA617:AA622)</f>
        <v>657</v>
      </c>
      <c r="AB616" s="44"/>
      <c r="AC616" s="44"/>
      <c r="AD616" s="65"/>
    </row>
    <row r="617" s="72" customFormat="1" ht="12" spans="1:30">
      <c r="A617" s="45" t="s">
        <v>42</v>
      </c>
      <c r="B617" s="46" t="s">
        <v>691</v>
      </c>
      <c r="C617" s="45" t="s">
        <v>49</v>
      </c>
      <c r="D617" s="45" t="s">
        <v>70</v>
      </c>
      <c r="E617" s="45" t="s">
        <v>71</v>
      </c>
      <c r="F617" s="45">
        <v>1415</v>
      </c>
      <c r="G617" s="45">
        <v>1</v>
      </c>
      <c r="H617" s="45">
        <v>374</v>
      </c>
      <c r="I617" s="45">
        <v>1415</v>
      </c>
      <c r="J617" s="45">
        <v>2019</v>
      </c>
      <c r="K617" s="45">
        <v>2019</v>
      </c>
      <c r="L617" s="55">
        <v>8.49</v>
      </c>
      <c r="M617" s="55">
        <v>0</v>
      </c>
      <c r="N617" s="55">
        <v>0</v>
      </c>
      <c r="O617" s="55">
        <v>0</v>
      </c>
      <c r="P617" s="55">
        <v>8.49</v>
      </c>
      <c r="Q617" s="45" t="s">
        <v>46</v>
      </c>
      <c r="R617" s="45">
        <v>374</v>
      </c>
      <c r="S617" s="45">
        <v>1415</v>
      </c>
      <c r="T617" s="45">
        <v>374</v>
      </c>
      <c r="U617" s="45">
        <v>1415</v>
      </c>
      <c r="V617" s="45">
        <v>0</v>
      </c>
      <c r="W617" s="45">
        <v>0</v>
      </c>
      <c r="X617" s="45">
        <v>1126</v>
      </c>
      <c r="Y617" s="45">
        <v>1126</v>
      </c>
      <c r="Z617" s="45">
        <v>0</v>
      </c>
      <c r="AA617" s="45">
        <v>0</v>
      </c>
      <c r="AB617" s="46" t="s">
        <v>117</v>
      </c>
      <c r="AC617" s="46" t="s">
        <v>181</v>
      </c>
      <c r="AD617" s="69"/>
    </row>
    <row r="618" s="72" customFormat="1" ht="12" spans="1:30">
      <c r="A618" s="45" t="s">
        <v>42</v>
      </c>
      <c r="B618" s="46" t="s">
        <v>691</v>
      </c>
      <c r="C618" s="45" t="s">
        <v>51</v>
      </c>
      <c r="D618" s="45" t="s">
        <v>70</v>
      </c>
      <c r="E618" s="45" t="s">
        <v>71</v>
      </c>
      <c r="F618" s="45">
        <v>181</v>
      </c>
      <c r="G618" s="45">
        <v>1</v>
      </c>
      <c r="H618" s="45">
        <v>181</v>
      </c>
      <c r="I618" s="45">
        <v>181</v>
      </c>
      <c r="J618" s="45">
        <v>2019</v>
      </c>
      <c r="K618" s="45">
        <v>2019</v>
      </c>
      <c r="L618" s="55">
        <v>1.086</v>
      </c>
      <c r="M618" s="55">
        <v>0</v>
      </c>
      <c r="N618" s="55">
        <v>0</v>
      </c>
      <c r="O618" s="55">
        <v>0</v>
      </c>
      <c r="P618" s="55">
        <v>1.086</v>
      </c>
      <c r="Q618" s="45" t="s">
        <v>46</v>
      </c>
      <c r="R618" s="45">
        <v>4464</v>
      </c>
      <c r="S618" s="45">
        <v>20046</v>
      </c>
      <c r="T618" s="45">
        <v>181</v>
      </c>
      <c r="U618" s="45">
        <v>181</v>
      </c>
      <c r="V618" s="45">
        <v>0</v>
      </c>
      <c r="W618" s="45">
        <v>0</v>
      </c>
      <c r="X618" s="45">
        <v>1126</v>
      </c>
      <c r="Y618" s="45">
        <v>1126</v>
      </c>
      <c r="Z618" s="45">
        <v>0</v>
      </c>
      <c r="AA618" s="45">
        <v>0</v>
      </c>
      <c r="AB618" s="46" t="s">
        <v>117</v>
      </c>
      <c r="AC618" s="46" t="s">
        <v>181</v>
      </c>
      <c r="AD618" s="69"/>
    </row>
    <row r="619" s="72" customFormat="1" ht="12" spans="1:30">
      <c r="A619" s="45" t="s">
        <v>42</v>
      </c>
      <c r="B619" s="46" t="s">
        <v>691</v>
      </c>
      <c r="C619" s="45" t="s">
        <v>52</v>
      </c>
      <c r="D619" s="45" t="s">
        <v>70</v>
      </c>
      <c r="E619" s="45" t="s">
        <v>71</v>
      </c>
      <c r="F619" s="45">
        <v>657</v>
      </c>
      <c r="G619" s="45">
        <v>1</v>
      </c>
      <c r="H619" s="45">
        <v>657</v>
      </c>
      <c r="I619" s="45">
        <v>657</v>
      </c>
      <c r="J619" s="45">
        <v>2019</v>
      </c>
      <c r="K619" s="45">
        <v>2019</v>
      </c>
      <c r="L619" s="55">
        <v>3.942</v>
      </c>
      <c r="M619" s="55">
        <v>0</v>
      </c>
      <c r="N619" s="55">
        <v>0</v>
      </c>
      <c r="O619" s="55">
        <v>0</v>
      </c>
      <c r="P619" s="55">
        <v>3.942</v>
      </c>
      <c r="Q619" s="45" t="s">
        <v>46</v>
      </c>
      <c r="R619" s="45">
        <v>657</v>
      </c>
      <c r="S619" s="45">
        <v>657</v>
      </c>
      <c r="T619" s="45">
        <v>657</v>
      </c>
      <c r="U619" s="45">
        <v>657</v>
      </c>
      <c r="V619" s="45">
        <v>0</v>
      </c>
      <c r="W619" s="45">
        <v>0</v>
      </c>
      <c r="X619" s="45">
        <v>0</v>
      </c>
      <c r="Y619" s="45">
        <v>0</v>
      </c>
      <c r="Z619" s="45">
        <v>657</v>
      </c>
      <c r="AA619" s="45">
        <v>657</v>
      </c>
      <c r="AB619" s="46" t="s">
        <v>117</v>
      </c>
      <c r="AC619" s="46" t="s">
        <v>181</v>
      </c>
      <c r="AD619" s="69"/>
    </row>
    <row r="620" s="72" customFormat="1" ht="12" spans="1:30">
      <c r="A620" s="45" t="s">
        <v>42</v>
      </c>
      <c r="B620" s="46" t="s">
        <v>691</v>
      </c>
      <c r="C620" s="45" t="s">
        <v>53</v>
      </c>
      <c r="D620" s="45" t="s">
        <v>70</v>
      </c>
      <c r="E620" s="45" t="s">
        <v>71</v>
      </c>
      <c r="F620" s="45">
        <v>1126</v>
      </c>
      <c r="G620" s="45">
        <v>1</v>
      </c>
      <c r="H620" s="45">
        <v>1126</v>
      </c>
      <c r="I620" s="45">
        <v>1126</v>
      </c>
      <c r="J620" s="45">
        <v>2019</v>
      </c>
      <c r="K620" s="45">
        <v>2019</v>
      </c>
      <c r="L620" s="55">
        <v>6.75</v>
      </c>
      <c r="M620" s="55">
        <v>0</v>
      </c>
      <c r="N620" s="55">
        <v>0</v>
      </c>
      <c r="O620" s="55">
        <v>0</v>
      </c>
      <c r="P620" s="55">
        <v>6.75</v>
      </c>
      <c r="Q620" s="45" t="s">
        <v>46</v>
      </c>
      <c r="R620" s="45">
        <v>1126</v>
      </c>
      <c r="S620" s="45">
        <v>1126</v>
      </c>
      <c r="T620" s="45">
        <v>1126</v>
      </c>
      <c r="U620" s="45">
        <v>1126</v>
      </c>
      <c r="V620" s="45">
        <v>0</v>
      </c>
      <c r="W620" s="45">
        <v>0</v>
      </c>
      <c r="X620" s="45">
        <v>1126</v>
      </c>
      <c r="Y620" s="45">
        <v>1126</v>
      </c>
      <c r="Z620" s="45">
        <v>0</v>
      </c>
      <c r="AA620" s="45">
        <v>0</v>
      </c>
      <c r="AB620" s="46" t="s">
        <v>117</v>
      </c>
      <c r="AC620" s="46" t="s">
        <v>181</v>
      </c>
      <c r="AD620" s="69"/>
    </row>
    <row r="621" s="6" customFormat="1" ht="12" spans="1:30">
      <c r="A621" s="45" t="s">
        <v>42</v>
      </c>
      <c r="B621" s="46" t="s">
        <v>691</v>
      </c>
      <c r="C621" s="45" t="s">
        <v>55</v>
      </c>
      <c r="D621" s="45" t="s">
        <v>70</v>
      </c>
      <c r="E621" s="45" t="s">
        <v>71</v>
      </c>
      <c r="F621" s="45">
        <v>1448</v>
      </c>
      <c r="G621" s="45">
        <v>1</v>
      </c>
      <c r="H621" s="45">
        <v>1448</v>
      </c>
      <c r="I621" s="45">
        <v>1448</v>
      </c>
      <c r="J621" s="45">
        <v>2019</v>
      </c>
      <c r="K621" s="45">
        <v>2019</v>
      </c>
      <c r="L621" s="55">
        <v>8.688</v>
      </c>
      <c r="M621" s="55">
        <v>0</v>
      </c>
      <c r="N621" s="55">
        <v>0</v>
      </c>
      <c r="O621" s="55">
        <v>0</v>
      </c>
      <c r="P621" s="55">
        <v>8.688</v>
      </c>
      <c r="Q621" s="45" t="s">
        <v>46</v>
      </c>
      <c r="R621" s="45">
        <v>1448</v>
      </c>
      <c r="S621" s="45">
        <v>1448</v>
      </c>
      <c r="T621" s="45">
        <v>1448</v>
      </c>
      <c r="U621" s="45">
        <v>1448</v>
      </c>
      <c r="V621" s="45">
        <v>0</v>
      </c>
      <c r="W621" s="45">
        <v>0</v>
      </c>
      <c r="X621" s="45">
        <v>1448</v>
      </c>
      <c r="Y621" s="45">
        <v>1448</v>
      </c>
      <c r="Z621" s="45">
        <v>0</v>
      </c>
      <c r="AA621" s="45">
        <v>0</v>
      </c>
      <c r="AB621" s="46" t="s">
        <v>117</v>
      </c>
      <c r="AC621" s="46" t="s">
        <v>181</v>
      </c>
      <c r="AD621" s="69"/>
    </row>
    <row r="622" s="8" customFormat="1" ht="12" spans="1:30">
      <c r="A622" s="45" t="s">
        <v>42</v>
      </c>
      <c r="B622" s="46" t="s">
        <v>691</v>
      </c>
      <c r="C622" s="45" t="s">
        <v>57</v>
      </c>
      <c r="D622" s="45" t="s">
        <v>70</v>
      </c>
      <c r="E622" s="45" t="s">
        <v>71</v>
      </c>
      <c r="F622" s="45">
        <v>100</v>
      </c>
      <c r="G622" s="45">
        <v>1</v>
      </c>
      <c r="H622" s="45">
        <v>100</v>
      </c>
      <c r="I622" s="45">
        <v>100</v>
      </c>
      <c r="J622" s="45">
        <v>2019</v>
      </c>
      <c r="K622" s="45">
        <v>2019</v>
      </c>
      <c r="L622" s="55">
        <v>3.264</v>
      </c>
      <c r="M622" s="55">
        <v>0</v>
      </c>
      <c r="N622" s="55">
        <v>0</v>
      </c>
      <c r="O622" s="55">
        <v>0</v>
      </c>
      <c r="P622" s="55">
        <v>3.264</v>
      </c>
      <c r="Q622" s="45" t="s">
        <v>46</v>
      </c>
      <c r="R622" s="45">
        <v>100</v>
      </c>
      <c r="S622" s="45">
        <v>100</v>
      </c>
      <c r="T622" s="45">
        <v>100</v>
      </c>
      <c r="U622" s="45">
        <v>100</v>
      </c>
      <c r="V622" s="45">
        <v>0</v>
      </c>
      <c r="W622" s="45">
        <v>0</v>
      </c>
      <c r="X622" s="45">
        <v>100</v>
      </c>
      <c r="Y622" s="45">
        <v>100</v>
      </c>
      <c r="Z622" s="45">
        <v>0</v>
      </c>
      <c r="AA622" s="45">
        <v>0</v>
      </c>
      <c r="AB622" s="46" t="s">
        <v>117</v>
      </c>
      <c r="AC622" s="46" t="s">
        <v>181</v>
      </c>
      <c r="AD622" s="66"/>
    </row>
    <row r="623" s="5" customFormat="1" ht="20" customHeight="1" spans="1:30">
      <c r="A623" s="43" t="s">
        <v>692</v>
      </c>
      <c r="B623" s="44" t="s">
        <v>693</v>
      </c>
      <c r="C623" s="43" t="s">
        <v>144</v>
      </c>
      <c r="D623" s="43"/>
      <c r="E623" s="43"/>
      <c r="F623" s="43">
        <f>SUM(F624:F638)</f>
        <v>15</v>
      </c>
      <c r="G623" s="43">
        <f>SUM(G624:G638)</f>
        <v>15</v>
      </c>
      <c r="H623" s="43">
        <f>SUM(H624:H638)</f>
        <v>1708</v>
      </c>
      <c r="I623" s="43">
        <f>SUM(I624:I638)</f>
        <v>6581</v>
      </c>
      <c r="J623" s="43"/>
      <c r="K623" s="43"/>
      <c r="L623" s="52">
        <f>SUM(L624:L638)</f>
        <v>4981.55939</v>
      </c>
      <c r="M623" s="52">
        <f>SUM(M624:M638)</f>
        <v>3284.97345</v>
      </c>
      <c r="N623" s="52">
        <f>SUM(N624:N638)</f>
        <v>879.04594</v>
      </c>
      <c r="O623" s="52">
        <f>SUM(O624:O638)</f>
        <v>0</v>
      </c>
      <c r="P623" s="52">
        <f>SUM(P624:P638)</f>
        <v>817.54</v>
      </c>
      <c r="Q623" s="43"/>
      <c r="R623" s="43">
        <f>SUM(R624:R638)</f>
        <v>4100</v>
      </c>
      <c r="S623" s="43">
        <f>SUM(S624:S638)</f>
        <v>18142</v>
      </c>
      <c r="T623" s="43">
        <f>SUM(T624:T638)</f>
        <v>1950</v>
      </c>
      <c r="U623" s="43">
        <f>SUM(U624:U638)</f>
        <v>8283</v>
      </c>
      <c r="V623" s="43">
        <f t="shared" ref="V623:AA623" si="93">SUM(V624:V638)</f>
        <v>0</v>
      </c>
      <c r="W623" s="43">
        <f t="shared" si="93"/>
        <v>0</v>
      </c>
      <c r="X623" s="43">
        <f t="shared" si="93"/>
        <v>0</v>
      </c>
      <c r="Y623" s="43">
        <f t="shared" si="93"/>
        <v>0</v>
      </c>
      <c r="Z623" s="43">
        <f t="shared" si="93"/>
        <v>0</v>
      </c>
      <c r="AA623" s="43">
        <f t="shared" si="93"/>
        <v>0</v>
      </c>
      <c r="AB623" s="44"/>
      <c r="AC623" s="44"/>
      <c r="AD623" s="65"/>
    </row>
    <row r="624" s="12" customFormat="1" ht="20" customHeight="1" spans="1:229">
      <c r="A624" s="45" t="s">
        <v>42</v>
      </c>
      <c r="B624" s="46" t="s">
        <v>695</v>
      </c>
      <c r="C624" s="45" t="s">
        <v>49</v>
      </c>
      <c r="D624" s="45" t="s">
        <v>45</v>
      </c>
      <c r="E624" s="45" t="s">
        <v>267</v>
      </c>
      <c r="F624" s="45">
        <v>1</v>
      </c>
      <c r="G624" s="45">
        <v>1</v>
      </c>
      <c r="H624" s="45">
        <v>3</v>
      </c>
      <c r="I624" s="45">
        <v>12</v>
      </c>
      <c r="J624" s="45">
        <v>2019</v>
      </c>
      <c r="K624" s="45">
        <v>2019</v>
      </c>
      <c r="L624" s="55">
        <v>107.25</v>
      </c>
      <c r="M624" s="55">
        <v>0</v>
      </c>
      <c r="N624" s="55">
        <v>0</v>
      </c>
      <c r="O624" s="55">
        <v>0</v>
      </c>
      <c r="P624" s="55">
        <v>107.25</v>
      </c>
      <c r="Q624" s="45" t="s">
        <v>46</v>
      </c>
      <c r="R624" s="45">
        <v>3</v>
      </c>
      <c r="S624" s="45">
        <v>12</v>
      </c>
      <c r="T624" s="45">
        <v>3</v>
      </c>
      <c r="U624" s="45">
        <v>12</v>
      </c>
      <c r="V624" s="45">
        <v>0</v>
      </c>
      <c r="W624" s="45">
        <v>0</v>
      </c>
      <c r="X624" s="45">
        <v>0</v>
      </c>
      <c r="Y624" s="45">
        <v>0</v>
      </c>
      <c r="Z624" s="45">
        <v>0</v>
      </c>
      <c r="AA624" s="45">
        <v>0</v>
      </c>
      <c r="AB624" s="46" t="s">
        <v>299</v>
      </c>
      <c r="AC624" s="46" t="s">
        <v>181</v>
      </c>
      <c r="AD624" s="46"/>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7"/>
      <c r="CW624" s="7"/>
      <c r="CX624" s="7"/>
      <c r="CY624" s="7"/>
      <c r="CZ624" s="7"/>
      <c r="DA624" s="7"/>
      <c r="DB624" s="7"/>
      <c r="DC624" s="7"/>
      <c r="DD624" s="7"/>
      <c r="DE624" s="7"/>
      <c r="DF624" s="7"/>
      <c r="DG624" s="7"/>
      <c r="DH624" s="7"/>
      <c r="DI624" s="7"/>
      <c r="DJ624" s="7"/>
      <c r="DK624" s="7"/>
      <c r="DL624" s="7"/>
      <c r="DM624" s="7"/>
      <c r="DN624" s="7"/>
      <c r="DO624" s="7"/>
      <c r="DP624" s="7"/>
      <c r="DQ624" s="7"/>
      <c r="DR624" s="7"/>
      <c r="DS624" s="7"/>
      <c r="DT624" s="7"/>
      <c r="DU624" s="7"/>
      <c r="DV624" s="7"/>
      <c r="DW624" s="7"/>
      <c r="DX624" s="7"/>
      <c r="DY624" s="7"/>
      <c r="DZ624" s="7"/>
      <c r="EA624" s="7"/>
      <c r="EB624" s="7"/>
      <c r="EC624" s="7"/>
      <c r="ED624" s="7"/>
      <c r="EE624" s="7"/>
      <c r="EF624" s="7"/>
      <c r="EG624" s="7"/>
      <c r="EH624" s="7"/>
      <c r="EI624" s="7"/>
      <c r="EJ624" s="7"/>
      <c r="EK624" s="7"/>
      <c r="EL624" s="7"/>
      <c r="EM624" s="7"/>
      <c r="EN624" s="7"/>
      <c r="EO624" s="7"/>
      <c r="EP624" s="7"/>
      <c r="EQ624" s="7"/>
      <c r="ER624" s="7"/>
      <c r="ES624" s="7"/>
      <c r="ET624" s="7"/>
      <c r="EU624" s="7"/>
      <c r="EV624" s="7"/>
      <c r="EW624" s="7"/>
      <c r="EX624" s="7"/>
      <c r="EY624" s="7"/>
      <c r="EZ624" s="7"/>
      <c r="FA624" s="7"/>
      <c r="FB624" s="7"/>
      <c r="FC624" s="7"/>
      <c r="FD624" s="7"/>
      <c r="FE624" s="7"/>
      <c r="FF624" s="7"/>
      <c r="FG624" s="7"/>
      <c r="FH624" s="7"/>
      <c r="FI624" s="7"/>
      <c r="FJ624" s="7"/>
      <c r="FK624" s="7"/>
      <c r="FL624" s="7"/>
      <c r="FM624" s="7"/>
      <c r="FN624" s="7"/>
      <c r="FO624" s="7"/>
      <c r="FP624" s="7"/>
      <c r="FQ624" s="7"/>
      <c r="FR624" s="7"/>
      <c r="FS624" s="7"/>
      <c r="FT624" s="7"/>
      <c r="FU624" s="7"/>
      <c r="FV624" s="7"/>
      <c r="FW624" s="7"/>
      <c r="FX624" s="7"/>
      <c r="FY624" s="7"/>
      <c r="FZ624" s="7"/>
      <c r="GA624" s="7"/>
      <c r="GB624" s="7"/>
      <c r="GC624" s="7"/>
      <c r="GD624" s="7"/>
      <c r="GE624" s="7"/>
      <c r="GF624" s="7"/>
      <c r="GG624" s="7"/>
      <c r="GH624" s="7"/>
      <c r="GI624" s="7"/>
      <c r="GJ624" s="7"/>
      <c r="GK624" s="7"/>
      <c r="GL624" s="7"/>
      <c r="GM624" s="7"/>
      <c r="GN624" s="7"/>
      <c r="GO624" s="7"/>
      <c r="GP624" s="7"/>
      <c r="GQ624" s="7"/>
      <c r="GR624" s="7"/>
      <c r="GS624" s="7"/>
      <c r="GT624" s="7"/>
      <c r="GU624" s="7"/>
      <c r="GV624" s="7"/>
      <c r="GW624" s="7"/>
      <c r="GX624" s="7"/>
      <c r="GY624" s="7"/>
      <c r="GZ624" s="7"/>
      <c r="HA624" s="7"/>
      <c r="HB624" s="7"/>
      <c r="HC624" s="7"/>
      <c r="HD624" s="7"/>
      <c r="HE624" s="7"/>
      <c r="HF624" s="7"/>
      <c r="HG624" s="7"/>
      <c r="HH624" s="7"/>
      <c r="HI624" s="7"/>
      <c r="HJ624" s="7"/>
      <c r="HK624" s="7"/>
      <c r="HL624" s="7"/>
      <c r="HM624" s="7"/>
      <c r="HN624" s="7"/>
      <c r="HO624" s="7"/>
      <c r="HP624" s="7"/>
      <c r="HQ624" s="7"/>
      <c r="HR624" s="7"/>
      <c r="HS624" s="7"/>
      <c r="HT624" s="7"/>
      <c r="HU624" s="7"/>
    </row>
    <row r="625" s="12" customFormat="1" ht="20" customHeight="1" spans="1:229">
      <c r="A625" s="45" t="s">
        <v>42</v>
      </c>
      <c r="B625" s="46" t="s">
        <v>696</v>
      </c>
      <c r="C625" s="45" t="s">
        <v>49</v>
      </c>
      <c r="D625" s="45" t="s">
        <v>45</v>
      </c>
      <c r="E625" s="45" t="s">
        <v>267</v>
      </c>
      <c r="F625" s="45">
        <v>1</v>
      </c>
      <c r="G625" s="45">
        <v>1</v>
      </c>
      <c r="H625" s="45">
        <v>84</v>
      </c>
      <c r="I625" s="45">
        <v>276</v>
      </c>
      <c r="J625" s="45">
        <v>2019</v>
      </c>
      <c r="K625" s="45">
        <v>2019</v>
      </c>
      <c r="L625" s="55">
        <v>230</v>
      </c>
      <c r="M625" s="55">
        <v>0</v>
      </c>
      <c r="N625" s="55">
        <v>0</v>
      </c>
      <c r="O625" s="55">
        <v>0</v>
      </c>
      <c r="P625" s="55">
        <v>230</v>
      </c>
      <c r="Q625" s="45" t="s">
        <v>46</v>
      </c>
      <c r="R625" s="45">
        <v>84</v>
      </c>
      <c r="S625" s="45">
        <v>276</v>
      </c>
      <c r="T625" s="45">
        <v>84</v>
      </c>
      <c r="U625" s="45">
        <v>276</v>
      </c>
      <c r="V625" s="45">
        <v>0</v>
      </c>
      <c r="W625" s="45">
        <v>0</v>
      </c>
      <c r="X625" s="45">
        <v>0</v>
      </c>
      <c r="Y625" s="45">
        <v>0</v>
      </c>
      <c r="Z625" s="45">
        <v>0</v>
      </c>
      <c r="AA625" s="45">
        <v>0</v>
      </c>
      <c r="AB625" s="46" t="s">
        <v>299</v>
      </c>
      <c r="AC625" s="46" t="s">
        <v>181</v>
      </c>
      <c r="AD625" s="46"/>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7"/>
      <c r="CW625" s="7"/>
      <c r="CX625" s="7"/>
      <c r="CY625" s="7"/>
      <c r="CZ625" s="7"/>
      <c r="DA625" s="7"/>
      <c r="DB625" s="7"/>
      <c r="DC625" s="7"/>
      <c r="DD625" s="7"/>
      <c r="DE625" s="7"/>
      <c r="DF625" s="7"/>
      <c r="DG625" s="7"/>
      <c r="DH625" s="7"/>
      <c r="DI625" s="7"/>
      <c r="DJ625" s="7"/>
      <c r="DK625" s="7"/>
      <c r="DL625" s="7"/>
      <c r="DM625" s="7"/>
      <c r="DN625" s="7"/>
      <c r="DO625" s="7"/>
      <c r="DP625" s="7"/>
      <c r="DQ625" s="7"/>
      <c r="DR625" s="7"/>
      <c r="DS625" s="7"/>
      <c r="DT625" s="7"/>
      <c r="DU625" s="7"/>
      <c r="DV625" s="7"/>
      <c r="DW625" s="7"/>
      <c r="DX625" s="7"/>
      <c r="DY625" s="7"/>
      <c r="DZ625" s="7"/>
      <c r="EA625" s="7"/>
      <c r="EB625" s="7"/>
      <c r="EC625" s="7"/>
      <c r="ED625" s="7"/>
      <c r="EE625" s="7"/>
      <c r="EF625" s="7"/>
      <c r="EG625" s="7"/>
      <c r="EH625" s="7"/>
      <c r="EI625" s="7"/>
      <c r="EJ625" s="7"/>
      <c r="EK625" s="7"/>
      <c r="EL625" s="7"/>
      <c r="EM625" s="7"/>
      <c r="EN625" s="7"/>
      <c r="EO625" s="7"/>
      <c r="EP625" s="7"/>
      <c r="EQ625" s="7"/>
      <c r="ER625" s="7"/>
      <c r="ES625" s="7"/>
      <c r="ET625" s="7"/>
      <c r="EU625" s="7"/>
      <c r="EV625" s="7"/>
      <c r="EW625" s="7"/>
      <c r="EX625" s="7"/>
      <c r="EY625" s="7"/>
      <c r="EZ625" s="7"/>
      <c r="FA625" s="7"/>
      <c r="FB625" s="7"/>
      <c r="FC625" s="7"/>
      <c r="FD625" s="7"/>
      <c r="FE625" s="7"/>
      <c r="FF625" s="7"/>
      <c r="FG625" s="7"/>
      <c r="FH625" s="7"/>
      <c r="FI625" s="7"/>
      <c r="FJ625" s="7"/>
      <c r="FK625" s="7"/>
      <c r="FL625" s="7"/>
      <c r="FM625" s="7"/>
      <c r="FN625" s="7"/>
      <c r="FO625" s="7"/>
      <c r="FP625" s="7"/>
      <c r="FQ625" s="7"/>
      <c r="FR625" s="7"/>
      <c r="FS625" s="7"/>
      <c r="FT625" s="7"/>
      <c r="FU625" s="7"/>
      <c r="FV625" s="7"/>
      <c r="FW625" s="7"/>
      <c r="FX625" s="7"/>
      <c r="FY625" s="7"/>
      <c r="FZ625" s="7"/>
      <c r="GA625" s="7"/>
      <c r="GB625" s="7"/>
      <c r="GC625" s="7"/>
      <c r="GD625" s="7"/>
      <c r="GE625" s="7"/>
      <c r="GF625" s="7"/>
      <c r="GG625" s="7"/>
      <c r="GH625" s="7"/>
      <c r="GI625" s="7"/>
      <c r="GJ625" s="7"/>
      <c r="GK625" s="7"/>
      <c r="GL625" s="7"/>
      <c r="GM625" s="7"/>
      <c r="GN625" s="7"/>
      <c r="GO625" s="7"/>
      <c r="GP625" s="7"/>
      <c r="GQ625" s="7"/>
      <c r="GR625" s="7"/>
      <c r="GS625" s="7"/>
      <c r="GT625" s="7"/>
      <c r="GU625" s="7"/>
      <c r="GV625" s="7"/>
      <c r="GW625" s="7"/>
      <c r="GX625" s="7"/>
      <c r="GY625" s="7"/>
      <c r="GZ625" s="7"/>
      <c r="HA625" s="7"/>
      <c r="HB625" s="7"/>
      <c r="HC625" s="7"/>
      <c r="HD625" s="7"/>
      <c r="HE625" s="7"/>
      <c r="HF625" s="7"/>
      <c r="HG625" s="7"/>
      <c r="HH625" s="7"/>
      <c r="HI625" s="7"/>
      <c r="HJ625" s="7"/>
      <c r="HK625" s="7"/>
      <c r="HL625" s="7"/>
      <c r="HM625" s="7"/>
      <c r="HN625" s="7"/>
      <c r="HO625" s="7"/>
      <c r="HP625" s="7"/>
      <c r="HQ625" s="7"/>
      <c r="HR625" s="7"/>
      <c r="HS625" s="7"/>
      <c r="HT625" s="7"/>
      <c r="HU625" s="7"/>
    </row>
    <row r="626" s="12" customFormat="1" ht="20" customHeight="1" spans="1:229">
      <c r="A626" s="45" t="s">
        <v>42</v>
      </c>
      <c r="B626" s="46" t="s">
        <v>697</v>
      </c>
      <c r="C626" s="45" t="s">
        <v>49</v>
      </c>
      <c r="D626" s="45" t="s">
        <v>45</v>
      </c>
      <c r="E626" s="45" t="s">
        <v>267</v>
      </c>
      <c r="F626" s="45">
        <v>1</v>
      </c>
      <c r="G626" s="45">
        <v>1</v>
      </c>
      <c r="H626" s="45">
        <v>13</v>
      </c>
      <c r="I626" s="45">
        <v>49</v>
      </c>
      <c r="J626" s="45">
        <v>2019</v>
      </c>
      <c r="K626" s="45">
        <v>2019</v>
      </c>
      <c r="L626" s="55">
        <v>4</v>
      </c>
      <c r="M626" s="55">
        <v>0</v>
      </c>
      <c r="N626" s="55">
        <v>0</v>
      </c>
      <c r="O626" s="55">
        <v>0</v>
      </c>
      <c r="P626" s="55">
        <v>4</v>
      </c>
      <c r="Q626" s="45" t="s">
        <v>46</v>
      </c>
      <c r="R626" s="45">
        <v>13</v>
      </c>
      <c r="S626" s="45">
        <v>49</v>
      </c>
      <c r="T626" s="45">
        <v>13</v>
      </c>
      <c r="U626" s="45">
        <v>49</v>
      </c>
      <c r="V626" s="45">
        <v>0</v>
      </c>
      <c r="W626" s="45">
        <v>0</v>
      </c>
      <c r="X626" s="45">
        <v>0</v>
      </c>
      <c r="Y626" s="45">
        <v>0</v>
      </c>
      <c r="Z626" s="45">
        <v>0</v>
      </c>
      <c r="AA626" s="45">
        <v>0</v>
      </c>
      <c r="AB626" s="46" t="s">
        <v>299</v>
      </c>
      <c r="AC626" s="46" t="s">
        <v>237</v>
      </c>
      <c r="AD626" s="46"/>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7"/>
      <c r="CW626" s="7"/>
      <c r="CX626" s="7"/>
      <c r="CY626" s="7"/>
      <c r="CZ626" s="7"/>
      <c r="DA626" s="7"/>
      <c r="DB626" s="7"/>
      <c r="DC626" s="7"/>
      <c r="DD626" s="7"/>
      <c r="DE626" s="7"/>
      <c r="DF626" s="7"/>
      <c r="DG626" s="7"/>
      <c r="DH626" s="7"/>
      <c r="DI626" s="7"/>
      <c r="DJ626" s="7"/>
      <c r="DK626" s="7"/>
      <c r="DL626" s="7"/>
      <c r="DM626" s="7"/>
      <c r="DN626" s="7"/>
      <c r="DO626" s="7"/>
      <c r="DP626" s="7"/>
      <c r="DQ626" s="7"/>
      <c r="DR626" s="7"/>
      <c r="DS626" s="7"/>
      <c r="DT626" s="7"/>
      <c r="DU626" s="7"/>
      <c r="DV626" s="7"/>
      <c r="DW626" s="7"/>
      <c r="DX626" s="7"/>
      <c r="DY626" s="7"/>
      <c r="DZ626" s="7"/>
      <c r="EA626" s="7"/>
      <c r="EB626" s="7"/>
      <c r="EC626" s="7"/>
      <c r="ED626" s="7"/>
      <c r="EE626" s="7"/>
      <c r="EF626" s="7"/>
      <c r="EG626" s="7"/>
      <c r="EH626" s="7"/>
      <c r="EI626" s="7"/>
      <c r="EJ626" s="7"/>
      <c r="EK626" s="7"/>
      <c r="EL626" s="7"/>
      <c r="EM626" s="7"/>
      <c r="EN626" s="7"/>
      <c r="EO626" s="7"/>
      <c r="EP626" s="7"/>
      <c r="EQ626" s="7"/>
      <c r="ER626" s="7"/>
      <c r="ES626" s="7"/>
      <c r="ET626" s="7"/>
      <c r="EU626" s="7"/>
      <c r="EV626" s="7"/>
      <c r="EW626" s="7"/>
      <c r="EX626" s="7"/>
      <c r="EY626" s="7"/>
      <c r="EZ626" s="7"/>
      <c r="FA626" s="7"/>
      <c r="FB626" s="7"/>
      <c r="FC626" s="7"/>
      <c r="FD626" s="7"/>
      <c r="FE626" s="7"/>
      <c r="FF626" s="7"/>
      <c r="FG626" s="7"/>
      <c r="FH626" s="7"/>
      <c r="FI626" s="7"/>
      <c r="FJ626" s="7"/>
      <c r="FK626" s="7"/>
      <c r="FL626" s="7"/>
      <c r="FM626" s="7"/>
      <c r="FN626" s="7"/>
      <c r="FO626" s="7"/>
      <c r="FP626" s="7"/>
      <c r="FQ626" s="7"/>
      <c r="FR626" s="7"/>
      <c r="FS626" s="7"/>
      <c r="FT626" s="7"/>
      <c r="FU626" s="7"/>
      <c r="FV626" s="7"/>
      <c r="FW626" s="7"/>
      <c r="FX626" s="7"/>
      <c r="FY626" s="7"/>
      <c r="FZ626" s="7"/>
      <c r="GA626" s="7"/>
      <c r="GB626" s="7"/>
      <c r="GC626" s="7"/>
      <c r="GD626" s="7"/>
      <c r="GE626" s="7"/>
      <c r="GF626" s="7"/>
      <c r="GG626" s="7"/>
      <c r="GH626" s="7"/>
      <c r="GI626" s="7"/>
      <c r="GJ626" s="7"/>
      <c r="GK626" s="7"/>
      <c r="GL626" s="7"/>
      <c r="GM626" s="7"/>
      <c r="GN626" s="7"/>
      <c r="GO626" s="7"/>
      <c r="GP626" s="7"/>
      <c r="GQ626" s="7"/>
      <c r="GR626" s="7"/>
      <c r="GS626" s="7"/>
      <c r="GT626" s="7"/>
      <c r="GU626" s="7"/>
      <c r="GV626" s="7"/>
      <c r="GW626" s="7"/>
      <c r="GX626" s="7"/>
      <c r="GY626" s="7"/>
      <c r="GZ626" s="7"/>
      <c r="HA626" s="7"/>
      <c r="HB626" s="7"/>
      <c r="HC626" s="7"/>
      <c r="HD626" s="7"/>
      <c r="HE626" s="7"/>
      <c r="HF626" s="7"/>
      <c r="HG626" s="7"/>
      <c r="HH626" s="7"/>
      <c r="HI626" s="7"/>
      <c r="HJ626" s="7"/>
      <c r="HK626" s="7"/>
      <c r="HL626" s="7"/>
      <c r="HM626" s="7"/>
      <c r="HN626" s="7"/>
      <c r="HO626" s="7"/>
      <c r="HP626" s="7"/>
      <c r="HQ626" s="7"/>
      <c r="HR626" s="7"/>
      <c r="HS626" s="7"/>
      <c r="HT626" s="7"/>
      <c r="HU626" s="7"/>
    </row>
    <row r="627" s="12" customFormat="1" ht="20" customHeight="1" spans="1:229">
      <c r="A627" s="45" t="s">
        <v>42</v>
      </c>
      <c r="B627" s="46" t="s">
        <v>698</v>
      </c>
      <c r="C627" s="45" t="s">
        <v>49</v>
      </c>
      <c r="D627" s="45" t="s">
        <v>45</v>
      </c>
      <c r="E627" s="45" t="s">
        <v>267</v>
      </c>
      <c r="F627" s="45">
        <v>1</v>
      </c>
      <c r="G627" s="45">
        <v>1</v>
      </c>
      <c r="H627" s="45">
        <v>24</v>
      </c>
      <c r="I627" s="45">
        <v>88</v>
      </c>
      <c r="J627" s="45">
        <v>2019</v>
      </c>
      <c r="K627" s="45">
        <v>2019</v>
      </c>
      <c r="L627" s="55">
        <v>159.76</v>
      </c>
      <c r="M627" s="55">
        <v>0</v>
      </c>
      <c r="N627" s="55">
        <v>0</v>
      </c>
      <c r="O627" s="55">
        <v>0</v>
      </c>
      <c r="P627" s="55">
        <v>159.76</v>
      </c>
      <c r="Q627" s="45" t="s">
        <v>46</v>
      </c>
      <c r="R627" s="45">
        <v>24</v>
      </c>
      <c r="S627" s="45">
        <v>88</v>
      </c>
      <c r="T627" s="45">
        <v>24</v>
      </c>
      <c r="U627" s="45">
        <v>88</v>
      </c>
      <c r="V627" s="45">
        <v>0</v>
      </c>
      <c r="W627" s="45">
        <v>0</v>
      </c>
      <c r="X627" s="45">
        <v>0</v>
      </c>
      <c r="Y627" s="45">
        <v>0</v>
      </c>
      <c r="Z627" s="45">
        <v>0</v>
      </c>
      <c r="AA627" s="45">
        <v>0</v>
      </c>
      <c r="AB627" s="46" t="s">
        <v>299</v>
      </c>
      <c r="AC627" s="46" t="s">
        <v>181</v>
      </c>
      <c r="AD627" s="46"/>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7"/>
      <c r="CW627" s="7"/>
      <c r="CX627" s="7"/>
      <c r="CY627" s="7"/>
      <c r="CZ627" s="7"/>
      <c r="DA627" s="7"/>
      <c r="DB627" s="7"/>
      <c r="DC627" s="7"/>
      <c r="DD627" s="7"/>
      <c r="DE627" s="7"/>
      <c r="DF627" s="7"/>
      <c r="DG627" s="7"/>
      <c r="DH627" s="7"/>
      <c r="DI627" s="7"/>
      <c r="DJ627" s="7"/>
      <c r="DK627" s="7"/>
      <c r="DL627" s="7"/>
      <c r="DM627" s="7"/>
      <c r="DN627" s="7"/>
      <c r="DO627" s="7"/>
      <c r="DP627" s="7"/>
      <c r="DQ627" s="7"/>
      <c r="DR627" s="7"/>
      <c r="DS627" s="7"/>
      <c r="DT627" s="7"/>
      <c r="DU627" s="7"/>
      <c r="DV627" s="7"/>
      <c r="DW627" s="7"/>
      <c r="DX627" s="7"/>
      <c r="DY627" s="7"/>
      <c r="DZ627" s="7"/>
      <c r="EA627" s="7"/>
      <c r="EB627" s="7"/>
      <c r="EC627" s="7"/>
      <c r="ED627" s="7"/>
      <c r="EE627" s="7"/>
      <c r="EF627" s="7"/>
      <c r="EG627" s="7"/>
      <c r="EH627" s="7"/>
      <c r="EI627" s="7"/>
      <c r="EJ627" s="7"/>
      <c r="EK627" s="7"/>
      <c r="EL627" s="7"/>
      <c r="EM627" s="7"/>
      <c r="EN627" s="7"/>
      <c r="EO627" s="7"/>
      <c r="EP627" s="7"/>
      <c r="EQ627" s="7"/>
      <c r="ER627" s="7"/>
      <c r="ES627" s="7"/>
      <c r="ET627" s="7"/>
      <c r="EU627" s="7"/>
      <c r="EV627" s="7"/>
      <c r="EW627" s="7"/>
      <c r="EX627" s="7"/>
      <c r="EY627" s="7"/>
      <c r="EZ627" s="7"/>
      <c r="FA627" s="7"/>
      <c r="FB627" s="7"/>
      <c r="FC627" s="7"/>
      <c r="FD627" s="7"/>
      <c r="FE627" s="7"/>
      <c r="FF627" s="7"/>
      <c r="FG627" s="7"/>
      <c r="FH627" s="7"/>
      <c r="FI627" s="7"/>
      <c r="FJ627" s="7"/>
      <c r="FK627" s="7"/>
      <c r="FL627" s="7"/>
      <c r="FM627" s="7"/>
      <c r="FN627" s="7"/>
      <c r="FO627" s="7"/>
      <c r="FP627" s="7"/>
      <c r="FQ627" s="7"/>
      <c r="FR627" s="7"/>
      <c r="FS627" s="7"/>
      <c r="FT627" s="7"/>
      <c r="FU627" s="7"/>
      <c r="FV627" s="7"/>
      <c r="FW627" s="7"/>
      <c r="FX627" s="7"/>
      <c r="FY627" s="7"/>
      <c r="FZ627" s="7"/>
      <c r="GA627" s="7"/>
      <c r="GB627" s="7"/>
      <c r="GC627" s="7"/>
      <c r="GD627" s="7"/>
      <c r="GE627" s="7"/>
      <c r="GF627" s="7"/>
      <c r="GG627" s="7"/>
      <c r="GH627" s="7"/>
      <c r="GI627" s="7"/>
      <c r="GJ627" s="7"/>
      <c r="GK627" s="7"/>
      <c r="GL627" s="7"/>
      <c r="GM627" s="7"/>
      <c r="GN627" s="7"/>
      <c r="GO627" s="7"/>
      <c r="GP627" s="7"/>
      <c r="GQ627" s="7"/>
      <c r="GR627" s="7"/>
      <c r="GS627" s="7"/>
      <c r="GT627" s="7"/>
      <c r="GU627" s="7"/>
      <c r="GV627" s="7"/>
      <c r="GW627" s="7"/>
      <c r="GX627" s="7"/>
      <c r="GY627" s="7"/>
      <c r="GZ627" s="7"/>
      <c r="HA627" s="7"/>
      <c r="HB627" s="7"/>
      <c r="HC627" s="7"/>
      <c r="HD627" s="7"/>
      <c r="HE627" s="7"/>
      <c r="HF627" s="7"/>
      <c r="HG627" s="7"/>
      <c r="HH627" s="7"/>
      <c r="HI627" s="7"/>
      <c r="HJ627" s="7"/>
      <c r="HK627" s="7"/>
      <c r="HL627" s="7"/>
      <c r="HM627" s="7"/>
      <c r="HN627" s="7"/>
      <c r="HO627" s="7"/>
      <c r="HP627" s="7"/>
      <c r="HQ627" s="7"/>
      <c r="HR627" s="7"/>
      <c r="HS627" s="7"/>
      <c r="HT627" s="7"/>
      <c r="HU627" s="7"/>
    </row>
    <row r="628" s="12" customFormat="1" ht="20" customHeight="1" spans="1:229">
      <c r="A628" s="45" t="s">
        <v>42</v>
      </c>
      <c r="B628" s="46" t="s">
        <v>699</v>
      </c>
      <c r="C628" s="45" t="s">
        <v>49</v>
      </c>
      <c r="D628" s="45" t="s">
        <v>45</v>
      </c>
      <c r="E628" s="45" t="s">
        <v>267</v>
      </c>
      <c r="F628" s="45">
        <v>1</v>
      </c>
      <c r="G628" s="45">
        <v>1</v>
      </c>
      <c r="H628" s="45">
        <v>69</v>
      </c>
      <c r="I628" s="45">
        <v>258</v>
      </c>
      <c r="J628" s="45">
        <v>2019</v>
      </c>
      <c r="K628" s="45">
        <v>2019</v>
      </c>
      <c r="L628" s="55">
        <v>340</v>
      </c>
      <c r="M628" s="55">
        <v>340</v>
      </c>
      <c r="N628" s="55">
        <v>0</v>
      </c>
      <c r="O628" s="55">
        <v>0</v>
      </c>
      <c r="P628" s="55">
        <v>0</v>
      </c>
      <c r="Q628" s="45" t="s">
        <v>46</v>
      </c>
      <c r="R628" s="45">
        <v>69</v>
      </c>
      <c r="S628" s="45">
        <v>258</v>
      </c>
      <c r="T628" s="45">
        <v>69</v>
      </c>
      <c r="U628" s="45">
        <v>258</v>
      </c>
      <c r="V628" s="45">
        <v>0</v>
      </c>
      <c r="W628" s="45">
        <v>0</v>
      </c>
      <c r="X628" s="45">
        <v>0</v>
      </c>
      <c r="Y628" s="45">
        <v>0</v>
      </c>
      <c r="Z628" s="45">
        <v>0</v>
      </c>
      <c r="AA628" s="45">
        <v>0</v>
      </c>
      <c r="AB628" s="46" t="s">
        <v>299</v>
      </c>
      <c r="AC628" s="46" t="s">
        <v>181</v>
      </c>
      <c r="AD628" s="46"/>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7"/>
      <c r="CW628" s="7"/>
      <c r="CX628" s="7"/>
      <c r="CY628" s="7"/>
      <c r="CZ628" s="7"/>
      <c r="DA628" s="7"/>
      <c r="DB628" s="7"/>
      <c r="DC628" s="7"/>
      <c r="DD628" s="7"/>
      <c r="DE628" s="7"/>
      <c r="DF628" s="7"/>
      <c r="DG628" s="7"/>
      <c r="DH628" s="7"/>
      <c r="DI628" s="7"/>
      <c r="DJ628" s="7"/>
      <c r="DK628" s="7"/>
      <c r="DL628" s="7"/>
      <c r="DM628" s="7"/>
      <c r="DN628" s="7"/>
      <c r="DO628" s="7"/>
      <c r="DP628" s="7"/>
      <c r="DQ628" s="7"/>
      <c r="DR628" s="7"/>
      <c r="DS628" s="7"/>
      <c r="DT628" s="7"/>
      <c r="DU628" s="7"/>
      <c r="DV628" s="7"/>
      <c r="DW628" s="7"/>
      <c r="DX628" s="7"/>
      <c r="DY628" s="7"/>
      <c r="DZ628" s="7"/>
      <c r="EA628" s="7"/>
      <c r="EB628" s="7"/>
      <c r="EC628" s="7"/>
      <c r="ED628" s="7"/>
      <c r="EE628" s="7"/>
      <c r="EF628" s="7"/>
      <c r="EG628" s="7"/>
      <c r="EH628" s="7"/>
      <c r="EI628" s="7"/>
      <c r="EJ628" s="7"/>
      <c r="EK628" s="7"/>
      <c r="EL628" s="7"/>
      <c r="EM628" s="7"/>
      <c r="EN628" s="7"/>
      <c r="EO628" s="7"/>
      <c r="EP628" s="7"/>
      <c r="EQ628" s="7"/>
      <c r="ER628" s="7"/>
      <c r="ES628" s="7"/>
      <c r="ET628" s="7"/>
      <c r="EU628" s="7"/>
      <c r="EV628" s="7"/>
      <c r="EW628" s="7"/>
      <c r="EX628" s="7"/>
      <c r="EY628" s="7"/>
      <c r="EZ628" s="7"/>
      <c r="FA628" s="7"/>
      <c r="FB628" s="7"/>
      <c r="FC628" s="7"/>
      <c r="FD628" s="7"/>
      <c r="FE628" s="7"/>
      <c r="FF628" s="7"/>
      <c r="FG628" s="7"/>
      <c r="FH628" s="7"/>
      <c r="FI628" s="7"/>
      <c r="FJ628" s="7"/>
      <c r="FK628" s="7"/>
      <c r="FL628" s="7"/>
      <c r="FM628" s="7"/>
      <c r="FN628" s="7"/>
      <c r="FO628" s="7"/>
      <c r="FP628" s="7"/>
      <c r="FQ628" s="7"/>
      <c r="FR628" s="7"/>
      <c r="FS628" s="7"/>
      <c r="FT628" s="7"/>
      <c r="FU628" s="7"/>
      <c r="FV628" s="7"/>
      <c r="FW628" s="7"/>
      <c r="FX628" s="7"/>
      <c r="FY628" s="7"/>
      <c r="FZ628" s="7"/>
      <c r="GA628" s="7"/>
      <c r="GB628" s="7"/>
      <c r="GC628" s="7"/>
      <c r="GD628" s="7"/>
      <c r="GE628" s="7"/>
      <c r="GF628" s="7"/>
      <c r="GG628" s="7"/>
      <c r="GH628" s="7"/>
      <c r="GI628" s="7"/>
      <c r="GJ628" s="7"/>
      <c r="GK628" s="7"/>
      <c r="GL628" s="7"/>
      <c r="GM628" s="7"/>
      <c r="GN628" s="7"/>
      <c r="GO628" s="7"/>
      <c r="GP628" s="7"/>
      <c r="GQ628" s="7"/>
      <c r="GR628" s="7"/>
      <c r="GS628" s="7"/>
      <c r="GT628" s="7"/>
      <c r="GU628" s="7"/>
      <c r="GV628" s="7"/>
      <c r="GW628" s="7"/>
      <c r="GX628" s="7"/>
      <c r="GY628" s="7"/>
      <c r="GZ628" s="7"/>
      <c r="HA628" s="7"/>
      <c r="HB628" s="7"/>
      <c r="HC628" s="7"/>
      <c r="HD628" s="7"/>
      <c r="HE628" s="7"/>
      <c r="HF628" s="7"/>
      <c r="HG628" s="7"/>
      <c r="HH628" s="7"/>
      <c r="HI628" s="7"/>
      <c r="HJ628" s="7"/>
      <c r="HK628" s="7"/>
      <c r="HL628" s="7"/>
      <c r="HM628" s="7"/>
      <c r="HN628" s="7"/>
      <c r="HO628" s="7"/>
      <c r="HP628" s="7"/>
      <c r="HQ628" s="7"/>
      <c r="HR628" s="7"/>
      <c r="HS628" s="7"/>
      <c r="HT628" s="7"/>
      <c r="HU628" s="7"/>
    </row>
    <row r="629" s="12" customFormat="1" ht="20" customHeight="1" spans="1:229">
      <c r="A629" s="45" t="s">
        <v>42</v>
      </c>
      <c r="B629" s="46" t="s">
        <v>700</v>
      </c>
      <c r="C629" s="45" t="s">
        <v>49</v>
      </c>
      <c r="D629" s="45" t="s">
        <v>45</v>
      </c>
      <c r="E629" s="45" t="s">
        <v>267</v>
      </c>
      <c r="F629" s="45">
        <v>1</v>
      </c>
      <c r="G629" s="45">
        <v>1</v>
      </c>
      <c r="H629" s="45">
        <v>69</v>
      </c>
      <c r="I629" s="45">
        <v>258</v>
      </c>
      <c r="J629" s="45">
        <v>2019</v>
      </c>
      <c r="K629" s="45">
        <v>2019</v>
      </c>
      <c r="L629" s="55">
        <v>860</v>
      </c>
      <c r="M629" s="55">
        <v>860</v>
      </c>
      <c r="N629" s="55">
        <v>0</v>
      </c>
      <c r="O629" s="55">
        <v>0</v>
      </c>
      <c r="P629" s="55">
        <v>0</v>
      </c>
      <c r="Q629" s="45" t="s">
        <v>46</v>
      </c>
      <c r="R629" s="45">
        <v>69</v>
      </c>
      <c r="S629" s="45">
        <v>258</v>
      </c>
      <c r="T629" s="45">
        <v>69</v>
      </c>
      <c r="U629" s="45">
        <v>258</v>
      </c>
      <c r="V629" s="45">
        <v>0</v>
      </c>
      <c r="W629" s="45">
        <v>0</v>
      </c>
      <c r="X629" s="45">
        <v>0</v>
      </c>
      <c r="Y629" s="45">
        <v>0</v>
      </c>
      <c r="Z629" s="45">
        <v>0</v>
      </c>
      <c r="AA629" s="45">
        <v>0</v>
      </c>
      <c r="AB629" s="46" t="s">
        <v>299</v>
      </c>
      <c r="AC629" s="46" t="s">
        <v>411</v>
      </c>
      <c r="AD629" s="46"/>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7"/>
      <c r="CW629" s="7"/>
      <c r="CX629" s="7"/>
      <c r="CY629" s="7"/>
      <c r="CZ629" s="7"/>
      <c r="DA629" s="7"/>
      <c r="DB629" s="7"/>
      <c r="DC629" s="7"/>
      <c r="DD629" s="7"/>
      <c r="DE629" s="7"/>
      <c r="DF629" s="7"/>
      <c r="DG629" s="7"/>
      <c r="DH629" s="7"/>
      <c r="DI629" s="7"/>
      <c r="DJ629" s="7"/>
      <c r="DK629" s="7"/>
      <c r="DL629" s="7"/>
      <c r="DM629" s="7"/>
      <c r="DN629" s="7"/>
      <c r="DO629" s="7"/>
      <c r="DP629" s="7"/>
      <c r="DQ629" s="7"/>
      <c r="DR629" s="7"/>
      <c r="DS629" s="7"/>
      <c r="DT629" s="7"/>
      <c r="DU629" s="7"/>
      <c r="DV629" s="7"/>
      <c r="DW629" s="7"/>
      <c r="DX629" s="7"/>
      <c r="DY629" s="7"/>
      <c r="DZ629" s="7"/>
      <c r="EA629" s="7"/>
      <c r="EB629" s="7"/>
      <c r="EC629" s="7"/>
      <c r="ED629" s="7"/>
      <c r="EE629" s="7"/>
      <c r="EF629" s="7"/>
      <c r="EG629" s="7"/>
      <c r="EH629" s="7"/>
      <c r="EI629" s="7"/>
      <c r="EJ629" s="7"/>
      <c r="EK629" s="7"/>
      <c r="EL629" s="7"/>
      <c r="EM629" s="7"/>
      <c r="EN629" s="7"/>
      <c r="EO629" s="7"/>
      <c r="EP629" s="7"/>
      <c r="EQ629" s="7"/>
      <c r="ER629" s="7"/>
      <c r="ES629" s="7"/>
      <c r="ET629" s="7"/>
      <c r="EU629" s="7"/>
      <c r="EV629" s="7"/>
      <c r="EW629" s="7"/>
      <c r="EX629" s="7"/>
      <c r="EY629" s="7"/>
      <c r="EZ629" s="7"/>
      <c r="FA629" s="7"/>
      <c r="FB629" s="7"/>
      <c r="FC629" s="7"/>
      <c r="FD629" s="7"/>
      <c r="FE629" s="7"/>
      <c r="FF629" s="7"/>
      <c r="FG629" s="7"/>
      <c r="FH629" s="7"/>
      <c r="FI629" s="7"/>
      <c r="FJ629" s="7"/>
      <c r="FK629" s="7"/>
      <c r="FL629" s="7"/>
      <c r="FM629" s="7"/>
      <c r="FN629" s="7"/>
      <c r="FO629" s="7"/>
      <c r="FP629" s="7"/>
      <c r="FQ629" s="7"/>
      <c r="FR629" s="7"/>
      <c r="FS629" s="7"/>
      <c r="FT629" s="7"/>
      <c r="FU629" s="7"/>
      <c r="FV629" s="7"/>
      <c r="FW629" s="7"/>
      <c r="FX629" s="7"/>
      <c r="FY629" s="7"/>
      <c r="FZ629" s="7"/>
      <c r="GA629" s="7"/>
      <c r="GB629" s="7"/>
      <c r="GC629" s="7"/>
      <c r="GD629" s="7"/>
      <c r="GE629" s="7"/>
      <c r="GF629" s="7"/>
      <c r="GG629" s="7"/>
      <c r="GH629" s="7"/>
      <c r="GI629" s="7"/>
      <c r="GJ629" s="7"/>
      <c r="GK629" s="7"/>
      <c r="GL629" s="7"/>
      <c r="GM629" s="7"/>
      <c r="GN629" s="7"/>
      <c r="GO629" s="7"/>
      <c r="GP629" s="7"/>
      <c r="GQ629" s="7"/>
      <c r="GR629" s="7"/>
      <c r="GS629" s="7"/>
      <c r="GT629" s="7"/>
      <c r="GU629" s="7"/>
      <c r="GV629" s="7"/>
      <c r="GW629" s="7"/>
      <c r="GX629" s="7"/>
      <c r="GY629" s="7"/>
      <c r="GZ629" s="7"/>
      <c r="HA629" s="7"/>
      <c r="HB629" s="7"/>
      <c r="HC629" s="7"/>
      <c r="HD629" s="7"/>
      <c r="HE629" s="7"/>
      <c r="HF629" s="7"/>
      <c r="HG629" s="7"/>
      <c r="HH629" s="7"/>
      <c r="HI629" s="7"/>
      <c r="HJ629" s="7"/>
      <c r="HK629" s="7"/>
      <c r="HL629" s="7"/>
      <c r="HM629" s="7"/>
      <c r="HN629" s="7"/>
      <c r="HO629" s="7"/>
      <c r="HP629" s="7"/>
      <c r="HQ629" s="7"/>
      <c r="HR629" s="7"/>
      <c r="HS629" s="7"/>
      <c r="HT629" s="7"/>
      <c r="HU629" s="7"/>
    </row>
    <row r="630" s="12" customFormat="1" ht="20" customHeight="1" spans="1:229">
      <c r="A630" s="45" t="s">
        <v>42</v>
      </c>
      <c r="B630" s="46" t="s">
        <v>701</v>
      </c>
      <c r="C630" s="45" t="s">
        <v>49</v>
      </c>
      <c r="D630" s="45" t="s">
        <v>45</v>
      </c>
      <c r="E630" s="45" t="s">
        <v>267</v>
      </c>
      <c r="F630" s="45">
        <v>1</v>
      </c>
      <c r="G630" s="45">
        <v>1</v>
      </c>
      <c r="H630" s="45">
        <v>69</v>
      </c>
      <c r="I630" s="45">
        <v>258</v>
      </c>
      <c r="J630" s="45">
        <v>2019</v>
      </c>
      <c r="K630" s="45">
        <v>2019</v>
      </c>
      <c r="L630" s="55">
        <v>500</v>
      </c>
      <c r="M630" s="55">
        <v>0</v>
      </c>
      <c r="N630" s="55">
        <v>500</v>
      </c>
      <c r="O630" s="55">
        <v>0</v>
      </c>
      <c r="P630" s="55">
        <v>0</v>
      </c>
      <c r="Q630" s="45" t="s">
        <v>46</v>
      </c>
      <c r="R630" s="45">
        <v>69</v>
      </c>
      <c r="S630" s="45">
        <v>258</v>
      </c>
      <c r="T630" s="45">
        <v>69</v>
      </c>
      <c r="U630" s="45">
        <v>258</v>
      </c>
      <c r="V630" s="45">
        <v>0</v>
      </c>
      <c r="W630" s="45">
        <v>0</v>
      </c>
      <c r="X630" s="45">
        <v>0</v>
      </c>
      <c r="Y630" s="45">
        <v>0</v>
      </c>
      <c r="Z630" s="45">
        <v>0</v>
      </c>
      <c r="AA630" s="45">
        <v>0</v>
      </c>
      <c r="AB630" s="46" t="s">
        <v>299</v>
      </c>
      <c r="AC630" s="46" t="s">
        <v>411</v>
      </c>
      <c r="AD630" s="46"/>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7"/>
      <c r="CW630" s="7"/>
      <c r="CX630" s="7"/>
      <c r="CY630" s="7"/>
      <c r="CZ630" s="7"/>
      <c r="DA630" s="7"/>
      <c r="DB630" s="7"/>
      <c r="DC630" s="7"/>
      <c r="DD630" s="7"/>
      <c r="DE630" s="7"/>
      <c r="DF630" s="7"/>
      <c r="DG630" s="7"/>
      <c r="DH630" s="7"/>
      <c r="DI630" s="7"/>
      <c r="DJ630" s="7"/>
      <c r="DK630" s="7"/>
      <c r="DL630" s="7"/>
      <c r="DM630" s="7"/>
      <c r="DN630" s="7"/>
      <c r="DO630" s="7"/>
      <c r="DP630" s="7"/>
      <c r="DQ630" s="7"/>
      <c r="DR630" s="7"/>
      <c r="DS630" s="7"/>
      <c r="DT630" s="7"/>
      <c r="DU630" s="7"/>
      <c r="DV630" s="7"/>
      <c r="DW630" s="7"/>
      <c r="DX630" s="7"/>
      <c r="DY630" s="7"/>
      <c r="DZ630" s="7"/>
      <c r="EA630" s="7"/>
      <c r="EB630" s="7"/>
      <c r="EC630" s="7"/>
      <c r="ED630" s="7"/>
      <c r="EE630" s="7"/>
      <c r="EF630" s="7"/>
      <c r="EG630" s="7"/>
      <c r="EH630" s="7"/>
      <c r="EI630" s="7"/>
      <c r="EJ630" s="7"/>
      <c r="EK630" s="7"/>
      <c r="EL630" s="7"/>
      <c r="EM630" s="7"/>
      <c r="EN630" s="7"/>
      <c r="EO630" s="7"/>
      <c r="EP630" s="7"/>
      <c r="EQ630" s="7"/>
      <c r="ER630" s="7"/>
      <c r="ES630" s="7"/>
      <c r="ET630" s="7"/>
      <c r="EU630" s="7"/>
      <c r="EV630" s="7"/>
      <c r="EW630" s="7"/>
      <c r="EX630" s="7"/>
      <c r="EY630" s="7"/>
      <c r="EZ630" s="7"/>
      <c r="FA630" s="7"/>
      <c r="FB630" s="7"/>
      <c r="FC630" s="7"/>
      <c r="FD630" s="7"/>
      <c r="FE630" s="7"/>
      <c r="FF630" s="7"/>
      <c r="FG630" s="7"/>
      <c r="FH630" s="7"/>
      <c r="FI630" s="7"/>
      <c r="FJ630" s="7"/>
      <c r="FK630" s="7"/>
      <c r="FL630" s="7"/>
      <c r="FM630" s="7"/>
      <c r="FN630" s="7"/>
      <c r="FO630" s="7"/>
      <c r="FP630" s="7"/>
      <c r="FQ630" s="7"/>
      <c r="FR630" s="7"/>
      <c r="FS630" s="7"/>
      <c r="FT630" s="7"/>
      <c r="FU630" s="7"/>
      <c r="FV630" s="7"/>
      <c r="FW630" s="7"/>
      <c r="FX630" s="7"/>
      <c r="FY630" s="7"/>
      <c r="FZ630" s="7"/>
      <c r="GA630" s="7"/>
      <c r="GB630" s="7"/>
      <c r="GC630" s="7"/>
      <c r="GD630" s="7"/>
      <c r="GE630" s="7"/>
      <c r="GF630" s="7"/>
      <c r="GG630" s="7"/>
      <c r="GH630" s="7"/>
      <c r="GI630" s="7"/>
      <c r="GJ630" s="7"/>
      <c r="GK630" s="7"/>
      <c r="GL630" s="7"/>
      <c r="GM630" s="7"/>
      <c r="GN630" s="7"/>
      <c r="GO630" s="7"/>
      <c r="GP630" s="7"/>
      <c r="GQ630" s="7"/>
      <c r="GR630" s="7"/>
      <c r="GS630" s="7"/>
      <c r="GT630" s="7"/>
      <c r="GU630" s="7"/>
      <c r="GV630" s="7"/>
      <c r="GW630" s="7"/>
      <c r="GX630" s="7"/>
      <c r="GY630" s="7"/>
      <c r="GZ630" s="7"/>
      <c r="HA630" s="7"/>
      <c r="HB630" s="7"/>
      <c r="HC630" s="7"/>
      <c r="HD630" s="7"/>
      <c r="HE630" s="7"/>
      <c r="HF630" s="7"/>
      <c r="HG630" s="7"/>
      <c r="HH630" s="7"/>
      <c r="HI630" s="7"/>
      <c r="HJ630" s="7"/>
      <c r="HK630" s="7"/>
      <c r="HL630" s="7"/>
      <c r="HM630" s="7"/>
      <c r="HN630" s="7"/>
      <c r="HO630" s="7"/>
      <c r="HP630" s="7"/>
      <c r="HQ630" s="7"/>
      <c r="HR630" s="7"/>
      <c r="HS630" s="7"/>
      <c r="HT630" s="7"/>
      <c r="HU630" s="7"/>
    </row>
    <row r="631" s="7" customFormat="1" ht="24" spans="1:255">
      <c r="A631" s="45" t="s">
        <v>42</v>
      </c>
      <c r="B631" s="46" t="s">
        <v>410</v>
      </c>
      <c r="C631" s="45" t="s">
        <v>161</v>
      </c>
      <c r="D631" s="45" t="s">
        <v>45</v>
      </c>
      <c r="E631" s="45" t="s">
        <v>267</v>
      </c>
      <c r="F631" s="45">
        <v>1</v>
      </c>
      <c r="G631" s="45">
        <v>1</v>
      </c>
      <c r="H631" s="45">
        <v>457</v>
      </c>
      <c r="I631" s="45">
        <v>1576</v>
      </c>
      <c r="J631" s="45">
        <v>2019</v>
      </c>
      <c r="K631" s="45">
        <v>2019</v>
      </c>
      <c r="L631" s="55">
        <v>1560</v>
      </c>
      <c r="M631" s="55">
        <v>1560</v>
      </c>
      <c r="N631" s="55">
        <v>0</v>
      </c>
      <c r="O631" s="55">
        <v>0</v>
      </c>
      <c r="P631" s="55">
        <v>0</v>
      </c>
      <c r="Q631" s="45" t="s">
        <v>46</v>
      </c>
      <c r="R631" s="45">
        <v>457</v>
      </c>
      <c r="S631" s="45">
        <v>1576</v>
      </c>
      <c r="T631" s="45">
        <v>457</v>
      </c>
      <c r="U631" s="45">
        <v>1576</v>
      </c>
      <c r="V631" s="45">
        <v>0</v>
      </c>
      <c r="W631" s="45">
        <v>0</v>
      </c>
      <c r="X631" s="45">
        <v>0</v>
      </c>
      <c r="Y631" s="45">
        <v>0</v>
      </c>
      <c r="Z631" s="45">
        <v>0</v>
      </c>
      <c r="AA631" s="45">
        <v>0</v>
      </c>
      <c r="AB631" s="46" t="s">
        <v>222</v>
      </c>
      <c r="AC631" s="46" t="s">
        <v>411</v>
      </c>
      <c r="AD631" s="46"/>
      <c r="AE631" s="11"/>
      <c r="AF631" s="11"/>
      <c r="AG631" s="11"/>
      <c r="AH631" s="11"/>
      <c r="AI631" s="11"/>
      <c r="AJ631" s="11"/>
      <c r="AK631" s="11"/>
      <c r="AL631" s="11"/>
      <c r="AM631" s="11"/>
      <c r="AN631" s="11"/>
      <c r="AO631" s="11"/>
      <c r="AP631" s="11"/>
      <c r="AQ631" s="11"/>
      <c r="AR631" s="11"/>
      <c r="AS631" s="11"/>
      <c r="AT631" s="11"/>
      <c r="AU631" s="11"/>
      <c r="AV631" s="11"/>
      <c r="AW631" s="11"/>
      <c r="AX631" s="11"/>
      <c r="AY631" s="11"/>
      <c r="AZ631" s="11"/>
      <c r="BA631" s="11"/>
      <c r="BB631" s="11"/>
      <c r="BC631" s="11"/>
      <c r="BD631" s="11"/>
      <c r="BE631" s="11"/>
      <c r="BF631" s="11"/>
      <c r="BG631" s="11"/>
      <c r="BH631" s="11"/>
      <c r="BI631" s="11"/>
      <c r="BJ631" s="11"/>
      <c r="BK631" s="11"/>
      <c r="BL631" s="11"/>
      <c r="BM631" s="11"/>
      <c r="BN631" s="11"/>
      <c r="BO631" s="11"/>
      <c r="BP631" s="11"/>
      <c r="BQ631" s="11"/>
      <c r="BR631" s="11"/>
      <c r="BS631" s="11"/>
      <c r="BT631" s="11"/>
      <c r="BU631" s="11"/>
      <c r="BV631" s="11"/>
      <c r="BW631" s="11"/>
      <c r="BX631" s="11"/>
      <c r="BY631" s="11"/>
      <c r="BZ631" s="11"/>
      <c r="CA631" s="11"/>
      <c r="CB631" s="11"/>
      <c r="CC631" s="11"/>
      <c r="CD631" s="11"/>
      <c r="CE631" s="11"/>
      <c r="CF631" s="11"/>
      <c r="CG631" s="11"/>
      <c r="CH631" s="11"/>
      <c r="CI631" s="11"/>
      <c r="CJ631" s="11"/>
      <c r="CK631" s="11"/>
      <c r="CL631" s="11"/>
      <c r="CM631" s="11"/>
      <c r="CN631" s="11"/>
      <c r="CO631" s="11"/>
      <c r="CP631" s="11"/>
      <c r="CQ631" s="11"/>
      <c r="CR631" s="11"/>
      <c r="CS631" s="11"/>
      <c r="CT631" s="11"/>
      <c r="CU631" s="11"/>
      <c r="CV631" s="11"/>
      <c r="CW631" s="11"/>
      <c r="CX631" s="11"/>
      <c r="CY631" s="11"/>
      <c r="CZ631" s="11"/>
      <c r="DA631" s="11"/>
      <c r="DB631" s="11"/>
      <c r="DC631" s="11"/>
      <c r="DD631" s="11"/>
      <c r="DE631" s="11"/>
      <c r="DF631" s="11"/>
      <c r="DG631" s="11"/>
      <c r="DH631" s="11"/>
      <c r="DI631" s="11"/>
      <c r="DJ631" s="11"/>
      <c r="DK631" s="11"/>
      <c r="DL631" s="11"/>
      <c r="DM631" s="11"/>
      <c r="DN631" s="11"/>
      <c r="DO631" s="11"/>
      <c r="DP631" s="11"/>
      <c r="DQ631" s="11"/>
      <c r="DR631" s="11"/>
      <c r="DS631" s="11"/>
      <c r="DT631" s="11"/>
      <c r="DU631" s="11"/>
      <c r="DV631" s="11"/>
      <c r="DW631" s="11"/>
      <c r="DX631" s="11"/>
      <c r="DY631" s="11"/>
      <c r="DZ631" s="11"/>
      <c r="EA631" s="11"/>
      <c r="EB631" s="11"/>
      <c r="EC631" s="11"/>
      <c r="ED631" s="11"/>
      <c r="EE631" s="11"/>
      <c r="EF631" s="11"/>
      <c r="EG631" s="11"/>
      <c r="EH631" s="11"/>
      <c r="EI631" s="11"/>
      <c r="EJ631" s="11"/>
      <c r="EK631" s="11"/>
      <c r="EL631" s="11"/>
      <c r="EM631" s="11"/>
      <c r="EN631" s="11"/>
      <c r="EO631" s="11"/>
      <c r="EP631" s="11"/>
      <c r="EQ631" s="11"/>
      <c r="ER631" s="11"/>
      <c r="ES631" s="11"/>
      <c r="ET631" s="11"/>
      <c r="EU631" s="11"/>
      <c r="EV631" s="11"/>
      <c r="EW631" s="11"/>
      <c r="EX631" s="11"/>
      <c r="EY631" s="11"/>
      <c r="EZ631" s="11"/>
      <c r="FA631" s="11"/>
      <c r="FB631" s="11"/>
      <c r="FC631" s="11"/>
      <c r="FD631" s="11"/>
      <c r="FE631" s="11"/>
      <c r="FF631" s="11"/>
      <c r="FG631" s="11"/>
      <c r="FH631" s="11"/>
      <c r="FI631" s="11"/>
      <c r="FJ631" s="11"/>
      <c r="FK631" s="11"/>
      <c r="FL631" s="11"/>
      <c r="FM631" s="11"/>
      <c r="FN631" s="11"/>
      <c r="FO631" s="11"/>
      <c r="FP631" s="11"/>
      <c r="FQ631" s="11"/>
      <c r="FR631" s="11"/>
      <c r="FS631" s="11"/>
      <c r="FT631" s="11"/>
      <c r="FU631" s="11"/>
      <c r="FV631" s="11"/>
      <c r="FW631" s="11"/>
      <c r="FX631" s="11"/>
      <c r="FY631" s="11"/>
      <c r="FZ631" s="11"/>
      <c r="GA631" s="11"/>
      <c r="GB631" s="11"/>
      <c r="GC631" s="11"/>
      <c r="GD631" s="11"/>
      <c r="GE631" s="11"/>
      <c r="GF631" s="11"/>
      <c r="GG631" s="11"/>
      <c r="GH631" s="11"/>
      <c r="GI631" s="11"/>
      <c r="GJ631" s="11"/>
      <c r="GK631" s="11"/>
      <c r="GL631" s="11"/>
      <c r="GM631" s="11"/>
      <c r="GN631" s="11"/>
      <c r="GO631" s="11"/>
      <c r="GP631" s="11"/>
      <c r="GQ631" s="11"/>
      <c r="GR631" s="11"/>
      <c r="GS631" s="11"/>
      <c r="GT631" s="11"/>
      <c r="GU631" s="11"/>
      <c r="GV631" s="11"/>
      <c r="GW631" s="11"/>
      <c r="GX631" s="11"/>
      <c r="GY631" s="11"/>
      <c r="GZ631" s="11"/>
      <c r="HA631" s="11"/>
      <c r="HB631" s="11"/>
      <c r="HC631" s="11"/>
      <c r="HD631" s="11"/>
      <c r="HE631" s="11"/>
      <c r="HF631" s="11"/>
      <c r="HG631" s="11"/>
      <c r="HH631" s="11"/>
      <c r="HI631" s="11"/>
      <c r="HJ631" s="11"/>
      <c r="HK631" s="11"/>
      <c r="HL631" s="11"/>
      <c r="HM631" s="11"/>
      <c r="HN631" s="11"/>
      <c r="HO631" s="11"/>
      <c r="HP631" s="11"/>
      <c r="HQ631" s="11"/>
      <c r="HR631" s="11"/>
      <c r="HS631" s="11"/>
      <c r="HT631" s="11"/>
      <c r="HU631" s="11"/>
      <c r="HV631" s="11"/>
      <c r="HW631" s="11"/>
      <c r="HX631" s="11"/>
      <c r="HY631" s="11"/>
      <c r="HZ631" s="11"/>
      <c r="IA631" s="11"/>
      <c r="IB631" s="11"/>
      <c r="IC631" s="11"/>
      <c r="ID631" s="11"/>
      <c r="IE631" s="11"/>
      <c r="IF631" s="11"/>
      <c r="IG631" s="11"/>
      <c r="IH631" s="11"/>
      <c r="II631" s="11"/>
      <c r="IJ631" s="11"/>
      <c r="IK631" s="11"/>
      <c r="IL631" s="11"/>
      <c r="IM631" s="11"/>
      <c r="IN631" s="11"/>
      <c r="IO631" s="11"/>
      <c r="IP631" s="11"/>
      <c r="IQ631" s="11"/>
      <c r="IR631" s="11"/>
      <c r="IS631" s="11"/>
      <c r="IT631" s="11"/>
      <c r="IU631" s="11"/>
    </row>
    <row r="632" s="7" customFormat="1" ht="24" spans="1:229">
      <c r="A632" s="45" t="s">
        <v>42</v>
      </c>
      <c r="B632" s="46" t="s">
        <v>702</v>
      </c>
      <c r="C632" s="45" t="s">
        <v>52</v>
      </c>
      <c r="D632" s="45" t="s">
        <v>351</v>
      </c>
      <c r="E632" s="45" t="s">
        <v>267</v>
      </c>
      <c r="F632" s="45">
        <v>1</v>
      </c>
      <c r="G632" s="45">
        <v>1</v>
      </c>
      <c r="H632" s="45">
        <v>63</v>
      </c>
      <c r="I632" s="45">
        <v>251</v>
      </c>
      <c r="J632" s="45">
        <v>2019</v>
      </c>
      <c r="K632" s="45">
        <v>2019</v>
      </c>
      <c r="L632" s="55">
        <v>5.0707</v>
      </c>
      <c r="M632" s="55">
        <v>5.0707</v>
      </c>
      <c r="N632" s="55">
        <v>0</v>
      </c>
      <c r="O632" s="55">
        <v>0</v>
      </c>
      <c r="P632" s="55">
        <v>0</v>
      </c>
      <c r="Q632" s="45" t="s">
        <v>46</v>
      </c>
      <c r="R632" s="45">
        <v>921</v>
      </c>
      <c r="S632" s="45">
        <v>4112</v>
      </c>
      <c r="T632" s="45">
        <v>63</v>
      </c>
      <c r="U632" s="45">
        <v>251</v>
      </c>
      <c r="V632" s="45">
        <v>0</v>
      </c>
      <c r="W632" s="45">
        <v>0</v>
      </c>
      <c r="X632" s="45">
        <v>0</v>
      </c>
      <c r="Y632" s="45">
        <v>0</v>
      </c>
      <c r="Z632" s="45">
        <v>0</v>
      </c>
      <c r="AA632" s="45">
        <v>0</v>
      </c>
      <c r="AB632" s="46" t="s">
        <v>222</v>
      </c>
      <c r="AC632" s="46" t="s">
        <v>52</v>
      </c>
      <c r="AD632" s="4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c r="BT632" s="6"/>
      <c r="BU632" s="6"/>
      <c r="BV632" s="6"/>
      <c r="BW632" s="6"/>
      <c r="BX632" s="6"/>
      <c r="BY632" s="6"/>
      <c r="BZ632" s="6"/>
      <c r="CA632" s="6"/>
      <c r="CB632" s="6"/>
      <c r="CC632" s="6"/>
      <c r="CD632" s="6"/>
      <c r="CE632" s="6"/>
      <c r="CF632" s="6"/>
      <c r="CG632" s="6"/>
      <c r="CH632" s="6"/>
      <c r="CI632" s="6"/>
      <c r="CJ632" s="6"/>
      <c r="CK632" s="6"/>
      <c r="CL632" s="6"/>
      <c r="CM632" s="6"/>
      <c r="CN632" s="6"/>
      <c r="CO632" s="6"/>
      <c r="CP632" s="6"/>
      <c r="CQ632" s="6"/>
      <c r="CR632" s="6"/>
      <c r="CS632" s="6"/>
      <c r="CT632" s="6"/>
      <c r="CU632" s="6"/>
      <c r="CV632" s="6"/>
      <c r="CW632" s="6"/>
      <c r="CX632" s="6"/>
      <c r="CY632" s="6"/>
      <c r="CZ632" s="6"/>
      <c r="DA632" s="6"/>
      <c r="DB632" s="6"/>
      <c r="DC632" s="6"/>
      <c r="DD632" s="6"/>
      <c r="DE632" s="6"/>
      <c r="DF632" s="6"/>
      <c r="DG632" s="6"/>
      <c r="DH632" s="6"/>
      <c r="DI632" s="6"/>
      <c r="DJ632" s="6"/>
      <c r="DK632" s="6"/>
      <c r="DL632" s="6"/>
      <c r="DM632" s="6"/>
      <c r="DN632" s="6"/>
      <c r="DO632" s="6"/>
      <c r="DP632" s="6"/>
      <c r="DQ632" s="6"/>
      <c r="DR632" s="6"/>
      <c r="DS632" s="6"/>
      <c r="DT632" s="6"/>
      <c r="DU632" s="6"/>
      <c r="DV632" s="6"/>
      <c r="DW632" s="6"/>
      <c r="DX632" s="6"/>
      <c r="DY632" s="6"/>
      <c r="DZ632" s="6"/>
      <c r="EA632" s="6"/>
      <c r="EB632" s="6"/>
      <c r="EC632" s="6"/>
      <c r="ED632" s="6"/>
      <c r="EE632" s="6"/>
      <c r="EF632" s="6"/>
      <c r="EG632" s="6"/>
      <c r="EH632" s="6"/>
      <c r="EI632" s="6"/>
      <c r="EJ632" s="6"/>
      <c r="EK632" s="6"/>
      <c r="EL632" s="6"/>
      <c r="EM632" s="6"/>
      <c r="EN632" s="6"/>
      <c r="EO632" s="6"/>
      <c r="EP632" s="6"/>
      <c r="EQ632" s="6"/>
      <c r="ER632" s="6"/>
      <c r="ES632" s="6"/>
      <c r="ET632" s="6"/>
      <c r="EU632" s="6"/>
      <c r="EV632" s="6"/>
      <c r="EW632" s="6"/>
      <c r="EX632" s="6"/>
      <c r="EY632" s="6"/>
      <c r="EZ632" s="6"/>
      <c r="FA632" s="6"/>
      <c r="FB632" s="6"/>
      <c r="FC632" s="6"/>
      <c r="FD632" s="6"/>
      <c r="FE632" s="6"/>
      <c r="FF632" s="6"/>
      <c r="FG632" s="6"/>
      <c r="FH632" s="6"/>
      <c r="FI632" s="6"/>
      <c r="FJ632" s="6"/>
      <c r="FK632" s="6"/>
      <c r="FL632" s="6"/>
      <c r="FM632" s="6"/>
      <c r="FN632" s="6"/>
      <c r="FO632" s="6"/>
      <c r="FP632" s="6"/>
      <c r="FQ632" s="6"/>
      <c r="FR632" s="6"/>
      <c r="FS632" s="6"/>
      <c r="FT632" s="6"/>
      <c r="FU632" s="6"/>
      <c r="FV632" s="6"/>
      <c r="FW632" s="6"/>
      <c r="FX632" s="6"/>
      <c r="FY632" s="6"/>
      <c r="FZ632" s="6"/>
      <c r="GA632" s="6"/>
      <c r="GB632" s="6"/>
      <c r="GC632" s="6"/>
      <c r="GD632" s="6"/>
      <c r="GE632" s="6"/>
      <c r="GF632" s="6"/>
      <c r="GG632" s="6"/>
      <c r="GH632" s="6"/>
      <c r="GI632" s="6"/>
      <c r="GJ632" s="6"/>
      <c r="GK632" s="6"/>
      <c r="GL632" s="6"/>
      <c r="GM632" s="6"/>
      <c r="GN632" s="6"/>
      <c r="GO632" s="6"/>
      <c r="GP632" s="6"/>
      <c r="GQ632" s="6"/>
      <c r="GR632" s="6"/>
      <c r="GS632" s="6"/>
      <c r="GT632" s="6"/>
      <c r="GU632" s="6"/>
      <c r="GV632" s="6"/>
      <c r="GW632" s="6"/>
      <c r="GX632" s="6"/>
      <c r="GY632" s="6"/>
      <c r="GZ632" s="6"/>
      <c r="HA632" s="6"/>
      <c r="HB632" s="6"/>
      <c r="HC632" s="6"/>
      <c r="HD632" s="6"/>
      <c r="HE632" s="6"/>
      <c r="HF632" s="6"/>
      <c r="HG632" s="6"/>
      <c r="HH632" s="6"/>
      <c r="HI632" s="6"/>
      <c r="HJ632" s="6"/>
      <c r="HK632" s="6"/>
      <c r="HL632" s="6"/>
      <c r="HM632" s="6"/>
      <c r="HN632" s="6"/>
      <c r="HO632" s="6"/>
      <c r="HP632" s="6"/>
      <c r="HQ632" s="6"/>
      <c r="HR632" s="6"/>
      <c r="HS632" s="6"/>
      <c r="HT632" s="6"/>
      <c r="HU632" s="6"/>
    </row>
    <row r="633" s="7" customFormat="1" ht="24" spans="1:229">
      <c r="A633" s="45" t="s">
        <v>42</v>
      </c>
      <c r="B633" s="46" t="s">
        <v>703</v>
      </c>
      <c r="C633" s="45" t="s">
        <v>53</v>
      </c>
      <c r="D633" s="45" t="s">
        <v>351</v>
      </c>
      <c r="E633" s="45" t="s">
        <v>267</v>
      </c>
      <c r="F633" s="45">
        <v>1</v>
      </c>
      <c r="G633" s="45">
        <v>1</v>
      </c>
      <c r="H633" s="45">
        <v>274</v>
      </c>
      <c r="I633" s="45">
        <v>1165</v>
      </c>
      <c r="J633" s="45">
        <v>2019</v>
      </c>
      <c r="K633" s="45">
        <v>2019</v>
      </c>
      <c r="L633" s="55">
        <v>4.8495</v>
      </c>
      <c r="M633" s="55">
        <v>4.8495</v>
      </c>
      <c r="N633" s="55">
        <v>0</v>
      </c>
      <c r="O633" s="55">
        <v>0</v>
      </c>
      <c r="P633" s="55">
        <v>0</v>
      </c>
      <c r="Q633" s="45" t="s">
        <v>46</v>
      </c>
      <c r="R633" s="45">
        <v>520</v>
      </c>
      <c r="S633" s="45">
        <v>2266</v>
      </c>
      <c r="T633" s="45">
        <v>274</v>
      </c>
      <c r="U633" s="45">
        <v>1165</v>
      </c>
      <c r="V633" s="45">
        <v>0</v>
      </c>
      <c r="W633" s="45">
        <v>0</v>
      </c>
      <c r="X633" s="45">
        <v>0</v>
      </c>
      <c r="Y633" s="45">
        <v>0</v>
      </c>
      <c r="Z633" s="45">
        <v>0</v>
      </c>
      <c r="AA633" s="45">
        <v>0</v>
      </c>
      <c r="AB633" s="46" t="s">
        <v>222</v>
      </c>
      <c r="AC633" s="46" t="s">
        <v>704</v>
      </c>
      <c r="AD633" s="4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c r="BT633" s="6"/>
      <c r="BU633" s="6"/>
      <c r="BV633" s="6"/>
      <c r="BW633" s="6"/>
      <c r="BX633" s="6"/>
      <c r="BY633" s="6"/>
      <c r="BZ633" s="6"/>
      <c r="CA633" s="6"/>
      <c r="CB633" s="6"/>
      <c r="CC633" s="6"/>
      <c r="CD633" s="6"/>
      <c r="CE633" s="6"/>
      <c r="CF633" s="6"/>
      <c r="CG633" s="6"/>
      <c r="CH633" s="6"/>
      <c r="CI633" s="6"/>
      <c r="CJ633" s="6"/>
      <c r="CK633" s="6"/>
      <c r="CL633" s="6"/>
      <c r="CM633" s="6"/>
      <c r="CN633" s="6"/>
      <c r="CO633" s="6"/>
      <c r="CP633" s="6"/>
      <c r="CQ633" s="6"/>
      <c r="CR633" s="6"/>
      <c r="CS633" s="6"/>
      <c r="CT633" s="6"/>
      <c r="CU633" s="6"/>
      <c r="CV633" s="6"/>
      <c r="CW633" s="6"/>
      <c r="CX633" s="6"/>
      <c r="CY633" s="6"/>
      <c r="CZ633" s="6"/>
      <c r="DA633" s="6"/>
      <c r="DB633" s="6"/>
      <c r="DC633" s="6"/>
      <c r="DD633" s="6"/>
      <c r="DE633" s="6"/>
      <c r="DF633" s="6"/>
      <c r="DG633" s="6"/>
      <c r="DH633" s="6"/>
      <c r="DI633" s="6"/>
      <c r="DJ633" s="6"/>
      <c r="DK633" s="6"/>
      <c r="DL633" s="6"/>
      <c r="DM633" s="6"/>
      <c r="DN633" s="6"/>
      <c r="DO633" s="6"/>
      <c r="DP633" s="6"/>
      <c r="DQ633" s="6"/>
      <c r="DR633" s="6"/>
      <c r="DS633" s="6"/>
      <c r="DT633" s="6"/>
      <c r="DU633" s="6"/>
      <c r="DV633" s="6"/>
      <c r="DW633" s="6"/>
      <c r="DX633" s="6"/>
      <c r="DY633" s="6"/>
      <c r="DZ633" s="6"/>
      <c r="EA633" s="6"/>
      <c r="EB633" s="6"/>
      <c r="EC633" s="6"/>
      <c r="ED633" s="6"/>
      <c r="EE633" s="6"/>
      <c r="EF633" s="6"/>
      <c r="EG633" s="6"/>
      <c r="EH633" s="6"/>
      <c r="EI633" s="6"/>
      <c r="EJ633" s="6"/>
      <c r="EK633" s="6"/>
      <c r="EL633" s="6"/>
      <c r="EM633" s="6"/>
      <c r="EN633" s="6"/>
      <c r="EO633" s="6"/>
      <c r="EP633" s="6"/>
      <c r="EQ633" s="6"/>
      <c r="ER633" s="6"/>
      <c r="ES633" s="6"/>
      <c r="ET633" s="6"/>
      <c r="EU633" s="6"/>
      <c r="EV633" s="6"/>
      <c r="EW633" s="6"/>
      <c r="EX633" s="6"/>
      <c r="EY633" s="6"/>
      <c r="EZ633" s="6"/>
      <c r="FA633" s="6"/>
      <c r="FB633" s="6"/>
      <c r="FC633" s="6"/>
      <c r="FD633" s="6"/>
      <c r="FE633" s="6"/>
      <c r="FF633" s="6"/>
      <c r="FG633" s="6"/>
      <c r="FH633" s="6"/>
      <c r="FI633" s="6"/>
      <c r="FJ633" s="6"/>
      <c r="FK633" s="6"/>
      <c r="FL633" s="6"/>
      <c r="FM633" s="6"/>
      <c r="FN633" s="6"/>
      <c r="FO633" s="6"/>
      <c r="FP633" s="6"/>
      <c r="FQ633" s="6"/>
      <c r="FR633" s="6"/>
      <c r="FS633" s="6"/>
      <c r="FT633" s="6"/>
      <c r="FU633" s="6"/>
      <c r="FV633" s="6"/>
      <c r="FW633" s="6"/>
      <c r="FX633" s="6"/>
      <c r="FY633" s="6"/>
      <c r="FZ633" s="6"/>
      <c r="GA633" s="6"/>
      <c r="GB633" s="6"/>
      <c r="GC633" s="6"/>
      <c r="GD633" s="6"/>
      <c r="GE633" s="6"/>
      <c r="GF633" s="6"/>
      <c r="GG633" s="6"/>
      <c r="GH633" s="6"/>
      <c r="GI633" s="6"/>
      <c r="GJ633" s="6"/>
      <c r="GK633" s="6"/>
      <c r="GL633" s="6"/>
      <c r="GM633" s="6"/>
      <c r="GN633" s="6"/>
      <c r="GO633" s="6"/>
      <c r="GP633" s="6"/>
      <c r="GQ633" s="6"/>
      <c r="GR633" s="6"/>
      <c r="GS633" s="6"/>
      <c r="GT633" s="6"/>
      <c r="GU633" s="6"/>
      <c r="GV633" s="6"/>
      <c r="GW633" s="6"/>
      <c r="GX633" s="6"/>
      <c r="GY633" s="6"/>
      <c r="GZ633" s="6"/>
      <c r="HA633" s="6"/>
      <c r="HB633" s="6"/>
      <c r="HC633" s="6"/>
      <c r="HD633" s="6"/>
      <c r="HE633" s="6"/>
      <c r="HF633" s="6"/>
      <c r="HG633" s="6"/>
      <c r="HH633" s="6"/>
      <c r="HI633" s="6"/>
      <c r="HJ633" s="6"/>
      <c r="HK633" s="6"/>
      <c r="HL633" s="6"/>
      <c r="HM633" s="6"/>
      <c r="HN633" s="6"/>
      <c r="HO633" s="6"/>
      <c r="HP633" s="6"/>
      <c r="HQ633" s="6"/>
      <c r="HR633" s="6"/>
      <c r="HS633" s="6"/>
      <c r="HT633" s="6"/>
      <c r="HU633" s="6"/>
    </row>
    <row r="634" s="7" customFormat="1" ht="24" spans="1:229">
      <c r="A634" s="45" t="s">
        <v>42</v>
      </c>
      <c r="B634" s="46" t="s">
        <v>705</v>
      </c>
      <c r="C634" s="45" t="s">
        <v>54</v>
      </c>
      <c r="D634" s="45" t="s">
        <v>45</v>
      </c>
      <c r="E634" s="45" t="s">
        <v>267</v>
      </c>
      <c r="F634" s="45">
        <v>1</v>
      </c>
      <c r="G634" s="45">
        <v>1</v>
      </c>
      <c r="H634" s="45">
        <v>75</v>
      </c>
      <c r="I634" s="45">
        <v>317</v>
      </c>
      <c r="J634" s="45">
        <v>2019</v>
      </c>
      <c r="K634" s="45">
        <v>2019</v>
      </c>
      <c r="L634" s="55">
        <v>350</v>
      </c>
      <c r="M634" s="55">
        <v>284.95406</v>
      </c>
      <c r="N634" s="55">
        <v>65.04594</v>
      </c>
      <c r="O634" s="55">
        <v>0</v>
      </c>
      <c r="P634" s="55">
        <v>0</v>
      </c>
      <c r="Q634" s="45" t="s">
        <v>46</v>
      </c>
      <c r="R634" s="45">
        <v>317</v>
      </c>
      <c r="S634" s="45">
        <v>2019</v>
      </c>
      <c r="T634" s="45">
        <v>317</v>
      </c>
      <c r="U634" s="45">
        <v>2019</v>
      </c>
      <c r="V634" s="45">
        <v>0</v>
      </c>
      <c r="W634" s="45">
        <v>0</v>
      </c>
      <c r="X634" s="45">
        <v>0</v>
      </c>
      <c r="Y634" s="45">
        <v>0</v>
      </c>
      <c r="Z634" s="45">
        <v>0</v>
      </c>
      <c r="AA634" s="45">
        <v>0</v>
      </c>
      <c r="AB634" s="46" t="s">
        <v>222</v>
      </c>
      <c r="AC634" s="46" t="s">
        <v>372</v>
      </c>
      <c r="AD634" s="4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c r="BT634" s="6"/>
      <c r="BU634" s="6"/>
      <c r="BV634" s="6"/>
      <c r="BW634" s="6"/>
      <c r="BX634" s="6"/>
      <c r="BY634" s="6"/>
      <c r="BZ634" s="6"/>
      <c r="CA634" s="6"/>
      <c r="CB634" s="6"/>
      <c r="CC634" s="6"/>
      <c r="CD634" s="6"/>
      <c r="CE634" s="6"/>
      <c r="CF634" s="6"/>
      <c r="CG634" s="6"/>
      <c r="CH634" s="6"/>
      <c r="CI634" s="6"/>
      <c r="CJ634" s="6"/>
      <c r="CK634" s="6"/>
      <c r="CL634" s="6"/>
      <c r="CM634" s="6"/>
      <c r="CN634" s="6"/>
      <c r="CO634" s="6"/>
      <c r="CP634" s="6"/>
      <c r="CQ634" s="6"/>
      <c r="CR634" s="6"/>
      <c r="CS634" s="6"/>
      <c r="CT634" s="6"/>
      <c r="CU634" s="6"/>
      <c r="CV634" s="6"/>
      <c r="CW634" s="6"/>
      <c r="CX634" s="6"/>
      <c r="CY634" s="6"/>
      <c r="CZ634" s="6"/>
      <c r="DA634" s="6"/>
      <c r="DB634" s="6"/>
      <c r="DC634" s="6"/>
      <c r="DD634" s="6"/>
      <c r="DE634" s="6"/>
      <c r="DF634" s="6"/>
      <c r="DG634" s="6"/>
      <c r="DH634" s="6"/>
      <c r="DI634" s="6"/>
      <c r="DJ634" s="6"/>
      <c r="DK634" s="6"/>
      <c r="DL634" s="6"/>
      <c r="DM634" s="6"/>
      <c r="DN634" s="6"/>
      <c r="DO634" s="6"/>
      <c r="DP634" s="6"/>
      <c r="DQ634" s="6"/>
      <c r="DR634" s="6"/>
      <c r="DS634" s="6"/>
      <c r="DT634" s="6"/>
      <c r="DU634" s="6"/>
      <c r="DV634" s="6"/>
      <c r="DW634" s="6"/>
      <c r="DX634" s="6"/>
      <c r="DY634" s="6"/>
      <c r="DZ634" s="6"/>
      <c r="EA634" s="6"/>
      <c r="EB634" s="6"/>
      <c r="EC634" s="6"/>
      <c r="ED634" s="6"/>
      <c r="EE634" s="6"/>
      <c r="EF634" s="6"/>
      <c r="EG634" s="6"/>
      <c r="EH634" s="6"/>
      <c r="EI634" s="6"/>
      <c r="EJ634" s="6"/>
      <c r="EK634" s="6"/>
      <c r="EL634" s="6"/>
      <c r="EM634" s="6"/>
      <c r="EN634" s="6"/>
      <c r="EO634" s="6"/>
      <c r="EP634" s="6"/>
      <c r="EQ634" s="6"/>
      <c r="ER634" s="6"/>
      <c r="ES634" s="6"/>
      <c r="ET634" s="6"/>
      <c r="EU634" s="6"/>
      <c r="EV634" s="6"/>
      <c r="EW634" s="6"/>
      <c r="EX634" s="6"/>
      <c r="EY634" s="6"/>
      <c r="EZ634" s="6"/>
      <c r="FA634" s="6"/>
      <c r="FB634" s="6"/>
      <c r="FC634" s="6"/>
      <c r="FD634" s="6"/>
      <c r="FE634" s="6"/>
      <c r="FF634" s="6"/>
      <c r="FG634" s="6"/>
      <c r="FH634" s="6"/>
      <c r="FI634" s="6"/>
      <c r="FJ634" s="6"/>
      <c r="FK634" s="6"/>
      <c r="FL634" s="6"/>
      <c r="FM634" s="6"/>
      <c r="FN634" s="6"/>
      <c r="FO634" s="6"/>
      <c r="FP634" s="6"/>
      <c r="FQ634" s="6"/>
      <c r="FR634" s="6"/>
      <c r="FS634" s="6"/>
      <c r="FT634" s="6"/>
      <c r="FU634" s="6"/>
      <c r="FV634" s="6"/>
      <c r="FW634" s="6"/>
      <c r="FX634" s="6"/>
      <c r="FY634" s="6"/>
      <c r="FZ634" s="6"/>
      <c r="GA634" s="6"/>
      <c r="GB634" s="6"/>
      <c r="GC634" s="6"/>
      <c r="GD634" s="6"/>
      <c r="GE634" s="6"/>
      <c r="GF634" s="6"/>
      <c r="GG634" s="6"/>
      <c r="GH634" s="6"/>
      <c r="GI634" s="6"/>
      <c r="GJ634" s="6"/>
      <c r="GK634" s="6"/>
      <c r="GL634" s="6"/>
      <c r="GM634" s="6"/>
      <c r="GN634" s="6"/>
      <c r="GO634" s="6"/>
      <c r="GP634" s="6"/>
      <c r="GQ634" s="6"/>
      <c r="GR634" s="6"/>
      <c r="GS634" s="6"/>
      <c r="GT634" s="6"/>
      <c r="GU634" s="6"/>
      <c r="GV634" s="6"/>
      <c r="GW634" s="6"/>
      <c r="GX634" s="6"/>
      <c r="GY634" s="6"/>
      <c r="GZ634" s="6"/>
      <c r="HA634" s="6"/>
      <c r="HB634" s="6"/>
      <c r="HC634" s="6"/>
      <c r="HD634" s="6"/>
      <c r="HE634" s="6"/>
      <c r="HF634" s="6"/>
      <c r="HG634" s="6"/>
      <c r="HH634" s="6"/>
      <c r="HI634" s="6"/>
      <c r="HJ634" s="6"/>
      <c r="HK634" s="6"/>
      <c r="HL634" s="6"/>
      <c r="HM634" s="6"/>
      <c r="HN634" s="6"/>
      <c r="HO634" s="6"/>
      <c r="HP634" s="6"/>
      <c r="HQ634" s="6"/>
      <c r="HR634" s="6"/>
      <c r="HS634" s="6"/>
      <c r="HT634" s="6"/>
      <c r="HU634" s="6"/>
    </row>
    <row r="635" s="7" customFormat="1" ht="24" spans="1:229">
      <c r="A635" s="45" t="s">
        <v>42</v>
      </c>
      <c r="B635" s="46" t="s">
        <v>706</v>
      </c>
      <c r="C635" s="45" t="s">
        <v>55</v>
      </c>
      <c r="D635" s="45" t="s">
        <v>45</v>
      </c>
      <c r="E635" s="45" t="s">
        <v>267</v>
      </c>
      <c r="F635" s="45">
        <v>1</v>
      </c>
      <c r="G635" s="45">
        <v>1</v>
      </c>
      <c r="H635" s="45">
        <v>216</v>
      </c>
      <c r="I635" s="45">
        <v>876</v>
      </c>
      <c r="J635" s="45">
        <v>2019</v>
      </c>
      <c r="K635" s="45">
        <v>2019</v>
      </c>
      <c r="L635" s="55">
        <v>224.09919</v>
      </c>
      <c r="M635" s="55">
        <v>224.09919</v>
      </c>
      <c r="N635" s="55">
        <v>0</v>
      </c>
      <c r="O635" s="55">
        <v>0</v>
      </c>
      <c r="P635" s="55">
        <v>0</v>
      </c>
      <c r="Q635" s="45" t="s">
        <v>337</v>
      </c>
      <c r="R635" s="45">
        <v>499</v>
      </c>
      <c r="S635" s="45">
        <v>2332</v>
      </c>
      <c r="T635" s="45">
        <v>216</v>
      </c>
      <c r="U635" s="45">
        <v>876</v>
      </c>
      <c r="V635" s="45">
        <v>0</v>
      </c>
      <c r="W635" s="45">
        <v>0</v>
      </c>
      <c r="X635" s="45">
        <v>0</v>
      </c>
      <c r="Y635" s="45">
        <v>0</v>
      </c>
      <c r="Z635" s="45">
        <v>0</v>
      </c>
      <c r="AA635" s="45">
        <v>0</v>
      </c>
      <c r="AB635" s="46" t="s">
        <v>299</v>
      </c>
      <c r="AC635" s="46" t="s">
        <v>707</v>
      </c>
      <c r="AD635" s="4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c r="BT635" s="6"/>
      <c r="BU635" s="6"/>
      <c r="BV635" s="6"/>
      <c r="BW635" s="6"/>
      <c r="BX635" s="6"/>
      <c r="BY635" s="6"/>
      <c r="BZ635" s="6"/>
      <c r="CA635" s="6"/>
      <c r="CB635" s="6"/>
      <c r="CC635" s="6"/>
      <c r="CD635" s="6"/>
      <c r="CE635" s="6"/>
      <c r="CF635" s="6"/>
      <c r="CG635" s="6"/>
      <c r="CH635" s="6"/>
      <c r="CI635" s="6"/>
      <c r="CJ635" s="6"/>
      <c r="CK635" s="6"/>
      <c r="CL635" s="6"/>
      <c r="CM635" s="6"/>
      <c r="CN635" s="6"/>
      <c r="CO635" s="6"/>
      <c r="CP635" s="6"/>
      <c r="CQ635" s="6"/>
      <c r="CR635" s="6"/>
      <c r="CS635" s="6"/>
      <c r="CT635" s="6"/>
      <c r="CU635" s="6"/>
      <c r="CV635" s="6"/>
      <c r="CW635" s="6"/>
      <c r="CX635" s="6"/>
      <c r="CY635" s="6"/>
      <c r="CZ635" s="6"/>
      <c r="DA635" s="6"/>
      <c r="DB635" s="6"/>
      <c r="DC635" s="6"/>
      <c r="DD635" s="6"/>
      <c r="DE635" s="6"/>
      <c r="DF635" s="6"/>
      <c r="DG635" s="6"/>
      <c r="DH635" s="6"/>
      <c r="DI635" s="6"/>
      <c r="DJ635" s="6"/>
      <c r="DK635" s="6"/>
      <c r="DL635" s="6"/>
      <c r="DM635" s="6"/>
      <c r="DN635" s="6"/>
      <c r="DO635" s="6"/>
      <c r="DP635" s="6"/>
      <c r="DQ635" s="6"/>
      <c r="DR635" s="6"/>
      <c r="DS635" s="6"/>
      <c r="DT635" s="6"/>
      <c r="DU635" s="6"/>
      <c r="DV635" s="6"/>
      <c r="DW635" s="6"/>
      <c r="DX635" s="6"/>
      <c r="DY635" s="6"/>
      <c r="DZ635" s="6"/>
      <c r="EA635" s="6"/>
      <c r="EB635" s="6"/>
      <c r="EC635" s="6"/>
      <c r="ED635" s="6"/>
      <c r="EE635" s="6"/>
      <c r="EF635" s="6"/>
      <c r="EG635" s="6"/>
      <c r="EH635" s="6"/>
      <c r="EI635" s="6"/>
      <c r="EJ635" s="6"/>
      <c r="EK635" s="6"/>
      <c r="EL635" s="6"/>
      <c r="EM635" s="6"/>
      <c r="EN635" s="6"/>
      <c r="EO635" s="6"/>
      <c r="EP635" s="6"/>
      <c r="EQ635" s="6"/>
      <c r="ER635" s="6"/>
      <c r="ES635" s="6"/>
      <c r="ET635" s="6"/>
      <c r="EU635" s="6"/>
      <c r="EV635" s="6"/>
      <c r="EW635" s="6"/>
      <c r="EX635" s="6"/>
      <c r="EY635" s="6"/>
      <c r="EZ635" s="6"/>
      <c r="FA635" s="6"/>
      <c r="FB635" s="6"/>
      <c r="FC635" s="6"/>
      <c r="FD635" s="6"/>
      <c r="FE635" s="6"/>
      <c r="FF635" s="6"/>
      <c r="FG635" s="6"/>
      <c r="FH635" s="6"/>
      <c r="FI635" s="6"/>
      <c r="FJ635" s="6"/>
      <c r="FK635" s="6"/>
      <c r="FL635" s="6"/>
      <c r="FM635" s="6"/>
      <c r="FN635" s="6"/>
      <c r="FO635" s="6"/>
      <c r="FP635" s="6"/>
      <c r="FQ635" s="6"/>
      <c r="FR635" s="6"/>
      <c r="FS635" s="6"/>
      <c r="FT635" s="6"/>
      <c r="FU635" s="6"/>
      <c r="FV635" s="6"/>
      <c r="FW635" s="6"/>
      <c r="FX635" s="6"/>
      <c r="FY635" s="6"/>
      <c r="FZ635" s="6"/>
      <c r="GA635" s="6"/>
      <c r="GB635" s="6"/>
      <c r="GC635" s="6"/>
      <c r="GD635" s="6"/>
      <c r="GE635" s="6"/>
      <c r="GF635" s="6"/>
      <c r="GG635" s="6"/>
      <c r="GH635" s="6"/>
      <c r="GI635" s="6"/>
      <c r="GJ635" s="6"/>
      <c r="GK635" s="6"/>
      <c r="GL635" s="6"/>
      <c r="GM635" s="6"/>
      <c r="GN635" s="6"/>
      <c r="GO635" s="6"/>
      <c r="GP635" s="6"/>
      <c r="GQ635" s="6"/>
      <c r="GR635" s="6"/>
      <c r="GS635" s="6"/>
      <c r="GT635" s="6"/>
      <c r="GU635" s="6"/>
      <c r="GV635" s="6"/>
      <c r="GW635" s="6"/>
      <c r="GX635" s="6"/>
      <c r="GY635" s="6"/>
      <c r="GZ635" s="6"/>
      <c r="HA635" s="6"/>
      <c r="HB635" s="6"/>
      <c r="HC635" s="6"/>
      <c r="HD635" s="6"/>
      <c r="HE635" s="6"/>
      <c r="HF635" s="6"/>
      <c r="HG635" s="6"/>
      <c r="HH635" s="6"/>
      <c r="HI635" s="6"/>
      <c r="HJ635" s="6"/>
      <c r="HK635" s="6"/>
      <c r="HL635" s="6"/>
      <c r="HM635" s="6"/>
      <c r="HN635" s="6"/>
      <c r="HO635" s="6"/>
      <c r="HP635" s="6"/>
      <c r="HQ635" s="6"/>
      <c r="HR635" s="6"/>
      <c r="HS635" s="6"/>
      <c r="HT635" s="6"/>
      <c r="HU635" s="6"/>
    </row>
    <row r="636" s="7" customFormat="1" ht="24" spans="1:229">
      <c r="A636" s="45" t="s">
        <v>42</v>
      </c>
      <c r="B636" s="46" t="s">
        <v>708</v>
      </c>
      <c r="C636" s="45" t="s">
        <v>55</v>
      </c>
      <c r="D636" s="45" t="s">
        <v>45</v>
      </c>
      <c r="E636" s="45" t="s">
        <v>267</v>
      </c>
      <c r="F636" s="45">
        <v>1</v>
      </c>
      <c r="G636" s="45">
        <v>1</v>
      </c>
      <c r="H636" s="45">
        <v>216</v>
      </c>
      <c r="I636" s="45">
        <v>876</v>
      </c>
      <c r="J636" s="45">
        <v>2019</v>
      </c>
      <c r="K636" s="45">
        <v>2019</v>
      </c>
      <c r="L636" s="55">
        <v>24</v>
      </c>
      <c r="M636" s="55">
        <v>0</v>
      </c>
      <c r="N636" s="55">
        <v>0</v>
      </c>
      <c r="O636" s="55">
        <v>0</v>
      </c>
      <c r="P636" s="55">
        <v>24</v>
      </c>
      <c r="Q636" s="45" t="s">
        <v>337</v>
      </c>
      <c r="R636" s="45">
        <v>499</v>
      </c>
      <c r="S636" s="45">
        <v>2332</v>
      </c>
      <c r="T636" s="45">
        <v>216</v>
      </c>
      <c r="U636" s="45">
        <v>876</v>
      </c>
      <c r="V636" s="45">
        <v>0</v>
      </c>
      <c r="W636" s="45">
        <v>0</v>
      </c>
      <c r="X636" s="45">
        <v>0</v>
      </c>
      <c r="Y636" s="45">
        <v>0</v>
      </c>
      <c r="Z636" s="45">
        <v>0</v>
      </c>
      <c r="AA636" s="45">
        <v>0</v>
      </c>
      <c r="AB636" s="46" t="s">
        <v>299</v>
      </c>
      <c r="AC636" s="46" t="s">
        <v>707</v>
      </c>
      <c r="AD636" s="4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c r="BT636" s="6"/>
      <c r="BU636" s="6"/>
      <c r="BV636" s="6"/>
      <c r="BW636" s="6"/>
      <c r="BX636" s="6"/>
      <c r="BY636" s="6"/>
      <c r="BZ636" s="6"/>
      <c r="CA636" s="6"/>
      <c r="CB636" s="6"/>
      <c r="CC636" s="6"/>
      <c r="CD636" s="6"/>
      <c r="CE636" s="6"/>
      <c r="CF636" s="6"/>
      <c r="CG636" s="6"/>
      <c r="CH636" s="6"/>
      <c r="CI636" s="6"/>
      <c r="CJ636" s="6"/>
      <c r="CK636" s="6"/>
      <c r="CL636" s="6"/>
      <c r="CM636" s="6"/>
      <c r="CN636" s="6"/>
      <c r="CO636" s="6"/>
      <c r="CP636" s="6"/>
      <c r="CQ636" s="6"/>
      <c r="CR636" s="6"/>
      <c r="CS636" s="6"/>
      <c r="CT636" s="6"/>
      <c r="CU636" s="6"/>
      <c r="CV636" s="6"/>
      <c r="CW636" s="6"/>
      <c r="CX636" s="6"/>
      <c r="CY636" s="6"/>
      <c r="CZ636" s="6"/>
      <c r="DA636" s="6"/>
      <c r="DB636" s="6"/>
      <c r="DC636" s="6"/>
      <c r="DD636" s="6"/>
      <c r="DE636" s="6"/>
      <c r="DF636" s="6"/>
      <c r="DG636" s="6"/>
      <c r="DH636" s="6"/>
      <c r="DI636" s="6"/>
      <c r="DJ636" s="6"/>
      <c r="DK636" s="6"/>
      <c r="DL636" s="6"/>
      <c r="DM636" s="6"/>
      <c r="DN636" s="6"/>
      <c r="DO636" s="6"/>
      <c r="DP636" s="6"/>
      <c r="DQ636" s="6"/>
      <c r="DR636" s="6"/>
      <c r="DS636" s="6"/>
      <c r="DT636" s="6"/>
      <c r="DU636" s="6"/>
      <c r="DV636" s="6"/>
      <c r="DW636" s="6"/>
      <c r="DX636" s="6"/>
      <c r="DY636" s="6"/>
      <c r="DZ636" s="6"/>
      <c r="EA636" s="6"/>
      <c r="EB636" s="6"/>
      <c r="EC636" s="6"/>
      <c r="ED636" s="6"/>
      <c r="EE636" s="6"/>
      <c r="EF636" s="6"/>
      <c r="EG636" s="6"/>
      <c r="EH636" s="6"/>
      <c r="EI636" s="6"/>
      <c r="EJ636" s="6"/>
      <c r="EK636" s="6"/>
      <c r="EL636" s="6"/>
      <c r="EM636" s="6"/>
      <c r="EN636" s="6"/>
      <c r="EO636" s="6"/>
      <c r="EP636" s="6"/>
      <c r="EQ636" s="6"/>
      <c r="ER636" s="6"/>
      <c r="ES636" s="6"/>
      <c r="ET636" s="6"/>
      <c r="EU636" s="6"/>
      <c r="EV636" s="6"/>
      <c r="EW636" s="6"/>
      <c r="EX636" s="6"/>
      <c r="EY636" s="6"/>
      <c r="EZ636" s="6"/>
      <c r="FA636" s="6"/>
      <c r="FB636" s="6"/>
      <c r="FC636" s="6"/>
      <c r="FD636" s="6"/>
      <c r="FE636" s="6"/>
      <c r="FF636" s="6"/>
      <c r="FG636" s="6"/>
      <c r="FH636" s="6"/>
      <c r="FI636" s="6"/>
      <c r="FJ636" s="6"/>
      <c r="FK636" s="6"/>
      <c r="FL636" s="6"/>
      <c r="FM636" s="6"/>
      <c r="FN636" s="6"/>
      <c r="FO636" s="6"/>
      <c r="FP636" s="6"/>
      <c r="FQ636" s="6"/>
      <c r="FR636" s="6"/>
      <c r="FS636" s="6"/>
      <c r="FT636" s="6"/>
      <c r="FU636" s="6"/>
      <c r="FV636" s="6"/>
      <c r="FW636" s="6"/>
      <c r="FX636" s="6"/>
      <c r="FY636" s="6"/>
      <c r="FZ636" s="6"/>
      <c r="GA636" s="6"/>
      <c r="GB636" s="6"/>
      <c r="GC636" s="6"/>
      <c r="GD636" s="6"/>
      <c r="GE636" s="6"/>
      <c r="GF636" s="6"/>
      <c r="GG636" s="6"/>
      <c r="GH636" s="6"/>
      <c r="GI636" s="6"/>
      <c r="GJ636" s="6"/>
      <c r="GK636" s="6"/>
      <c r="GL636" s="6"/>
      <c r="GM636" s="6"/>
      <c r="GN636" s="6"/>
      <c r="GO636" s="6"/>
      <c r="GP636" s="6"/>
      <c r="GQ636" s="6"/>
      <c r="GR636" s="6"/>
      <c r="GS636" s="6"/>
      <c r="GT636" s="6"/>
      <c r="GU636" s="6"/>
      <c r="GV636" s="6"/>
      <c r="GW636" s="6"/>
      <c r="GX636" s="6"/>
      <c r="GY636" s="6"/>
      <c r="GZ636" s="6"/>
      <c r="HA636" s="6"/>
      <c r="HB636" s="6"/>
      <c r="HC636" s="6"/>
      <c r="HD636" s="6"/>
      <c r="HE636" s="6"/>
      <c r="HF636" s="6"/>
      <c r="HG636" s="6"/>
      <c r="HH636" s="6"/>
      <c r="HI636" s="6"/>
      <c r="HJ636" s="6"/>
      <c r="HK636" s="6"/>
      <c r="HL636" s="6"/>
      <c r="HM636" s="6"/>
      <c r="HN636" s="6"/>
      <c r="HO636" s="6"/>
      <c r="HP636" s="6"/>
      <c r="HQ636" s="6"/>
      <c r="HR636" s="6"/>
      <c r="HS636" s="6"/>
      <c r="HT636" s="6"/>
      <c r="HU636" s="6"/>
    </row>
    <row r="637" s="7" customFormat="1" ht="24" spans="1:229">
      <c r="A637" s="45" t="s">
        <v>42</v>
      </c>
      <c r="B637" s="46" t="s">
        <v>709</v>
      </c>
      <c r="C637" s="45" t="s">
        <v>55</v>
      </c>
      <c r="D637" s="45" t="s">
        <v>45</v>
      </c>
      <c r="E637" s="45" t="s">
        <v>267</v>
      </c>
      <c r="F637" s="45">
        <v>1</v>
      </c>
      <c r="G637" s="45">
        <v>1</v>
      </c>
      <c r="H637" s="45">
        <v>5</v>
      </c>
      <c r="I637" s="45">
        <v>20</v>
      </c>
      <c r="J637" s="45">
        <v>2019</v>
      </c>
      <c r="K637" s="45">
        <v>2019</v>
      </c>
      <c r="L637" s="55">
        <v>292.53</v>
      </c>
      <c r="M637" s="55">
        <v>0</v>
      </c>
      <c r="N637" s="55">
        <v>0</v>
      </c>
      <c r="O637" s="55">
        <v>0</v>
      </c>
      <c r="P637" s="55">
        <v>292.53</v>
      </c>
      <c r="Q637" s="45" t="s">
        <v>46</v>
      </c>
      <c r="R637" s="45">
        <v>485</v>
      </c>
      <c r="S637" s="45">
        <v>2005</v>
      </c>
      <c r="T637" s="45">
        <v>5</v>
      </c>
      <c r="U637" s="45">
        <v>20</v>
      </c>
      <c r="V637" s="45">
        <v>0</v>
      </c>
      <c r="W637" s="45">
        <v>0</v>
      </c>
      <c r="X637" s="45">
        <v>0</v>
      </c>
      <c r="Y637" s="45">
        <v>0</v>
      </c>
      <c r="Z637" s="45">
        <v>0</v>
      </c>
      <c r="AA637" s="45">
        <v>0</v>
      </c>
      <c r="AB637" s="46" t="s">
        <v>222</v>
      </c>
      <c r="AC637" s="46" t="s">
        <v>710</v>
      </c>
      <c r="AD637" s="4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c r="BT637" s="6"/>
      <c r="BU637" s="6"/>
      <c r="BV637" s="6"/>
      <c r="BW637" s="6"/>
      <c r="BX637" s="6"/>
      <c r="BY637" s="6"/>
      <c r="BZ637" s="6"/>
      <c r="CA637" s="6"/>
      <c r="CB637" s="6"/>
      <c r="CC637" s="6"/>
      <c r="CD637" s="6"/>
      <c r="CE637" s="6"/>
      <c r="CF637" s="6"/>
      <c r="CG637" s="6"/>
      <c r="CH637" s="6"/>
      <c r="CI637" s="6"/>
      <c r="CJ637" s="6"/>
      <c r="CK637" s="6"/>
      <c r="CL637" s="6"/>
      <c r="CM637" s="6"/>
      <c r="CN637" s="6"/>
      <c r="CO637" s="6"/>
      <c r="CP637" s="6"/>
      <c r="CQ637" s="6"/>
      <c r="CR637" s="6"/>
      <c r="CS637" s="6"/>
      <c r="CT637" s="6"/>
      <c r="CU637" s="6"/>
      <c r="CV637" s="6"/>
      <c r="CW637" s="6"/>
      <c r="CX637" s="6"/>
      <c r="CY637" s="6"/>
      <c r="CZ637" s="6"/>
      <c r="DA637" s="6"/>
      <c r="DB637" s="6"/>
      <c r="DC637" s="6"/>
      <c r="DD637" s="6"/>
      <c r="DE637" s="6"/>
      <c r="DF637" s="6"/>
      <c r="DG637" s="6"/>
      <c r="DH637" s="6"/>
      <c r="DI637" s="6"/>
      <c r="DJ637" s="6"/>
      <c r="DK637" s="6"/>
      <c r="DL637" s="6"/>
      <c r="DM637" s="6"/>
      <c r="DN637" s="6"/>
      <c r="DO637" s="6"/>
      <c r="DP637" s="6"/>
      <c r="DQ637" s="6"/>
      <c r="DR637" s="6"/>
      <c r="DS637" s="6"/>
      <c r="DT637" s="6"/>
      <c r="DU637" s="6"/>
      <c r="DV637" s="6"/>
      <c r="DW637" s="6"/>
      <c r="DX637" s="6"/>
      <c r="DY637" s="6"/>
      <c r="DZ637" s="6"/>
      <c r="EA637" s="6"/>
      <c r="EB637" s="6"/>
      <c r="EC637" s="6"/>
      <c r="ED637" s="6"/>
      <c r="EE637" s="6"/>
      <c r="EF637" s="6"/>
      <c r="EG637" s="6"/>
      <c r="EH637" s="6"/>
      <c r="EI637" s="6"/>
      <c r="EJ637" s="6"/>
      <c r="EK637" s="6"/>
      <c r="EL637" s="6"/>
      <c r="EM637" s="6"/>
      <c r="EN637" s="6"/>
      <c r="EO637" s="6"/>
      <c r="EP637" s="6"/>
      <c r="EQ637" s="6"/>
      <c r="ER637" s="6"/>
      <c r="ES637" s="6"/>
      <c r="ET637" s="6"/>
      <c r="EU637" s="6"/>
      <c r="EV637" s="6"/>
      <c r="EW637" s="6"/>
      <c r="EX637" s="6"/>
      <c r="EY637" s="6"/>
      <c r="EZ637" s="6"/>
      <c r="FA637" s="6"/>
      <c r="FB637" s="6"/>
      <c r="FC637" s="6"/>
      <c r="FD637" s="6"/>
      <c r="FE637" s="6"/>
      <c r="FF637" s="6"/>
      <c r="FG637" s="6"/>
      <c r="FH637" s="6"/>
      <c r="FI637" s="6"/>
      <c r="FJ637" s="6"/>
      <c r="FK637" s="6"/>
      <c r="FL637" s="6"/>
      <c r="FM637" s="6"/>
      <c r="FN637" s="6"/>
      <c r="FO637" s="6"/>
      <c r="FP637" s="6"/>
      <c r="FQ637" s="6"/>
      <c r="FR637" s="6"/>
      <c r="FS637" s="6"/>
      <c r="FT637" s="6"/>
      <c r="FU637" s="6"/>
      <c r="FV637" s="6"/>
      <c r="FW637" s="6"/>
      <c r="FX637" s="6"/>
      <c r="FY637" s="6"/>
      <c r="FZ637" s="6"/>
      <c r="GA637" s="6"/>
      <c r="GB637" s="6"/>
      <c r="GC637" s="6"/>
      <c r="GD637" s="6"/>
      <c r="GE637" s="6"/>
      <c r="GF637" s="6"/>
      <c r="GG637" s="6"/>
      <c r="GH637" s="6"/>
      <c r="GI637" s="6"/>
      <c r="GJ637" s="6"/>
      <c r="GK637" s="6"/>
      <c r="GL637" s="6"/>
      <c r="GM637" s="6"/>
      <c r="GN637" s="6"/>
      <c r="GO637" s="6"/>
      <c r="GP637" s="6"/>
      <c r="GQ637" s="6"/>
      <c r="GR637" s="6"/>
      <c r="GS637" s="6"/>
      <c r="GT637" s="6"/>
      <c r="GU637" s="6"/>
      <c r="GV637" s="6"/>
      <c r="GW637" s="6"/>
      <c r="GX637" s="6"/>
      <c r="GY637" s="6"/>
      <c r="GZ637" s="6"/>
      <c r="HA637" s="6"/>
      <c r="HB637" s="6"/>
      <c r="HC637" s="6"/>
      <c r="HD637" s="6"/>
      <c r="HE637" s="6"/>
      <c r="HF637" s="6"/>
      <c r="HG637" s="6"/>
      <c r="HH637" s="6"/>
      <c r="HI637" s="6"/>
      <c r="HJ637" s="6"/>
      <c r="HK637" s="6"/>
      <c r="HL637" s="6"/>
      <c r="HM637" s="6"/>
      <c r="HN637" s="6"/>
      <c r="HO637" s="6"/>
      <c r="HP637" s="6"/>
      <c r="HQ637" s="6"/>
      <c r="HR637" s="6"/>
      <c r="HS637" s="6"/>
      <c r="HT637" s="6"/>
      <c r="HU637" s="6"/>
    </row>
    <row r="638" s="7" customFormat="1" ht="24" spans="1:229">
      <c r="A638" s="45" t="s">
        <v>42</v>
      </c>
      <c r="B638" s="46" t="s">
        <v>711</v>
      </c>
      <c r="C638" s="45" t="s">
        <v>57</v>
      </c>
      <c r="D638" s="45" t="s">
        <v>45</v>
      </c>
      <c r="E638" s="45" t="s">
        <v>267</v>
      </c>
      <c r="F638" s="45">
        <v>1</v>
      </c>
      <c r="G638" s="45">
        <v>1</v>
      </c>
      <c r="H638" s="45">
        <v>71</v>
      </c>
      <c r="I638" s="45">
        <v>301</v>
      </c>
      <c r="J638" s="45">
        <v>2019</v>
      </c>
      <c r="K638" s="45">
        <v>2019</v>
      </c>
      <c r="L638" s="55">
        <v>320</v>
      </c>
      <c r="M638" s="55">
        <v>6</v>
      </c>
      <c r="N638" s="55">
        <v>314</v>
      </c>
      <c r="O638" s="55">
        <v>0</v>
      </c>
      <c r="P638" s="55">
        <v>0</v>
      </c>
      <c r="Q638" s="45" t="s">
        <v>46</v>
      </c>
      <c r="R638" s="45">
        <v>71</v>
      </c>
      <c r="S638" s="45">
        <v>301</v>
      </c>
      <c r="T638" s="45">
        <v>71</v>
      </c>
      <c r="U638" s="45">
        <v>301</v>
      </c>
      <c r="V638" s="45">
        <v>0</v>
      </c>
      <c r="W638" s="45">
        <v>0</v>
      </c>
      <c r="X638" s="45">
        <v>0</v>
      </c>
      <c r="Y638" s="45">
        <v>0</v>
      </c>
      <c r="Z638" s="45">
        <v>0</v>
      </c>
      <c r="AA638" s="45">
        <v>0</v>
      </c>
      <c r="AB638" s="46" t="s">
        <v>222</v>
      </c>
      <c r="AC638" s="46" t="s">
        <v>454</v>
      </c>
      <c r="AD638" s="4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c r="BT638" s="6"/>
      <c r="BU638" s="6"/>
      <c r="BV638" s="6"/>
      <c r="BW638" s="6"/>
      <c r="BX638" s="6"/>
      <c r="BY638" s="6"/>
      <c r="BZ638" s="6"/>
      <c r="CA638" s="6"/>
      <c r="CB638" s="6"/>
      <c r="CC638" s="6"/>
      <c r="CD638" s="6"/>
      <c r="CE638" s="6"/>
      <c r="CF638" s="6"/>
      <c r="CG638" s="6"/>
      <c r="CH638" s="6"/>
      <c r="CI638" s="6"/>
      <c r="CJ638" s="6"/>
      <c r="CK638" s="6"/>
      <c r="CL638" s="6"/>
      <c r="CM638" s="6"/>
      <c r="CN638" s="6"/>
      <c r="CO638" s="6"/>
      <c r="CP638" s="6"/>
      <c r="CQ638" s="6"/>
      <c r="CR638" s="6"/>
      <c r="CS638" s="6"/>
      <c r="CT638" s="6"/>
      <c r="CU638" s="6"/>
      <c r="CV638" s="6"/>
      <c r="CW638" s="6"/>
      <c r="CX638" s="6"/>
      <c r="CY638" s="6"/>
      <c r="CZ638" s="6"/>
      <c r="DA638" s="6"/>
      <c r="DB638" s="6"/>
      <c r="DC638" s="6"/>
      <c r="DD638" s="6"/>
      <c r="DE638" s="6"/>
      <c r="DF638" s="6"/>
      <c r="DG638" s="6"/>
      <c r="DH638" s="6"/>
      <c r="DI638" s="6"/>
      <c r="DJ638" s="6"/>
      <c r="DK638" s="6"/>
      <c r="DL638" s="6"/>
      <c r="DM638" s="6"/>
      <c r="DN638" s="6"/>
      <c r="DO638" s="6"/>
      <c r="DP638" s="6"/>
      <c r="DQ638" s="6"/>
      <c r="DR638" s="6"/>
      <c r="DS638" s="6"/>
      <c r="DT638" s="6"/>
      <c r="DU638" s="6"/>
      <c r="DV638" s="6"/>
      <c r="DW638" s="6"/>
      <c r="DX638" s="6"/>
      <c r="DY638" s="6"/>
      <c r="DZ638" s="6"/>
      <c r="EA638" s="6"/>
      <c r="EB638" s="6"/>
      <c r="EC638" s="6"/>
      <c r="ED638" s="6"/>
      <c r="EE638" s="6"/>
      <c r="EF638" s="6"/>
      <c r="EG638" s="6"/>
      <c r="EH638" s="6"/>
      <c r="EI638" s="6"/>
      <c r="EJ638" s="6"/>
      <c r="EK638" s="6"/>
      <c r="EL638" s="6"/>
      <c r="EM638" s="6"/>
      <c r="EN638" s="6"/>
      <c r="EO638" s="6"/>
      <c r="EP638" s="6"/>
      <c r="EQ638" s="6"/>
      <c r="ER638" s="6"/>
      <c r="ES638" s="6"/>
      <c r="ET638" s="6"/>
      <c r="EU638" s="6"/>
      <c r="EV638" s="6"/>
      <c r="EW638" s="6"/>
      <c r="EX638" s="6"/>
      <c r="EY638" s="6"/>
      <c r="EZ638" s="6"/>
      <c r="FA638" s="6"/>
      <c r="FB638" s="6"/>
      <c r="FC638" s="6"/>
      <c r="FD638" s="6"/>
      <c r="FE638" s="6"/>
      <c r="FF638" s="6"/>
      <c r="FG638" s="6"/>
      <c r="FH638" s="6"/>
      <c r="FI638" s="6"/>
      <c r="FJ638" s="6"/>
      <c r="FK638" s="6"/>
      <c r="FL638" s="6"/>
      <c r="FM638" s="6"/>
      <c r="FN638" s="6"/>
      <c r="FO638" s="6"/>
      <c r="FP638" s="6"/>
      <c r="FQ638" s="6"/>
      <c r="FR638" s="6"/>
      <c r="FS638" s="6"/>
      <c r="FT638" s="6"/>
      <c r="FU638" s="6"/>
      <c r="FV638" s="6"/>
      <c r="FW638" s="6"/>
      <c r="FX638" s="6"/>
      <c r="FY638" s="6"/>
      <c r="FZ638" s="6"/>
      <c r="GA638" s="6"/>
      <c r="GB638" s="6"/>
      <c r="GC638" s="6"/>
      <c r="GD638" s="6"/>
      <c r="GE638" s="6"/>
      <c r="GF638" s="6"/>
      <c r="GG638" s="6"/>
      <c r="GH638" s="6"/>
      <c r="GI638" s="6"/>
      <c r="GJ638" s="6"/>
      <c r="GK638" s="6"/>
      <c r="GL638" s="6"/>
      <c r="GM638" s="6"/>
      <c r="GN638" s="6"/>
      <c r="GO638" s="6"/>
      <c r="GP638" s="6"/>
      <c r="GQ638" s="6"/>
      <c r="GR638" s="6"/>
      <c r="GS638" s="6"/>
      <c r="GT638" s="6"/>
      <c r="GU638" s="6"/>
      <c r="GV638" s="6"/>
      <c r="GW638" s="6"/>
      <c r="GX638" s="6"/>
      <c r="GY638" s="6"/>
      <c r="GZ638" s="6"/>
      <c r="HA638" s="6"/>
      <c r="HB638" s="6"/>
      <c r="HC638" s="6"/>
      <c r="HD638" s="6"/>
      <c r="HE638" s="6"/>
      <c r="HF638" s="6"/>
      <c r="HG638" s="6"/>
      <c r="HH638" s="6"/>
      <c r="HI638" s="6"/>
      <c r="HJ638" s="6"/>
      <c r="HK638" s="6"/>
      <c r="HL638" s="6"/>
      <c r="HM638" s="6"/>
      <c r="HN638" s="6"/>
      <c r="HO638" s="6"/>
      <c r="HP638" s="6"/>
      <c r="HQ638" s="6"/>
      <c r="HR638" s="6"/>
      <c r="HS638" s="6"/>
      <c r="HT638" s="6"/>
      <c r="HU638" s="6"/>
    </row>
    <row r="639" s="5" customFormat="1" ht="21" customHeight="1" spans="1:30">
      <c r="A639" s="43" t="s">
        <v>722</v>
      </c>
      <c r="B639" s="44" t="s">
        <v>723</v>
      </c>
      <c r="C639" s="43" t="s">
        <v>161</v>
      </c>
      <c r="D639" s="43"/>
      <c r="E639" s="43"/>
      <c r="F639" s="43">
        <f>SUM(F640:F651)</f>
        <v>12</v>
      </c>
      <c r="G639" s="43">
        <f>SUM(G640:G651)</f>
        <v>12</v>
      </c>
      <c r="H639" s="43">
        <f>SUM(H640:H651)</f>
        <v>716</v>
      </c>
      <c r="I639" s="43">
        <f>SUM(I640:I651)</f>
        <v>1749</v>
      </c>
      <c r="J639" s="43"/>
      <c r="K639" s="43"/>
      <c r="L639" s="52">
        <f>SUM(L640:L651)</f>
        <v>2342.21</v>
      </c>
      <c r="M639" s="52">
        <f>SUM(M640:M651)</f>
        <v>780</v>
      </c>
      <c r="N639" s="52">
        <f>SUM(N640:N651)</f>
        <v>68</v>
      </c>
      <c r="O639" s="52">
        <f>SUM(O640:O651)</f>
        <v>0</v>
      </c>
      <c r="P639" s="52">
        <f>SUM(P640:P651)</f>
        <v>1494.21</v>
      </c>
      <c r="Q639" s="43"/>
      <c r="R639" s="43">
        <f>SUM(R640:R651)</f>
        <v>1233</v>
      </c>
      <c r="S639" s="43">
        <f>SUM(S640:S651)</f>
        <v>5214</v>
      </c>
      <c r="T639" s="43">
        <f>SUM(T640:T651)</f>
        <v>716</v>
      </c>
      <c r="U639" s="43">
        <f>SUM(U640:U651)</f>
        <v>1749</v>
      </c>
      <c r="V639" s="43">
        <f t="shared" ref="V639:AA639" si="94">SUM(V640:V651)</f>
        <v>0</v>
      </c>
      <c r="W639" s="43">
        <f t="shared" si="94"/>
        <v>0</v>
      </c>
      <c r="X639" s="43">
        <f t="shared" si="94"/>
        <v>0</v>
      </c>
      <c r="Y639" s="43">
        <f t="shared" si="94"/>
        <v>0</v>
      </c>
      <c r="Z639" s="43">
        <f t="shared" si="94"/>
        <v>0</v>
      </c>
      <c r="AA639" s="43">
        <f t="shared" si="94"/>
        <v>0</v>
      </c>
      <c r="AB639" s="44"/>
      <c r="AC639" s="44"/>
      <c r="AD639" s="65"/>
    </row>
    <row r="640" s="6" customFormat="1" ht="24" spans="1:30">
      <c r="A640" s="45" t="s">
        <v>42</v>
      </c>
      <c r="B640" s="46" t="s">
        <v>727</v>
      </c>
      <c r="C640" s="45" t="s">
        <v>51</v>
      </c>
      <c r="D640" s="45" t="s">
        <v>248</v>
      </c>
      <c r="E640" s="45" t="s">
        <v>267</v>
      </c>
      <c r="F640" s="45">
        <v>1</v>
      </c>
      <c r="G640" s="45">
        <v>1</v>
      </c>
      <c r="H640" s="45">
        <v>8</v>
      </c>
      <c r="I640" s="45">
        <v>27</v>
      </c>
      <c r="J640" s="45">
        <v>2019</v>
      </c>
      <c r="K640" s="45">
        <v>2019</v>
      </c>
      <c r="L640" s="55">
        <v>300</v>
      </c>
      <c r="M640" s="55">
        <v>0</v>
      </c>
      <c r="N640" s="55">
        <v>0</v>
      </c>
      <c r="O640" s="55">
        <v>0</v>
      </c>
      <c r="P640" s="55">
        <v>300</v>
      </c>
      <c r="Q640" s="45" t="s">
        <v>46</v>
      </c>
      <c r="R640" s="45">
        <v>159</v>
      </c>
      <c r="S640" s="45">
        <v>707</v>
      </c>
      <c r="T640" s="45">
        <v>8</v>
      </c>
      <c r="U640" s="45">
        <v>27</v>
      </c>
      <c r="V640" s="45">
        <v>0</v>
      </c>
      <c r="W640" s="45">
        <v>0</v>
      </c>
      <c r="X640" s="45">
        <v>0</v>
      </c>
      <c r="Y640" s="45">
        <v>0</v>
      </c>
      <c r="Z640" s="45">
        <v>0</v>
      </c>
      <c r="AA640" s="45">
        <v>0</v>
      </c>
      <c r="AB640" s="46" t="s">
        <v>222</v>
      </c>
      <c r="AC640" s="46" t="s">
        <v>728</v>
      </c>
      <c r="AD640" s="46"/>
    </row>
    <row r="641" s="6" customFormat="1" ht="24" spans="1:30">
      <c r="A641" s="45" t="s">
        <v>42</v>
      </c>
      <c r="B641" s="46" t="s">
        <v>729</v>
      </c>
      <c r="C641" s="45" t="s">
        <v>51</v>
      </c>
      <c r="D641" s="45" t="s">
        <v>45</v>
      </c>
      <c r="E641" s="45" t="s">
        <v>267</v>
      </c>
      <c r="F641" s="45">
        <v>1</v>
      </c>
      <c r="G641" s="45">
        <v>1</v>
      </c>
      <c r="H641" s="45">
        <v>21</v>
      </c>
      <c r="I641" s="45">
        <v>86</v>
      </c>
      <c r="J641" s="45">
        <v>2019</v>
      </c>
      <c r="K641" s="45">
        <v>2019</v>
      </c>
      <c r="L641" s="55">
        <v>100</v>
      </c>
      <c r="M641" s="55">
        <v>0</v>
      </c>
      <c r="N641" s="55">
        <v>0</v>
      </c>
      <c r="O641" s="55">
        <v>0</v>
      </c>
      <c r="P641" s="55">
        <v>100</v>
      </c>
      <c r="Q641" s="45" t="s">
        <v>46</v>
      </c>
      <c r="R641" s="45">
        <v>25</v>
      </c>
      <c r="S641" s="45">
        <v>109</v>
      </c>
      <c r="T641" s="45">
        <v>21</v>
      </c>
      <c r="U641" s="45">
        <v>86</v>
      </c>
      <c r="V641" s="45">
        <v>0</v>
      </c>
      <c r="W641" s="45">
        <v>0</v>
      </c>
      <c r="X641" s="45">
        <v>0</v>
      </c>
      <c r="Y641" s="45">
        <v>0</v>
      </c>
      <c r="Z641" s="45">
        <v>0</v>
      </c>
      <c r="AA641" s="45">
        <v>0</v>
      </c>
      <c r="AB641" s="46" t="s">
        <v>222</v>
      </c>
      <c r="AC641" s="46" t="s">
        <v>728</v>
      </c>
      <c r="AD641" s="46"/>
    </row>
    <row r="642" s="6" customFormat="1" ht="24" spans="1:30">
      <c r="A642" s="45" t="s">
        <v>42</v>
      </c>
      <c r="B642" s="46" t="s">
        <v>730</v>
      </c>
      <c r="C642" s="45" t="s">
        <v>51</v>
      </c>
      <c r="D642" s="45" t="s">
        <v>45</v>
      </c>
      <c r="E642" s="45" t="s">
        <v>267</v>
      </c>
      <c r="F642" s="45">
        <v>1</v>
      </c>
      <c r="G642" s="45">
        <v>1</v>
      </c>
      <c r="H642" s="45">
        <v>8</v>
      </c>
      <c r="I642" s="45">
        <v>27</v>
      </c>
      <c r="J642" s="45">
        <v>2019</v>
      </c>
      <c r="K642" s="45">
        <v>2019</v>
      </c>
      <c r="L642" s="55">
        <v>100</v>
      </c>
      <c r="M642" s="55">
        <v>0</v>
      </c>
      <c r="N642" s="55">
        <v>0</v>
      </c>
      <c r="O642" s="55">
        <v>0</v>
      </c>
      <c r="P642" s="55">
        <v>100</v>
      </c>
      <c r="Q642" s="45" t="s">
        <v>46</v>
      </c>
      <c r="R642" s="45">
        <v>112</v>
      </c>
      <c r="S642" s="45">
        <v>468</v>
      </c>
      <c r="T642" s="45">
        <v>8</v>
      </c>
      <c r="U642" s="45">
        <v>27</v>
      </c>
      <c r="V642" s="45">
        <v>0</v>
      </c>
      <c r="W642" s="45">
        <v>0</v>
      </c>
      <c r="X642" s="45">
        <v>0</v>
      </c>
      <c r="Y642" s="45">
        <v>0</v>
      </c>
      <c r="Z642" s="45">
        <v>0</v>
      </c>
      <c r="AA642" s="45">
        <v>0</v>
      </c>
      <c r="AB642" s="46" t="s">
        <v>222</v>
      </c>
      <c r="AC642" s="46" t="s">
        <v>728</v>
      </c>
      <c r="AD642" s="46"/>
    </row>
    <row r="643" s="6" customFormat="1" ht="24" spans="1:30">
      <c r="A643" s="45" t="s">
        <v>42</v>
      </c>
      <c r="B643" s="46" t="s">
        <v>849</v>
      </c>
      <c r="C643" s="45" t="s">
        <v>53</v>
      </c>
      <c r="D643" s="45" t="s">
        <v>45</v>
      </c>
      <c r="E643" s="45" t="s">
        <v>267</v>
      </c>
      <c r="F643" s="45">
        <v>1</v>
      </c>
      <c r="G643" s="45">
        <v>1</v>
      </c>
      <c r="H643" s="45">
        <v>31</v>
      </c>
      <c r="I643" s="45">
        <v>125</v>
      </c>
      <c r="J643" s="45">
        <v>2019</v>
      </c>
      <c r="K643" s="45">
        <v>2019</v>
      </c>
      <c r="L643" s="55">
        <v>100</v>
      </c>
      <c r="M643" s="55">
        <v>0</v>
      </c>
      <c r="N643" s="55">
        <v>0</v>
      </c>
      <c r="O643" s="55">
        <v>0</v>
      </c>
      <c r="P643" s="55">
        <v>100</v>
      </c>
      <c r="Q643" s="45" t="s">
        <v>46</v>
      </c>
      <c r="R643" s="45">
        <v>35</v>
      </c>
      <c r="S643" s="45">
        <v>140</v>
      </c>
      <c r="T643" s="45">
        <v>31</v>
      </c>
      <c r="U643" s="45">
        <v>125</v>
      </c>
      <c r="V643" s="45">
        <v>0</v>
      </c>
      <c r="W643" s="45">
        <v>0</v>
      </c>
      <c r="X643" s="45">
        <v>0</v>
      </c>
      <c r="Y643" s="45">
        <v>0</v>
      </c>
      <c r="Z643" s="45">
        <v>0</v>
      </c>
      <c r="AA643" s="45">
        <v>0</v>
      </c>
      <c r="AB643" s="46" t="s">
        <v>222</v>
      </c>
      <c r="AC643" s="46" t="s">
        <v>728</v>
      </c>
      <c r="AD643" s="46"/>
    </row>
    <row r="644" s="6" customFormat="1" ht="24" spans="1:30">
      <c r="A644" s="45" t="s">
        <v>42</v>
      </c>
      <c r="B644" s="46" t="s">
        <v>850</v>
      </c>
      <c r="C644" s="45" t="s">
        <v>53</v>
      </c>
      <c r="D644" s="45" t="s">
        <v>45</v>
      </c>
      <c r="E644" s="45" t="s">
        <v>267</v>
      </c>
      <c r="F644" s="45">
        <v>1</v>
      </c>
      <c r="G644" s="45">
        <v>1</v>
      </c>
      <c r="H644" s="45">
        <v>19</v>
      </c>
      <c r="I644" s="45">
        <v>88</v>
      </c>
      <c r="J644" s="45">
        <v>2019</v>
      </c>
      <c r="K644" s="45">
        <v>2019</v>
      </c>
      <c r="L644" s="55">
        <v>100</v>
      </c>
      <c r="M644" s="55">
        <v>0</v>
      </c>
      <c r="N644" s="55">
        <v>0</v>
      </c>
      <c r="O644" s="55">
        <v>0</v>
      </c>
      <c r="P644" s="55">
        <v>100</v>
      </c>
      <c r="Q644" s="45" t="s">
        <v>46</v>
      </c>
      <c r="R644" s="45">
        <v>34</v>
      </c>
      <c r="S644" s="45">
        <v>142</v>
      </c>
      <c r="T644" s="45">
        <v>19</v>
      </c>
      <c r="U644" s="45">
        <v>88</v>
      </c>
      <c r="V644" s="45">
        <v>0</v>
      </c>
      <c r="W644" s="45">
        <v>0</v>
      </c>
      <c r="X644" s="45">
        <v>0</v>
      </c>
      <c r="Y644" s="45">
        <v>0</v>
      </c>
      <c r="Z644" s="45">
        <v>0</v>
      </c>
      <c r="AA644" s="45">
        <v>0</v>
      </c>
      <c r="AB644" s="46" t="s">
        <v>222</v>
      </c>
      <c r="AC644" s="46" t="s">
        <v>728</v>
      </c>
      <c r="AD644" s="46"/>
    </row>
    <row r="645" s="6" customFormat="1" ht="22" customHeight="1" spans="1:30">
      <c r="A645" s="45" t="s">
        <v>42</v>
      </c>
      <c r="B645" s="46" t="s">
        <v>733</v>
      </c>
      <c r="C645" s="45" t="s">
        <v>58</v>
      </c>
      <c r="D645" s="45" t="s">
        <v>45</v>
      </c>
      <c r="E645" s="45" t="s">
        <v>267</v>
      </c>
      <c r="F645" s="45">
        <v>1</v>
      </c>
      <c r="G645" s="45">
        <v>1</v>
      </c>
      <c r="H645" s="45">
        <v>41</v>
      </c>
      <c r="I645" s="45">
        <v>171</v>
      </c>
      <c r="J645" s="45">
        <v>2019</v>
      </c>
      <c r="K645" s="45">
        <v>2019</v>
      </c>
      <c r="L645" s="55">
        <v>100</v>
      </c>
      <c r="M645" s="55">
        <v>0</v>
      </c>
      <c r="N645" s="55">
        <v>0</v>
      </c>
      <c r="O645" s="55">
        <v>0</v>
      </c>
      <c r="P645" s="55">
        <v>100</v>
      </c>
      <c r="Q645" s="45" t="s">
        <v>46</v>
      </c>
      <c r="R645" s="45">
        <v>63</v>
      </c>
      <c r="S645" s="45">
        <v>271</v>
      </c>
      <c r="T645" s="45">
        <v>41</v>
      </c>
      <c r="U645" s="45">
        <v>171</v>
      </c>
      <c r="V645" s="45">
        <v>0</v>
      </c>
      <c r="W645" s="45">
        <v>0</v>
      </c>
      <c r="X645" s="45">
        <v>0</v>
      </c>
      <c r="Y645" s="45">
        <v>0</v>
      </c>
      <c r="Z645" s="45">
        <v>0</v>
      </c>
      <c r="AA645" s="45">
        <v>0</v>
      </c>
      <c r="AB645" s="46" t="s">
        <v>222</v>
      </c>
      <c r="AC645" s="46" t="s">
        <v>734</v>
      </c>
      <c r="AD645" s="46"/>
    </row>
    <row r="646" s="6" customFormat="1" ht="24" spans="1:30">
      <c r="A646" s="45" t="s">
        <v>42</v>
      </c>
      <c r="B646" s="46" t="s">
        <v>851</v>
      </c>
      <c r="C646" s="45" t="s">
        <v>58</v>
      </c>
      <c r="D646" s="45" t="s">
        <v>45</v>
      </c>
      <c r="E646" s="45" t="s">
        <v>267</v>
      </c>
      <c r="F646" s="45">
        <v>1</v>
      </c>
      <c r="G646" s="45">
        <v>1</v>
      </c>
      <c r="H646" s="45">
        <v>14</v>
      </c>
      <c r="I646" s="45">
        <v>53</v>
      </c>
      <c r="J646" s="45">
        <v>2019</v>
      </c>
      <c r="K646" s="45">
        <v>2019</v>
      </c>
      <c r="L646" s="55">
        <v>198.21</v>
      </c>
      <c r="M646" s="55">
        <v>0</v>
      </c>
      <c r="N646" s="55">
        <v>0</v>
      </c>
      <c r="O646" s="55">
        <v>0</v>
      </c>
      <c r="P646" s="55">
        <v>198.21</v>
      </c>
      <c r="Q646" s="45" t="s">
        <v>46</v>
      </c>
      <c r="R646" s="45">
        <v>14</v>
      </c>
      <c r="S646" s="45">
        <v>53</v>
      </c>
      <c r="T646" s="45">
        <v>14</v>
      </c>
      <c r="U646" s="45">
        <v>53</v>
      </c>
      <c r="V646" s="45">
        <v>0</v>
      </c>
      <c r="W646" s="45">
        <v>0</v>
      </c>
      <c r="X646" s="45">
        <v>0</v>
      </c>
      <c r="Y646" s="45">
        <v>0</v>
      </c>
      <c r="Z646" s="45">
        <v>0</v>
      </c>
      <c r="AA646" s="45">
        <v>0</v>
      </c>
      <c r="AB646" s="46" t="s">
        <v>222</v>
      </c>
      <c r="AC646" s="46" t="s">
        <v>734</v>
      </c>
      <c r="AD646" s="46"/>
    </row>
    <row r="647" s="6" customFormat="1" ht="24" spans="1:30">
      <c r="A647" s="45" t="s">
        <v>42</v>
      </c>
      <c r="B647" s="46" t="s">
        <v>852</v>
      </c>
      <c r="C647" s="45"/>
      <c r="D647" s="45" t="s">
        <v>45</v>
      </c>
      <c r="E647" s="45" t="s">
        <v>267</v>
      </c>
      <c r="F647" s="45">
        <v>1</v>
      </c>
      <c r="G647" s="45">
        <v>1</v>
      </c>
      <c r="H647" s="45">
        <v>171</v>
      </c>
      <c r="I647" s="45">
        <v>746</v>
      </c>
      <c r="J647" s="45">
        <v>2019</v>
      </c>
      <c r="K647" s="45">
        <v>2019</v>
      </c>
      <c r="L647" s="55">
        <v>848</v>
      </c>
      <c r="M647" s="55">
        <v>780</v>
      </c>
      <c r="N647" s="55">
        <v>68</v>
      </c>
      <c r="O647" s="55">
        <v>0</v>
      </c>
      <c r="P647" s="55">
        <v>0</v>
      </c>
      <c r="Q647" s="45" t="s">
        <v>46</v>
      </c>
      <c r="R647" s="45">
        <v>171</v>
      </c>
      <c r="S647" s="45">
        <v>746</v>
      </c>
      <c r="T647" s="45">
        <v>171</v>
      </c>
      <c r="U647" s="45">
        <v>746</v>
      </c>
      <c r="V647" s="45">
        <v>0</v>
      </c>
      <c r="W647" s="45">
        <v>0</v>
      </c>
      <c r="X647" s="45">
        <v>0</v>
      </c>
      <c r="Y647" s="45">
        <v>0</v>
      </c>
      <c r="Z647" s="45">
        <v>0</v>
      </c>
      <c r="AA647" s="45">
        <v>0</v>
      </c>
      <c r="AB647" s="46" t="s">
        <v>299</v>
      </c>
      <c r="AC647" s="46" t="s">
        <v>728</v>
      </c>
      <c r="AD647" s="46"/>
    </row>
    <row r="648" s="6" customFormat="1" ht="24" spans="1:30">
      <c r="A648" s="45" t="s">
        <v>42</v>
      </c>
      <c r="B648" s="46" t="s">
        <v>853</v>
      </c>
      <c r="C648" s="45" t="s">
        <v>55</v>
      </c>
      <c r="D648" s="45" t="s">
        <v>248</v>
      </c>
      <c r="E648" s="45" t="s">
        <v>267</v>
      </c>
      <c r="F648" s="45">
        <v>1</v>
      </c>
      <c r="G648" s="45">
        <v>1</v>
      </c>
      <c r="H648" s="45">
        <v>312</v>
      </c>
      <c r="I648" s="45">
        <v>80</v>
      </c>
      <c r="J648" s="45">
        <v>2019</v>
      </c>
      <c r="K648" s="45">
        <v>2019</v>
      </c>
      <c r="L648" s="55">
        <v>100</v>
      </c>
      <c r="M648" s="55">
        <v>0</v>
      </c>
      <c r="N648" s="55">
        <v>0</v>
      </c>
      <c r="O648" s="55">
        <v>0</v>
      </c>
      <c r="P648" s="55">
        <v>100</v>
      </c>
      <c r="Q648" s="45" t="s">
        <v>46</v>
      </c>
      <c r="R648" s="45">
        <v>485</v>
      </c>
      <c r="S648" s="45">
        <v>2005</v>
      </c>
      <c r="T648" s="45">
        <v>312</v>
      </c>
      <c r="U648" s="45">
        <v>80</v>
      </c>
      <c r="V648" s="45">
        <v>0</v>
      </c>
      <c r="W648" s="45">
        <v>0</v>
      </c>
      <c r="X648" s="45">
        <v>0</v>
      </c>
      <c r="Y648" s="45">
        <v>0</v>
      </c>
      <c r="Z648" s="45">
        <v>0</v>
      </c>
      <c r="AA648" s="45">
        <v>0</v>
      </c>
      <c r="AB648" s="46" t="s">
        <v>299</v>
      </c>
      <c r="AC648" s="46" t="s">
        <v>728</v>
      </c>
      <c r="AD648" s="46"/>
    </row>
    <row r="649" s="6" customFormat="1" ht="24" spans="1:30">
      <c r="A649" s="45" t="s">
        <v>42</v>
      </c>
      <c r="B649" s="46" t="s">
        <v>854</v>
      </c>
      <c r="C649" s="45" t="s">
        <v>55</v>
      </c>
      <c r="D649" s="45" t="s">
        <v>45</v>
      </c>
      <c r="E649" s="45" t="s">
        <v>267</v>
      </c>
      <c r="F649" s="45">
        <v>1</v>
      </c>
      <c r="G649" s="45">
        <v>1</v>
      </c>
      <c r="H649" s="45">
        <v>5</v>
      </c>
      <c r="I649" s="45">
        <v>31</v>
      </c>
      <c r="J649" s="45">
        <v>2019</v>
      </c>
      <c r="K649" s="45">
        <v>2019</v>
      </c>
      <c r="L649" s="55">
        <v>156</v>
      </c>
      <c r="M649" s="55">
        <v>0</v>
      </c>
      <c r="N649" s="55">
        <v>0</v>
      </c>
      <c r="O649" s="55">
        <v>0</v>
      </c>
      <c r="P649" s="55">
        <v>156</v>
      </c>
      <c r="Q649" s="45" t="s">
        <v>46</v>
      </c>
      <c r="R649" s="45">
        <v>9</v>
      </c>
      <c r="S649" s="45">
        <v>45</v>
      </c>
      <c r="T649" s="45">
        <v>5</v>
      </c>
      <c r="U649" s="45">
        <v>31</v>
      </c>
      <c r="V649" s="45">
        <v>0</v>
      </c>
      <c r="W649" s="45">
        <v>0</v>
      </c>
      <c r="X649" s="45">
        <v>0</v>
      </c>
      <c r="Y649" s="45">
        <v>0</v>
      </c>
      <c r="Z649" s="45">
        <v>0</v>
      </c>
      <c r="AA649" s="45">
        <v>0</v>
      </c>
      <c r="AB649" s="46" t="s">
        <v>299</v>
      </c>
      <c r="AC649" s="46" t="s">
        <v>739</v>
      </c>
      <c r="AD649" s="46"/>
    </row>
    <row r="650" s="6" customFormat="1" ht="24" spans="1:30">
      <c r="A650" s="45" t="s">
        <v>42</v>
      </c>
      <c r="B650" s="46" t="s">
        <v>855</v>
      </c>
      <c r="C650" s="45" t="s">
        <v>55</v>
      </c>
      <c r="D650" s="45" t="s">
        <v>45</v>
      </c>
      <c r="E650" s="45" t="s">
        <v>267</v>
      </c>
      <c r="F650" s="45">
        <v>1</v>
      </c>
      <c r="G650" s="45">
        <v>1</v>
      </c>
      <c r="H650" s="45">
        <v>25</v>
      </c>
      <c r="I650" s="45">
        <v>94</v>
      </c>
      <c r="J650" s="45">
        <v>2019</v>
      </c>
      <c r="K650" s="45">
        <v>2019</v>
      </c>
      <c r="L650" s="55">
        <v>120</v>
      </c>
      <c r="M650" s="55">
        <v>0</v>
      </c>
      <c r="N650" s="55">
        <v>0</v>
      </c>
      <c r="O650" s="55">
        <v>0</v>
      </c>
      <c r="P650" s="55">
        <v>120</v>
      </c>
      <c r="Q650" s="45" t="s">
        <v>46</v>
      </c>
      <c r="R650" s="45">
        <v>46</v>
      </c>
      <c r="S650" s="45">
        <v>202</v>
      </c>
      <c r="T650" s="45">
        <v>25</v>
      </c>
      <c r="U650" s="45">
        <v>94</v>
      </c>
      <c r="V650" s="45">
        <v>0</v>
      </c>
      <c r="W650" s="45">
        <v>0</v>
      </c>
      <c r="X650" s="45">
        <v>0</v>
      </c>
      <c r="Y650" s="45">
        <v>0</v>
      </c>
      <c r="Z650" s="45">
        <v>0</v>
      </c>
      <c r="AA650" s="45">
        <v>0</v>
      </c>
      <c r="AB650" s="46" t="s">
        <v>299</v>
      </c>
      <c r="AC650" s="46" t="s">
        <v>739</v>
      </c>
      <c r="AD650" s="46"/>
    </row>
    <row r="651" s="6" customFormat="1" ht="24" spans="1:30">
      <c r="A651" s="45" t="s">
        <v>42</v>
      </c>
      <c r="B651" s="46" t="s">
        <v>856</v>
      </c>
      <c r="C651" s="45" t="s">
        <v>55</v>
      </c>
      <c r="D651" s="45" t="s">
        <v>45</v>
      </c>
      <c r="E651" s="45" t="s">
        <v>267</v>
      </c>
      <c r="F651" s="45">
        <v>1</v>
      </c>
      <c r="G651" s="45">
        <v>1</v>
      </c>
      <c r="H651" s="45">
        <v>61</v>
      </c>
      <c r="I651" s="45">
        <v>221</v>
      </c>
      <c r="J651" s="45">
        <v>2019</v>
      </c>
      <c r="K651" s="45">
        <v>2019</v>
      </c>
      <c r="L651" s="55">
        <v>120</v>
      </c>
      <c r="M651" s="55">
        <v>0</v>
      </c>
      <c r="N651" s="55">
        <v>0</v>
      </c>
      <c r="O651" s="55">
        <v>0</v>
      </c>
      <c r="P651" s="55">
        <v>120</v>
      </c>
      <c r="Q651" s="45" t="s">
        <v>46</v>
      </c>
      <c r="R651" s="45">
        <v>80</v>
      </c>
      <c r="S651" s="45">
        <v>326</v>
      </c>
      <c r="T651" s="45">
        <v>61</v>
      </c>
      <c r="U651" s="45">
        <v>221</v>
      </c>
      <c r="V651" s="45">
        <v>0</v>
      </c>
      <c r="W651" s="45">
        <v>0</v>
      </c>
      <c r="X651" s="45">
        <v>0</v>
      </c>
      <c r="Y651" s="45">
        <v>0</v>
      </c>
      <c r="Z651" s="45">
        <v>0</v>
      </c>
      <c r="AA651" s="45">
        <v>0</v>
      </c>
      <c r="AB651" s="46" t="s">
        <v>299</v>
      </c>
      <c r="AC651" s="46" t="s">
        <v>739</v>
      </c>
      <c r="AD651" s="46"/>
    </row>
    <row r="652" s="5" customFormat="1" ht="21" customHeight="1" spans="1:30">
      <c r="A652" s="43" t="s">
        <v>747</v>
      </c>
      <c r="B652" s="44" t="s">
        <v>857</v>
      </c>
      <c r="C652" s="43" t="s">
        <v>36</v>
      </c>
      <c r="D652" s="43"/>
      <c r="E652" s="43"/>
      <c r="F652" s="43">
        <f>SUM(F653:F6580)</f>
        <v>12</v>
      </c>
      <c r="G652" s="43">
        <f>SUM(G653:G6580)</f>
        <v>12</v>
      </c>
      <c r="H652" s="43">
        <f>SUM(H653:H6580)</f>
        <v>5829</v>
      </c>
      <c r="I652" s="43">
        <f>SUM(I653:I6580)</f>
        <v>22522</v>
      </c>
      <c r="J652" s="43"/>
      <c r="K652" s="43"/>
      <c r="L652" s="52">
        <f>SUM(L653:L664)</f>
        <v>1912.342734</v>
      </c>
      <c r="M652" s="52">
        <f>SUM(M653:M664)</f>
        <v>1740.366881</v>
      </c>
      <c r="N652" s="52">
        <f>SUM(N653:N664)</f>
        <v>82.025853</v>
      </c>
      <c r="O652" s="52">
        <f>SUM(O653:O664)</f>
        <v>0</v>
      </c>
      <c r="P652" s="52">
        <f>SUM(P653:P664)</f>
        <v>89.95</v>
      </c>
      <c r="Q652" s="43"/>
      <c r="R652" s="43">
        <f>SUM(R653:R664)</f>
        <v>7832</v>
      </c>
      <c r="S652" s="43">
        <f>SUM(S653:S664)</f>
        <v>30362</v>
      </c>
      <c r="T652" s="43">
        <f>SUM(T653:T664)</f>
        <v>5829</v>
      </c>
      <c r="U652" s="43">
        <f>SUM(U653:U664)</f>
        <v>22522</v>
      </c>
      <c r="V652" s="43">
        <f t="shared" ref="V652:AA652" si="95">SUM(V653:V664)</f>
        <v>0</v>
      </c>
      <c r="W652" s="43">
        <f t="shared" si="95"/>
        <v>0</v>
      </c>
      <c r="X652" s="43">
        <f t="shared" si="95"/>
        <v>0</v>
      </c>
      <c r="Y652" s="43">
        <f t="shared" si="95"/>
        <v>0</v>
      </c>
      <c r="Z652" s="43">
        <f t="shared" si="95"/>
        <v>0</v>
      </c>
      <c r="AA652" s="43">
        <f t="shared" si="95"/>
        <v>0</v>
      </c>
      <c r="AB652" s="44"/>
      <c r="AC652" s="44"/>
      <c r="AD652" s="65"/>
    </row>
    <row r="653" s="12" customFormat="1" ht="31" customHeight="1" spans="1:229">
      <c r="A653" s="45" t="s">
        <v>42</v>
      </c>
      <c r="B653" s="46" t="s">
        <v>749</v>
      </c>
      <c r="C653" s="45" t="s">
        <v>49</v>
      </c>
      <c r="D653" s="45" t="s">
        <v>351</v>
      </c>
      <c r="E653" s="45" t="s">
        <v>267</v>
      </c>
      <c r="F653" s="45">
        <v>1</v>
      </c>
      <c r="G653" s="45">
        <v>1</v>
      </c>
      <c r="H653" s="45">
        <v>69</v>
      </c>
      <c r="I653" s="45">
        <v>258</v>
      </c>
      <c r="J653" s="45">
        <v>2019</v>
      </c>
      <c r="K653" s="45">
        <v>2019</v>
      </c>
      <c r="L653" s="55">
        <v>39.0763</v>
      </c>
      <c r="M653" s="55">
        <v>39.0763</v>
      </c>
      <c r="N653" s="55">
        <v>0</v>
      </c>
      <c r="O653" s="55">
        <v>0</v>
      </c>
      <c r="P653" s="55">
        <v>0</v>
      </c>
      <c r="Q653" s="45" t="s">
        <v>46</v>
      </c>
      <c r="R653" s="45">
        <v>69</v>
      </c>
      <c r="S653" s="45">
        <v>258</v>
      </c>
      <c r="T653" s="45">
        <v>69</v>
      </c>
      <c r="U653" s="45">
        <v>258</v>
      </c>
      <c r="V653" s="45">
        <v>0</v>
      </c>
      <c r="W653" s="45">
        <v>0</v>
      </c>
      <c r="X653" s="45">
        <v>0</v>
      </c>
      <c r="Y653" s="45">
        <v>0</v>
      </c>
      <c r="Z653" s="45">
        <v>0</v>
      </c>
      <c r="AA653" s="45">
        <v>0</v>
      </c>
      <c r="AB653" s="46" t="s">
        <v>299</v>
      </c>
      <c r="AC653" s="46" t="s">
        <v>750</v>
      </c>
      <c r="AD653" s="46"/>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7"/>
      <c r="CW653" s="7"/>
      <c r="CX653" s="7"/>
      <c r="CY653" s="7"/>
      <c r="CZ653" s="7"/>
      <c r="DA653" s="7"/>
      <c r="DB653" s="7"/>
      <c r="DC653" s="7"/>
      <c r="DD653" s="7"/>
      <c r="DE653" s="7"/>
      <c r="DF653" s="7"/>
      <c r="DG653" s="7"/>
      <c r="DH653" s="7"/>
      <c r="DI653" s="7"/>
      <c r="DJ653" s="7"/>
      <c r="DK653" s="7"/>
      <c r="DL653" s="7"/>
      <c r="DM653" s="7"/>
      <c r="DN653" s="7"/>
      <c r="DO653" s="7"/>
      <c r="DP653" s="7"/>
      <c r="DQ653" s="7"/>
      <c r="DR653" s="7"/>
      <c r="DS653" s="7"/>
      <c r="DT653" s="7"/>
      <c r="DU653" s="7"/>
      <c r="DV653" s="7"/>
      <c r="DW653" s="7"/>
      <c r="DX653" s="7"/>
      <c r="DY653" s="7"/>
      <c r="DZ653" s="7"/>
      <c r="EA653" s="7"/>
      <c r="EB653" s="7"/>
      <c r="EC653" s="7"/>
      <c r="ED653" s="7"/>
      <c r="EE653" s="7"/>
      <c r="EF653" s="7"/>
      <c r="EG653" s="7"/>
      <c r="EH653" s="7"/>
      <c r="EI653" s="7"/>
      <c r="EJ653" s="7"/>
      <c r="EK653" s="7"/>
      <c r="EL653" s="7"/>
      <c r="EM653" s="7"/>
      <c r="EN653" s="7"/>
      <c r="EO653" s="7"/>
      <c r="EP653" s="7"/>
      <c r="EQ653" s="7"/>
      <c r="ER653" s="7"/>
      <c r="ES653" s="7"/>
      <c r="ET653" s="7"/>
      <c r="EU653" s="7"/>
      <c r="EV653" s="7"/>
      <c r="EW653" s="7"/>
      <c r="EX653" s="7"/>
      <c r="EY653" s="7"/>
      <c r="EZ653" s="7"/>
      <c r="FA653" s="7"/>
      <c r="FB653" s="7"/>
      <c r="FC653" s="7"/>
      <c r="FD653" s="7"/>
      <c r="FE653" s="7"/>
      <c r="FF653" s="7"/>
      <c r="FG653" s="7"/>
      <c r="FH653" s="7"/>
      <c r="FI653" s="7"/>
      <c r="FJ653" s="7"/>
      <c r="FK653" s="7"/>
      <c r="FL653" s="7"/>
      <c r="FM653" s="7"/>
      <c r="FN653" s="7"/>
      <c r="FO653" s="7"/>
      <c r="FP653" s="7"/>
      <c r="FQ653" s="7"/>
      <c r="FR653" s="7"/>
      <c r="FS653" s="7"/>
      <c r="FT653" s="7"/>
      <c r="FU653" s="7"/>
      <c r="FV653" s="7"/>
      <c r="FW653" s="7"/>
      <c r="FX653" s="7"/>
      <c r="FY653" s="7"/>
      <c r="FZ653" s="7"/>
      <c r="GA653" s="7"/>
      <c r="GB653" s="7"/>
      <c r="GC653" s="7"/>
      <c r="GD653" s="7"/>
      <c r="GE653" s="7"/>
      <c r="GF653" s="7"/>
      <c r="GG653" s="7"/>
      <c r="GH653" s="7"/>
      <c r="GI653" s="7"/>
      <c r="GJ653" s="7"/>
      <c r="GK653" s="7"/>
      <c r="GL653" s="7"/>
      <c r="GM653" s="7"/>
      <c r="GN653" s="7"/>
      <c r="GO653" s="7"/>
      <c r="GP653" s="7"/>
      <c r="GQ653" s="7"/>
      <c r="GR653" s="7"/>
      <c r="GS653" s="7"/>
      <c r="GT653" s="7"/>
      <c r="GU653" s="7"/>
      <c r="GV653" s="7"/>
      <c r="GW653" s="7"/>
      <c r="GX653" s="7"/>
      <c r="GY653" s="7"/>
      <c r="GZ653" s="7"/>
      <c r="HA653" s="7"/>
      <c r="HB653" s="7"/>
      <c r="HC653" s="7"/>
      <c r="HD653" s="7"/>
      <c r="HE653" s="7"/>
      <c r="HF653" s="7"/>
      <c r="HG653" s="7"/>
      <c r="HH653" s="7"/>
      <c r="HI653" s="7"/>
      <c r="HJ653" s="7"/>
      <c r="HK653" s="7"/>
      <c r="HL653" s="7"/>
      <c r="HM653" s="7"/>
      <c r="HN653" s="7"/>
      <c r="HO653" s="7"/>
      <c r="HP653" s="7"/>
      <c r="HQ653" s="7"/>
      <c r="HR653" s="7"/>
      <c r="HS653" s="7"/>
      <c r="HT653" s="7"/>
      <c r="HU653" s="7"/>
    </row>
    <row r="654" s="6" customFormat="1" ht="24" spans="1:30">
      <c r="A654" s="45" t="s">
        <v>42</v>
      </c>
      <c r="B654" s="46" t="s">
        <v>858</v>
      </c>
      <c r="C654" s="45" t="s">
        <v>51</v>
      </c>
      <c r="D654" s="45" t="s">
        <v>45</v>
      </c>
      <c r="E654" s="45" t="s">
        <v>267</v>
      </c>
      <c r="F654" s="45">
        <v>1</v>
      </c>
      <c r="G654" s="45">
        <v>1</v>
      </c>
      <c r="H654" s="45">
        <v>28</v>
      </c>
      <c r="I654" s="45">
        <v>106</v>
      </c>
      <c r="J654" s="45">
        <v>2019</v>
      </c>
      <c r="K654" s="45">
        <v>2019</v>
      </c>
      <c r="L654" s="55">
        <v>166.67</v>
      </c>
      <c r="M654" s="55">
        <v>166.67</v>
      </c>
      <c r="N654" s="55">
        <v>0</v>
      </c>
      <c r="O654" s="55">
        <v>0</v>
      </c>
      <c r="P654" s="55">
        <v>0</v>
      </c>
      <c r="Q654" s="45" t="s">
        <v>46</v>
      </c>
      <c r="R654" s="45">
        <v>611</v>
      </c>
      <c r="S654" s="45">
        <v>2408</v>
      </c>
      <c r="T654" s="45">
        <v>28</v>
      </c>
      <c r="U654" s="45">
        <v>106</v>
      </c>
      <c r="V654" s="45">
        <v>0</v>
      </c>
      <c r="W654" s="45">
        <v>0</v>
      </c>
      <c r="X654" s="45">
        <v>0</v>
      </c>
      <c r="Y654" s="45">
        <v>0</v>
      </c>
      <c r="Z654" s="45">
        <v>0</v>
      </c>
      <c r="AA654" s="45">
        <v>0</v>
      </c>
      <c r="AB654" s="46" t="s">
        <v>222</v>
      </c>
      <c r="AC654" s="46" t="s">
        <v>443</v>
      </c>
      <c r="AD654" s="46"/>
    </row>
    <row r="655" s="12" customFormat="1" ht="24" spans="1:30">
      <c r="A655" s="45" t="s">
        <v>42</v>
      </c>
      <c r="B655" s="46" t="s">
        <v>859</v>
      </c>
      <c r="C655" s="45" t="s">
        <v>53</v>
      </c>
      <c r="D655" s="45" t="s">
        <v>45</v>
      </c>
      <c r="E655" s="45" t="s">
        <v>267</v>
      </c>
      <c r="F655" s="45">
        <v>1</v>
      </c>
      <c r="G655" s="45">
        <v>1</v>
      </c>
      <c r="H655" s="45">
        <v>62</v>
      </c>
      <c r="I655" s="45">
        <v>234</v>
      </c>
      <c r="J655" s="45">
        <v>2019</v>
      </c>
      <c r="K655" s="45">
        <v>2019</v>
      </c>
      <c r="L655" s="55">
        <v>166.67</v>
      </c>
      <c r="M655" s="55">
        <v>166.67</v>
      </c>
      <c r="N655" s="55">
        <v>0</v>
      </c>
      <c r="O655" s="55">
        <v>0</v>
      </c>
      <c r="P655" s="55">
        <v>0</v>
      </c>
      <c r="Q655" s="45" t="s">
        <v>46</v>
      </c>
      <c r="R655" s="45">
        <v>760</v>
      </c>
      <c r="S655" s="45">
        <v>3155</v>
      </c>
      <c r="T655" s="45">
        <v>62</v>
      </c>
      <c r="U655" s="45">
        <v>234</v>
      </c>
      <c r="V655" s="45">
        <v>0</v>
      </c>
      <c r="W655" s="45">
        <v>0</v>
      </c>
      <c r="X655" s="45">
        <v>0</v>
      </c>
      <c r="Y655" s="45">
        <v>0</v>
      </c>
      <c r="Z655" s="45">
        <v>0</v>
      </c>
      <c r="AA655" s="45">
        <v>0</v>
      </c>
      <c r="AB655" s="46" t="s">
        <v>222</v>
      </c>
      <c r="AC655" s="46" t="s">
        <v>443</v>
      </c>
      <c r="AD655" s="46"/>
    </row>
    <row r="656" s="8" customFormat="1" ht="24" spans="1:30">
      <c r="A656" s="45" t="s">
        <v>42</v>
      </c>
      <c r="B656" s="46" t="s">
        <v>860</v>
      </c>
      <c r="C656" s="45" t="s">
        <v>58</v>
      </c>
      <c r="D656" s="45" t="s">
        <v>45</v>
      </c>
      <c r="E656" s="45" t="s">
        <v>267</v>
      </c>
      <c r="F656" s="45">
        <v>1</v>
      </c>
      <c r="G656" s="45">
        <v>1</v>
      </c>
      <c r="H656" s="45">
        <v>171</v>
      </c>
      <c r="I656" s="45">
        <v>746</v>
      </c>
      <c r="J656" s="45">
        <v>2019</v>
      </c>
      <c r="K656" s="45">
        <v>2020</v>
      </c>
      <c r="L656" s="55">
        <v>166.67</v>
      </c>
      <c r="M656" s="55">
        <v>166.67</v>
      </c>
      <c r="N656" s="55">
        <v>0</v>
      </c>
      <c r="O656" s="55">
        <v>0</v>
      </c>
      <c r="P656" s="55">
        <v>0</v>
      </c>
      <c r="Q656" s="45" t="s">
        <v>46</v>
      </c>
      <c r="R656" s="45">
        <v>832</v>
      </c>
      <c r="S656" s="45">
        <v>3066</v>
      </c>
      <c r="T656" s="45">
        <v>171</v>
      </c>
      <c r="U656" s="45">
        <v>746</v>
      </c>
      <c r="V656" s="45">
        <v>0</v>
      </c>
      <c r="W656" s="45">
        <v>0</v>
      </c>
      <c r="X656" s="45">
        <v>0</v>
      </c>
      <c r="Y656" s="45">
        <v>0</v>
      </c>
      <c r="Z656" s="45">
        <v>0</v>
      </c>
      <c r="AA656" s="45">
        <v>0</v>
      </c>
      <c r="AB656" s="46" t="s">
        <v>515</v>
      </c>
      <c r="AC656" s="46" t="s">
        <v>443</v>
      </c>
      <c r="AD656" s="46"/>
    </row>
    <row r="657" s="6" customFormat="1" ht="24" spans="1:30">
      <c r="A657" s="45" t="s">
        <v>42</v>
      </c>
      <c r="B657" s="46" t="s">
        <v>861</v>
      </c>
      <c r="C657" s="45" t="s">
        <v>58</v>
      </c>
      <c r="D657" s="45" t="s">
        <v>45</v>
      </c>
      <c r="E657" s="45" t="s">
        <v>267</v>
      </c>
      <c r="F657" s="45">
        <v>1</v>
      </c>
      <c r="G657" s="45">
        <v>1</v>
      </c>
      <c r="H657" s="45">
        <v>23</v>
      </c>
      <c r="I657" s="45">
        <v>110</v>
      </c>
      <c r="J657" s="45">
        <v>2019</v>
      </c>
      <c r="K657" s="45">
        <v>2019</v>
      </c>
      <c r="L657" s="55">
        <v>89.95</v>
      </c>
      <c r="M657" s="55">
        <v>0</v>
      </c>
      <c r="N657" s="55">
        <v>0</v>
      </c>
      <c r="O657" s="55">
        <v>0</v>
      </c>
      <c r="P657" s="55">
        <v>89.95</v>
      </c>
      <c r="Q657" s="45" t="s">
        <v>46</v>
      </c>
      <c r="R657" s="45">
        <v>84</v>
      </c>
      <c r="S657" s="45">
        <v>407</v>
      </c>
      <c r="T657" s="45">
        <v>23</v>
      </c>
      <c r="U657" s="45">
        <v>110</v>
      </c>
      <c r="V657" s="45">
        <v>0</v>
      </c>
      <c r="W657" s="45">
        <v>0</v>
      </c>
      <c r="X657" s="45">
        <v>0</v>
      </c>
      <c r="Y657" s="45">
        <v>0</v>
      </c>
      <c r="Z657" s="45">
        <v>0</v>
      </c>
      <c r="AA657" s="45">
        <v>0</v>
      </c>
      <c r="AB657" s="46" t="s">
        <v>515</v>
      </c>
      <c r="AC657" s="46" t="s">
        <v>411</v>
      </c>
      <c r="AD657" s="46"/>
    </row>
    <row r="658" s="11" customFormat="1" ht="25" customHeight="1" spans="1:30">
      <c r="A658" s="45" t="s">
        <v>42</v>
      </c>
      <c r="B658" s="46" t="s">
        <v>862</v>
      </c>
      <c r="C658" s="45" t="s">
        <v>52</v>
      </c>
      <c r="D658" s="45" t="s">
        <v>45</v>
      </c>
      <c r="E658" s="45" t="s">
        <v>267</v>
      </c>
      <c r="F658" s="45">
        <v>1</v>
      </c>
      <c r="G658" s="45">
        <v>1</v>
      </c>
      <c r="H658" s="45">
        <v>1498</v>
      </c>
      <c r="I658" s="45">
        <v>5413</v>
      </c>
      <c r="J658" s="45">
        <v>2019</v>
      </c>
      <c r="K658" s="45">
        <v>2019</v>
      </c>
      <c r="L658" s="55">
        <v>416.95</v>
      </c>
      <c r="M658" s="55">
        <v>416.95</v>
      </c>
      <c r="N658" s="55">
        <v>0</v>
      </c>
      <c r="O658" s="55">
        <v>0</v>
      </c>
      <c r="P658" s="55">
        <v>0</v>
      </c>
      <c r="Q658" s="45" t="s">
        <v>46</v>
      </c>
      <c r="R658" s="45">
        <v>1498</v>
      </c>
      <c r="S658" s="45">
        <v>5413</v>
      </c>
      <c r="T658" s="45">
        <v>1498</v>
      </c>
      <c r="U658" s="45">
        <v>5413</v>
      </c>
      <c r="V658" s="45">
        <v>0</v>
      </c>
      <c r="W658" s="45">
        <v>0</v>
      </c>
      <c r="X658" s="45">
        <v>0</v>
      </c>
      <c r="Y658" s="45">
        <v>0</v>
      </c>
      <c r="Z658" s="45">
        <v>0</v>
      </c>
      <c r="AA658" s="45">
        <v>0</v>
      </c>
      <c r="AB658" s="46" t="s">
        <v>758</v>
      </c>
      <c r="AC658" s="46" t="s">
        <v>196</v>
      </c>
      <c r="AD658" s="46"/>
    </row>
    <row r="659" s="11" customFormat="1" ht="25" customHeight="1" spans="1:30">
      <c r="A659" s="45" t="s">
        <v>42</v>
      </c>
      <c r="B659" s="46" t="s">
        <v>863</v>
      </c>
      <c r="C659" s="45" t="s">
        <v>51</v>
      </c>
      <c r="D659" s="45" t="s">
        <v>45</v>
      </c>
      <c r="E659" s="45" t="s">
        <v>267</v>
      </c>
      <c r="F659" s="45">
        <v>1</v>
      </c>
      <c r="G659" s="45">
        <v>1</v>
      </c>
      <c r="H659" s="45">
        <v>32</v>
      </c>
      <c r="I659" s="45">
        <v>133</v>
      </c>
      <c r="J659" s="45">
        <v>2019</v>
      </c>
      <c r="K659" s="45">
        <v>2019</v>
      </c>
      <c r="L659" s="55">
        <v>568.1825</v>
      </c>
      <c r="M659" s="55">
        <v>568.1825</v>
      </c>
      <c r="N659" s="55">
        <v>0</v>
      </c>
      <c r="O659" s="55">
        <v>0</v>
      </c>
      <c r="P659" s="55">
        <v>0</v>
      </c>
      <c r="Q659" s="45" t="s">
        <v>46</v>
      </c>
      <c r="R659" s="45">
        <v>32</v>
      </c>
      <c r="S659" s="45">
        <v>133</v>
      </c>
      <c r="T659" s="45">
        <v>32</v>
      </c>
      <c r="U659" s="45">
        <v>133</v>
      </c>
      <c r="V659" s="45">
        <v>0</v>
      </c>
      <c r="W659" s="45">
        <v>0</v>
      </c>
      <c r="X659" s="45">
        <v>0</v>
      </c>
      <c r="Y659" s="45">
        <v>0</v>
      </c>
      <c r="Z659" s="45">
        <v>0</v>
      </c>
      <c r="AA659" s="45">
        <v>0</v>
      </c>
      <c r="AB659" s="46" t="s">
        <v>299</v>
      </c>
      <c r="AC659" s="46" t="s">
        <v>750</v>
      </c>
      <c r="AD659" s="46"/>
    </row>
    <row r="660" s="11" customFormat="1" ht="24" spans="1:30">
      <c r="A660" s="45" t="s">
        <v>42</v>
      </c>
      <c r="B660" s="46" t="s">
        <v>761</v>
      </c>
      <c r="C660" s="45" t="s">
        <v>762</v>
      </c>
      <c r="D660" s="45" t="s">
        <v>351</v>
      </c>
      <c r="E660" s="45" t="s">
        <v>267</v>
      </c>
      <c r="F660" s="45">
        <v>1</v>
      </c>
      <c r="G660" s="45">
        <v>1</v>
      </c>
      <c r="H660" s="45">
        <v>76</v>
      </c>
      <c r="I660" s="45">
        <v>300</v>
      </c>
      <c r="J660" s="45">
        <v>2019</v>
      </c>
      <c r="K660" s="45">
        <v>2019</v>
      </c>
      <c r="L660" s="55">
        <v>7</v>
      </c>
      <c r="M660" s="55">
        <v>7</v>
      </c>
      <c r="N660" s="55">
        <v>0</v>
      </c>
      <c r="O660" s="55">
        <v>0</v>
      </c>
      <c r="P660" s="55">
        <v>0</v>
      </c>
      <c r="Q660" s="45" t="s">
        <v>46</v>
      </c>
      <c r="R660" s="45">
        <v>76</v>
      </c>
      <c r="S660" s="45">
        <v>300</v>
      </c>
      <c r="T660" s="45">
        <v>76</v>
      </c>
      <c r="U660" s="45">
        <v>300</v>
      </c>
      <c r="V660" s="45">
        <v>0</v>
      </c>
      <c r="W660" s="45">
        <v>0</v>
      </c>
      <c r="X660" s="45">
        <v>0</v>
      </c>
      <c r="Y660" s="45">
        <v>0</v>
      </c>
      <c r="Z660" s="45">
        <v>0</v>
      </c>
      <c r="AA660" s="45">
        <v>0</v>
      </c>
      <c r="AB660" s="46" t="s">
        <v>299</v>
      </c>
      <c r="AC660" s="46" t="s">
        <v>372</v>
      </c>
      <c r="AD660" s="46"/>
    </row>
    <row r="661" s="11" customFormat="1" ht="25" customHeight="1" spans="1:30">
      <c r="A661" s="45" t="s">
        <v>42</v>
      </c>
      <c r="B661" s="46" t="s">
        <v>763</v>
      </c>
      <c r="C661" s="45" t="s">
        <v>55</v>
      </c>
      <c r="D661" s="45" t="s">
        <v>45</v>
      </c>
      <c r="E661" s="45" t="s">
        <v>267</v>
      </c>
      <c r="F661" s="45">
        <v>1</v>
      </c>
      <c r="G661" s="45">
        <v>1</v>
      </c>
      <c r="H661" s="45">
        <v>341</v>
      </c>
      <c r="I661" s="45">
        <v>1349</v>
      </c>
      <c r="J661" s="45">
        <v>2019</v>
      </c>
      <c r="K661" s="45">
        <v>2019</v>
      </c>
      <c r="L661" s="55">
        <v>82.025853</v>
      </c>
      <c r="M661" s="55"/>
      <c r="N661" s="55">
        <v>82.025853</v>
      </c>
      <c r="O661" s="55">
        <v>0</v>
      </c>
      <c r="P661" s="55">
        <v>0</v>
      </c>
      <c r="Q661" s="45" t="s">
        <v>46</v>
      </c>
      <c r="R661" s="45">
        <v>341</v>
      </c>
      <c r="S661" s="45">
        <v>1349</v>
      </c>
      <c r="T661" s="45">
        <v>341</v>
      </c>
      <c r="U661" s="45">
        <v>1349</v>
      </c>
      <c r="V661" s="45">
        <v>0</v>
      </c>
      <c r="W661" s="45">
        <v>0</v>
      </c>
      <c r="X661" s="45">
        <v>0</v>
      </c>
      <c r="Y661" s="45">
        <v>0</v>
      </c>
      <c r="Z661" s="45">
        <v>0</v>
      </c>
      <c r="AA661" s="45">
        <v>0</v>
      </c>
      <c r="AB661" s="46" t="s">
        <v>299</v>
      </c>
      <c r="AC661" s="46" t="s">
        <v>864</v>
      </c>
      <c r="AD661" s="46"/>
    </row>
    <row r="662" s="11" customFormat="1" ht="25" customHeight="1" spans="1:30">
      <c r="A662" s="45" t="s">
        <v>42</v>
      </c>
      <c r="B662" s="46" t="s">
        <v>764</v>
      </c>
      <c r="C662" s="45" t="s">
        <v>55</v>
      </c>
      <c r="D662" s="45" t="s">
        <v>45</v>
      </c>
      <c r="E662" s="45" t="s">
        <v>267</v>
      </c>
      <c r="F662" s="45">
        <v>1</v>
      </c>
      <c r="G662" s="45">
        <v>1</v>
      </c>
      <c r="H662" s="45">
        <v>769</v>
      </c>
      <c r="I662" s="45">
        <v>3111</v>
      </c>
      <c r="J662" s="45">
        <v>2019</v>
      </c>
      <c r="K662" s="45">
        <v>2019</v>
      </c>
      <c r="L662" s="55">
        <v>67.649952</v>
      </c>
      <c r="M662" s="55">
        <v>67.649952</v>
      </c>
      <c r="N662" s="55">
        <v>0</v>
      </c>
      <c r="O662" s="55">
        <v>0</v>
      </c>
      <c r="P662" s="55">
        <v>0</v>
      </c>
      <c r="Q662" s="45" t="s">
        <v>46</v>
      </c>
      <c r="R662" s="45">
        <v>769</v>
      </c>
      <c r="S662" s="45">
        <v>3111</v>
      </c>
      <c r="T662" s="45">
        <v>769</v>
      </c>
      <c r="U662" s="45">
        <v>3111</v>
      </c>
      <c r="V662" s="45">
        <v>0</v>
      </c>
      <c r="W662" s="45">
        <v>0</v>
      </c>
      <c r="X662" s="45">
        <v>0</v>
      </c>
      <c r="Y662" s="45">
        <v>0</v>
      </c>
      <c r="Z662" s="45">
        <v>0</v>
      </c>
      <c r="AA662" s="45">
        <v>0</v>
      </c>
      <c r="AB662" s="46" t="s">
        <v>299</v>
      </c>
      <c r="AC662" s="46" t="s">
        <v>55</v>
      </c>
      <c r="AD662" s="46"/>
    </row>
    <row r="663" s="11" customFormat="1" ht="38" customHeight="1" spans="1:30">
      <c r="A663" s="45" t="s">
        <v>42</v>
      </c>
      <c r="B663" s="46" t="s">
        <v>765</v>
      </c>
      <c r="C663" s="45" t="s">
        <v>54</v>
      </c>
      <c r="D663" s="45" t="s">
        <v>45</v>
      </c>
      <c r="E663" s="45" t="s">
        <v>267</v>
      </c>
      <c r="F663" s="45">
        <v>1</v>
      </c>
      <c r="G663" s="45">
        <v>1</v>
      </c>
      <c r="H663" s="45">
        <v>1360</v>
      </c>
      <c r="I663" s="45">
        <v>5362</v>
      </c>
      <c r="J663" s="45">
        <v>2019</v>
      </c>
      <c r="K663" s="45">
        <v>2019</v>
      </c>
      <c r="L663" s="55">
        <v>66.100629</v>
      </c>
      <c r="M663" s="55">
        <v>66.100629</v>
      </c>
      <c r="N663" s="55">
        <v>0</v>
      </c>
      <c r="O663" s="55">
        <v>0</v>
      </c>
      <c r="P663" s="55">
        <v>0</v>
      </c>
      <c r="Q663" s="45" t="s">
        <v>46</v>
      </c>
      <c r="R663" s="45">
        <v>1360</v>
      </c>
      <c r="S663" s="45">
        <v>5362</v>
      </c>
      <c r="T663" s="45">
        <v>1360</v>
      </c>
      <c r="U663" s="45">
        <v>5362</v>
      </c>
      <c r="V663" s="45">
        <v>0</v>
      </c>
      <c r="W663" s="45">
        <v>0</v>
      </c>
      <c r="X663" s="45">
        <v>0</v>
      </c>
      <c r="Y663" s="45">
        <v>0</v>
      </c>
      <c r="Z663" s="45">
        <v>0</v>
      </c>
      <c r="AA663" s="45">
        <v>0</v>
      </c>
      <c r="AB663" s="46" t="s">
        <v>299</v>
      </c>
      <c r="AC663" s="46" t="s">
        <v>54</v>
      </c>
      <c r="AD663" s="46"/>
    </row>
    <row r="664" s="7" customFormat="1" ht="24" spans="1:256">
      <c r="A664" s="45" t="s">
        <v>42</v>
      </c>
      <c r="B664" s="46" t="s">
        <v>766</v>
      </c>
      <c r="C664" s="45" t="s">
        <v>247</v>
      </c>
      <c r="D664" s="45" t="s">
        <v>45</v>
      </c>
      <c r="E664" s="45" t="s">
        <v>267</v>
      </c>
      <c r="F664" s="45">
        <v>1</v>
      </c>
      <c r="G664" s="45">
        <v>1</v>
      </c>
      <c r="H664" s="45">
        <v>1400</v>
      </c>
      <c r="I664" s="45">
        <v>5400</v>
      </c>
      <c r="J664" s="45">
        <v>2019</v>
      </c>
      <c r="K664" s="45">
        <v>2019</v>
      </c>
      <c r="L664" s="55">
        <v>75.3975</v>
      </c>
      <c r="M664" s="55">
        <v>75.3975</v>
      </c>
      <c r="N664" s="55">
        <v>0</v>
      </c>
      <c r="O664" s="55">
        <v>0</v>
      </c>
      <c r="P664" s="55">
        <v>0</v>
      </c>
      <c r="Q664" s="45" t="s">
        <v>46</v>
      </c>
      <c r="R664" s="45">
        <v>1400</v>
      </c>
      <c r="S664" s="45">
        <v>5400</v>
      </c>
      <c r="T664" s="45">
        <v>1400</v>
      </c>
      <c r="U664" s="45">
        <v>5400</v>
      </c>
      <c r="V664" s="45">
        <v>0</v>
      </c>
      <c r="W664" s="45">
        <v>0</v>
      </c>
      <c r="X664" s="45">
        <v>0</v>
      </c>
      <c r="Y664" s="45">
        <v>0</v>
      </c>
      <c r="Z664" s="45">
        <v>0</v>
      </c>
      <c r="AA664" s="45">
        <v>0</v>
      </c>
      <c r="AB664" s="46" t="s">
        <v>299</v>
      </c>
      <c r="AC664" s="46" t="s">
        <v>196</v>
      </c>
      <c r="AD664" s="46"/>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11"/>
      <c r="BV664" s="11"/>
      <c r="BW664" s="11"/>
      <c r="BX664" s="11"/>
      <c r="BY664" s="11"/>
      <c r="BZ664" s="11"/>
      <c r="CA664" s="11"/>
      <c r="CB664" s="11"/>
      <c r="CC664" s="11"/>
      <c r="CD664" s="11"/>
      <c r="CE664" s="11"/>
      <c r="CF664" s="11"/>
      <c r="CG664" s="11"/>
      <c r="CH664" s="11"/>
      <c r="CI664" s="11"/>
      <c r="CJ664" s="11"/>
      <c r="CK664" s="11"/>
      <c r="CL664" s="11"/>
      <c r="CM664" s="11"/>
      <c r="CN664" s="11"/>
      <c r="CO664" s="11"/>
      <c r="CP664" s="11"/>
      <c r="CQ664" s="11"/>
      <c r="CR664" s="11"/>
      <c r="CS664" s="11"/>
      <c r="CT664" s="11"/>
      <c r="CU664" s="11"/>
      <c r="CV664" s="11"/>
      <c r="CW664" s="11"/>
      <c r="CX664" s="11"/>
      <c r="CY664" s="11"/>
      <c r="CZ664" s="11"/>
      <c r="DA664" s="11"/>
      <c r="DB664" s="11"/>
      <c r="DC664" s="11"/>
      <c r="DD664" s="11"/>
      <c r="DE664" s="11"/>
      <c r="DF664" s="11"/>
      <c r="DG664" s="11"/>
      <c r="DH664" s="11"/>
      <c r="DI664" s="11"/>
      <c r="DJ664" s="11"/>
      <c r="DK664" s="11"/>
      <c r="DL664" s="11"/>
      <c r="DM664" s="11"/>
      <c r="DN664" s="11"/>
      <c r="DO664" s="11"/>
      <c r="DP664" s="11"/>
      <c r="DQ664" s="11"/>
      <c r="DR664" s="11"/>
      <c r="DS664" s="11"/>
      <c r="DT664" s="11"/>
      <c r="DU664" s="11"/>
      <c r="DV664" s="11"/>
      <c r="DW664" s="11"/>
      <c r="DX664" s="11"/>
      <c r="DY664" s="11"/>
      <c r="DZ664" s="11"/>
      <c r="EA664" s="11"/>
      <c r="EB664" s="11"/>
      <c r="EC664" s="11"/>
      <c r="ED664" s="11"/>
      <c r="EE664" s="11"/>
      <c r="EF664" s="11"/>
      <c r="EG664" s="11"/>
      <c r="EH664" s="11"/>
      <c r="EI664" s="11"/>
      <c r="EJ664" s="11"/>
      <c r="EK664" s="11"/>
      <c r="EL664" s="11"/>
      <c r="EM664" s="11"/>
      <c r="EN664" s="11"/>
      <c r="EO664" s="11"/>
      <c r="EP664" s="11"/>
      <c r="EQ664" s="11"/>
      <c r="ER664" s="11"/>
      <c r="ES664" s="11"/>
      <c r="ET664" s="11"/>
      <c r="EU664" s="11"/>
      <c r="EV664" s="11"/>
      <c r="EW664" s="11"/>
      <c r="EX664" s="11"/>
      <c r="EY664" s="11"/>
      <c r="EZ664" s="11"/>
      <c r="FA664" s="11"/>
      <c r="FB664" s="11"/>
      <c r="FC664" s="11"/>
      <c r="FD664" s="11"/>
      <c r="FE664" s="11"/>
      <c r="FF664" s="11"/>
      <c r="FG664" s="11"/>
      <c r="FH664" s="11"/>
      <c r="FI664" s="11"/>
      <c r="FJ664" s="11"/>
      <c r="FK664" s="11"/>
      <c r="FL664" s="11"/>
      <c r="FM664" s="11"/>
      <c r="FN664" s="11"/>
      <c r="FO664" s="11"/>
      <c r="FP664" s="11"/>
      <c r="FQ664" s="11"/>
      <c r="FR664" s="11"/>
      <c r="FS664" s="11"/>
      <c r="FT664" s="11"/>
      <c r="FU664" s="11"/>
      <c r="FV664" s="11"/>
      <c r="FW664" s="11"/>
      <c r="FX664" s="11"/>
      <c r="FY664" s="11"/>
      <c r="FZ664" s="11"/>
      <c r="GA664" s="11"/>
      <c r="GB664" s="11"/>
      <c r="GC664" s="11"/>
      <c r="GD664" s="11"/>
      <c r="GE664" s="11"/>
      <c r="GF664" s="11"/>
      <c r="GG664" s="11"/>
      <c r="GH664" s="11"/>
      <c r="GI664" s="11"/>
      <c r="GJ664" s="11"/>
      <c r="GK664" s="11"/>
      <c r="GL664" s="11"/>
      <c r="GM664" s="11"/>
      <c r="GN664" s="11"/>
      <c r="GO664" s="11"/>
      <c r="GP664" s="11"/>
      <c r="GQ664" s="11"/>
      <c r="GR664" s="11"/>
      <c r="GS664" s="11"/>
      <c r="GT664" s="11"/>
      <c r="GU664" s="11"/>
      <c r="GV664" s="11"/>
      <c r="GW664" s="11"/>
      <c r="GX664" s="11"/>
      <c r="GY664" s="11"/>
      <c r="GZ664" s="11"/>
      <c r="HA664" s="11"/>
      <c r="HB664" s="11"/>
      <c r="HC664" s="11"/>
      <c r="HD664" s="11"/>
      <c r="HE664" s="11"/>
      <c r="HF664" s="11"/>
      <c r="HG664" s="11"/>
      <c r="HH664" s="11"/>
      <c r="HI664" s="11"/>
      <c r="HJ664" s="11"/>
      <c r="HK664" s="11"/>
      <c r="HL664" s="11"/>
      <c r="HM664" s="11"/>
      <c r="HN664" s="11"/>
      <c r="HO664" s="11"/>
      <c r="HP664" s="11"/>
      <c r="HQ664" s="11"/>
      <c r="HR664" s="11"/>
      <c r="HS664" s="11"/>
      <c r="HT664" s="11"/>
      <c r="HU664" s="11"/>
      <c r="HV664" s="11"/>
      <c r="HW664" s="11"/>
      <c r="HX664" s="11"/>
      <c r="HY664" s="11"/>
      <c r="HZ664" s="11"/>
      <c r="IA664" s="11"/>
      <c r="IB664" s="11"/>
      <c r="IC664" s="11"/>
      <c r="ID664" s="11"/>
      <c r="IE664" s="11"/>
      <c r="IF664" s="11"/>
      <c r="IG664" s="11"/>
      <c r="IH664" s="11"/>
      <c r="II664" s="11"/>
      <c r="IJ664" s="11"/>
      <c r="IK664" s="11"/>
      <c r="IL664" s="11"/>
      <c r="IM664" s="11"/>
      <c r="IN664" s="11"/>
      <c r="IO664" s="11"/>
      <c r="IP664" s="11"/>
      <c r="IQ664" s="11"/>
      <c r="IR664" s="11"/>
      <c r="IS664" s="11"/>
      <c r="IT664" s="11"/>
      <c r="IU664" s="11"/>
      <c r="IV664" s="11"/>
    </row>
  </sheetData>
  <mergeCells count="37">
    <mergeCell ref="A1:B1"/>
    <mergeCell ref="A2:AC2"/>
    <mergeCell ref="A4:C4"/>
    <mergeCell ref="I4:J4"/>
    <mergeCell ref="L4:P4"/>
    <mergeCell ref="T4:W4"/>
    <mergeCell ref="H5:I5"/>
    <mergeCell ref="J5:K5"/>
    <mergeCell ref="L5:P5"/>
    <mergeCell ref="Q5:U5"/>
    <mergeCell ref="V5:AA5"/>
    <mergeCell ref="T6:U6"/>
    <mergeCell ref="V6:W6"/>
    <mergeCell ref="X6:Y6"/>
    <mergeCell ref="Z6:AA6"/>
    <mergeCell ref="A5:A7"/>
    <mergeCell ref="B5:B7"/>
    <mergeCell ref="C5:C7"/>
    <mergeCell ref="D5:D7"/>
    <mergeCell ref="E5:E7"/>
    <mergeCell ref="F5:F7"/>
    <mergeCell ref="G5:G7"/>
    <mergeCell ref="H6:H7"/>
    <mergeCell ref="I6:I7"/>
    <mergeCell ref="J6:J7"/>
    <mergeCell ref="K6:K7"/>
    <mergeCell ref="L6:L7"/>
    <mergeCell ref="M6:M7"/>
    <mergeCell ref="N6:N7"/>
    <mergeCell ref="O6:O7"/>
    <mergeCell ref="P6:P7"/>
    <mergeCell ref="Q6:Q7"/>
    <mergeCell ref="R6:R7"/>
    <mergeCell ref="S6:S7"/>
    <mergeCell ref="AB5:AB7"/>
    <mergeCell ref="AC5:AC7"/>
    <mergeCell ref="AD5:AD7"/>
  </mergeCells>
  <conditionalFormatting sqref="B466">
    <cfRule type="duplicateValues" dxfId="1" priority="5"/>
  </conditionalFormatting>
  <conditionalFormatting sqref="B471">
    <cfRule type="duplicateValues" dxfId="1" priority="4"/>
  </conditionalFormatting>
  <conditionalFormatting sqref="O526:P526">
    <cfRule type="expression" dxfId="0" priority="1" stopIfTrue="1">
      <formula>AND(ISNUMBER(#REF!),#REF!&lt;200)</formula>
    </cfRule>
    <cfRule type="cellIs" priority="2" stopIfTrue="1" operator="greaterThan">
      <formula>400000</formula>
    </cfRule>
    <cfRule type="expression" dxfId="0" priority="3" stopIfTrue="1">
      <formula>AND(ISNUMBER(#REF!),#REF!&lt;200)</formula>
    </cfRule>
  </conditionalFormatting>
  <pageMargins left="0.39" right="0.28" top="0.63" bottom="0.63" header="0.51" footer="0.35"/>
  <pageSetup paperSize="9" scale="80" orientation="landscape" horizontalDpi="600"/>
  <headerFooter alignWithMargins="0" scaleWithDoc="0">
    <oddFooter>&amp;C第 &amp;P 页，共 &amp;N 页</oddFooter>
  </headerFooter>
  <ignoredErrors>
    <ignoredError sqref="G462" formula="1"/>
    <ignoredError sqref="M277:N277 R547:Y547 R585:U585 H462:I462"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683"/>
  <sheetViews>
    <sheetView zoomScale="80" zoomScaleNormal="80" workbookViewId="0">
      <pane ySplit="8" topLeftCell="A36" activePane="bottomLeft" state="frozen"/>
      <selection/>
      <selection pane="bottomLeft" activeCell="Q3" sqref="Q3"/>
    </sheetView>
  </sheetViews>
  <sheetFormatPr defaultColWidth="9" defaultRowHeight="15.75"/>
  <cols>
    <col min="1" max="1" width="9.025" style="22" customWidth="1"/>
    <col min="2" max="2" width="27.5" style="23" customWidth="1"/>
    <col min="3" max="3" width="9.375" style="22" customWidth="1"/>
    <col min="4" max="4" width="8.3" style="22" customWidth="1"/>
    <col min="5" max="5" width="7.125" style="22" customWidth="1"/>
    <col min="6" max="6" width="12.0833333333333" style="22" customWidth="1"/>
    <col min="7" max="7" width="7.875" style="22" customWidth="1"/>
    <col min="8" max="8" width="7.5" style="22" customWidth="1"/>
    <col min="9" max="9" width="7.225" style="22" customWidth="1"/>
    <col min="10" max="10" width="7.91666666666667" style="22" customWidth="1"/>
    <col min="11" max="11" width="7.1" style="22" customWidth="1"/>
    <col min="12" max="12" width="12.7416666666667" style="24" customWidth="1"/>
    <col min="13" max="13" width="12.05" style="24" customWidth="1"/>
    <col min="14" max="14" width="11.6583333333333" style="24" customWidth="1"/>
    <col min="15" max="15" width="11.1" style="24" customWidth="1"/>
    <col min="16" max="16" width="10.95" style="24" customWidth="1"/>
    <col min="17" max="21" width="10.375" style="22" customWidth="1"/>
    <col min="22" max="22" width="6.81666666666667" style="22" customWidth="1"/>
    <col min="23" max="23" width="7.95" style="22" customWidth="1"/>
    <col min="24" max="24" width="7.625" style="22" customWidth="1"/>
    <col min="25" max="25" width="7.25833333333333" style="22" customWidth="1"/>
    <col min="26" max="26" width="6.80833333333333" style="22" customWidth="1"/>
    <col min="27" max="28" width="7.15" style="22" customWidth="1"/>
    <col min="29" max="29" width="9.25" style="2" customWidth="1"/>
    <col min="30" max="30" width="9.25833333333333" style="2" customWidth="1"/>
    <col min="31" max="256" width="9" style="2"/>
    <col min="257" max="16384" width="9" style="1"/>
  </cols>
  <sheetData>
    <row r="1" s="1" customFormat="1" ht="24" spans="1:256">
      <c r="A1" s="25"/>
      <c r="B1" s="26"/>
      <c r="C1" s="25"/>
      <c r="D1" s="27"/>
      <c r="E1" s="27"/>
      <c r="F1" s="27"/>
      <c r="G1" s="27"/>
      <c r="H1" s="27"/>
      <c r="I1" s="27"/>
      <c r="J1" s="27"/>
      <c r="K1" s="27"/>
      <c r="L1" s="47"/>
      <c r="M1" s="47"/>
      <c r="N1" s="47"/>
      <c r="O1" s="47"/>
      <c r="P1" s="47"/>
      <c r="Q1" s="27"/>
      <c r="R1" s="27"/>
      <c r="S1" s="27"/>
      <c r="T1" s="27"/>
      <c r="U1" s="27"/>
      <c r="V1" s="27"/>
      <c r="W1" s="27"/>
      <c r="X1" s="27"/>
      <c r="Y1" s="27"/>
      <c r="Z1" s="27"/>
      <c r="AA1" s="27"/>
      <c r="AB1" s="27"/>
      <c r="AC1" s="6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1" customFormat="1" ht="24" spans="1:256">
      <c r="A2" s="27" t="s">
        <v>865</v>
      </c>
      <c r="B2" s="28"/>
      <c r="C2" s="27"/>
      <c r="D2" s="27"/>
      <c r="E2" s="27"/>
      <c r="F2" s="27"/>
      <c r="G2" s="27"/>
      <c r="H2" s="27"/>
      <c r="I2" s="27"/>
      <c r="J2" s="27"/>
      <c r="K2" s="27"/>
      <c r="L2" s="48"/>
      <c r="M2" s="48"/>
      <c r="N2" s="48"/>
      <c r="O2" s="48"/>
      <c r="P2" s="48"/>
      <c r="Q2" s="56"/>
      <c r="R2" s="56"/>
      <c r="S2" s="56"/>
      <c r="T2" s="56"/>
      <c r="U2" s="56"/>
      <c r="V2" s="56"/>
      <c r="W2" s="56"/>
      <c r="X2" s="56"/>
      <c r="Y2" s="56"/>
      <c r="Z2" s="56"/>
      <c r="AA2" s="56"/>
      <c r="AB2" s="56"/>
      <c r="AC2" s="27"/>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1" customFormat="1" ht="24" spans="1:256">
      <c r="A3" s="29"/>
      <c r="B3" s="30"/>
      <c r="C3" s="29"/>
      <c r="D3" s="29"/>
      <c r="E3" s="29"/>
      <c r="F3" s="29"/>
      <c r="G3" s="29"/>
      <c r="H3" s="29"/>
      <c r="I3" s="29"/>
      <c r="J3" s="29"/>
      <c r="K3" s="29"/>
      <c r="L3" s="49"/>
      <c r="M3" s="49"/>
      <c r="N3" s="50"/>
      <c r="O3" s="49"/>
      <c r="P3" s="49"/>
      <c r="Q3" s="57" t="s">
        <v>866</v>
      </c>
      <c r="R3" s="57"/>
      <c r="S3" s="57"/>
      <c r="T3" s="57"/>
      <c r="U3" s="57"/>
      <c r="V3" s="57"/>
      <c r="W3" s="57"/>
      <c r="X3" s="57"/>
      <c r="Y3" s="57"/>
      <c r="Z3" s="57"/>
      <c r="AA3" s="57"/>
      <c r="AB3" s="57"/>
      <c r="AC3" s="63"/>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2" customFormat="1" spans="1:30">
      <c r="A4" s="31" t="s">
        <v>1</v>
      </c>
      <c r="B4" s="31"/>
      <c r="C4" s="31"/>
      <c r="D4" s="32"/>
      <c r="E4" s="32"/>
      <c r="F4" s="32"/>
      <c r="G4" s="32"/>
      <c r="H4" s="32"/>
      <c r="I4" s="31" t="s">
        <v>2</v>
      </c>
      <c r="J4" s="31"/>
      <c r="K4" s="32"/>
      <c r="L4" s="51"/>
      <c r="M4" s="51"/>
      <c r="N4" s="51"/>
      <c r="O4" s="51"/>
      <c r="P4" s="51"/>
      <c r="Q4" s="22"/>
      <c r="R4" s="22"/>
      <c r="S4" s="22"/>
      <c r="T4" s="10" t="s">
        <v>3</v>
      </c>
      <c r="U4" s="10"/>
      <c r="V4" s="10"/>
      <c r="W4" s="10"/>
      <c r="X4" s="22"/>
      <c r="Y4" s="22"/>
      <c r="Z4" s="22"/>
      <c r="AA4" s="22"/>
      <c r="AB4" s="64"/>
      <c r="AC4" s="32"/>
      <c r="AD4" s="64"/>
    </row>
    <row r="5" s="3" customFormat="1" spans="1:30">
      <c r="A5" s="33" t="s">
        <v>4</v>
      </c>
      <c r="B5" s="34" t="s">
        <v>5</v>
      </c>
      <c r="C5" s="33" t="s">
        <v>6</v>
      </c>
      <c r="D5" s="33" t="s">
        <v>7</v>
      </c>
      <c r="E5" s="33" t="s">
        <v>8</v>
      </c>
      <c r="F5" s="33" t="s">
        <v>9</v>
      </c>
      <c r="G5" s="35" t="s">
        <v>10</v>
      </c>
      <c r="H5" s="36" t="s">
        <v>11</v>
      </c>
      <c r="I5" s="36"/>
      <c r="J5" s="36" t="s">
        <v>12</v>
      </c>
      <c r="K5" s="36"/>
      <c r="L5" s="52" t="s">
        <v>13</v>
      </c>
      <c r="M5" s="52"/>
      <c r="N5" s="52"/>
      <c r="O5" s="52"/>
      <c r="P5" s="52"/>
      <c r="Q5" s="58" t="s">
        <v>14</v>
      </c>
      <c r="R5" s="59"/>
      <c r="S5" s="59"/>
      <c r="T5" s="59"/>
      <c r="U5" s="60"/>
      <c r="V5" s="59" t="s">
        <v>15</v>
      </c>
      <c r="W5" s="59"/>
      <c r="X5" s="59"/>
      <c r="Y5" s="59"/>
      <c r="Z5" s="59"/>
      <c r="AA5" s="59"/>
      <c r="AB5" s="43" t="s">
        <v>867</v>
      </c>
      <c r="AC5" s="33" t="s">
        <v>17</v>
      </c>
      <c r="AD5" s="33" t="s">
        <v>18</v>
      </c>
    </row>
    <row r="6" s="4" customFormat="1" spans="1:30">
      <c r="A6" s="37"/>
      <c r="B6" s="38"/>
      <c r="C6" s="37"/>
      <c r="D6" s="37"/>
      <c r="E6" s="37"/>
      <c r="F6" s="37"/>
      <c r="G6" s="39"/>
      <c r="H6" s="33" t="s">
        <v>19</v>
      </c>
      <c r="I6" s="33" t="s">
        <v>20</v>
      </c>
      <c r="J6" s="33" t="s">
        <v>21</v>
      </c>
      <c r="K6" s="33" t="s">
        <v>22</v>
      </c>
      <c r="L6" s="53" t="s">
        <v>23</v>
      </c>
      <c r="M6" s="53" t="s">
        <v>24</v>
      </c>
      <c r="N6" s="53" t="s">
        <v>25</v>
      </c>
      <c r="O6" s="53" t="s">
        <v>26</v>
      </c>
      <c r="P6" s="53" t="s">
        <v>27</v>
      </c>
      <c r="Q6" s="35" t="s">
        <v>28</v>
      </c>
      <c r="R6" s="43" t="s">
        <v>29</v>
      </c>
      <c r="S6" s="43" t="s">
        <v>30</v>
      </c>
      <c r="T6" s="61" t="s">
        <v>31</v>
      </c>
      <c r="U6" s="61"/>
      <c r="V6" s="58" t="s">
        <v>32</v>
      </c>
      <c r="W6" s="60"/>
      <c r="X6" s="58" t="s">
        <v>33</v>
      </c>
      <c r="Y6" s="60"/>
      <c r="Z6" s="58" t="s">
        <v>34</v>
      </c>
      <c r="AA6" s="59"/>
      <c r="AB6" s="43"/>
      <c r="AC6" s="37"/>
      <c r="AD6" s="37"/>
    </row>
    <row r="7" s="2" customFormat="1" ht="21" customHeight="1" spans="1:30">
      <c r="A7" s="40"/>
      <c r="B7" s="41"/>
      <c r="C7" s="40"/>
      <c r="D7" s="40"/>
      <c r="E7" s="40"/>
      <c r="F7" s="40"/>
      <c r="G7" s="42"/>
      <c r="H7" s="40"/>
      <c r="I7" s="40"/>
      <c r="J7" s="40"/>
      <c r="K7" s="40"/>
      <c r="L7" s="54"/>
      <c r="M7" s="54"/>
      <c r="N7" s="54"/>
      <c r="O7" s="54"/>
      <c r="P7" s="54"/>
      <c r="Q7" s="42"/>
      <c r="R7" s="43"/>
      <c r="S7" s="43"/>
      <c r="T7" s="61" t="s">
        <v>29</v>
      </c>
      <c r="U7" s="61" t="s">
        <v>30</v>
      </c>
      <c r="V7" s="43" t="s">
        <v>29</v>
      </c>
      <c r="W7" s="43" t="s">
        <v>30</v>
      </c>
      <c r="X7" s="43" t="s">
        <v>29</v>
      </c>
      <c r="Y7" s="43" t="s">
        <v>30</v>
      </c>
      <c r="Z7" s="43" t="s">
        <v>29</v>
      </c>
      <c r="AA7" s="58" t="s">
        <v>30</v>
      </c>
      <c r="AB7" s="43"/>
      <c r="AC7" s="40"/>
      <c r="AD7" s="40"/>
    </row>
    <row r="8" s="2" customFormat="1" spans="1:30">
      <c r="A8" s="43"/>
      <c r="B8" s="44" t="s">
        <v>23</v>
      </c>
      <c r="C8" s="43"/>
      <c r="D8" s="43"/>
      <c r="E8" s="43"/>
      <c r="F8" s="43"/>
      <c r="G8" s="43">
        <f ca="1">SUM(G16,G126,G167,G243,G283,G312,G399)</f>
        <v>563</v>
      </c>
      <c r="H8" s="43"/>
      <c r="I8" s="43"/>
      <c r="J8" s="43"/>
      <c r="K8" s="43"/>
      <c r="L8" s="52">
        <f>SUM(L16,L126,L167,L243,L283,L312,L399)</f>
        <v>59626.632318</v>
      </c>
      <c r="M8" s="52">
        <f ca="1">SUM(M16,M126,M167,M243,M283,M312,M399)</f>
        <v>37642.703244</v>
      </c>
      <c r="N8" s="52">
        <f ca="1">SUM(N16,N126,N167,N243,N283,N312,N399)</f>
        <v>10923.7432</v>
      </c>
      <c r="O8" s="52">
        <f ca="1">SUM(O16,O126,O167,O243,O283,O312,O399)</f>
        <v>5209.94</v>
      </c>
      <c r="P8" s="52">
        <f ca="1">SUM(P16,P126,P167,P243,P283,P312,P399)</f>
        <v>5850.245874</v>
      </c>
      <c r="Q8" s="43"/>
      <c r="R8" s="43"/>
      <c r="S8" s="43"/>
      <c r="T8" s="43"/>
      <c r="U8" s="43"/>
      <c r="V8" s="43"/>
      <c r="W8" s="43"/>
      <c r="X8" s="43"/>
      <c r="Y8" s="43"/>
      <c r="Z8" s="43"/>
      <c r="AA8" s="43"/>
      <c r="AB8" s="43"/>
      <c r="AC8" s="43"/>
      <c r="AD8" s="43"/>
    </row>
    <row r="9" s="5" customFormat="1" spans="1:31">
      <c r="A9" s="43">
        <v>1</v>
      </c>
      <c r="B9" s="44" t="s">
        <v>35</v>
      </c>
      <c r="C9" s="43" t="s">
        <v>41</v>
      </c>
      <c r="D9" s="43"/>
      <c r="E9" s="43"/>
      <c r="F9" s="43" t="s">
        <v>41</v>
      </c>
      <c r="G9" s="43" t="s">
        <v>41</v>
      </c>
      <c r="H9" s="43" t="s">
        <v>41</v>
      </c>
      <c r="I9" s="43" t="s">
        <v>41</v>
      </c>
      <c r="J9" s="43"/>
      <c r="K9" s="43"/>
      <c r="L9" s="52" t="s">
        <v>41</v>
      </c>
      <c r="M9" s="52" t="s">
        <v>41</v>
      </c>
      <c r="N9" s="52" t="s">
        <v>41</v>
      </c>
      <c r="O9" s="52" t="s">
        <v>41</v>
      </c>
      <c r="P9" s="52" t="s">
        <v>41</v>
      </c>
      <c r="Q9" s="43"/>
      <c r="R9" s="43" t="s">
        <v>41</v>
      </c>
      <c r="S9" s="43" t="s">
        <v>41</v>
      </c>
      <c r="T9" s="43" t="s">
        <v>41</v>
      </c>
      <c r="U9" s="43" t="s">
        <v>41</v>
      </c>
      <c r="V9" s="43" t="s">
        <v>41</v>
      </c>
      <c r="W9" s="43" t="s">
        <v>41</v>
      </c>
      <c r="X9" s="43" t="s">
        <v>41</v>
      </c>
      <c r="Y9" s="43" t="s">
        <v>41</v>
      </c>
      <c r="Z9" s="43" t="s">
        <v>41</v>
      </c>
      <c r="AA9" s="43" t="s">
        <v>41</v>
      </c>
      <c r="AB9" s="43"/>
      <c r="AC9" s="43"/>
      <c r="AD9" s="43"/>
      <c r="AE9" s="3"/>
    </row>
    <row r="10" s="5" customFormat="1" ht="13" customHeight="1" spans="1:31">
      <c r="A10" s="43">
        <v>1.1</v>
      </c>
      <c r="B10" s="44" t="s">
        <v>37</v>
      </c>
      <c r="C10" s="43" t="s">
        <v>41</v>
      </c>
      <c r="D10" s="43"/>
      <c r="E10" s="43"/>
      <c r="F10" s="43" t="s">
        <v>41</v>
      </c>
      <c r="G10" s="43" t="s">
        <v>41</v>
      </c>
      <c r="H10" s="43" t="s">
        <v>41</v>
      </c>
      <c r="I10" s="43" t="s">
        <v>41</v>
      </c>
      <c r="J10" s="43"/>
      <c r="K10" s="43"/>
      <c r="L10" s="52" t="s">
        <v>41</v>
      </c>
      <c r="M10" s="52" t="s">
        <v>41</v>
      </c>
      <c r="N10" s="52" t="s">
        <v>41</v>
      </c>
      <c r="O10" s="52" t="s">
        <v>41</v>
      </c>
      <c r="P10" s="52" t="s">
        <v>41</v>
      </c>
      <c r="Q10" s="43"/>
      <c r="R10" s="43" t="s">
        <v>41</v>
      </c>
      <c r="S10" s="43" t="s">
        <v>41</v>
      </c>
      <c r="T10" s="43" t="s">
        <v>41</v>
      </c>
      <c r="U10" s="43" t="s">
        <v>41</v>
      </c>
      <c r="V10" s="43" t="s">
        <v>41</v>
      </c>
      <c r="W10" s="43" t="s">
        <v>41</v>
      </c>
      <c r="X10" s="43" t="s">
        <v>41</v>
      </c>
      <c r="Y10" s="43" t="s">
        <v>41</v>
      </c>
      <c r="Z10" s="43" t="s">
        <v>41</v>
      </c>
      <c r="AA10" s="43" t="s">
        <v>41</v>
      </c>
      <c r="AB10" s="43"/>
      <c r="AC10" s="43"/>
      <c r="AD10" s="43"/>
      <c r="AE10" s="3"/>
    </row>
    <row r="11" s="5" customFormat="1" ht="18" customHeight="1" spans="1:31">
      <c r="A11" s="43">
        <v>1.2</v>
      </c>
      <c r="B11" s="44" t="s">
        <v>38</v>
      </c>
      <c r="C11" s="43" t="s">
        <v>41</v>
      </c>
      <c r="D11" s="43"/>
      <c r="E11" s="43"/>
      <c r="F11" s="43" t="s">
        <v>41</v>
      </c>
      <c r="G11" s="43" t="s">
        <v>41</v>
      </c>
      <c r="H11" s="43" t="s">
        <v>41</v>
      </c>
      <c r="I11" s="43" t="s">
        <v>41</v>
      </c>
      <c r="J11" s="43"/>
      <c r="K11" s="43"/>
      <c r="L11" s="52" t="s">
        <v>41</v>
      </c>
      <c r="M11" s="52" t="s">
        <v>41</v>
      </c>
      <c r="N11" s="52" t="s">
        <v>41</v>
      </c>
      <c r="O11" s="52" t="s">
        <v>41</v>
      </c>
      <c r="P11" s="52" t="s">
        <v>41</v>
      </c>
      <c r="Q11" s="43"/>
      <c r="R11" s="43" t="s">
        <v>41</v>
      </c>
      <c r="S11" s="43" t="s">
        <v>41</v>
      </c>
      <c r="T11" s="43" t="s">
        <v>41</v>
      </c>
      <c r="U11" s="43" t="s">
        <v>41</v>
      </c>
      <c r="V11" s="43" t="s">
        <v>41</v>
      </c>
      <c r="W11" s="43" t="s">
        <v>41</v>
      </c>
      <c r="X11" s="43" t="s">
        <v>41</v>
      </c>
      <c r="Y11" s="43" t="s">
        <v>41</v>
      </c>
      <c r="Z11" s="43" t="s">
        <v>41</v>
      </c>
      <c r="AA11" s="43" t="s">
        <v>41</v>
      </c>
      <c r="AB11" s="43"/>
      <c r="AC11" s="43"/>
      <c r="AD11" s="43"/>
      <c r="AE11" s="3"/>
    </row>
    <row r="12" s="5" customFormat="1" ht="25" customHeight="1" spans="1:30">
      <c r="A12" s="43" t="s">
        <v>39</v>
      </c>
      <c r="B12" s="44" t="s">
        <v>40</v>
      </c>
      <c r="C12" s="43" t="s">
        <v>41</v>
      </c>
      <c r="D12" s="43"/>
      <c r="E12" s="43"/>
      <c r="F12" s="43" t="s">
        <v>41</v>
      </c>
      <c r="G12" s="43" t="s">
        <v>41</v>
      </c>
      <c r="H12" s="43" t="s">
        <v>41</v>
      </c>
      <c r="I12" s="43" t="s">
        <v>41</v>
      </c>
      <c r="J12" s="43"/>
      <c r="K12" s="43"/>
      <c r="L12" s="52" t="s">
        <v>41</v>
      </c>
      <c r="M12" s="52" t="s">
        <v>41</v>
      </c>
      <c r="N12" s="52" t="s">
        <v>41</v>
      </c>
      <c r="O12" s="52" t="s">
        <v>41</v>
      </c>
      <c r="P12" s="52" t="s">
        <v>41</v>
      </c>
      <c r="Q12" s="43"/>
      <c r="R12" s="43" t="s">
        <v>41</v>
      </c>
      <c r="S12" s="43" t="s">
        <v>41</v>
      </c>
      <c r="T12" s="43" t="s">
        <v>41</v>
      </c>
      <c r="U12" s="43" t="s">
        <v>41</v>
      </c>
      <c r="V12" s="43" t="s">
        <v>41</v>
      </c>
      <c r="W12" s="43" t="s">
        <v>41</v>
      </c>
      <c r="X12" s="43" t="s">
        <v>41</v>
      </c>
      <c r="Y12" s="43" t="s">
        <v>41</v>
      </c>
      <c r="Z12" s="43" t="s">
        <v>41</v>
      </c>
      <c r="AA12" s="43" t="s">
        <v>41</v>
      </c>
      <c r="AB12" s="44"/>
      <c r="AC12" s="65"/>
      <c r="AD12" s="65"/>
    </row>
    <row r="13" s="5" customFormat="1" ht="16" customHeight="1" spans="1:30">
      <c r="A13" s="43" t="s">
        <v>59</v>
      </c>
      <c r="B13" s="44" t="s">
        <v>60</v>
      </c>
      <c r="C13" s="43" t="s">
        <v>41</v>
      </c>
      <c r="D13" s="43"/>
      <c r="E13" s="43"/>
      <c r="F13" s="43" t="s">
        <v>41</v>
      </c>
      <c r="G13" s="43" t="s">
        <v>41</v>
      </c>
      <c r="H13" s="43" t="s">
        <v>41</v>
      </c>
      <c r="I13" s="43" t="s">
        <v>41</v>
      </c>
      <c r="J13" s="43"/>
      <c r="K13" s="43"/>
      <c r="L13" s="52" t="s">
        <v>41</v>
      </c>
      <c r="M13" s="52" t="s">
        <v>41</v>
      </c>
      <c r="N13" s="52" t="s">
        <v>41</v>
      </c>
      <c r="O13" s="52" t="s">
        <v>41</v>
      </c>
      <c r="P13" s="52" t="s">
        <v>41</v>
      </c>
      <c r="Q13" s="43"/>
      <c r="R13" s="43" t="s">
        <v>41</v>
      </c>
      <c r="S13" s="43" t="s">
        <v>41</v>
      </c>
      <c r="T13" s="43" t="s">
        <v>41</v>
      </c>
      <c r="U13" s="43" t="s">
        <v>41</v>
      </c>
      <c r="V13" s="43" t="s">
        <v>41</v>
      </c>
      <c r="W13" s="43" t="s">
        <v>41</v>
      </c>
      <c r="X13" s="43" t="s">
        <v>41</v>
      </c>
      <c r="Y13" s="43" t="s">
        <v>41</v>
      </c>
      <c r="Z13" s="43" t="s">
        <v>41</v>
      </c>
      <c r="AA13" s="43" t="s">
        <v>41</v>
      </c>
      <c r="AB13" s="44"/>
      <c r="AC13" s="65"/>
      <c r="AD13" s="65"/>
    </row>
    <row r="14" s="5" customFormat="1" ht="24" customHeight="1" spans="1:30">
      <c r="A14" s="43">
        <v>1.3</v>
      </c>
      <c r="B14" s="44" t="s">
        <v>63</v>
      </c>
      <c r="C14" s="43" t="s">
        <v>41</v>
      </c>
      <c r="D14" s="43"/>
      <c r="E14" s="43"/>
      <c r="F14" s="43" t="s">
        <v>41</v>
      </c>
      <c r="G14" s="43" t="s">
        <v>41</v>
      </c>
      <c r="H14" s="43" t="s">
        <v>41</v>
      </c>
      <c r="I14" s="43" t="s">
        <v>41</v>
      </c>
      <c r="J14" s="43"/>
      <c r="K14" s="43"/>
      <c r="L14" s="52" t="s">
        <v>41</v>
      </c>
      <c r="M14" s="52" t="s">
        <v>41</v>
      </c>
      <c r="N14" s="52" t="s">
        <v>41</v>
      </c>
      <c r="O14" s="52" t="s">
        <v>41</v>
      </c>
      <c r="P14" s="52" t="s">
        <v>41</v>
      </c>
      <c r="Q14" s="43"/>
      <c r="R14" s="43" t="s">
        <v>41</v>
      </c>
      <c r="S14" s="43" t="s">
        <v>41</v>
      </c>
      <c r="T14" s="43" t="s">
        <v>41</v>
      </c>
      <c r="U14" s="43" t="s">
        <v>41</v>
      </c>
      <c r="V14" s="43" t="s">
        <v>41</v>
      </c>
      <c r="W14" s="43" t="s">
        <v>41</v>
      </c>
      <c r="X14" s="43" t="s">
        <v>41</v>
      </c>
      <c r="Y14" s="43" t="s">
        <v>41</v>
      </c>
      <c r="Z14" s="43" t="s">
        <v>41</v>
      </c>
      <c r="AA14" s="43" t="s">
        <v>41</v>
      </c>
      <c r="AB14" s="44"/>
      <c r="AC14" s="65"/>
      <c r="AD14" s="65"/>
    </row>
    <row r="15" s="5" customFormat="1" ht="24" customHeight="1" spans="1:30">
      <c r="A15" s="43">
        <v>1.4</v>
      </c>
      <c r="B15" s="44" t="s">
        <v>66</v>
      </c>
      <c r="C15" s="43" t="s">
        <v>41</v>
      </c>
      <c r="D15" s="43"/>
      <c r="E15" s="43"/>
      <c r="F15" s="43" t="s">
        <v>41</v>
      </c>
      <c r="G15" s="43" t="s">
        <v>41</v>
      </c>
      <c r="H15" s="43" t="s">
        <v>41</v>
      </c>
      <c r="I15" s="43" t="s">
        <v>41</v>
      </c>
      <c r="J15" s="43"/>
      <c r="K15" s="43"/>
      <c r="L15" s="52" t="s">
        <v>41</v>
      </c>
      <c r="M15" s="52" t="s">
        <v>41</v>
      </c>
      <c r="N15" s="52" t="s">
        <v>41</v>
      </c>
      <c r="O15" s="52" t="s">
        <v>41</v>
      </c>
      <c r="P15" s="52" t="s">
        <v>41</v>
      </c>
      <c r="Q15" s="43"/>
      <c r="R15" s="43" t="s">
        <v>41</v>
      </c>
      <c r="S15" s="43" t="s">
        <v>41</v>
      </c>
      <c r="T15" s="43" t="s">
        <v>41</v>
      </c>
      <c r="U15" s="43" t="s">
        <v>41</v>
      </c>
      <c r="V15" s="43" t="s">
        <v>41</v>
      </c>
      <c r="W15" s="43" t="s">
        <v>41</v>
      </c>
      <c r="X15" s="43" t="s">
        <v>41</v>
      </c>
      <c r="Y15" s="43" t="s">
        <v>41</v>
      </c>
      <c r="Z15" s="43" t="s">
        <v>41</v>
      </c>
      <c r="AA15" s="43" t="s">
        <v>41</v>
      </c>
      <c r="AB15" s="65"/>
      <c r="AC15" s="65"/>
      <c r="AD15" s="65"/>
    </row>
    <row r="16" s="5" customFormat="1" ht="18" customHeight="1" spans="1:30">
      <c r="A16" s="43">
        <v>2</v>
      </c>
      <c r="B16" s="44" t="s">
        <v>67</v>
      </c>
      <c r="C16" s="43" t="s">
        <v>36</v>
      </c>
      <c r="D16" s="43"/>
      <c r="E16" s="43"/>
      <c r="F16" s="43">
        <f t="shared" ref="F16:L16" si="0">SUM(F66,F78,F90,F102,F107,F119)</f>
        <v>2924</v>
      </c>
      <c r="G16" s="43">
        <f>G17+G29+G66+G78+G90+G102+G107+G119</f>
        <v>98</v>
      </c>
      <c r="H16" s="43">
        <f t="shared" si="0"/>
        <v>1696</v>
      </c>
      <c r="I16" s="43">
        <f t="shared" si="0"/>
        <v>6110</v>
      </c>
      <c r="J16" s="43"/>
      <c r="K16" s="43"/>
      <c r="L16" s="52">
        <f t="shared" si="0"/>
        <v>198.704</v>
      </c>
      <c r="M16" s="52">
        <f t="shared" ref="M16:AA16" si="1">SUM(M66,M78,M90,M102,M107,M119)</f>
        <v>59.7</v>
      </c>
      <c r="N16" s="52">
        <f t="shared" si="1"/>
        <v>0</v>
      </c>
      <c r="O16" s="52">
        <f t="shared" si="1"/>
        <v>0</v>
      </c>
      <c r="P16" s="52">
        <f t="shared" si="1"/>
        <v>139.004</v>
      </c>
      <c r="Q16" s="43"/>
      <c r="R16" s="43">
        <f t="shared" si="1"/>
        <v>1696</v>
      </c>
      <c r="S16" s="43">
        <f t="shared" si="1"/>
        <v>6110</v>
      </c>
      <c r="T16" s="43">
        <f t="shared" si="1"/>
        <v>1696</v>
      </c>
      <c r="U16" s="43">
        <f t="shared" si="1"/>
        <v>6110</v>
      </c>
      <c r="V16" s="43">
        <f t="shared" si="1"/>
        <v>0</v>
      </c>
      <c r="W16" s="43">
        <f t="shared" si="1"/>
        <v>0</v>
      </c>
      <c r="X16" s="43">
        <f t="shared" si="1"/>
        <v>0</v>
      </c>
      <c r="Y16" s="43">
        <f t="shared" si="1"/>
        <v>0</v>
      </c>
      <c r="Z16" s="43">
        <f t="shared" si="1"/>
        <v>0</v>
      </c>
      <c r="AA16" s="43">
        <f t="shared" si="1"/>
        <v>0</v>
      </c>
      <c r="AB16" s="44"/>
      <c r="AC16" s="44"/>
      <c r="AD16" s="65"/>
    </row>
    <row r="17" s="5" customFormat="1" ht="14" customHeight="1" spans="1:30">
      <c r="A17" s="43">
        <v>2.1</v>
      </c>
      <c r="B17" s="44" t="s">
        <v>68</v>
      </c>
      <c r="C17" s="43" t="s">
        <v>36</v>
      </c>
      <c r="D17" s="43"/>
      <c r="E17" s="43"/>
      <c r="F17" s="43">
        <v>3621</v>
      </c>
      <c r="G17" s="43">
        <v>11</v>
      </c>
      <c r="H17" s="43">
        <v>3618</v>
      </c>
      <c r="I17" s="43">
        <v>3621</v>
      </c>
      <c r="J17" s="43"/>
      <c r="K17" s="43"/>
      <c r="L17" s="52" t="s">
        <v>41</v>
      </c>
      <c r="M17" s="52" t="s">
        <v>41</v>
      </c>
      <c r="N17" s="52" t="s">
        <v>41</v>
      </c>
      <c r="O17" s="52" t="s">
        <v>41</v>
      </c>
      <c r="P17" s="52" t="s">
        <v>41</v>
      </c>
      <c r="Q17" s="43"/>
      <c r="R17" s="43">
        <v>3618</v>
      </c>
      <c r="S17" s="43">
        <v>3621</v>
      </c>
      <c r="T17" s="43">
        <v>3618</v>
      </c>
      <c r="U17" s="43">
        <v>3621</v>
      </c>
      <c r="V17" s="43" t="s">
        <v>41</v>
      </c>
      <c r="W17" s="43" t="s">
        <v>41</v>
      </c>
      <c r="X17" s="43" t="s">
        <v>41</v>
      </c>
      <c r="Y17" s="43" t="s">
        <v>41</v>
      </c>
      <c r="Z17" s="43" t="s">
        <v>41</v>
      </c>
      <c r="AA17" s="43" t="s">
        <v>41</v>
      </c>
      <c r="AB17" s="44"/>
      <c r="AC17" s="44"/>
      <c r="AD17" s="65"/>
    </row>
    <row r="18" s="6" customFormat="1" ht="20" customHeight="1" spans="1:228">
      <c r="A18" s="45" t="s">
        <v>42</v>
      </c>
      <c r="B18" s="46" t="s">
        <v>69</v>
      </c>
      <c r="C18" s="45" t="s">
        <v>44</v>
      </c>
      <c r="D18" s="45" t="s">
        <v>70</v>
      </c>
      <c r="E18" s="45" t="s">
        <v>71</v>
      </c>
      <c r="F18" s="45">
        <v>34</v>
      </c>
      <c r="G18" s="45">
        <v>1</v>
      </c>
      <c r="H18" s="45">
        <v>34</v>
      </c>
      <c r="I18" s="45">
        <f>H18*4</f>
        <v>136</v>
      </c>
      <c r="J18" s="45">
        <v>2020</v>
      </c>
      <c r="K18" s="45">
        <v>2020</v>
      </c>
      <c r="L18" s="55" t="s">
        <v>41</v>
      </c>
      <c r="M18" s="55" t="s">
        <v>41</v>
      </c>
      <c r="N18" s="55" t="s">
        <v>41</v>
      </c>
      <c r="O18" s="55" t="s">
        <v>41</v>
      </c>
      <c r="P18" s="55" t="s">
        <v>41</v>
      </c>
      <c r="Q18" s="45" t="s">
        <v>46</v>
      </c>
      <c r="R18" s="45">
        <v>34</v>
      </c>
      <c r="S18" s="45">
        <v>34</v>
      </c>
      <c r="T18" s="45">
        <f>H18</f>
        <v>34</v>
      </c>
      <c r="U18" s="45">
        <f>I18</f>
        <v>136</v>
      </c>
      <c r="V18" s="45" t="s">
        <v>41</v>
      </c>
      <c r="W18" s="45" t="s">
        <v>41</v>
      </c>
      <c r="X18" s="45" t="s">
        <v>41</v>
      </c>
      <c r="Y18" s="45" t="s">
        <v>41</v>
      </c>
      <c r="Z18" s="45" t="s">
        <v>41</v>
      </c>
      <c r="AA18" s="45" t="s">
        <v>41</v>
      </c>
      <c r="AB18" s="46" t="s">
        <v>72</v>
      </c>
      <c r="AC18" s="46" t="s">
        <v>73</v>
      </c>
      <c r="AD18" s="66"/>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row>
    <row r="19" s="7" customFormat="1" ht="24" spans="1:30">
      <c r="A19" s="45" t="s">
        <v>42</v>
      </c>
      <c r="B19" s="46" t="s">
        <v>69</v>
      </c>
      <c r="C19" s="45" t="s">
        <v>49</v>
      </c>
      <c r="D19" s="45" t="s">
        <v>70</v>
      </c>
      <c r="E19" s="45" t="s">
        <v>71</v>
      </c>
      <c r="F19" s="45">
        <v>194</v>
      </c>
      <c r="G19" s="45">
        <v>1</v>
      </c>
      <c r="H19" s="45">
        <v>194</v>
      </c>
      <c r="I19" s="45">
        <f t="shared" ref="I19:I28" si="2">H19*4</f>
        <v>776</v>
      </c>
      <c r="J19" s="45">
        <v>2020</v>
      </c>
      <c r="K19" s="45">
        <v>2020</v>
      </c>
      <c r="L19" s="55" t="s">
        <v>41</v>
      </c>
      <c r="M19" s="55" t="s">
        <v>41</v>
      </c>
      <c r="N19" s="55" t="s">
        <v>41</v>
      </c>
      <c r="O19" s="55" t="s">
        <v>41</v>
      </c>
      <c r="P19" s="55" t="s">
        <v>41</v>
      </c>
      <c r="Q19" s="45" t="s">
        <v>46</v>
      </c>
      <c r="R19" s="45">
        <v>194</v>
      </c>
      <c r="S19" s="45">
        <v>194</v>
      </c>
      <c r="T19" s="45">
        <f t="shared" ref="T19:T28" si="3">H19</f>
        <v>194</v>
      </c>
      <c r="U19" s="45">
        <f t="shared" ref="U19:U28" si="4">I19</f>
        <v>776</v>
      </c>
      <c r="V19" s="45" t="s">
        <v>41</v>
      </c>
      <c r="W19" s="45" t="s">
        <v>41</v>
      </c>
      <c r="X19" s="45" t="s">
        <v>41</v>
      </c>
      <c r="Y19" s="45" t="s">
        <v>41</v>
      </c>
      <c r="Z19" s="45" t="s">
        <v>41</v>
      </c>
      <c r="AA19" s="45" t="s">
        <v>41</v>
      </c>
      <c r="AB19" s="46" t="s">
        <v>72</v>
      </c>
      <c r="AC19" s="46" t="s">
        <v>73</v>
      </c>
      <c r="AD19" s="67"/>
    </row>
    <row r="20" s="6" customFormat="1" ht="24" spans="1:228">
      <c r="A20" s="45" t="s">
        <v>42</v>
      </c>
      <c r="B20" s="46" t="s">
        <v>69</v>
      </c>
      <c r="C20" s="45" t="s">
        <v>50</v>
      </c>
      <c r="D20" s="45" t="s">
        <v>70</v>
      </c>
      <c r="E20" s="45" t="s">
        <v>71</v>
      </c>
      <c r="F20" s="45">
        <v>138</v>
      </c>
      <c r="G20" s="45">
        <v>1</v>
      </c>
      <c r="H20" s="45">
        <v>138</v>
      </c>
      <c r="I20" s="45">
        <f t="shared" si="2"/>
        <v>552</v>
      </c>
      <c r="J20" s="45">
        <v>2020</v>
      </c>
      <c r="K20" s="45">
        <v>2020</v>
      </c>
      <c r="L20" s="55" t="s">
        <v>41</v>
      </c>
      <c r="M20" s="55" t="s">
        <v>41</v>
      </c>
      <c r="N20" s="55" t="s">
        <v>41</v>
      </c>
      <c r="O20" s="55" t="s">
        <v>41</v>
      </c>
      <c r="P20" s="55" t="s">
        <v>41</v>
      </c>
      <c r="Q20" s="45" t="s">
        <v>46</v>
      </c>
      <c r="R20" s="45">
        <v>138</v>
      </c>
      <c r="S20" s="45">
        <v>138</v>
      </c>
      <c r="T20" s="45">
        <f t="shared" si="3"/>
        <v>138</v>
      </c>
      <c r="U20" s="45">
        <f t="shared" si="4"/>
        <v>552</v>
      </c>
      <c r="V20" s="45" t="s">
        <v>41</v>
      </c>
      <c r="W20" s="45" t="s">
        <v>41</v>
      </c>
      <c r="X20" s="45" t="s">
        <v>41</v>
      </c>
      <c r="Y20" s="45" t="s">
        <v>41</v>
      </c>
      <c r="Z20" s="45" t="s">
        <v>41</v>
      </c>
      <c r="AA20" s="45" t="s">
        <v>41</v>
      </c>
      <c r="AB20" s="46" t="s">
        <v>72</v>
      </c>
      <c r="AC20" s="46" t="s">
        <v>73</v>
      </c>
      <c r="AD20" s="68"/>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row>
    <row r="21" s="6" customFormat="1" ht="24" spans="1:30">
      <c r="A21" s="45" t="s">
        <v>42</v>
      </c>
      <c r="B21" s="46" t="s">
        <v>69</v>
      </c>
      <c r="C21" s="45" t="s">
        <v>51</v>
      </c>
      <c r="D21" s="45" t="s">
        <v>70</v>
      </c>
      <c r="E21" s="45" t="s">
        <v>71</v>
      </c>
      <c r="F21" s="45">
        <v>122</v>
      </c>
      <c r="G21" s="45">
        <v>1</v>
      </c>
      <c r="H21" s="45">
        <v>122</v>
      </c>
      <c r="I21" s="45">
        <f t="shared" si="2"/>
        <v>488</v>
      </c>
      <c r="J21" s="45">
        <v>2020</v>
      </c>
      <c r="K21" s="45">
        <v>2020</v>
      </c>
      <c r="L21" s="55" t="s">
        <v>41</v>
      </c>
      <c r="M21" s="55" t="s">
        <v>41</v>
      </c>
      <c r="N21" s="55" t="s">
        <v>41</v>
      </c>
      <c r="O21" s="55" t="s">
        <v>41</v>
      </c>
      <c r="P21" s="55" t="s">
        <v>41</v>
      </c>
      <c r="Q21" s="45" t="s">
        <v>46</v>
      </c>
      <c r="R21" s="45">
        <v>122</v>
      </c>
      <c r="S21" s="45">
        <v>122</v>
      </c>
      <c r="T21" s="45">
        <f t="shared" si="3"/>
        <v>122</v>
      </c>
      <c r="U21" s="45">
        <f t="shared" si="4"/>
        <v>488</v>
      </c>
      <c r="V21" s="45" t="s">
        <v>41</v>
      </c>
      <c r="W21" s="45" t="s">
        <v>41</v>
      </c>
      <c r="X21" s="45" t="s">
        <v>41</v>
      </c>
      <c r="Y21" s="45" t="s">
        <v>41</v>
      </c>
      <c r="Z21" s="45" t="s">
        <v>41</v>
      </c>
      <c r="AA21" s="45" t="s">
        <v>41</v>
      </c>
      <c r="AB21" s="46" t="s">
        <v>72</v>
      </c>
      <c r="AC21" s="46" t="s">
        <v>73</v>
      </c>
      <c r="AD21" s="69"/>
    </row>
    <row r="22" s="1" customFormat="1" ht="24" spans="1:228">
      <c r="A22" s="45" t="s">
        <v>42</v>
      </c>
      <c r="B22" s="46" t="s">
        <v>69</v>
      </c>
      <c r="C22" s="45" t="s">
        <v>52</v>
      </c>
      <c r="D22" s="45" t="s">
        <v>70</v>
      </c>
      <c r="E22" s="45" t="s">
        <v>71</v>
      </c>
      <c r="F22" s="45">
        <v>261</v>
      </c>
      <c r="G22" s="45">
        <v>1</v>
      </c>
      <c r="H22" s="45">
        <v>261</v>
      </c>
      <c r="I22" s="45">
        <f t="shared" si="2"/>
        <v>1044</v>
      </c>
      <c r="J22" s="45">
        <v>2020</v>
      </c>
      <c r="K22" s="45">
        <v>2020</v>
      </c>
      <c r="L22" s="55" t="s">
        <v>41</v>
      </c>
      <c r="M22" s="55" t="s">
        <v>41</v>
      </c>
      <c r="N22" s="55" t="s">
        <v>41</v>
      </c>
      <c r="O22" s="55" t="s">
        <v>41</v>
      </c>
      <c r="P22" s="55" t="s">
        <v>41</v>
      </c>
      <c r="Q22" s="45" t="s">
        <v>46</v>
      </c>
      <c r="R22" s="45">
        <v>261</v>
      </c>
      <c r="S22" s="45">
        <v>261</v>
      </c>
      <c r="T22" s="45">
        <f t="shared" si="3"/>
        <v>261</v>
      </c>
      <c r="U22" s="45">
        <f t="shared" si="4"/>
        <v>1044</v>
      </c>
      <c r="V22" s="45" t="s">
        <v>41</v>
      </c>
      <c r="W22" s="45" t="s">
        <v>41</v>
      </c>
      <c r="X22" s="45" t="s">
        <v>41</v>
      </c>
      <c r="Y22" s="45" t="s">
        <v>41</v>
      </c>
      <c r="Z22" s="45" t="s">
        <v>41</v>
      </c>
      <c r="AA22" s="45" t="s">
        <v>41</v>
      </c>
      <c r="AB22" s="46" t="s">
        <v>72</v>
      </c>
      <c r="AC22" s="46" t="s">
        <v>73</v>
      </c>
      <c r="AD22" s="66"/>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row>
    <row r="23" s="1" customFormat="1" ht="24" spans="1:228">
      <c r="A23" s="45" t="s">
        <v>42</v>
      </c>
      <c r="B23" s="46" t="s">
        <v>69</v>
      </c>
      <c r="C23" s="45" t="s">
        <v>53</v>
      </c>
      <c r="D23" s="45" t="s">
        <v>70</v>
      </c>
      <c r="E23" s="45" t="s">
        <v>71</v>
      </c>
      <c r="F23" s="45">
        <v>512</v>
      </c>
      <c r="G23" s="45">
        <v>1</v>
      </c>
      <c r="H23" s="45">
        <v>512</v>
      </c>
      <c r="I23" s="45">
        <f t="shared" si="2"/>
        <v>2048</v>
      </c>
      <c r="J23" s="45">
        <v>2020</v>
      </c>
      <c r="K23" s="45">
        <v>2020</v>
      </c>
      <c r="L23" s="55" t="s">
        <v>41</v>
      </c>
      <c r="M23" s="55" t="s">
        <v>41</v>
      </c>
      <c r="N23" s="55" t="s">
        <v>41</v>
      </c>
      <c r="O23" s="55" t="s">
        <v>41</v>
      </c>
      <c r="P23" s="55" t="s">
        <v>41</v>
      </c>
      <c r="Q23" s="45" t="s">
        <v>46</v>
      </c>
      <c r="R23" s="45">
        <v>512</v>
      </c>
      <c r="S23" s="45">
        <v>512</v>
      </c>
      <c r="T23" s="45">
        <f t="shared" si="3"/>
        <v>512</v>
      </c>
      <c r="U23" s="45">
        <f t="shared" si="4"/>
        <v>2048</v>
      </c>
      <c r="V23" s="45" t="s">
        <v>41</v>
      </c>
      <c r="W23" s="45" t="s">
        <v>41</v>
      </c>
      <c r="X23" s="45" t="s">
        <v>41</v>
      </c>
      <c r="Y23" s="45" t="s">
        <v>41</v>
      </c>
      <c r="Z23" s="45" t="s">
        <v>41</v>
      </c>
      <c r="AA23" s="45" t="s">
        <v>41</v>
      </c>
      <c r="AB23" s="46" t="s">
        <v>72</v>
      </c>
      <c r="AC23" s="46" t="s">
        <v>73</v>
      </c>
      <c r="AD23" s="69"/>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row>
    <row r="24" s="6" customFormat="1" ht="24" spans="1:228">
      <c r="A24" s="45" t="s">
        <v>42</v>
      </c>
      <c r="B24" s="46" t="s">
        <v>69</v>
      </c>
      <c r="C24" s="45" t="s">
        <v>54</v>
      </c>
      <c r="D24" s="45" t="s">
        <v>70</v>
      </c>
      <c r="E24" s="45" t="s">
        <v>71</v>
      </c>
      <c r="F24" s="45">
        <v>627</v>
      </c>
      <c r="G24" s="45">
        <v>1</v>
      </c>
      <c r="H24" s="45">
        <v>627</v>
      </c>
      <c r="I24" s="45">
        <f t="shared" si="2"/>
        <v>2508</v>
      </c>
      <c r="J24" s="45">
        <v>2020</v>
      </c>
      <c r="K24" s="45">
        <v>2020</v>
      </c>
      <c r="L24" s="55" t="s">
        <v>41</v>
      </c>
      <c r="M24" s="55" t="s">
        <v>41</v>
      </c>
      <c r="N24" s="55" t="s">
        <v>41</v>
      </c>
      <c r="O24" s="55" t="s">
        <v>41</v>
      </c>
      <c r="P24" s="55" t="s">
        <v>41</v>
      </c>
      <c r="Q24" s="45" t="s">
        <v>46</v>
      </c>
      <c r="R24" s="45">
        <v>627</v>
      </c>
      <c r="S24" s="45">
        <v>627</v>
      </c>
      <c r="T24" s="45">
        <f t="shared" si="3"/>
        <v>627</v>
      </c>
      <c r="U24" s="45">
        <f t="shared" si="4"/>
        <v>2508</v>
      </c>
      <c r="V24" s="45" t="s">
        <v>41</v>
      </c>
      <c r="W24" s="45" t="s">
        <v>41</v>
      </c>
      <c r="X24" s="45" t="s">
        <v>41</v>
      </c>
      <c r="Y24" s="45" t="s">
        <v>41</v>
      </c>
      <c r="Z24" s="45" t="s">
        <v>41</v>
      </c>
      <c r="AA24" s="45" t="s">
        <v>41</v>
      </c>
      <c r="AB24" s="46" t="s">
        <v>72</v>
      </c>
      <c r="AC24" s="46" t="s">
        <v>73</v>
      </c>
      <c r="AD24" s="68"/>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row>
    <row r="25" s="8" customFormat="1" ht="24" spans="1:30">
      <c r="A25" s="45" t="s">
        <v>42</v>
      </c>
      <c r="B25" s="46" t="s">
        <v>69</v>
      </c>
      <c r="C25" s="45" t="s">
        <v>55</v>
      </c>
      <c r="D25" s="45" t="s">
        <v>70</v>
      </c>
      <c r="E25" s="45" t="s">
        <v>71</v>
      </c>
      <c r="F25" s="45">
        <v>740</v>
      </c>
      <c r="G25" s="45">
        <v>1</v>
      </c>
      <c r="H25" s="45">
        <v>740</v>
      </c>
      <c r="I25" s="45">
        <f t="shared" si="2"/>
        <v>2960</v>
      </c>
      <c r="J25" s="45">
        <v>2020</v>
      </c>
      <c r="K25" s="45">
        <v>2020</v>
      </c>
      <c r="L25" s="55" t="s">
        <v>41</v>
      </c>
      <c r="M25" s="55" t="s">
        <v>41</v>
      </c>
      <c r="N25" s="55" t="s">
        <v>41</v>
      </c>
      <c r="O25" s="55" t="s">
        <v>41</v>
      </c>
      <c r="P25" s="55" t="s">
        <v>41</v>
      </c>
      <c r="Q25" s="45" t="s">
        <v>46</v>
      </c>
      <c r="R25" s="45">
        <v>740</v>
      </c>
      <c r="S25" s="45">
        <v>740</v>
      </c>
      <c r="T25" s="45">
        <f t="shared" si="3"/>
        <v>740</v>
      </c>
      <c r="U25" s="45">
        <f t="shared" si="4"/>
        <v>2960</v>
      </c>
      <c r="V25" s="45" t="s">
        <v>41</v>
      </c>
      <c r="W25" s="45" t="s">
        <v>41</v>
      </c>
      <c r="X25" s="45" t="s">
        <v>41</v>
      </c>
      <c r="Y25" s="45" t="s">
        <v>41</v>
      </c>
      <c r="Z25" s="45" t="s">
        <v>41</v>
      </c>
      <c r="AA25" s="45" t="s">
        <v>41</v>
      </c>
      <c r="AB25" s="46" t="s">
        <v>72</v>
      </c>
      <c r="AC25" s="46" t="s">
        <v>73</v>
      </c>
      <c r="AD25" s="66"/>
    </row>
    <row r="26" s="8" customFormat="1" ht="24" spans="1:228">
      <c r="A26" s="45" t="s">
        <v>42</v>
      </c>
      <c r="B26" s="46" t="s">
        <v>69</v>
      </c>
      <c r="C26" s="45" t="s">
        <v>56</v>
      </c>
      <c r="D26" s="45" t="s">
        <v>70</v>
      </c>
      <c r="E26" s="45" t="s">
        <v>71</v>
      </c>
      <c r="F26" s="45">
        <v>266</v>
      </c>
      <c r="G26" s="45">
        <v>1</v>
      </c>
      <c r="H26" s="45">
        <v>266</v>
      </c>
      <c r="I26" s="45">
        <f t="shared" si="2"/>
        <v>1064</v>
      </c>
      <c r="J26" s="45">
        <v>2020</v>
      </c>
      <c r="K26" s="45">
        <v>2020</v>
      </c>
      <c r="L26" s="55" t="s">
        <v>41</v>
      </c>
      <c r="M26" s="55" t="s">
        <v>41</v>
      </c>
      <c r="N26" s="55" t="s">
        <v>41</v>
      </c>
      <c r="O26" s="55" t="s">
        <v>41</v>
      </c>
      <c r="P26" s="55" t="s">
        <v>41</v>
      </c>
      <c r="Q26" s="45" t="s">
        <v>46</v>
      </c>
      <c r="R26" s="45">
        <v>266</v>
      </c>
      <c r="S26" s="45">
        <v>266</v>
      </c>
      <c r="T26" s="45">
        <f t="shared" si="3"/>
        <v>266</v>
      </c>
      <c r="U26" s="45">
        <f t="shared" si="4"/>
        <v>1064</v>
      </c>
      <c r="V26" s="45" t="s">
        <v>41</v>
      </c>
      <c r="W26" s="45" t="s">
        <v>41</v>
      </c>
      <c r="X26" s="45" t="s">
        <v>41</v>
      </c>
      <c r="Y26" s="45" t="s">
        <v>41</v>
      </c>
      <c r="Z26" s="45" t="s">
        <v>41</v>
      </c>
      <c r="AA26" s="45" t="s">
        <v>41</v>
      </c>
      <c r="AB26" s="46" t="s">
        <v>72</v>
      </c>
      <c r="AC26" s="46" t="s">
        <v>73</v>
      </c>
      <c r="AD26" s="69"/>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row>
    <row r="27" s="8" customFormat="1" ht="24" spans="1:30">
      <c r="A27" s="45" t="s">
        <v>42</v>
      </c>
      <c r="B27" s="46" t="s">
        <v>69</v>
      </c>
      <c r="C27" s="45" t="s">
        <v>57</v>
      </c>
      <c r="D27" s="45" t="s">
        <v>70</v>
      </c>
      <c r="E27" s="45" t="s">
        <v>71</v>
      </c>
      <c r="F27" s="45">
        <v>73</v>
      </c>
      <c r="G27" s="45">
        <v>1</v>
      </c>
      <c r="H27" s="45">
        <v>70</v>
      </c>
      <c r="I27" s="45">
        <f t="shared" si="2"/>
        <v>280</v>
      </c>
      <c r="J27" s="45">
        <v>2020</v>
      </c>
      <c r="K27" s="45">
        <v>2020</v>
      </c>
      <c r="L27" s="55" t="s">
        <v>41</v>
      </c>
      <c r="M27" s="55" t="s">
        <v>41</v>
      </c>
      <c r="N27" s="55" t="s">
        <v>41</v>
      </c>
      <c r="O27" s="55" t="s">
        <v>41</v>
      </c>
      <c r="P27" s="55" t="s">
        <v>41</v>
      </c>
      <c r="Q27" s="45" t="s">
        <v>46</v>
      </c>
      <c r="R27" s="45">
        <v>70</v>
      </c>
      <c r="S27" s="45">
        <v>73</v>
      </c>
      <c r="T27" s="45">
        <f t="shared" si="3"/>
        <v>70</v>
      </c>
      <c r="U27" s="45">
        <f t="shared" si="4"/>
        <v>280</v>
      </c>
      <c r="V27" s="45" t="s">
        <v>41</v>
      </c>
      <c r="W27" s="45" t="s">
        <v>41</v>
      </c>
      <c r="X27" s="45" t="s">
        <v>41</v>
      </c>
      <c r="Y27" s="45" t="s">
        <v>41</v>
      </c>
      <c r="Z27" s="45" t="s">
        <v>41</v>
      </c>
      <c r="AA27" s="45" t="s">
        <v>41</v>
      </c>
      <c r="AB27" s="46" t="s">
        <v>72</v>
      </c>
      <c r="AC27" s="46" t="s">
        <v>73</v>
      </c>
      <c r="AD27" s="66"/>
    </row>
    <row r="28" s="8" customFormat="1" ht="24" spans="1:228">
      <c r="A28" s="45" t="s">
        <v>42</v>
      </c>
      <c r="B28" s="46" t="s">
        <v>69</v>
      </c>
      <c r="C28" s="45" t="s">
        <v>58</v>
      </c>
      <c r="D28" s="45" t="s">
        <v>70</v>
      </c>
      <c r="E28" s="45" t="s">
        <v>71</v>
      </c>
      <c r="F28" s="45">
        <v>654</v>
      </c>
      <c r="G28" s="45">
        <v>1</v>
      </c>
      <c r="H28" s="45">
        <v>654</v>
      </c>
      <c r="I28" s="45">
        <f t="shared" si="2"/>
        <v>2616</v>
      </c>
      <c r="J28" s="45">
        <v>2020</v>
      </c>
      <c r="K28" s="45">
        <v>2020</v>
      </c>
      <c r="L28" s="55" t="s">
        <v>41</v>
      </c>
      <c r="M28" s="55" t="s">
        <v>41</v>
      </c>
      <c r="N28" s="55" t="s">
        <v>41</v>
      </c>
      <c r="O28" s="55" t="s">
        <v>41</v>
      </c>
      <c r="P28" s="55" t="s">
        <v>41</v>
      </c>
      <c r="Q28" s="45" t="s">
        <v>46</v>
      </c>
      <c r="R28" s="45">
        <v>654</v>
      </c>
      <c r="S28" s="45">
        <v>654</v>
      </c>
      <c r="T28" s="45">
        <f t="shared" si="3"/>
        <v>654</v>
      </c>
      <c r="U28" s="45">
        <f t="shared" si="4"/>
        <v>2616</v>
      </c>
      <c r="V28" s="45" t="s">
        <v>41</v>
      </c>
      <c r="W28" s="45" t="s">
        <v>41</v>
      </c>
      <c r="X28" s="45" t="s">
        <v>41</v>
      </c>
      <c r="Y28" s="45" t="s">
        <v>41</v>
      </c>
      <c r="Z28" s="45" t="s">
        <v>41</v>
      </c>
      <c r="AA28" s="45" t="s">
        <v>41</v>
      </c>
      <c r="AB28" s="46" t="s">
        <v>72</v>
      </c>
      <c r="AC28" s="46" t="s">
        <v>73</v>
      </c>
      <c r="AD28" s="69"/>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row>
    <row r="29" s="5" customFormat="1" ht="24" spans="1:30">
      <c r="A29" s="43">
        <v>2.2</v>
      </c>
      <c r="B29" s="44" t="s">
        <v>74</v>
      </c>
      <c r="C29" s="43" t="s">
        <v>36</v>
      </c>
      <c r="D29" s="43"/>
      <c r="E29" s="43"/>
      <c r="F29" s="43">
        <v>681</v>
      </c>
      <c r="G29" s="43">
        <f>SUM(G30,G42,G54)</f>
        <v>33</v>
      </c>
      <c r="H29" s="43">
        <v>680</v>
      </c>
      <c r="I29" s="43">
        <v>681</v>
      </c>
      <c r="J29" s="43"/>
      <c r="K29" s="43"/>
      <c r="L29" s="52">
        <v>0</v>
      </c>
      <c r="M29" s="52">
        <v>0</v>
      </c>
      <c r="N29" s="52">
        <v>0</v>
      </c>
      <c r="O29" s="52">
        <v>0</v>
      </c>
      <c r="P29" s="52">
        <v>0</v>
      </c>
      <c r="Q29" s="43"/>
      <c r="R29" s="43">
        <v>680</v>
      </c>
      <c r="S29" s="43">
        <v>681</v>
      </c>
      <c r="T29" s="43">
        <v>680</v>
      </c>
      <c r="U29" s="43">
        <v>681</v>
      </c>
      <c r="V29" s="43" t="s">
        <v>41</v>
      </c>
      <c r="W29" s="43" t="s">
        <v>41</v>
      </c>
      <c r="X29" s="43" t="s">
        <v>41</v>
      </c>
      <c r="Y29" s="43" t="s">
        <v>41</v>
      </c>
      <c r="Z29" s="43" t="s">
        <v>41</v>
      </c>
      <c r="AA29" s="43" t="s">
        <v>41</v>
      </c>
      <c r="AB29" s="44"/>
      <c r="AC29" s="44"/>
      <c r="AD29" s="65"/>
    </row>
    <row r="30" s="5" customFormat="1" ht="12" spans="1:30">
      <c r="A30" s="43" t="s">
        <v>75</v>
      </c>
      <c r="B30" s="44" t="s">
        <v>76</v>
      </c>
      <c r="C30" s="43" t="s">
        <v>36</v>
      </c>
      <c r="D30" s="43"/>
      <c r="E30" s="43"/>
      <c r="F30" s="43">
        <v>226</v>
      </c>
      <c r="G30" s="43">
        <v>11</v>
      </c>
      <c r="H30" s="43">
        <v>225</v>
      </c>
      <c r="I30" s="43">
        <v>226</v>
      </c>
      <c r="J30" s="43"/>
      <c r="K30" s="43"/>
      <c r="L30" s="52" t="s">
        <v>41</v>
      </c>
      <c r="M30" s="52" t="s">
        <v>41</v>
      </c>
      <c r="N30" s="52" t="s">
        <v>41</v>
      </c>
      <c r="O30" s="52" t="s">
        <v>41</v>
      </c>
      <c r="P30" s="52" t="s">
        <v>41</v>
      </c>
      <c r="Q30" s="43"/>
      <c r="R30" s="43">
        <v>225</v>
      </c>
      <c r="S30" s="43">
        <v>226</v>
      </c>
      <c r="T30" s="43">
        <v>225</v>
      </c>
      <c r="U30" s="43">
        <v>226</v>
      </c>
      <c r="V30" s="43" t="s">
        <v>41</v>
      </c>
      <c r="W30" s="43" t="s">
        <v>41</v>
      </c>
      <c r="X30" s="43" t="s">
        <v>41</v>
      </c>
      <c r="Y30" s="43" t="s">
        <v>41</v>
      </c>
      <c r="Z30" s="43" t="s">
        <v>41</v>
      </c>
      <c r="AA30" s="43" t="s">
        <v>41</v>
      </c>
      <c r="AB30" s="44"/>
      <c r="AC30" s="44"/>
      <c r="AD30" s="65"/>
    </row>
    <row r="31" s="6" customFormat="1" ht="24" spans="1:228">
      <c r="A31" s="45" t="s">
        <v>42</v>
      </c>
      <c r="B31" s="46" t="s">
        <v>77</v>
      </c>
      <c r="C31" s="45" t="s">
        <v>44</v>
      </c>
      <c r="D31" s="45" t="s">
        <v>70</v>
      </c>
      <c r="E31" s="45" t="s">
        <v>71</v>
      </c>
      <c r="F31" s="45">
        <v>2</v>
      </c>
      <c r="G31" s="45">
        <v>1</v>
      </c>
      <c r="H31" s="45">
        <v>2</v>
      </c>
      <c r="I31" s="45">
        <f t="shared" ref="I31:I41" si="5">H31*4</f>
        <v>8</v>
      </c>
      <c r="J31" s="45">
        <v>2020</v>
      </c>
      <c r="K31" s="45">
        <v>2020</v>
      </c>
      <c r="L31" s="55" t="s">
        <v>41</v>
      </c>
      <c r="M31" s="55" t="s">
        <v>41</v>
      </c>
      <c r="N31" s="55" t="s">
        <v>41</v>
      </c>
      <c r="O31" s="55" t="s">
        <v>41</v>
      </c>
      <c r="P31" s="55" t="s">
        <v>41</v>
      </c>
      <c r="Q31" s="45" t="s">
        <v>46</v>
      </c>
      <c r="R31" s="45">
        <v>2</v>
      </c>
      <c r="S31" s="45">
        <v>2</v>
      </c>
      <c r="T31" s="45">
        <f t="shared" ref="T31:T41" si="6">H31</f>
        <v>2</v>
      </c>
      <c r="U31" s="45">
        <f t="shared" ref="U31:U41" si="7">I31</f>
        <v>8</v>
      </c>
      <c r="V31" s="45" t="s">
        <v>41</v>
      </c>
      <c r="W31" s="45" t="s">
        <v>41</v>
      </c>
      <c r="X31" s="45" t="s">
        <v>41</v>
      </c>
      <c r="Y31" s="45" t="s">
        <v>41</v>
      </c>
      <c r="Z31" s="45" t="s">
        <v>41</v>
      </c>
      <c r="AA31" s="45" t="s">
        <v>41</v>
      </c>
      <c r="AB31" s="46" t="s">
        <v>72</v>
      </c>
      <c r="AC31" s="46" t="s">
        <v>73</v>
      </c>
      <c r="AD31" s="66"/>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row>
    <row r="32" s="7" customFormat="1" ht="24" spans="1:30">
      <c r="A32" s="45" t="s">
        <v>42</v>
      </c>
      <c r="B32" s="46" t="s">
        <v>77</v>
      </c>
      <c r="C32" s="45" t="s">
        <v>49</v>
      </c>
      <c r="D32" s="45" t="s">
        <v>70</v>
      </c>
      <c r="E32" s="45" t="s">
        <v>71</v>
      </c>
      <c r="F32" s="45">
        <v>4</v>
      </c>
      <c r="G32" s="45">
        <v>1</v>
      </c>
      <c r="H32" s="45">
        <v>4</v>
      </c>
      <c r="I32" s="45">
        <f t="shared" si="5"/>
        <v>16</v>
      </c>
      <c r="J32" s="45">
        <v>2020</v>
      </c>
      <c r="K32" s="45">
        <v>2020</v>
      </c>
      <c r="L32" s="55" t="s">
        <v>41</v>
      </c>
      <c r="M32" s="55" t="s">
        <v>41</v>
      </c>
      <c r="N32" s="55" t="s">
        <v>41</v>
      </c>
      <c r="O32" s="55" t="s">
        <v>41</v>
      </c>
      <c r="P32" s="55" t="s">
        <v>41</v>
      </c>
      <c r="Q32" s="45" t="s">
        <v>46</v>
      </c>
      <c r="R32" s="45">
        <v>4</v>
      </c>
      <c r="S32" s="45">
        <v>4</v>
      </c>
      <c r="T32" s="45">
        <f t="shared" si="6"/>
        <v>4</v>
      </c>
      <c r="U32" s="45">
        <f t="shared" si="7"/>
        <v>16</v>
      </c>
      <c r="V32" s="45" t="s">
        <v>41</v>
      </c>
      <c r="W32" s="45" t="s">
        <v>41</v>
      </c>
      <c r="X32" s="45" t="s">
        <v>41</v>
      </c>
      <c r="Y32" s="45" t="s">
        <v>41</v>
      </c>
      <c r="Z32" s="45" t="s">
        <v>41</v>
      </c>
      <c r="AA32" s="45" t="s">
        <v>41</v>
      </c>
      <c r="AB32" s="46" t="s">
        <v>72</v>
      </c>
      <c r="AC32" s="46" t="s">
        <v>73</v>
      </c>
      <c r="AD32" s="67"/>
    </row>
    <row r="33" s="6" customFormat="1" ht="24" spans="1:228">
      <c r="A33" s="45" t="s">
        <v>42</v>
      </c>
      <c r="B33" s="46" t="s">
        <v>77</v>
      </c>
      <c r="C33" s="45" t="s">
        <v>50</v>
      </c>
      <c r="D33" s="45" t="s">
        <v>70</v>
      </c>
      <c r="E33" s="45" t="s">
        <v>71</v>
      </c>
      <c r="F33" s="45">
        <v>6</v>
      </c>
      <c r="G33" s="45">
        <v>1</v>
      </c>
      <c r="H33" s="45">
        <v>6</v>
      </c>
      <c r="I33" s="45">
        <f t="shared" si="5"/>
        <v>24</v>
      </c>
      <c r="J33" s="45">
        <v>2020</v>
      </c>
      <c r="K33" s="45">
        <v>2020</v>
      </c>
      <c r="L33" s="55" t="s">
        <v>41</v>
      </c>
      <c r="M33" s="55" t="s">
        <v>41</v>
      </c>
      <c r="N33" s="55" t="s">
        <v>41</v>
      </c>
      <c r="O33" s="55" t="s">
        <v>41</v>
      </c>
      <c r="P33" s="55" t="s">
        <v>41</v>
      </c>
      <c r="Q33" s="45" t="s">
        <v>46</v>
      </c>
      <c r="R33" s="45">
        <v>6</v>
      </c>
      <c r="S33" s="45">
        <v>6</v>
      </c>
      <c r="T33" s="45">
        <f t="shared" si="6"/>
        <v>6</v>
      </c>
      <c r="U33" s="45">
        <f t="shared" si="7"/>
        <v>24</v>
      </c>
      <c r="V33" s="45" t="s">
        <v>41</v>
      </c>
      <c r="W33" s="45" t="s">
        <v>41</v>
      </c>
      <c r="X33" s="45" t="s">
        <v>41</v>
      </c>
      <c r="Y33" s="45" t="s">
        <v>41</v>
      </c>
      <c r="Z33" s="45" t="s">
        <v>41</v>
      </c>
      <c r="AA33" s="45" t="s">
        <v>41</v>
      </c>
      <c r="AB33" s="46" t="s">
        <v>72</v>
      </c>
      <c r="AC33" s="46" t="s">
        <v>73</v>
      </c>
      <c r="AD33" s="68"/>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row>
    <row r="34" s="6" customFormat="1" ht="24" spans="1:30">
      <c r="A34" s="45" t="s">
        <v>42</v>
      </c>
      <c r="B34" s="46" t="s">
        <v>77</v>
      </c>
      <c r="C34" s="45" t="s">
        <v>51</v>
      </c>
      <c r="D34" s="45" t="s">
        <v>70</v>
      </c>
      <c r="E34" s="45" t="s">
        <v>71</v>
      </c>
      <c r="F34" s="45">
        <v>7</v>
      </c>
      <c r="G34" s="45">
        <v>1</v>
      </c>
      <c r="H34" s="45">
        <v>7</v>
      </c>
      <c r="I34" s="45">
        <f t="shared" si="5"/>
        <v>28</v>
      </c>
      <c r="J34" s="45">
        <v>2020</v>
      </c>
      <c r="K34" s="45">
        <v>2020</v>
      </c>
      <c r="L34" s="55" t="s">
        <v>41</v>
      </c>
      <c r="M34" s="55" t="s">
        <v>41</v>
      </c>
      <c r="N34" s="55" t="s">
        <v>41</v>
      </c>
      <c r="O34" s="55" t="s">
        <v>41</v>
      </c>
      <c r="P34" s="55" t="s">
        <v>41</v>
      </c>
      <c r="Q34" s="45" t="s">
        <v>46</v>
      </c>
      <c r="R34" s="45">
        <v>7</v>
      </c>
      <c r="S34" s="45">
        <v>7</v>
      </c>
      <c r="T34" s="45">
        <f t="shared" si="6"/>
        <v>7</v>
      </c>
      <c r="U34" s="45">
        <f t="shared" si="7"/>
        <v>28</v>
      </c>
      <c r="V34" s="45" t="s">
        <v>41</v>
      </c>
      <c r="W34" s="45" t="s">
        <v>41</v>
      </c>
      <c r="X34" s="45" t="s">
        <v>41</v>
      </c>
      <c r="Y34" s="45" t="s">
        <v>41</v>
      </c>
      <c r="Z34" s="45" t="s">
        <v>41</v>
      </c>
      <c r="AA34" s="45" t="s">
        <v>41</v>
      </c>
      <c r="AB34" s="46" t="s">
        <v>72</v>
      </c>
      <c r="AC34" s="46" t="s">
        <v>73</v>
      </c>
      <c r="AD34" s="69"/>
    </row>
    <row r="35" s="2" customFormat="1" ht="24" spans="1:228">
      <c r="A35" s="45" t="s">
        <v>42</v>
      </c>
      <c r="B35" s="46" t="s">
        <v>77</v>
      </c>
      <c r="C35" s="45" t="s">
        <v>52</v>
      </c>
      <c r="D35" s="45" t="s">
        <v>70</v>
      </c>
      <c r="E35" s="45" t="s">
        <v>71</v>
      </c>
      <c r="F35" s="45">
        <v>19</v>
      </c>
      <c r="G35" s="45">
        <v>1</v>
      </c>
      <c r="H35" s="45">
        <v>19</v>
      </c>
      <c r="I35" s="45">
        <f t="shared" si="5"/>
        <v>76</v>
      </c>
      <c r="J35" s="45">
        <v>2020</v>
      </c>
      <c r="K35" s="45">
        <v>2020</v>
      </c>
      <c r="L35" s="55" t="s">
        <v>41</v>
      </c>
      <c r="M35" s="55" t="s">
        <v>41</v>
      </c>
      <c r="N35" s="55" t="s">
        <v>41</v>
      </c>
      <c r="O35" s="55" t="s">
        <v>41</v>
      </c>
      <c r="P35" s="55" t="s">
        <v>41</v>
      </c>
      <c r="Q35" s="45" t="s">
        <v>46</v>
      </c>
      <c r="R35" s="45">
        <v>19</v>
      </c>
      <c r="S35" s="45">
        <v>19</v>
      </c>
      <c r="T35" s="45">
        <f t="shared" si="6"/>
        <v>19</v>
      </c>
      <c r="U35" s="45">
        <f t="shared" si="7"/>
        <v>76</v>
      </c>
      <c r="V35" s="45" t="s">
        <v>41</v>
      </c>
      <c r="W35" s="45" t="s">
        <v>41</v>
      </c>
      <c r="X35" s="45" t="s">
        <v>41</v>
      </c>
      <c r="Y35" s="45" t="s">
        <v>41</v>
      </c>
      <c r="Z35" s="45" t="s">
        <v>41</v>
      </c>
      <c r="AA35" s="45" t="s">
        <v>41</v>
      </c>
      <c r="AB35" s="46" t="s">
        <v>72</v>
      </c>
      <c r="AC35" s="46" t="s">
        <v>73</v>
      </c>
      <c r="AD35" s="66"/>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row>
    <row r="36" s="2" customFormat="1" ht="24" spans="1:228">
      <c r="A36" s="45" t="s">
        <v>42</v>
      </c>
      <c r="B36" s="46" t="s">
        <v>77</v>
      </c>
      <c r="C36" s="45" t="s">
        <v>53</v>
      </c>
      <c r="D36" s="45" t="s">
        <v>70</v>
      </c>
      <c r="E36" s="45" t="s">
        <v>71</v>
      </c>
      <c r="F36" s="45">
        <v>20</v>
      </c>
      <c r="G36" s="45">
        <v>1</v>
      </c>
      <c r="H36" s="45">
        <v>20</v>
      </c>
      <c r="I36" s="45">
        <f t="shared" si="5"/>
        <v>80</v>
      </c>
      <c r="J36" s="45">
        <v>2020</v>
      </c>
      <c r="K36" s="45">
        <v>2020</v>
      </c>
      <c r="L36" s="55" t="s">
        <v>41</v>
      </c>
      <c r="M36" s="55" t="s">
        <v>41</v>
      </c>
      <c r="N36" s="55" t="s">
        <v>41</v>
      </c>
      <c r="O36" s="55" t="s">
        <v>41</v>
      </c>
      <c r="P36" s="55" t="s">
        <v>41</v>
      </c>
      <c r="Q36" s="45" t="s">
        <v>46</v>
      </c>
      <c r="R36" s="45">
        <v>20</v>
      </c>
      <c r="S36" s="45">
        <v>20</v>
      </c>
      <c r="T36" s="45">
        <f t="shared" si="6"/>
        <v>20</v>
      </c>
      <c r="U36" s="45">
        <f t="shared" si="7"/>
        <v>80</v>
      </c>
      <c r="V36" s="45" t="s">
        <v>41</v>
      </c>
      <c r="W36" s="45" t="s">
        <v>41</v>
      </c>
      <c r="X36" s="45" t="s">
        <v>41</v>
      </c>
      <c r="Y36" s="45" t="s">
        <v>41</v>
      </c>
      <c r="Z36" s="45" t="s">
        <v>41</v>
      </c>
      <c r="AA36" s="45" t="s">
        <v>41</v>
      </c>
      <c r="AB36" s="46" t="s">
        <v>72</v>
      </c>
      <c r="AC36" s="46" t="s">
        <v>73</v>
      </c>
      <c r="AD36" s="69"/>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row>
    <row r="37" s="6" customFormat="1" ht="24" spans="1:228">
      <c r="A37" s="45" t="s">
        <v>42</v>
      </c>
      <c r="B37" s="46" t="s">
        <v>77</v>
      </c>
      <c r="C37" s="45" t="s">
        <v>54</v>
      </c>
      <c r="D37" s="45" t="s">
        <v>70</v>
      </c>
      <c r="E37" s="45" t="s">
        <v>71</v>
      </c>
      <c r="F37" s="45">
        <v>18</v>
      </c>
      <c r="G37" s="45">
        <v>1</v>
      </c>
      <c r="H37" s="45">
        <v>18</v>
      </c>
      <c r="I37" s="45">
        <f t="shared" si="5"/>
        <v>72</v>
      </c>
      <c r="J37" s="45">
        <v>2020</v>
      </c>
      <c r="K37" s="45">
        <v>2020</v>
      </c>
      <c r="L37" s="55" t="s">
        <v>41</v>
      </c>
      <c r="M37" s="55" t="s">
        <v>41</v>
      </c>
      <c r="N37" s="55" t="s">
        <v>41</v>
      </c>
      <c r="O37" s="55" t="s">
        <v>41</v>
      </c>
      <c r="P37" s="55" t="s">
        <v>41</v>
      </c>
      <c r="Q37" s="45" t="s">
        <v>46</v>
      </c>
      <c r="R37" s="45">
        <v>18</v>
      </c>
      <c r="S37" s="45">
        <v>18</v>
      </c>
      <c r="T37" s="45">
        <f t="shared" si="6"/>
        <v>18</v>
      </c>
      <c r="U37" s="45">
        <f t="shared" si="7"/>
        <v>72</v>
      </c>
      <c r="V37" s="45" t="s">
        <v>41</v>
      </c>
      <c r="W37" s="45" t="s">
        <v>41</v>
      </c>
      <c r="X37" s="45" t="s">
        <v>41</v>
      </c>
      <c r="Y37" s="45" t="s">
        <v>41</v>
      </c>
      <c r="Z37" s="45" t="s">
        <v>41</v>
      </c>
      <c r="AA37" s="45" t="s">
        <v>41</v>
      </c>
      <c r="AB37" s="46" t="s">
        <v>72</v>
      </c>
      <c r="AC37" s="46" t="s">
        <v>73</v>
      </c>
      <c r="AD37" s="68"/>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row>
    <row r="38" s="8" customFormat="1" ht="24" spans="1:30">
      <c r="A38" s="45" t="s">
        <v>42</v>
      </c>
      <c r="B38" s="46" t="s">
        <v>77</v>
      </c>
      <c r="C38" s="45" t="s">
        <v>55</v>
      </c>
      <c r="D38" s="45" t="s">
        <v>70</v>
      </c>
      <c r="E38" s="45" t="s">
        <v>71</v>
      </c>
      <c r="F38" s="45">
        <v>69</v>
      </c>
      <c r="G38" s="45">
        <v>1</v>
      </c>
      <c r="H38" s="45">
        <v>69</v>
      </c>
      <c r="I38" s="45">
        <f t="shared" si="5"/>
        <v>276</v>
      </c>
      <c r="J38" s="45">
        <v>2020</v>
      </c>
      <c r="K38" s="45">
        <v>2020</v>
      </c>
      <c r="L38" s="55" t="s">
        <v>41</v>
      </c>
      <c r="M38" s="55" t="s">
        <v>41</v>
      </c>
      <c r="N38" s="55" t="s">
        <v>41</v>
      </c>
      <c r="O38" s="55" t="s">
        <v>41</v>
      </c>
      <c r="P38" s="55" t="s">
        <v>41</v>
      </c>
      <c r="Q38" s="45" t="s">
        <v>46</v>
      </c>
      <c r="R38" s="45">
        <v>69</v>
      </c>
      <c r="S38" s="45">
        <v>69</v>
      </c>
      <c r="T38" s="45">
        <f t="shared" si="6"/>
        <v>69</v>
      </c>
      <c r="U38" s="45">
        <f t="shared" si="7"/>
        <v>276</v>
      </c>
      <c r="V38" s="45" t="s">
        <v>41</v>
      </c>
      <c r="W38" s="45" t="s">
        <v>41</v>
      </c>
      <c r="X38" s="45" t="s">
        <v>41</v>
      </c>
      <c r="Y38" s="45" t="s">
        <v>41</v>
      </c>
      <c r="Z38" s="45" t="s">
        <v>41</v>
      </c>
      <c r="AA38" s="45" t="s">
        <v>41</v>
      </c>
      <c r="AB38" s="46" t="s">
        <v>72</v>
      </c>
      <c r="AC38" s="46" t="s">
        <v>73</v>
      </c>
      <c r="AD38" s="66"/>
    </row>
    <row r="39" s="8" customFormat="1" ht="24" spans="1:228">
      <c r="A39" s="45" t="s">
        <v>42</v>
      </c>
      <c r="B39" s="46" t="s">
        <v>77</v>
      </c>
      <c r="C39" s="45" t="s">
        <v>56</v>
      </c>
      <c r="D39" s="45" t="s">
        <v>70</v>
      </c>
      <c r="E39" s="45" t="s">
        <v>71</v>
      </c>
      <c r="F39" s="45">
        <v>22</v>
      </c>
      <c r="G39" s="45">
        <v>1</v>
      </c>
      <c r="H39" s="45">
        <v>22</v>
      </c>
      <c r="I39" s="45">
        <f t="shared" si="5"/>
        <v>88</v>
      </c>
      <c r="J39" s="45">
        <v>2020</v>
      </c>
      <c r="K39" s="45">
        <v>2020</v>
      </c>
      <c r="L39" s="55" t="s">
        <v>41</v>
      </c>
      <c r="M39" s="55" t="s">
        <v>41</v>
      </c>
      <c r="N39" s="55" t="s">
        <v>41</v>
      </c>
      <c r="O39" s="55" t="s">
        <v>41</v>
      </c>
      <c r="P39" s="55" t="s">
        <v>41</v>
      </c>
      <c r="Q39" s="45" t="s">
        <v>46</v>
      </c>
      <c r="R39" s="45">
        <v>22</v>
      </c>
      <c r="S39" s="45">
        <v>22</v>
      </c>
      <c r="T39" s="45">
        <f t="shared" si="6"/>
        <v>22</v>
      </c>
      <c r="U39" s="45">
        <f t="shared" si="7"/>
        <v>88</v>
      </c>
      <c r="V39" s="45" t="s">
        <v>41</v>
      </c>
      <c r="W39" s="45" t="s">
        <v>41</v>
      </c>
      <c r="X39" s="45" t="s">
        <v>41</v>
      </c>
      <c r="Y39" s="45" t="s">
        <v>41</v>
      </c>
      <c r="Z39" s="45" t="s">
        <v>41</v>
      </c>
      <c r="AA39" s="45" t="s">
        <v>41</v>
      </c>
      <c r="AB39" s="46" t="s">
        <v>72</v>
      </c>
      <c r="AC39" s="46" t="s">
        <v>73</v>
      </c>
      <c r="AD39" s="69"/>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row>
    <row r="40" s="8" customFormat="1" ht="24" spans="1:30">
      <c r="A40" s="45" t="s">
        <v>42</v>
      </c>
      <c r="B40" s="46" t="s">
        <v>77</v>
      </c>
      <c r="C40" s="45" t="s">
        <v>57</v>
      </c>
      <c r="D40" s="45" t="s">
        <v>70</v>
      </c>
      <c r="E40" s="45" t="s">
        <v>71</v>
      </c>
      <c r="F40" s="45">
        <v>7</v>
      </c>
      <c r="G40" s="45">
        <v>1</v>
      </c>
      <c r="H40" s="45">
        <v>6</v>
      </c>
      <c r="I40" s="45">
        <f t="shared" si="5"/>
        <v>24</v>
      </c>
      <c r="J40" s="45">
        <v>2020</v>
      </c>
      <c r="K40" s="45">
        <v>2020</v>
      </c>
      <c r="L40" s="55" t="s">
        <v>41</v>
      </c>
      <c r="M40" s="55" t="s">
        <v>41</v>
      </c>
      <c r="N40" s="55" t="s">
        <v>41</v>
      </c>
      <c r="O40" s="55" t="s">
        <v>41</v>
      </c>
      <c r="P40" s="55" t="s">
        <v>41</v>
      </c>
      <c r="Q40" s="45" t="s">
        <v>46</v>
      </c>
      <c r="R40" s="45">
        <v>6</v>
      </c>
      <c r="S40" s="45">
        <v>7</v>
      </c>
      <c r="T40" s="45">
        <f t="shared" si="6"/>
        <v>6</v>
      </c>
      <c r="U40" s="45">
        <f t="shared" si="7"/>
        <v>24</v>
      </c>
      <c r="V40" s="45" t="s">
        <v>41</v>
      </c>
      <c r="W40" s="45" t="s">
        <v>41</v>
      </c>
      <c r="X40" s="45" t="s">
        <v>41</v>
      </c>
      <c r="Y40" s="45" t="s">
        <v>41</v>
      </c>
      <c r="Z40" s="45" t="s">
        <v>41</v>
      </c>
      <c r="AA40" s="45" t="s">
        <v>41</v>
      </c>
      <c r="AB40" s="46" t="s">
        <v>72</v>
      </c>
      <c r="AC40" s="46" t="s">
        <v>73</v>
      </c>
      <c r="AD40" s="66"/>
    </row>
    <row r="41" s="8" customFormat="1" ht="24" spans="1:228">
      <c r="A41" s="45" t="s">
        <v>42</v>
      </c>
      <c r="B41" s="46" t="s">
        <v>77</v>
      </c>
      <c r="C41" s="45" t="s">
        <v>58</v>
      </c>
      <c r="D41" s="45" t="s">
        <v>70</v>
      </c>
      <c r="E41" s="45" t="s">
        <v>71</v>
      </c>
      <c r="F41" s="45">
        <v>52</v>
      </c>
      <c r="G41" s="45">
        <v>1</v>
      </c>
      <c r="H41" s="45">
        <v>52</v>
      </c>
      <c r="I41" s="45">
        <f t="shared" si="5"/>
        <v>208</v>
      </c>
      <c r="J41" s="45">
        <v>2020</v>
      </c>
      <c r="K41" s="45">
        <v>2020</v>
      </c>
      <c r="L41" s="55" t="s">
        <v>41</v>
      </c>
      <c r="M41" s="55" t="s">
        <v>41</v>
      </c>
      <c r="N41" s="55" t="s">
        <v>41</v>
      </c>
      <c r="O41" s="55" t="s">
        <v>41</v>
      </c>
      <c r="P41" s="55" t="s">
        <v>41</v>
      </c>
      <c r="Q41" s="45" t="s">
        <v>46</v>
      </c>
      <c r="R41" s="45">
        <v>52</v>
      </c>
      <c r="S41" s="45">
        <v>52</v>
      </c>
      <c r="T41" s="45">
        <f t="shared" si="6"/>
        <v>52</v>
      </c>
      <c r="U41" s="45">
        <f t="shared" si="7"/>
        <v>208</v>
      </c>
      <c r="V41" s="45" t="s">
        <v>41</v>
      </c>
      <c r="W41" s="45" t="s">
        <v>41</v>
      </c>
      <c r="X41" s="45" t="s">
        <v>41</v>
      </c>
      <c r="Y41" s="45" t="s">
        <v>41</v>
      </c>
      <c r="Z41" s="45" t="s">
        <v>41</v>
      </c>
      <c r="AA41" s="45" t="s">
        <v>41</v>
      </c>
      <c r="AB41" s="46" t="s">
        <v>72</v>
      </c>
      <c r="AC41" s="46" t="s">
        <v>73</v>
      </c>
      <c r="AD41" s="69"/>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row>
    <row r="42" s="5" customFormat="1" ht="12" spans="1:30">
      <c r="A42" s="43" t="s">
        <v>78</v>
      </c>
      <c r="B42" s="44" t="s">
        <v>79</v>
      </c>
      <c r="C42" s="43" t="s">
        <v>36</v>
      </c>
      <c r="D42" s="43"/>
      <c r="E42" s="43"/>
      <c r="F42" s="43">
        <v>297</v>
      </c>
      <c r="G42" s="43">
        <v>11</v>
      </c>
      <c r="H42" s="43">
        <v>297</v>
      </c>
      <c r="I42" s="43">
        <v>297</v>
      </c>
      <c r="J42" s="43"/>
      <c r="K42" s="43"/>
      <c r="L42" s="52" t="s">
        <v>41</v>
      </c>
      <c r="M42" s="52" t="s">
        <v>41</v>
      </c>
      <c r="N42" s="52" t="s">
        <v>41</v>
      </c>
      <c r="O42" s="52" t="s">
        <v>41</v>
      </c>
      <c r="P42" s="52" t="s">
        <v>41</v>
      </c>
      <c r="Q42" s="43"/>
      <c r="R42" s="43">
        <v>297</v>
      </c>
      <c r="S42" s="43">
        <v>297</v>
      </c>
      <c r="T42" s="43">
        <v>297</v>
      </c>
      <c r="U42" s="43">
        <v>297</v>
      </c>
      <c r="V42" s="43" t="s">
        <v>41</v>
      </c>
      <c r="W42" s="43" t="s">
        <v>41</v>
      </c>
      <c r="X42" s="43" t="s">
        <v>41</v>
      </c>
      <c r="Y42" s="43" t="s">
        <v>41</v>
      </c>
      <c r="Z42" s="43" t="s">
        <v>41</v>
      </c>
      <c r="AA42" s="43" t="s">
        <v>41</v>
      </c>
      <c r="AB42" s="44"/>
      <c r="AC42" s="44"/>
      <c r="AD42" s="65"/>
    </row>
    <row r="43" s="6" customFormat="1" ht="24" spans="1:228">
      <c r="A43" s="45" t="s">
        <v>42</v>
      </c>
      <c r="B43" s="46" t="s">
        <v>80</v>
      </c>
      <c r="C43" s="45" t="s">
        <v>44</v>
      </c>
      <c r="D43" s="45" t="s">
        <v>70</v>
      </c>
      <c r="E43" s="45" t="s">
        <v>71</v>
      </c>
      <c r="F43" s="45">
        <v>4</v>
      </c>
      <c r="G43" s="45">
        <v>1</v>
      </c>
      <c r="H43" s="45">
        <v>4</v>
      </c>
      <c r="I43" s="45">
        <f t="shared" ref="I43:I53" si="8">H43*4</f>
        <v>16</v>
      </c>
      <c r="J43" s="45">
        <v>2020</v>
      </c>
      <c r="K43" s="45">
        <v>2020</v>
      </c>
      <c r="L43" s="55" t="s">
        <v>41</v>
      </c>
      <c r="M43" s="55" t="s">
        <v>41</v>
      </c>
      <c r="N43" s="55" t="s">
        <v>41</v>
      </c>
      <c r="O43" s="55" t="s">
        <v>41</v>
      </c>
      <c r="P43" s="55" t="s">
        <v>41</v>
      </c>
      <c r="Q43" s="45" t="s">
        <v>46</v>
      </c>
      <c r="R43" s="45">
        <v>4</v>
      </c>
      <c r="S43" s="45">
        <v>4</v>
      </c>
      <c r="T43" s="45">
        <f t="shared" ref="T43:T53" si="9">H43</f>
        <v>4</v>
      </c>
      <c r="U43" s="45">
        <f t="shared" ref="U43:U53" si="10">I43</f>
        <v>16</v>
      </c>
      <c r="V43" s="45" t="s">
        <v>41</v>
      </c>
      <c r="W43" s="45" t="s">
        <v>41</v>
      </c>
      <c r="X43" s="45" t="s">
        <v>41</v>
      </c>
      <c r="Y43" s="45" t="s">
        <v>41</v>
      </c>
      <c r="Z43" s="45" t="s">
        <v>41</v>
      </c>
      <c r="AA43" s="45" t="s">
        <v>41</v>
      </c>
      <c r="AB43" s="46" t="s">
        <v>72</v>
      </c>
      <c r="AC43" s="46" t="s">
        <v>73</v>
      </c>
      <c r="AD43" s="66"/>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row>
    <row r="44" s="7" customFormat="1" ht="24" spans="1:30">
      <c r="A44" s="45" t="s">
        <v>42</v>
      </c>
      <c r="B44" s="46" t="s">
        <v>80</v>
      </c>
      <c r="C44" s="45" t="s">
        <v>49</v>
      </c>
      <c r="D44" s="45" t="s">
        <v>70</v>
      </c>
      <c r="E44" s="45" t="s">
        <v>71</v>
      </c>
      <c r="F44" s="45">
        <v>8</v>
      </c>
      <c r="G44" s="45">
        <v>1</v>
      </c>
      <c r="H44" s="45">
        <v>8</v>
      </c>
      <c r="I44" s="45">
        <f t="shared" si="8"/>
        <v>32</v>
      </c>
      <c r="J44" s="45">
        <v>2020</v>
      </c>
      <c r="K44" s="45">
        <v>2020</v>
      </c>
      <c r="L44" s="55" t="s">
        <v>41</v>
      </c>
      <c r="M44" s="55" t="s">
        <v>41</v>
      </c>
      <c r="N44" s="55" t="s">
        <v>41</v>
      </c>
      <c r="O44" s="55" t="s">
        <v>41</v>
      </c>
      <c r="P44" s="55" t="s">
        <v>41</v>
      </c>
      <c r="Q44" s="45" t="s">
        <v>46</v>
      </c>
      <c r="R44" s="45">
        <v>8</v>
      </c>
      <c r="S44" s="45">
        <v>8</v>
      </c>
      <c r="T44" s="45">
        <f t="shared" si="9"/>
        <v>8</v>
      </c>
      <c r="U44" s="45">
        <f t="shared" si="10"/>
        <v>32</v>
      </c>
      <c r="V44" s="45" t="s">
        <v>41</v>
      </c>
      <c r="W44" s="45" t="s">
        <v>41</v>
      </c>
      <c r="X44" s="45" t="s">
        <v>41</v>
      </c>
      <c r="Y44" s="45" t="s">
        <v>41</v>
      </c>
      <c r="Z44" s="45" t="s">
        <v>41</v>
      </c>
      <c r="AA44" s="45" t="s">
        <v>41</v>
      </c>
      <c r="AB44" s="46" t="s">
        <v>72</v>
      </c>
      <c r="AC44" s="46" t="s">
        <v>73</v>
      </c>
      <c r="AD44" s="67"/>
    </row>
    <row r="45" s="6" customFormat="1" ht="24" spans="1:228">
      <c r="A45" s="45" t="s">
        <v>42</v>
      </c>
      <c r="B45" s="46" t="s">
        <v>80</v>
      </c>
      <c r="C45" s="45" t="s">
        <v>50</v>
      </c>
      <c r="D45" s="45" t="s">
        <v>70</v>
      </c>
      <c r="E45" s="45" t="s">
        <v>71</v>
      </c>
      <c r="F45" s="45">
        <v>9</v>
      </c>
      <c r="G45" s="45">
        <v>1</v>
      </c>
      <c r="H45" s="45">
        <v>9</v>
      </c>
      <c r="I45" s="45">
        <f t="shared" si="8"/>
        <v>36</v>
      </c>
      <c r="J45" s="45">
        <v>2020</v>
      </c>
      <c r="K45" s="45">
        <v>2020</v>
      </c>
      <c r="L45" s="55" t="s">
        <v>41</v>
      </c>
      <c r="M45" s="55" t="s">
        <v>41</v>
      </c>
      <c r="N45" s="55" t="s">
        <v>41</v>
      </c>
      <c r="O45" s="55" t="s">
        <v>41</v>
      </c>
      <c r="P45" s="55" t="s">
        <v>41</v>
      </c>
      <c r="Q45" s="45" t="s">
        <v>46</v>
      </c>
      <c r="R45" s="45">
        <v>9</v>
      </c>
      <c r="S45" s="45">
        <v>9</v>
      </c>
      <c r="T45" s="45">
        <f t="shared" si="9"/>
        <v>9</v>
      </c>
      <c r="U45" s="45">
        <f t="shared" si="10"/>
        <v>36</v>
      </c>
      <c r="V45" s="45" t="s">
        <v>41</v>
      </c>
      <c r="W45" s="45" t="s">
        <v>41</v>
      </c>
      <c r="X45" s="45" t="s">
        <v>41</v>
      </c>
      <c r="Y45" s="45" t="s">
        <v>41</v>
      </c>
      <c r="Z45" s="45" t="s">
        <v>41</v>
      </c>
      <c r="AA45" s="45" t="s">
        <v>41</v>
      </c>
      <c r="AB45" s="46" t="s">
        <v>72</v>
      </c>
      <c r="AC45" s="46" t="s">
        <v>73</v>
      </c>
      <c r="AD45" s="68"/>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row>
    <row r="46" s="6" customFormat="1" ht="24" spans="1:30">
      <c r="A46" s="45" t="s">
        <v>42</v>
      </c>
      <c r="B46" s="46" t="s">
        <v>80</v>
      </c>
      <c r="C46" s="45" t="s">
        <v>51</v>
      </c>
      <c r="D46" s="45" t="s">
        <v>70</v>
      </c>
      <c r="E46" s="45" t="s">
        <v>71</v>
      </c>
      <c r="F46" s="45">
        <v>8</v>
      </c>
      <c r="G46" s="45">
        <v>1</v>
      </c>
      <c r="H46" s="45">
        <v>8</v>
      </c>
      <c r="I46" s="45">
        <f t="shared" si="8"/>
        <v>32</v>
      </c>
      <c r="J46" s="45">
        <v>2020</v>
      </c>
      <c r="K46" s="45">
        <v>2020</v>
      </c>
      <c r="L46" s="55" t="s">
        <v>41</v>
      </c>
      <c r="M46" s="55" t="s">
        <v>41</v>
      </c>
      <c r="N46" s="55" t="s">
        <v>41</v>
      </c>
      <c r="O46" s="55" t="s">
        <v>41</v>
      </c>
      <c r="P46" s="55" t="s">
        <v>41</v>
      </c>
      <c r="Q46" s="45" t="s">
        <v>46</v>
      </c>
      <c r="R46" s="45">
        <v>8</v>
      </c>
      <c r="S46" s="45">
        <v>8</v>
      </c>
      <c r="T46" s="45">
        <f t="shared" si="9"/>
        <v>8</v>
      </c>
      <c r="U46" s="45">
        <f t="shared" si="10"/>
        <v>32</v>
      </c>
      <c r="V46" s="45" t="s">
        <v>41</v>
      </c>
      <c r="W46" s="45" t="s">
        <v>41</v>
      </c>
      <c r="X46" s="45" t="s">
        <v>41</v>
      </c>
      <c r="Y46" s="45" t="s">
        <v>41</v>
      </c>
      <c r="Z46" s="45" t="s">
        <v>41</v>
      </c>
      <c r="AA46" s="45" t="s">
        <v>41</v>
      </c>
      <c r="AB46" s="46" t="s">
        <v>72</v>
      </c>
      <c r="AC46" s="46" t="s">
        <v>73</v>
      </c>
      <c r="AD46" s="69"/>
    </row>
    <row r="47" s="2" customFormat="1" ht="24" spans="1:228">
      <c r="A47" s="45" t="s">
        <v>42</v>
      </c>
      <c r="B47" s="46" t="s">
        <v>80</v>
      </c>
      <c r="C47" s="45" t="s">
        <v>52</v>
      </c>
      <c r="D47" s="45" t="s">
        <v>70</v>
      </c>
      <c r="E47" s="45" t="s">
        <v>71</v>
      </c>
      <c r="F47" s="45">
        <v>12</v>
      </c>
      <c r="G47" s="45">
        <v>1</v>
      </c>
      <c r="H47" s="45">
        <v>12</v>
      </c>
      <c r="I47" s="45">
        <f t="shared" si="8"/>
        <v>48</v>
      </c>
      <c r="J47" s="45">
        <v>2020</v>
      </c>
      <c r="K47" s="45">
        <v>2020</v>
      </c>
      <c r="L47" s="55" t="s">
        <v>41</v>
      </c>
      <c r="M47" s="55" t="s">
        <v>41</v>
      </c>
      <c r="N47" s="55" t="s">
        <v>41</v>
      </c>
      <c r="O47" s="55" t="s">
        <v>41</v>
      </c>
      <c r="P47" s="55" t="s">
        <v>41</v>
      </c>
      <c r="Q47" s="45" t="s">
        <v>46</v>
      </c>
      <c r="R47" s="45">
        <v>12</v>
      </c>
      <c r="S47" s="45">
        <v>12</v>
      </c>
      <c r="T47" s="45">
        <f t="shared" si="9"/>
        <v>12</v>
      </c>
      <c r="U47" s="45">
        <f t="shared" si="10"/>
        <v>48</v>
      </c>
      <c r="V47" s="45" t="s">
        <v>41</v>
      </c>
      <c r="W47" s="45" t="s">
        <v>41</v>
      </c>
      <c r="X47" s="45" t="s">
        <v>41</v>
      </c>
      <c r="Y47" s="45" t="s">
        <v>41</v>
      </c>
      <c r="Z47" s="45" t="s">
        <v>41</v>
      </c>
      <c r="AA47" s="45" t="s">
        <v>41</v>
      </c>
      <c r="AB47" s="46" t="s">
        <v>72</v>
      </c>
      <c r="AC47" s="46" t="s">
        <v>73</v>
      </c>
      <c r="AD47" s="66"/>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row>
    <row r="48" s="2" customFormat="1" ht="24" spans="1:228">
      <c r="A48" s="45" t="s">
        <v>42</v>
      </c>
      <c r="B48" s="46" t="s">
        <v>80</v>
      </c>
      <c r="C48" s="45" t="s">
        <v>53</v>
      </c>
      <c r="D48" s="45" t="s">
        <v>70</v>
      </c>
      <c r="E48" s="45" t="s">
        <v>71</v>
      </c>
      <c r="F48" s="45">
        <v>30</v>
      </c>
      <c r="G48" s="45">
        <v>1</v>
      </c>
      <c r="H48" s="45">
        <v>30</v>
      </c>
      <c r="I48" s="45">
        <f t="shared" si="8"/>
        <v>120</v>
      </c>
      <c r="J48" s="45">
        <v>2020</v>
      </c>
      <c r="K48" s="45">
        <v>2020</v>
      </c>
      <c r="L48" s="55" t="s">
        <v>41</v>
      </c>
      <c r="M48" s="55" t="s">
        <v>41</v>
      </c>
      <c r="N48" s="55" t="s">
        <v>41</v>
      </c>
      <c r="O48" s="55" t="s">
        <v>41</v>
      </c>
      <c r="P48" s="55" t="s">
        <v>41</v>
      </c>
      <c r="Q48" s="45" t="s">
        <v>46</v>
      </c>
      <c r="R48" s="45">
        <v>30</v>
      </c>
      <c r="S48" s="45">
        <v>30</v>
      </c>
      <c r="T48" s="45">
        <f t="shared" si="9"/>
        <v>30</v>
      </c>
      <c r="U48" s="45">
        <f t="shared" si="10"/>
        <v>120</v>
      </c>
      <c r="V48" s="45" t="s">
        <v>41</v>
      </c>
      <c r="W48" s="45" t="s">
        <v>41</v>
      </c>
      <c r="X48" s="45" t="s">
        <v>41</v>
      </c>
      <c r="Y48" s="45" t="s">
        <v>41</v>
      </c>
      <c r="Z48" s="45" t="s">
        <v>41</v>
      </c>
      <c r="AA48" s="45" t="s">
        <v>41</v>
      </c>
      <c r="AB48" s="46" t="s">
        <v>72</v>
      </c>
      <c r="AC48" s="46" t="s">
        <v>73</v>
      </c>
      <c r="AD48" s="69"/>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row>
    <row r="49" s="6" customFormat="1" ht="24" spans="1:228">
      <c r="A49" s="45" t="s">
        <v>42</v>
      </c>
      <c r="B49" s="46" t="s">
        <v>80</v>
      </c>
      <c r="C49" s="45" t="s">
        <v>54</v>
      </c>
      <c r="D49" s="45" t="s">
        <v>70</v>
      </c>
      <c r="E49" s="45" t="s">
        <v>71</v>
      </c>
      <c r="F49" s="45">
        <v>71</v>
      </c>
      <c r="G49" s="45">
        <v>1</v>
      </c>
      <c r="H49" s="45">
        <v>71</v>
      </c>
      <c r="I49" s="45">
        <f t="shared" si="8"/>
        <v>284</v>
      </c>
      <c r="J49" s="45">
        <v>2020</v>
      </c>
      <c r="K49" s="45">
        <v>2020</v>
      </c>
      <c r="L49" s="55" t="s">
        <v>41</v>
      </c>
      <c r="M49" s="55" t="s">
        <v>41</v>
      </c>
      <c r="N49" s="55" t="s">
        <v>41</v>
      </c>
      <c r="O49" s="55" t="s">
        <v>41</v>
      </c>
      <c r="P49" s="55" t="s">
        <v>41</v>
      </c>
      <c r="Q49" s="45" t="s">
        <v>46</v>
      </c>
      <c r="R49" s="45">
        <v>71</v>
      </c>
      <c r="S49" s="45">
        <v>71</v>
      </c>
      <c r="T49" s="45">
        <f t="shared" si="9"/>
        <v>71</v>
      </c>
      <c r="U49" s="45">
        <f t="shared" si="10"/>
        <v>284</v>
      </c>
      <c r="V49" s="45" t="s">
        <v>41</v>
      </c>
      <c r="W49" s="45" t="s">
        <v>41</v>
      </c>
      <c r="X49" s="45" t="s">
        <v>41</v>
      </c>
      <c r="Y49" s="45" t="s">
        <v>41</v>
      </c>
      <c r="Z49" s="45" t="s">
        <v>41</v>
      </c>
      <c r="AA49" s="45" t="s">
        <v>41</v>
      </c>
      <c r="AB49" s="46" t="s">
        <v>72</v>
      </c>
      <c r="AC49" s="46" t="s">
        <v>73</v>
      </c>
      <c r="AD49" s="68"/>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row>
    <row r="50" s="8" customFormat="1" ht="24" spans="1:30">
      <c r="A50" s="45" t="s">
        <v>42</v>
      </c>
      <c r="B50" s="46" t="s">
        <v>80</v>
      </c>
      <c r="C50" s="45" t="s">
        <v>55</v>
      </c>
      <c r="D50" s="45" t="s">
        <v>70</v>
      </c>
      <c r="E50" s="45" t="s">
        <v>71</v>
      </c>
      <c r="F50" s="45">
        <v>53</v>
      </c>
      <c r="G50" s="45">
        <v>1</v>
      </c>
      <c r="H50" s="45">
        <v>53</v>
      </c>
      <c r="I50" s="45">
        <f t="shared" si="8"/>
        <v>212</v>
      </c>
      <c r="J50" s="45">
        <v>2020</v>
      </c>
      <c r="K50" s="45">
        <v>2020</v>
      </c>
      <c r="L50" s="55" t="s">
        <v>41</v>
      </c>
      <c r="M50" s="55" t="s">
        <v>41</v>
      </c>
      <c r="N50" s="55" t="s">
        <v>41</v>
      </c>
      <c r="O50" s="55" t="s">
        <v>41</v>
      </c>
      <c r="P50" s="55" t="s">
        <v>41</v>
      </c>
      <c r="Q50" s="45" t="s">
        <v>46</v>
      </c>
      <c r="R50" s="45">
        <v>53</v>
      </c>
      <c r="S50" s="45">
        <v>53</v>
      </c>
      <c r="T50" s="45">
        <f t="shared" si="9"/>
        <v>53</v>
      </c>
      <c r="U50" s="45">
        <f t="shared" si="10"/>
        <v>212</v>
      </c>
      <c r="V50" s="45" t="s">
        <v>41</v>
      </c>
      <c r="W50" s="45" t="s">
        <v>41</v>
      </c>
      <c r="X50" s="45" t="s">
        <v>41</v>
      </c>
      <c r="Y50" s="45" t="s">
        <v>41</v>
      </c>
      <c r="Z50" s="45" t="s">
        <v>41</v>
      </c>
      <c r="AA50" s="45" t="s">
        <v>41</v>
      </c>
      <c r="AB50" s="46" t="s">
        <v>72</v>
      </c>
      <c r="AC50" s="46" t="s">
        <v>73</v>
      </c>
      <c r="AD50" s="66"/>
    </row>
    <row r="51" s="8" customFormat="1" ht="24" spans="1:228">
      <c r="A51" s="45" t="s">
        <v>42</v>
      </c>
      <c r="B51" s="46" t="s">
        <v>80</v>
      </c>
      <c r="C51" s="45" t="s">
        <v>56</v>
      </c>
      <c r="D51" s="45" t="s">
        <v>70</v>
      </c>
      <c r="E51" s="45" t="s">
        <v>71</v>
      </c>
      <c r="F51" s="45">
        <v>39</v>
      </c>
      <c r="G51" s="45">
        <v>1</v>
      </c>
      <c r="H51" s="45">
        <v>39</v>
      </c>
      <c r="I51" s="45">
        <f t="shared" si="8"/>
        <v>156</v>
      </c>
      <c r="J51" s="45">
        <v>2020</v>
      </c>
      <c r="K51" s="45">
        <v>2020</v>
      </c>
      <c r="L51" s="55" t="s">
        <v>41</v>
      </c>
      <c r="M51" s="55" t="s">
        <v>41</v>
      </c>
      <c r="N51" s="55" t="s">
        <v>41</v>
      </c>
      <c r="O51" s="55" t="s">
        <v>41</v>
      </c>
      <c r="P51" s="55" t="s">
        <v>41</v>
      </c>
      <c r="Q51" s="45" t="s">
        <v>46</v>
      </c>
      <c r="R51" s="45">
        <v>39</v>
      </c>
      <c r="S51" s="45">
        <v>39</v>
      </c>
      <c r="T51" s="45">
        <f t="shared" si="9"/>
        <v>39</v>
      </c>
      <c r="U51" s="45">
        <f t="shared" si="10"/>
        <v>156</v>
      </c>
      <c r="V51" s="45" t="s">
        <v>41</v>
      </c>
      <c r="W51" s="45" t="s">
        <v>41</v>
      </c>
      <c r="X51" s="45" t="s">
        <v>41</v>
      </c>
      <c r="Y51" s="45" t="s">
        <v>41</v>
      </c>
      <c r="Z51" s="45" t="s">
        <v>41</v>
      </c>
      <c r="AA51" s="45" t="s">
        <v>41</v>
      </c>
      <c r="AB51" s="46" t="s">
        <v>72</v>
      </c>
      <c r="AC51" s="46" t="s">
        <v>73</v>
      </c>
      <c r="AD51" s="69"/>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row>
    <row r="52" s="8" customFormat="1" ht="24" spans="1:30">
      <c r="A52" s="45" t="s">
        <v>42</v>
      </c>
      <c r="B52" s="46" t="s">
        <v>80</v>
      </c>
      <c r="C52" s="45" t="s">
        <v>57</v>
      </c>
      <c r="D52" s="45" t="s">
        <v>70</v>
      </c>
      <c r="E52" s="45" t="s">
        <v>71</v>
      </c>
      <c r="F52" s="45">
        <v>9</v>
      </c>
      <c r="G52" s="45">
        <v>1</v>
      </c>
      <c r="H52" s="45">
        <v>9</v>
      </c>
      <c r="I52" s="45">
        <f t="shared" si="8"/>
        <v>36</v>
      </c>
      <c r="J52" s="45">
        <v>2020</v>
      </c>
      <c r="K52" s="45">
        <v>2020</v>
      </c>
      <c r="L52" s="55" t="s">
        <v>41</v>
      </c>
      <c r="M52" s="55" t="s">
        <v>41</v>
      </c>
      <c r="N52" s="55" t="s">
        <v>41</v>
      </c>
      <c r="O52" s="55" t="s">
        <v>41</v>
      </c>
      <c r="P52" s="55" t="s">
        <v>41</v>
      </c>
      <c r="Q52" s="45" t="s">
        <v>46</v>
      </c>
      <c r="R52" s="45">
        <v>9</v>
      </c>
      <c r="S52" s="45">
        <v>9</v>
      </c>
      <c r="T52" s="45">
        <f t="shared" si="9"/>
        <v>9</v>
      </c>
      <c r="U52" s="45">
        <f t="shared" si="10"/>
        <v>36</v>
      </c>
      <c r="V52" s="45" t="s">
        <v>41</v>
      </c>
      <c r="W52" s="45" t="s">
        <v>41</v>
      </c>
      <c r="X52" s="45" t="s">
        <v>41</v>
      </c>
      <c r="Y52" s="45" t="s">
        <v>41</v>
      </c>
      <c r="Z52" s="45" t="s">
        <v>41</v>
      </c>
      <c r="AA52" s="45" t="s">
        <v>41</v>
      </c>
      <c r="AB52" s="46" t="s">
        <v>72</v>
      </c>
      <c r="AC52" s="46" t="s">
        <v>73</v>
      </c>
      <c r="AD52" s="66"/>
    </row>
    <row r="53" s="8" customFormat="1" ht="24" spans="1:228">
      <c r="A53" s="45" t="s">
        <v>42</v>
      </c>
      <c r="B53" s="46" t="s">
        <v>80</v>
      </c>
      <c r="C53" s="45" t="s">
        <v>58</v>
      </c>
      <c r="D53" s="45" t="s">
        <v>70</v>
      </c>
      <c r="E53" s="45" t="s">
        <v>71</v>
      </c>
      <c r="F53" s="45">
        <v>54</v>
      </c>
      <c r="G53" s="45">
        <v>1</v>
      </c>
      <c r="H53" s="45">
        <v>54</v>
      </c>
      <c r="I53" s="45">
        <f t="shared" si="8"/>
        <v>216</v>
      </c>
      <c r="J53" s="45">
        <v>2020</v>
      </c>
      <c r="K53" s="45">
        <v>2020</v>
      </c>
      <c r="L53" s="55" t="s">
        <v>41</v>
      </c>
      <c r="M53" s="55" t="s">
        <v>41</v>
      </c>
      <c r="N53" s="55" t="s">
        <v>41</v>
      </c>
      <c r="O53" s="55" t="s">
        <v>41</v>
      </c>
      <c r="P53" s="55" t="s">
        <v>41</v>
      </c>
      <c r="Q53" s="45" t="s">
        <v>46</v>
      </c>
      <c r="R53" s="45">
        <v>54</v>
      </c>
      <c r="S53" s="45">
        <v>54</v>
      </c>
      <c r="T53" s="45">
        <f t="shared" si="9"/>
        <v>54</v>
      </c>
      <c r="U53" s="45">
        <f t="shared" si="10"/>
        <v>216</v>
      </c>
      <c r="V53" s="45" t="s">
        <v>41</v>
      </c>
      <c r="W53" s="45" t="s">
        <v>41</v>
      </c>
      <c r="X53" s="45" t="s">
        <v>41</v>
      </c>
      <c r="Y53" s="45" t="s">
        <v>41</v>
      </c>
      <c r="Z53" s="45" t="s">
        <v>41</v>
      </c>
      <c r="AA53" s="45" t="s">
        <v>41</v>
      </c>
      <c r="AB53" s="46" t="s">
        <v>72</v>
      </c>
      <c r="AC53" s="46" t="s">
        <v>73</v>
      </c>
      <c r="AD53" s="69"/>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row>
    <row r="54" s="5" customFormat="1" ht="12" spans="1:30">
      <c r="A54" s="43" t="s">
        <v>81</v>
      </c>
      <c r="B54" s="44" t="s">
        <v>82</v>
      </c>
      <c r="C54" s="43" t="s">
        <v>36</v>
      </c>
      <c r="D54" s="43"/>
      <c r="E54" s="43"/>
      <c r="F54" s="43">
        <v>158</v>
      </c>
      <c r="G54" s="43">
        <v>11</v>
      </c>
      <c r="H54" s="43">
        <v>158</v>
      </c>
      <c r="I54" s="43">
        <v>158</v>
      </c>
      <c r="J54" s="43"/>
      <c r="K54" s="43"/>
      <c r="L54" s="52" t="s">
        <v>41</v>
      </c>
      <c r="M54" s="52" t="s">
        <v>41</v>
      </c>
      <c r="N54" s="52" t="s">
        <v>41</v>
      </c>
      <c r="O54" s="52" t="s">
        <v>41</v>
      </c>
      <c r="P54" s="52" t="s">
        <v>41</v>
      </c>
      <c r="Q54" s="43"/>
      <c r="R54" s="43">
        <v>158</v>
      </c>
      <c r="S54" s="43">
        <v>158</v>
      </c>
      <c r="T54" s="43">
        <v>158</v>
      </c>
      <c r="U54" s="43">
        <v>158</v>
      </c>
      <c r="V54" s="43" t="s">
        <v>41</v>
      </c>
      <c r="W54" s="43" t="s">
        <v>41</v>
      </c>
      <c r="X54" s="43" t="s">
        <v>41</v>
      </c>
      <c r="Y54" s="43" t="s">
        <v>41</v>
      </c>
      <c r="Z54" s="43" t="s">
        <v>41</v>
      </c>
      <c r="AA54" s="43" t="s">
        <v>41</v>
      </c>
      <c r="AB54" s="44"/>
      <c r="AC54" s="44"/>
      <c r="AD54" s="65"/>
    </row>
    <row r="55" s="6" customFormat="1" ht="24" spans="1:228">
      <c r="A55" s="45" t="s">
        <v>42</v>
      </c>
      <c r="B55" s="46" t="s">
        <v>83</v>
      </c>
      <c r="C55" s="45" t="s">
        <v>44</v>
      </c>
      <c r="D55" s="45" t="s">
        <v>70</v>
      </c>
      <c r="E55" s="45" t="s">
        <v>71</v>
      </c>
      <c r="F55" s="45">
        <v>3</v>
      </c>
      <c r="G55" s="45">
        <v>1</v>
      </c>
      <c r="H55" s="45">
        <v>3</v>
      </c>
      <c r="I55" s="45">
        <f t="shared" ref="I55:I65" si="11">H55*4</f>
        <v>12</v>
      </c>
      <c r="J55" s="45">
        <v>2020</v>
      </c>
      <c r="K55" s="45">
        <v>2020</v>
      </c>
      <c r="L55" s="55" t="s">
        <v>41</v>
      </c>
      <c r="M55" s="55" t="s">
        <v>41</v>
      </c>
      <c r="N55" s="55" t="s">
        <v>41</v>
      </c>
      <c r="O55" s="55" t="s">
        <v>41</v>
      </c>
      <c r="P55" s="55" t="s">
        <v>41</v>
      </c>
      <c r="Q55" s="45" t="s">
        <v>46</v>
      </c>
      <c r="R55" s="45">
        <v>3</v>
      </c>
      <c r="S55" s="45">
        <v>3</v>
      </c>
      <c r="T55" s="45">
        <f t="shared" ref="T55:T65" si="12">H55</f>
        <v>3</v>
      </c>
      <c r="U55" s="45">
        <f t="shared" ref="U55:U65" si="13">I55</f>
        <v>12</v>
      </c>
      <c r="V55" s="45" t="s">
        <v>41</v>
      </c>
      <c r="W55" s="45" t="s">
        <v>41</v>
      </c>
      <c r="X55" s="45" t="s">
        <v>41</v>
      </c>
      <c r="Y55" s="45" t="s">
        <v>41</v>
      </c>
      <c r="Z55" s="45" t="s">
        <v>41</v>
      </c>
      <c r="AA55" s="45" t="s">
        <v>41</v>
      </c>
      <c r="AB55" s="46" t="s">
        <v>72</v>
      </c>
      <c r="AC55" s="46" t="s">
        <v>73</v>
      </c>
      <c r="AD55" s="66"/>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row>
    <row r="56" s="7" customFormat="1" ht="24" spans="1:30">
      <c r="A56" s="45" t="s">
        <v>42</v>
      </c>
      <c r="B56" s="46" t="s">
        <v>83</v>
      </c>
      <c r="C56" s="45" t="s">
        <v>49</v>
      </c>
      <c r="D56" s="45" t="s">
        <v>70</v>
      </c>
      <c r="E56" s="45" t="s">
        <v>71</v>
      </c>
      <c r="F56" s="45">
        <v>4</v>
      </c>
      <c r="G56" s="45">
        <v>1</v>
      </c>
      <c r="H56" s="45">
        <v>4</v>
      </c>
      <c r="I56" s="45">
        <f t="shared" si="11"/>
        <v>16</v>
      </c>
      <c r="J56" s="45">
        <v>2020</v>
      </c>
      <c r="K56" s="45">
        <v>2020</v>
      </c>
      <c r="L56" s="55" t="s">
        <v>41</v>
      </c>
      <c r="M56" s="55" t="s">
        <v>41</v>
      </c>
      <c r="N56" s="55" t="s">
        <v>41</v>
      </c>
      <c r="O56" s="55" t="s">
        <v>41</v>
      </c>
      <c r="P56" s="55" t="s">
        <v>41</v>
      </c>
      <c r="Q56" s="45" t="s">
        <v>46</v>
      </c>
      <c r="R56" s="45">
        <v>4</v>
      </c>
      <c r="S56" s="45">
        <v>4</v>
      </c>
      <c r="T56" s="45">
        <f t="shared" si="12"/>
        <v>4</v>
      </c>
      <c r="U56" s="45">
        <f t="shared" si="13"/>
        <v>16</v>
      </c>
      <c r="V56" s="45" t="s">
        <v>41</v>
      </c>
      <c r="W56" s="45" t="s">
        <v>41</v>
      </c>
      <c r="X56" s="45" t="s">
        <v>41</v>
      </c>
      <c r="Y56" s="45" t="s">
        <v>41</v>
      </c>
      <c r="Z56" s="45" t="s">
        <v>41</v>
      </c>
      <c r="AA56" s="45" t="s">
        <v>41</v>
      </c>
      <c r="AB56" s="46" t="s">
        <v>72</v>
      </c>
      <c r="AC56" s="46" t="s">
        <v>73</v>
      </c>
      <c r="AD56" s="67"/>
    </row>
    <row r="57" s="6" customFormat="1" ht="24" spans="1:228">
      <c r="A57" s="45" t="s">
        <v>42</v>
      </c>
      <c r="B57" s="46" t="s">
        <v>83</v>
      </c>
      <c r="C57" s="45" t="s">
        <v>50</v>
      </c>
      <c r="D57" s="45" t="s">
        <v>70</v>
      </c>
      <c r="E57" s="45" t="s">
        <v>71</v>
      </c>
      <c r="F57" s="45">
        <v>6</v>
      </c>
      <c r="G57" s="45">
        <v>1</v>
      </c>
      <c r="H57" s="45">
        <v>6</v>
      </c>
      <c r="I57" s="45">
        <f t="shared" si="11"/>
        <v>24</v>
      </c>
      <c r="J57" s="45">
        <v>2020</v>
      </c>
      <c r="K57" s="45">
        <v>2020</v>
      </c>
      <c r="L57" s="55" t="s">
        <v>41</v>
      </c>
      <c r="M57" s="55" t="s">
        <v>41</v>
      </c>
      <c r="N57" s="55" t="s">
        <v>41</v>
      </c>
      <c r="O57" s="55" t="s">
        <v>41</v>
      </c>
      <c r="P57" s="55" t="s">
        <v>41</v>
      </c>
      <c r="Q57" s="45" t="s">
        <v>46</v>
      </c>
      <c r="R57" s="45">
        <v>6</v>
      </c>
      <c r="S57" s="45">
        <v>6</v>
      </c>
      <c r="T57" s="45">
        <f t="shared" si="12"/>
        <v>6</v>
      </c>
      <c r="U57" s="45">
        <f t="shared" si="13"/>
        <v>24</v>
      </c>
      <c r="V57" s="45" t="s">
        <v>41</v>
      </c>
      <c r="W57" s="45" t="s">
        <v>41</v>
      </c>
      <c r="X57" s="45" t="s">
        <v>41</v>
      </c>
      <c r="Y57" s="45" t="s">
        <v>41</v>
      </c>
      <c r="Z57" s="45" t="s">
        <v>41</v>
      </c>
      <c r="AA57" s="45" t="s">
        <v>41</v>
      </c>
      <c r="AB57" s="46" t="s">
        <v>72</v>
      </c>
      <c r="AC57" s="46" t="s">
        <v>73</v>
      </c>
      <c r="AD57" s="68"/>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row>
    <row r="58" s="6" customFormat="1" ht="24" spans="1:30">
      <c r="A58" s="45" t="s">
        <v>42</v>
      </c>
      <c r="B58" s="46" t="s">
        <v>83</v>
      </c>
      <c r="C58" s="45" t="s">
        <v>51</v>
      </c>
      <c r="D58" s="45" t="s">
        <v>70</v>
      </c>
      <c r="E58" s="45" t="s">
        <v>71</v>
      </c>
      <c r="F58" s="45">
        <v>6</v>
      </c>
      <c r="G58" s="45">
        <v>1</v>
      </c>
      <c r="H58" s="45">
        <v>6</v>
      </c>
      <c r="I58" s="45">
        <f t="shared" si="11"/>
        <v>24</v>
      </c>
      <c r="J58" s="45">
        <v>2020</v>
      </c>
      <c r="K58" s="45">
        <v>2020</v>
      </c>
      <c r="L58" s="55" t="s">
        <v>41</v>
      </c>
      <c r="M58" s="55" t="s">
        <v>41</v>
      </c>
      <c r="N58" s="55" t="s">
        <v>41</v>
      </c>
      <c r="O58" s="55" t="s">
        <v>41</v>
      </c>
      <c r="P58" s="55" t="s">
        <v>41</v>
      </c>
      <c r="Q58" s="45" t="s">
        <v>46</v>
      </c>
      <c r="R58" s="45">
        <v>6</v>
      </c>
      <c r="S58" s="45">
        <v>6</v>
      </c>
      <c r="T58" s="45">
        <f t="shared" si="12"/>
        <v>6</v>
      </c>
      <c r="U58" s="45">
        <f t="shared" si="13"/>
        <v>24</v>
      </c>
      <c r="V58" s="45" t="s">
        <v>41</v>
      </c>
      <c r="W58" s="45" t="s">
        <v>41</v>
      </c>
      <c r="X58" s="45" t="s">
        <v>41</v>
      </c>
      <c r="Y58" s="45" t="s">
        <v>41</v>
      </c>
      <c r="Z58" s="45" t="s">
        <v>41</v>
      </c>
      <c r="AA58" s="45" t="s">
        <v>41</v>
      </c>
      <c r="AB58" s="46" t="s">
        <v>72</v>
      </c>
      <c r="AC58" s="46" t="s">
        <v>73</v>
      </c>
      <c r="AD58" s="69"/>
    </row>
    <row r="59" s="2" customFormat="1" ht="24" spans="1:228">
      <c r="A59" s="45" t="s">
        <v>42</v>
      </c>
      <c r="B59" s="46" t="s">
        <v>83</v>
      </c>
      <c r="C59" s="45" t="s">
        <v>52</v>
      </c>
      <c r="D59" s="45" t="s">
        <v>70</v>
      </c>
      <c r="E59" s="45" t="s">
        <v>71</v>
      </c>
      <c r="F59" s="45">
        <v>11</v>
      </c>
      <c r="G59" s="45">
        <v>1</v>
      </c>
      <c r="H59" s="45">
        <v>11</v>
      </c>
      <c r="I59" s="45">
        <f t="shared" si="11"/>
        <v>44</v>
      </c>
      <c r="J59" s="45">
        <v>2020</v>
      </c>
      <c r="K59" s="45">
        <v>2020</v>
      </c>
      <c r="L59" s="55" t="s">
        <v>41</v>
      </c>
      <c r="M59" s="55" t="s">
        <v>41</v>
      </c>
      <c r="N59" s="55" t="s">
        <v>41</v>
      </c>
      <c r="O59" s="55" t="s">
        <v>41</v>
      </c>
      <c r="P59" s="55" t="s">
        <v>41</v>
      </c>
      <c r="Q59" s="45" t="s">
        <v>46</v>
      </c>
      <c r="R59" s="45">
        <v>11</v>
      </c>
      <c r="S59" s="45">
        <v>11</v>
      </c>
      <c r="T59" s="45">
        <f t="shared" si="12"/>
        <v>11</v>
      </c>
      <c r="U59" s="45">
        <f t="shared" si="13"/>
        <v>44</v>
      </c>
      <c r="V59" s="45" t="s">
        <v>41</v>
      </c>
      <c r="W59" s="45" t="s">
        <v>41</v>
      </c>
      <c r="X59" s="45" t="s">
        <v>41</v>
      </c>
      <c r="Y59" s="45" t="s">
        <v>41</v>
      </c>
      <c r="Z59" s="45" t="s">
        <v>41</v>
      </c>
      <c r="AA59" s="45" t="s">
        <v>41</v>
      </c>
      <c r="AB59" s="46" t="s">
        <v>72</v>
      </c>
      <c r="AC59" s="46" t="s">
        <v>73</v>
      </c>
      <c r="AD59" s="6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row>
    <row r="60" s="2" customFormat="1" ht="24" spans="1:228">
      <c r="A60" s="45" t="s">
        <v>42</v>
      </c>
      <c r="B60" s="46" t="s">
        <v>83</v>
      </c>
      <c r="C60" s="45" t="s">
        <v>53</v>
      </c>
      <c r="D60" s="45" t="s">
        <v>70</v>
      </c>
      <c r="E60" s="45" t="s">
        <v>71</v>
      </c>
      <c r="F60" s="45">
        <v>27</v>
      </c>
      <c r="G60" s="45">
        <v>1</v>
      </c>
      <c r="H60" s="45">
        <v>27</v>
      </c>
      <c r="I60" s="45">
        <f t="shared" si="11"/>
        <v>108</v>
      </c>
      <c r="J60" s="45">
        <v>2020</v>
      </c>
      <c r="K60" s="45">
        <v>2020</v>
      </c>
      <c r="L60" s="55" t="s">
        <v>41</v>
      </c>
      <c r="M60" s="55" t="s">
        <v>41</v>
      </c>
      <c r="N60" s="55" t="s">
        <v>41</v>
      </c>
      <c r="O60" s="55" t="s">
        <v>41</v>
      </c>
      <c r="P60" s="55" t="s">
        <v>41</v>
      </c>
      <c r="Q60" s="45" t="s">
        <v>46</v>
      </c>
      <c r="R60" s="45">
        <v>27</v>
      </c>
      <c r="S60" s="45">
        <v>27</v>
      </c>
      <c r="T60" s="45">
        <f t="shared" si="12"/>
        <v>27</v>
      </c>
      <c r="U60" s="45">
        <f t="shared" si="13"/>
        <v>108</v>
      </c>
      <c r="V60" s="45" t="s">
        <v>41</v>
      </c>
      <c r="W60" s="45" t="s">
        <v>41</v>
      </c>
      <c r="X60" s="45" t="s">
        <v>41</v>
      </c>
      <c r="Y60" s="45" t="s">
        <v>41</v>
      </c>
      <c r="Z60" s="45" t="s">
        <v>41</v>
      </c>
      <c r="AA60" s="45" t="s">
        <v>41</v>
      </c>
      <c r="AB60" s="46" t="s">
        <v>72</v>
      </c>
      <c r="AC60" s="46" t="s">
        <v>73</v>
      </c>
      <c r="AD60" s="69"/>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row>
    <row r="61" s="6" customFormat="1" ht="24" spans="1:228">
      <c r="A61" s="45" t="s">
        <v>42</v>
      </c>
      <c r="B61" s="46" t="s">
        <v>83</v>
      </c>
      <c r="C61" s="45" t="s">
        <v>54</v>
      </c>
      <c r="D61" s="45" t="s">
        <v>70</v>
      </c>
      <c r="E61" s="45" t="s">
        <v>71</v>
      </c>
      <c r="F61" s="45">
        <v>20</v>
      </c>
      <c r="G61" s="45">
        <v>1</v>
      </c>
      <c r="H61" s="45">
        <v>20</v>
      </c>
      <c r="I61" s="45">
        <f t="shared" si="11"/>
        <v>80</v>
      </c>
      <c r="J61" s="45">
        <v>2020</v>
      </c>
      <c r="K61" s="45">
        <v>2020</v>
      </c>
      <c r="L61" s="55" t="s">
        <v>41</v>
      </c>
      <c r="M61" s="55" t="s">
        <v>41</v>
      </c>
      <c r="N61" s="55" t="s">
        <v>41</v>
      </c>
      <c r="O61" s="55" t="s">
        <v>41</v>
      </c>
      <c r="P61" s="55" t="s">
        <v>41</v>
      </c>
      <c r="Q61" s="45" t="s">
        <v>46</v>
      </c>
      <c r="R61" s="45">
        <v>20</v>
      </c>
      <c r="S61" s="45">
        <v>20</v>
      </c>
      <c r="T61" s="45">
        <f t="shared" si="12"/>
        <v>20</v>
      </c>
      <c r="U61" s="45">
        <f t="shared" si="13"/>
        <v>80</v>
      </c>
      <c r="V61" s="45" t="s">
        <v>41</v>
      </c>
      <c r="W61" s="45" t="s">
        <v>41</v>
      </c>
      <c r="X61" s="45" t="s">
        <v>41</v>
      </c>
      <c r="Y61" s="45" t="s">
        <v>41</v>
      </c>
      <c r="Z61" s="45" t="s">
        <v>41</v>
      </c>
      <c r="AA61" s="45" t="s">
        <v>41</v>
      </c>
      <c r="AB61" s="46" t="s">
        <v>72</v>
      </c>
      <c r="AC61" s="46" t="s">
        <v>73</v>
      </c>
      <c r="AD61" s="68"/>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row>
    <row r="62" s="8" customFormat="1" ht="24" spans="1:30">
      <c r="A62" s="45" t="s">
        <v>42</v>
      </c>
      <c r="B62" s="46" t="s">
        <v>83</v>
      </c>
      <c r="C62" s="45" t="s">
        <v>55</v>
      </c>
      <c r="D62" s="45" t="s">
        <v>70</v>
      </c>
      <c r="E62" s="45" t="s">
        <v>71</v>
      </c>
      <c r="F62" s="45">
        <v>36</v>
      </c>
      <c r="G62" s="45">
        <v>1</v>
      </c>
      <c r="H62" s="45">
        <v>36</v>
      </c>
      <c r="I62" s="45">
        <f t="shared" si="11"/>
        <v>144</v>
      </c>
      <c r="J62" s="45">
        <v>2020</v>
      </c>
      <c r="K62" s="45">
        <v>2020</v>
      </c>
      <c r="L62" s="55" t="s">
        <v>41</v>
      </c>
      <c r="M62" s="55" t="s">
        <v>41</v>
      </c>
      <c r="N62" s="55" t="s">
        <v>41</v>
      </c>
      <c r="O62" s="55" t="s">
        <v>41</v>
      </c>
      <c r="P62" s="55" t="s">
        <v>41</v>
      </c>
      <c r="Q62" s="45" t="s">
        <v>46</v>
      </c>
      <c r="R62" s="45">
        <v>36</v>
      </c>
      <c r="S62" s="45">
        <v>36</v>
      </c>
      <c r="T62" s="45">
        <f t="shared" si="12"/>
        <v>36</v>
      </c>
      <c r="U62" s="45">
        <f t="shared" si="13"/>
        <v>144</v>
      </c>
      <c r="V62" s="45" t="s">
        <v>41</v>
      </c>
      <c r="W62" s="45" t="s">
        <v>41</v>
      </c>
      <c r="X62" s="45" t="s">
        <v>41</v>
      </c>
      <c r="Y62" s="45" t="s">
        <v>41</v>
      </c>
      <c r="Z62" s="45" t="s">
        <v>41</v>
      </c>
      <c r="AA62" s="45" t="s">
        <v>41</v>
      </c>
      <c r="AB62" s="46" t="s">
        <v>72</v>
      </c>
      <c r="AC62" s="46" t="s">
        <v>73</v>
      </c>
      <c r="AD62" s="66"/>
    </row>
    <row r="63" s="7" customFormat="1" ht="24" spans="1:228">
      <c r="A63" s="45" t="s">
        <v>42</v>
      </c>
      <c r="B63" s="46" t="s">
        <v>83</v>
      </c>
      <c r="C63" s="45" t="s">
        <v>56</v>
      </c>
      <c r="D63" s="45" t="s">
        <v>70</v>
      </c>
      <c r="E63" s="45" t="s">
        <v>71</v>
      </c>
      <c r="F63" s="45">
        <v>10</v>
      </c>
      <c r="G63" s="45">
        <v>1</v>
      </c>
      <c r="H63" s="45">
        <v>10</v>
      </c>
      <c r="I63" s="45">
        <f t="shared" si="11"/>
        <v>40</v>
      </c>
      <c r="J63" s="45">
        <v>2020</v>
      </c>
      <c r="K63" s="45">
        <v>2020</v>
      </c>
      <c r="L63" s="55" t="s">
        <v>41</v>
      </c>
      <c r="M63" s="55" t="s">
        <v>41</v>
      </c>
      <c r="N63" s="55" t="s">
        <v>41</v>
      </c>
      <c r="O63" s="55" t="s">
        <v>41</v>
      </c>
      <c r="P63" s="55" t="s">
        <v>41</v>
      </c>
      <c r="Q63" s="45" t="s">
        <v>46</v>
      </c>
      <c r="R63" s="45">
        <v>10</v>
      </c>
      <c r="S63" s="45">
        <v>10</v>
      </c>
      <c r="T63" s="45">
        <f t="shared" si="12"/>
        <v>10</v>
      </c>
      <c r="U63" s="45">
        <f t="shared" si="13"/>
        <v>40</v>
      </c>
      <c r="V63" s="45" t="s">
        <v>41</v>
      </c>
      <c r="W63" s="45" t="s">
        <v>41</v>
      </c>
      <c r="X63" s="45" t="s">
        <v>41</v>
      </c>
      <c r="Y63" s="45" t="s">
        <v>41</v>
      </c>
      <c r="Z63" s="45" t="s">
        <v>41</v>
      </c>
      <c r="AA63" s="45" t="s">
        <v>41</v>
      </c>
      <c r="AB63" s="46" t="s">
        <v>72</v>
      </c>
      <c r="AC63" s="46" t="s">
        <v>73</v>
      </c>
      <c r="AD63" s="69"/>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row>
    <row r="64" s="7" customFormat="1" ht="24" spans="1:30">
      <c r="A64" s="45" t="s">
        <v>42</v>
      </c>
      <c r="B64" s="46" t="s">
        <v>83</v>
      </c>
      <c r="C64" s="45" t="s">
        <v>57</v>
      </c>
      <c r="D64" s="45" t="s">
        <v>70</v>
      </c>
      <c r="E64" s="45" t="s">
        <v>71</v>
      </c>
      <c r="F64" s="45">
        <v>9</v>
      </c>
      <c r="G64" s="45">
        <v>1</v>
      </c>
      <c r="H64" s="45">
        <v>9</v>
      </c>
      <c r="I64" s="45">
        <f t="shared" si="11"/>
        <v>36</v>
      </c>
      <c r="J64" s="45">
        <v>2020</v>
      </c>
      <c r="K64" s="45">
        <v>2020</v>
      </c>
      <c r="L64" s="55" t="s">
        <v>41</v>
      </c>
      <c r="M64" s="55" t="s">
        <v>41</v>
      </c>
      <c r="N64" s="55" t="s">
        <v>41</v>
      </c>
      <c r="O64" s="55" t="s">
        <v>41</v>
      </c>
      <c r="P64" s="55" t="s">
        <v>41</v>
      </c>
      <c r="Q64" s="45" t="s">
        <v>46</v>
      </c>
      <c r="R64" s="45">
        <v>9</v>
      </c>
      <c r="S64" s="45">
        <v>9</v>
      </c>
      <c r="T64" s="45">
        <f t="shared" si="12"/>
        <v>9</v>
      </c>
      <c r="U64" s="45">
        <f t="shared" si="13"/>
        <v>36</v>
      </c>
      <c r="V64" s="45" t="s">
        <v>41</v>
      </c>
      <c r="W64" s="45" t="s">
        <v>41</v>
      </c>
      <c r="X64" s="45" t="s">
        <v>41</v>
      </c>
      <c r="Y64" s="45" t="s">
        <v>41</v>
      </c>
      <c r="Z64" s="45" t="s">
        <v>41</v>
      </c>
      <c r="AA64" s="45" t="s">
        <v>41</v>
      </c>
      <c r="AB64" s="46" t="s">
        <v>72</v>
      </c>
      <c r="AC64" s="46" t="s">
        <v>73</v>
      </c>
      <c r="AD64" s="67"/>
    </row>
    <row r="65" s="8" customFormat="1" ht="24" spans="1:228">
      <c r="A65" s="45" t="s">
        <v>42</v>
      </c>
      <c r="B65" s="46" t="s">
        <v>83</v>
      </c>
      <c r="C65" s="45" t="s">
        <v>58</v>
      </c>
      <c r="D65" s="45" t="s">
        <v>70</v>
      </c>
      <c r="E65" s="45" t="s">
        <v>71</v>
      </c>
      <c r="F65" s="45">
        <v>26</v>
      </c>
      <c r="G65" s="45">
        <v>1</v>
      </c>
      <c r="H65" s="45">
        <v>26</v>
      </c>
      <c r="I65" s="45">
        <f t="shared" si="11"/>
        <v>104</v>
      </c>
      <c r="J65" s="45">
        <v>2020</v>
      </c>
      <c r="K65" s="45">
        <v>2020</v>
      </c>
      <c r="L65" s="55" t="s">
        <v>41</v>
      </c>
      <c r="M65" s="55" t="s">
        <v>41</v>
      </c>
      <c r="N65" s="55" t="s">
        <v>41</v>
      </c>
      <c r="O65" s="55" t="s">
        <v>41</v>
      </c>
      <c r="P65" s="55" t="s">
        <v>41</v>
      </c>
      <c r="Q65" s="45" t="s">
        <v>46</v>
      </c>
      <c r="R65" s="45">
        <v>26</v>
      </c>
      <c r="S65" s="45">
        <v>26</v>
      </c>
      <c r="T65" s="45">
        <f t="shared" si="12"/>
        <v>26</v>
      </c>
      <c r="U65" s="45">
        <f t="shared" si="13"/>
        <v>104</v>
      </c>
      <c r="V65" s="45" t="s">
        <v>41</v>
      </c>
      <c r="W65" s="45" t="s">
        <v>41</v>
      </c>
      <c r="X65" s="45" t="s">
        <v>41</v>
      </c>
      <c r="Y65" s="45" t="s">
        <v>41</v>
      </c>
      <c r="Z65" s="45" t="s">
        <v>41</v>
      </c>
      <c r="AA65" s="45" t="s">
        <v>41</v>
      </c>
      <c r="AB65" s="46" t="s">
        <v>72</v>
      </c>
      <c r="AC65" s="46" t="s">
        <v>73</v>
      </c>
      <c r="AD65" s="69"/>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row>
    <row r="66" s="5" customFormat="1" ht="12" spans="1:30">
      <c r="A66" s="43">
        <v>2.3</v>
      </c>
      <c r="B66" s="44" t="s">
        <v>84</v>
      </c>
      <c r="C66" s="43" t="s">
        <v>36</v>
      </c>
      <c r="D66" s="43"/>
      <c r="E66" s="43"/>
      <c r="F66" s="43">
        <v>226</v>
      </c>
      <c r="G66" s="43">
        <v>11</v>
      </c>
      <c r="H66" s="43">
        <v>225</v>
      </c>
      <c r="I66" s="43">
        <v>226</v>
      </c>
      <c r="J66" s="43"/>
      <c r="K66" s="43"/>
      <c r="L66" s="52">
        <f>SUM(L67:L77)</f>
        <v>45</v>
      </c>
      <c r="M66" s="52">
        <f>SUM(M67:M77)</f>
        <v>0</v>
      </c>
      <c r="N66" s="52">
        <f>SUM(N67:N77)</f>
        <v>0</v>
      </c>
      <c r="O66" s="52">
        <f>SUM(O67:O77)</f>
        <v>0</v>
      </c>
      <c r="P66" s="52">
        <f>SUM(P67:P77)</f>
        <v>45</v>
      </c>
      <c r="Q66" s="43"/>
      <c r="R66" s="43">
        <v>225</v>
      </c>
      <c r="S66" s="43">
        <v>226</v>
      </c>
      <c r="T66" s="43">
        <v>225</v>
      </c>
      <c r="U66" s="43">
        <v>226</v>
      </c>
      <c r="V66" s="43" t="s">
        <v>41</v>
      </c>
      <c r="W66" s="43" t="s">
        <v>41</v>
      </c>
      <c r="X66" s="43" t="s">
        <v>41</v>
      </c>
      <c r="Y66" s="43" t="s">
        <v>41</v>
      </c>
      <c r="Z66" s="43" t="s">
        <v>41</v>
      </c>
      <c r="AA66" s="43" t="s">
        <v>41</v>
      </c>
      <c r="AB66" s="44"/>
      <c r="AC66" s="44"/>
      <c r="AD66" s="65"/>
    </row>
    <row r="67" s="6" customFormat="1" ht="24" spans="1:228">
      <c r="A67" s="45" t="s">
        <v>42</v>
      </c>
      <c r="B67" s="46" t="s">
        <v>85</v>
      </c>
      <c r="C67" s="45" t="s">
        <v>44</v>
      </c>
      <c r="D67" s="45" t="s">
        <v>70</v>
      </c>
      <c r="E67" s="45" t="s">
        <v>71</v>
      </c>
      <c r="F67" s="45">
        <v>2</v>
      </c>
      <c r="G67" s="45">
        <v>1</v>
      </c>
      <c r="H67" s="45">
        <v>2</v>
      </c>
      <c r="I67" s="45">
        <f t="shared" ref="I67:I77" si="14">H67*4</f>
        <v>8</v>
      </c>
      <c r="J67" s="45">
        <v>2020</v>
      </c>
      <c r="K67" s="45">
        <v>2020</v>
      </c>
      <c r="L67" s="55">
        <f>M67+N67+O67+P67</f>
        <v>0.4</v>
      </c>
      <c r="M67" s="55">
        <v>0</v>
      </c>
      <c r="N67" s="55">
        <v>0</v>
      </c>
      <c r="O67" s="55">
        <v>0</v>
      </c>
      <c r="P67" s="55">
        <v>0.4</v>
      </c>
      <c r="Q67" s="45" t="s">
        <v>46</v>
      </c>
      <c r="R67" s="45">
        <v>2</v>
      </c>
      <c r="S67" s="45">
        <v>2</v>
      </c>
      <c r="T67" s="45">
        <f t="shared" ref="T67:T77" si="15">H67</f>
        <v>2</v>
      </c>
      <c r="U67" s="45">
        <f t="shared" ref="U67:U77" si="16">I67</f>
        <v>8</v>
      </c>
      <c r="V67" s="45" t="s">
        <v>41</v>
      </c>
      <c r="W67" s="45" t="s">
        <v>41</v>
      </c>
      <c r="X67" s="45" t="s">
        <v>41</v>
      </c>
      <c r="Y67" s="45" t="s">
        <v>41</v>
      </c>
      <c r="Z67" s="45" t="s">
        <v>41</v>
      </c>
      <c r="AA67" s="45" t="s">
        <v>41</v>
      </c>
      <c r="AB67" s="46" t="s">
        <v>72</v>
      </c>
      <c r="AC67" s="46" t="s">
        <v>73</v>
      </c>
      <c r="AD67" s="66"/>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row>
    <row r="68" s="7" customFormat="1" ht="24" spans="1:30">
      <c r="A68" s="45" t="s">
        <v>42</v>
      </c>
      <c r="B68" s="46" t="s">
        <v>85</v>
      </c>
      <c r="C68" s="45" t="s">
        <v>49</v>
      </c>
      <c r="D68" s="45" t="s">
        <v>70</v>
      </c>
      <c r="E68" s="45" t="s">
        <v>71</v>
      </c>
      <c r="F68" s="45">
        <v>4</v>
      </c>
      <c r="G68" s="45">
        <v>1</v>
      </c>
      <c r="H68" s="45">
        <v>4</v>
      </c>
      <c r="I68" s="45">
        <f t="shared" si="14"/>
        <v>16</v>
      </c>
      <c r="J68" s="45">
        <v>2020</v>
      </c>
      <c r="K68" s="45">
        <v>2020</v>
      </c>
      <c r="L68" s="55">
        <f t="shared" ref="L68:L77" si="17">M68+N68+O68+P68</f>
        <v>0.8</v>
      </c>
      <c r="M68" s="55">
        <v>0</v>
      </c>
      <c r="N68" s="55">
        <v>0</v>
      </c>
      <c r="O68" s="55">
        <v>0</v>
      </c>
      <c r="P68" s="55">
        <v>0.8</v>
      </c>
      <c r="Q68" s="45" t="s">
        <v>46</v>
      </c>
      <c r="R68" s="45">
        <v>4</v>
      </c>
      <c r="S68" s="45">
        <v>4</v>
      </c>
      <c r="T68" s="45">
        <f t="shared" si="15"/>
        <v>4</v>
      </c>
      <c r="U68" s="45">
        <f t="shared" si="16"/>
        <v>16</v>
      </c>
      <c r="V68" s="45" t="s">
        <v>41</v>
      </c>
      <c r="W68" s="45" t="s">
        <v>41</v>
      </c>
      <c r="X68" s="45" t="s">
        <v>41</v>
      </c>
      <c r="Y68" s="45" t="s">
        <v>41</v>
      </c>
      <c r="Z68" s="45" t="s">
        <v>41</v>
      </c>
      <c r="AA68" s="45" t="s">
        <v>41</v>
      </c>
      <c r="AB68" s="46" t="s">
        <v>72</v>
      </c>
      <c r="AC68" s="46" t="s">
        <v>73</v>
      </c>
      <c r="AD68" s="67"/>
    </row>
    <row r="69" s="6" customFormat="1" ht="24" spans="1:228">
      <c r="A69" s="45" t="s">
        <v>42</v>
      </c>
      <c r="B69" s="46" t="s">
        <v>85</v>
      </c>
      <c r="C69" s="45" t="s">
        <v>50</v>
      </c>
      <c r="D69" s="45" t="s">
        <v>70</v>
      </c>
      <c r="E69" s="45" t="s">
        <v>71</v>
      </c>
      <c r="F69" s="45">
        <v>6</v>
      </c>
      <c r="G69" s="45">
        <v>1</v>
      </c>
      <c r="H69" s="45">
        <v>6</v>
      </c>
      <c r="I69" s="45">
        <f t="shared" si="14"/>
        <v>24</v>
      </c>
      <c r="J69" s="45">
        <v>2020</v>
      </c>
      <c r="K69" s="45">
        <v>2020</v>
      </c>
      <c r="L69" s="55">
        <f t="shared" si="17"/>
        <v>1.2</v>
      </c>
      <c r="M69" s="55">
        <v>0</v>
      </c>
      <c r="N69" s="55">
        <v>0</v>
      </c>
      <c r="O69" s="55">
        <v>0</v>
      </c>
      <c r="P69" s="55">
        <v>1.2</v>
      </c>
      <c r="Q69" s="45" t="s">
        <v>46</v>
      </c>
      <c r="R69" s="45">
        <v>6</v>
      </c>
      <c r="S69" s="45">
        <v>6</v>
      </c>
      <c r="T69" s="45">
        <f t="shared" si="15"/>
        <v>6</v>
      </c>
      <c r="U69" s="45">
        <f t="shared" si="16"/>
        <v>24</v>
      </c>
      <c r="V69" s="45" t="s">
        <v>41</v>
      </c>
      <c r="W69" s="45" t="s">
        <v>41</v>
      </c>
      <c r="X69" s="45" t="s">
        <v>41</v>
      </c>
      <c r="Y69" s="45" t="s">
        <v>41</v>
      </c>
      <c r="Z69" s="45" t="s">
        <v>41</v>
      </c>
      <c r="AA69" s="45" t="s">
        <v>41</v>
      </c>
      <c r="AB69" s="46" t="s">
        <v>72</v>
      </c>
      <c r="AC69" s="46" t="s">
        <v>73</v>
      </c>
      <c r="AD69" s="68"/>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row>
    <row r="70" s="6" customFormat="1" ht="24" spans="1:30">
      <c r="A70" s="45" t="s">
        <v>42</v>
      </c>
      <c r="B70" s="46" t="s">
        <v>85</v>
      </c>
      <c r="C70" s="45" t="s">
        <v>51</v>
      </c>
      <c r="D70" s="45" t="s">
        <v>70</v>
      </c>
      <c r="E70" s="45" t="s">
        <v>71</v>
      </c>
      <c r="F70" s="45">
        <v>7</v>
      </c>
      <c r="G70" s="45">
        <v>1</v>
      </c>
      <c r="H70" s="45">
        <v>7</v>
      </c>
      <c r="I70" s="45">
        <f t="shared" si="14"/>
        <v>28</v>
      </c>
      <c r="J70" s="45">
        <v>2020</v>
      </c>
      <c r="K70" s="45">
        <v>2020</v>
      </c>
      <c r="L70" s="55">
        <f t="shared" si="17"/>
        <v>1.4</v>
      </c>
      <c r="M70" s="55">
        <v>0</v>
      </c>
      <c r="N70" s="55">
        <v>0</v>
      </c>
      <c r="O70" s="55">
        <v>0</v>
      </c>
      <c r="P70" s="55">
        <v>1.4</v>
      </c>
      <c r="Q70" s="45" t="s">
        <v>46</v>
      </c>
      <c r="R70" s="45">
        <v>7</v>
      </c>
      <c r="S70" s="45">
        <v>7</v>
      </c>
      <c r="T70" s="45">
        <f t="shared" si="15"/>
        <v>7</v>
      </c>
      <c r="U70" s="45">
        <f t="shared" si="16"/>
        <v>28</v>
      </c>
      <c r="V70" s="45" t="s">
        <v>41</v>
      </c>
      <c r="W70" s="45" t="s">
        <v>41</v>
      </c>
      <c r="X70" s="45" t="s">
        <v>41</v>
      </c>
      <c r="Y70" s="45" t="s">
        <v>41</v>
      </c>
      <c r="Z70" s="45" t="s">
        <v>41</v>
      </c>
      <c r="AA70" s="45" t="s">
        <v>41</v>
      </c>
      <c r="AB70" s="46" t="s">
        <v>72</v>
      </c>
      <c r="AC70" s="46" t="s">
        <v>73</v>
      </c>
      <c r="AD70" s="69"/>
    </row>
    <row r="71" s="2" customFormat="1" ht="24" spans="1:228">
      <c r="A71" s="45" t="s">
        <v>42</v>
      </c>
      <c r="B71" s="46" t="s">
        <v>85</v>
      </c>
      <c r="C71" s="45" t="s">
        <v>52</v>
      </c>
      <c r="D71" s="45" t="s">
        <v>70</v>
      </c>
      <c r="E71" s="45" t="s">
        <v>71</v>
      </c>
      <c r="F71" s="45">
        <v>19</v>
      </c>
      <c r="G71" s="45">
        <v>1</v>
      </c>
      <c r="H71" s="45">
        <v>19</v>
      </c>
      <c r="I71" s="45">
        <f t="shared" si="14"/>
        <v>76</v>
      </c>
      <c r="J71" s="45">
        <v>2020</v>
      </c>
      <c r="K71" s="45">
        <v>2020</v>
      </c>
      <c r="L71" s="55">
        <f t="shared" si="17"/>
        <v>3.6</v>
      </c>
      <c r="M71" s="55">
        <v>0</v>
      </c>
      <c r="N71" s="55">
        <v>0</v>
      </c>
      <c r="O71" s="55">
        <v>0</v>
      </c>
      <c r="P71" s="55">
        <v>3.6</v>
      </c>
      <c r="Q71" s="45" t="s">
        <v>46</v>
      </c>
      <c r="R71" s="45">
        <v>19</v>
      </c>
      <c r="S71" s="45">
        <v>19</v>
      </c>
      <c r="T71" s="45">
        <f t="shared" si="15"/>
        <v>19</v>
      </c>
      <c r="U71" s="45">
        <f t="shared" si="16"/>
        <v>76</v>
      </c>
      <c r="V71" s="45" t="s">
        <v>41</v>
      </c>
      <c r="W71" s="45" t="s">
        <v>41</v>
      </c>
      <c r="X71" s="45" t="s">
        <v>41</v>
      </c>
      <c r="Y71" s="45" t="s">
        <v>41</v>
      </c>
      <c r="Z71" s="45" t="s">
        <v>41</v>
      </c>
      <c r="AA71" s="45" t="s">
        <v>41</v>
      </c>
      <c r="AB71" s="46" t="s">
        <v>72</v>
      </c>
      <c r="AC71" s="46" t="s">
        <v>73</v>
      </c>
      <c r="AD71" s="66"/>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c r="HL71" s="8"/>
      <c r="HM71" s="8"/>
      <c r="HN71" s="8"/>
      <c r="HO71" s="8"/>
      <c r="HP71" s="8"/>
      <c r="HQ71" s="8"/>
      <c r="HR71" s="8"/>
      <c r="HS71" s="8"/>
      <c r="HT71" s="8"/>
    </row>
    <row r="72" s="2" customFormat="1" ht="24" spans="1:228">
      <c r="A72" s="45" t="s">
        <v>42</v>
      </c>
      <c r="B72" s="46" t="s">
        <v>85</v>
      </c>
      <c r="C72" s="45" t="s">
        <v>53</v>
      </c>
      <c r="D72" s="45" t="s">
        <v>70</v>
      </c>
      <c r="E72" s="45" t="s">
        <v>71</v>
      </c>
      <c r="F72" s="45">
        <v>20</v>
      </c>
      <c r="G72" s="45">
        <v>1</v>
      </c>
      <c r="H72" s="45">
        <v>20</v>
      </c>
      <c r="I72" s="45">
        <f t="shared" si="14"/>
        <v>80</v>
      </c>
      <c r="J72" s="45">
        <v>2020</v>
      </c>
      <c r="K72" s="45">
        <v>2020</v>
      </c>
      <c r="L72" s="55">
        <f t="shared" si="17"/>
        <v>4</v>
      </c>
      <c r="M72" s="55">
        <v>0</v>
      </c>
      <c r="N72" s="55">
        <v>0</v>
      </c>
      <c r="O72" s="55">
        <v>0</v>
      </c>
      <c r="P72" s="55">
        <v>4</v>
      </c>
      <c r="Q72" s="45" t="s">
        <v>46</v>
      </c>
      <c r="R72" s="45">
        <v>20</v>
      </c>
      <c r="S72" s="45">
        <v>20</v>
      </c>
      <c r="T72" s="45">
        <f t="shared" si="15"/>
        <v>20</v>
      </c>
      <c r="U72" s="45">
        <f t="shared" si="16"/>
        <v>80</v>
      </c>
      <c r="V72" s="45" t="s">
        <v>41</v>
      </c>
      <c r="W72" s="45" t="s">
        <v>41</v>
      </c>
      <c r="X72" s="45" t="s">
        <v>41</v>
      </c>
      <c r="Y72" s="45" t="s">
        <v>41</v>
      </c>
      <c r="Z72" s="45" t="s">
        <v>41</v>
      </c>
      <c r="AA72" s="45" t="s">
        <v>41</v>
      </c>
      <c r="AB72" s="46" t="s">
        <v>72</v>
      </c>
      <c r="AC72" s="46" t="s">
        <v>73</v>
      </c>
      <c r="AD72" s="69"/>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row>
    <row r="73" s="6" customFormat="1" ht="24" spans="1:228">
      <c r="A73" s="45" t="s">
        <v>42</v>
      </c>
      <c r="B73" s="46" t="s">
        <v>85</v>
      </c>
      <c r="C73" s="45" t="s">
        <v>54</v>
      </c>
      <c r="D73" s="45" t="s">
        <v>70</v>
      </c>
      <c r="E73" s="45" t="s">
        <v>71</v>
      </c>
      <c r="F73" s="45">
        <v>18</v>
      </c>
      <c r="G73" s="45">
        <v>1</v>
      </c>
      <c r="H73" s="45">
        <v>18</v>
      </c>
      <c r="I73" s="45">
        <f t="shared" si="14"/>
        <v>72</v>
      </c>
      <c r="J73" s="45">
        <v>2020</v>
      </c>
      <c r="K73" s="45">
        <v>2020</v>
      </c>
      <c r="L73" s="55">
        <f t="shared" si="17"/>
        <v>3.6</v>
      </c>
      <c r="M73" s="55">
        <v>0</v>
      </c>
      <c r="N73" s="55">
        <v>0</v>
      </c>
      <c r="O73" s="55">
        <v>0</v>
      </c>
      <c r="P73" s="55">
        <v>3.6</v>
      </c>
      <c r="Q73" s="45" t="s">
        <v>46</v>
      </c>
      <c r="R73" s="45">
        <v>18</v>
      </c>
      <c r="S73" s="45">
        <v>18</v>
      </c>
      <c r="T73" s="45">
        <f t="shared" si="15"/>
        <v>18</v>
      </c>
      <c r="U73" s="45">
        <f t="shared" si="16"/>
        <v>72</v>
      </c>
      <c r="V73" s="45" t="s">
        <v>41</v>
      </c>
      <c r="W73" s="45" t="s">
        <v>41</v>
      </c>
      <c r="X73" s="45" t="s">
        <v>41</v>
      </c>
      <c r="Y73" s="45" t="s">
        <v>41</v>
      </c>
      <c r="Z73" s="45" t="s">
        <v>41</v>
      </c>
      <c r="AA73" s="45" t="s">
        <v>41</v>
      </c>
      <c r="AB73" s="46" t="s">
        <v>72</v>
      </c>
      <c r="AC73" s="46" t="s">
        <v>73</v>
      </c>
      <c r="AD73" s="68"/>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row>
    <row r="74" s="8" customFormat="1" ht="24" spans="1:30">
      <c r="A74" s="45" t="s">
        <v>42</v>
      </c>
      <c r="B74" s="46" t="s">
        <v>85</v>
      </c>
      <c r="C74" s="45" t="s">
        <v>55</v>
      </c>
      <c r="D74" s="45" t="s">
        <v>70</v>
      </c>
      <c r="E74" s="45" t="s">
        <v>71</v>
      </c>
      <c r="F74" s="45">
        <v>69</v>
      </c>
      <c r="G74" s="45">
        <v>1</v>
      </c>
      <c r="H74" s="45">
        <v>69</v>
      </c>
      <c r="I74" s="45">
        <f t="shared" si="14"/>
        <v>276</v>
      </c>
      <c r="J74" s="45">
        <v>2020</v>
      </c>
      <c r="K74" s="45">
        <v>2020</v>
      </c>
      <c r="L74" s="55">
        <f t="shared" si="17"/>
        <v>13.8</v>
      </c>
      <c r="M74" s="55">
        <v>0</v>
      </c>
      <c r="N74" s="55">
        <v>0</v>
      </c>
      <c r="O74" s="55">
        <v>0</v>
      </c>
      <c r="P74" s="55">
        <v>13.8</v>
      </c>
      <c r="Q74" s="45" t="s">
        <v>46</v>
      </c>
      <c r="R74" s="45">
        <v>69</v>
      </c>
      <c r="S74" s="45">
        <v>69</v>
      </c>
      <c r="T74" s="45">
        <f t="shared" si="15"/>
        <v>69</v>
      </c>
      <c r="U74" s="45">
        <f t="shared" si="16"/>
        <v>276</v>
      </c>
      <c r="V74" s="45" t="s">
        <v>41</v>
      </c>
      <c r="W74" s="45" t="s">
        <v>41</v>
      </c>
      <c r="X74" s="45" t="s">
        <v>41</v>
      </c>
      <c r="Y74" s="45" t="s">
        <v>41</v>
      </c>
      <c r="Z74" s="45" t="s">
        <v>41</v>
      </c>
      <c r="AA74" s="45" t="s">
        <v>41</v>
      </c>
      <c r="AB74" s="46" t="s">
        <v>72</v>
      </c>
      <c r="AC74" s="46" t="s">
        <v>73</v>
      </c>
      <c r="AD74" s="66"/>
    </row>
    <row r="75" s="8" customFormat="1" ht="24" spans="1:228">
      <c r="A75" s="45" t="s">
        <v>42</v>
      </c>
      <c r="B75" s="46" t="s">
        <v>85</v>
      </c>
      <c r="C75" s="45" t="s">
        <v>56</v>
      </c>
      <c r="D75" s="45" t="s">
        <v>70</v>
      </c>
      <c r="E75" s="45" t="s">
        <v>71</v>
      </c>
      <c r="F75" s="45">
        <v>22</v>
      </c>
      <c r="G75" s="45">
        <v>1</v>
      </c>
      <c r="H75" s="45">
        <v>22</v>
      </c>
      <c r="I75" s="45">
        <f t="shared" si="14"/>
        <v>88</v>
      </c>
      <c r="J75" s="45">
        <v>2020</v>
      </c>
      <c r="K75" s="45">
        <v>2020</v>
      </c>
      <c r="L75" s="55">
        <f t="shared" si="17"/>
        <v>4.4</v>
      </c>
      <c r="M75" s="55">
        <v>0</v>
      </c>
      <c r="N75" s="55">
        <v>0</v>
      </c>
      <c r="O75" s="55">
        <v>0</v>
      </c>
      <c r="P75" s="55">
        <v>4.4</v>
      </c>
      <c r="Q75" s="45" t="s">
        <v>46</v>
      </c>
      <c r="R75" s="45">
        <v>22</v>
      </c>
      <c r="S75" s="45">
        <v>22</v>
      </c>
      <c r="T75" s="45">
        <f t="shared" si="15"/>
        <v>22</v>
      </c>
      <c r="U75" s="45">
        <f t="shared" si="16"/>
        <v>88</v>
      </c>
      <c r="V75" s="45" t="s">
        <v>41</v>
      </c>
      <c r="W75" s="45" t="s">
        <v>41</v>
      </c>
      <c r="X75" s="45" t="s">
        <v>41</v>
      </c>
      <c r="Y75" s="45" t="s">
        <v>41</v>
      </c>
      <c r="Z75" s="45" t="s">
        <v>41</v>
      </c>
      <c r="AA75" s="45" t="s">
        <v>41</v>
      </c>
      <c r="AB75" s="46" t="s">
        <v>72</v>
      </c>
      <c r="AC75" s="46" t="s">
        <v>73</v>
      </c>
      <c r="AD75" s="69"/>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row>
    <row r="76" s="8" customFormat="1" ht="24" spans="1:30">
      <c r="A76" s="45" t="s">
        <v>42</v>
      </c>
      <c r="B76" s="46" t="s">
        <v>85</v>
      </c>
      <c r="C76" s="45" t="s">
        <v>57</v>
      </c>
      <c r="D76" s="45" t="s">
        <v>70</v>
      </c>
      <c r="E76" s="45" t="s">
        <v>71</v>
      </c>
      <c r="F76" s="45">
        <v>7</v>
      </c>
      <c r="G76" s="45">
        <v>1</v>
      </c>
      <c r="H76" s="45">
        <v>6</v>
      </c>
      <c r="I76" s="45">
        <f t="shared" si="14"/>
        <v>24</v>
      </c>
      <c r="J76" s="45">
        <v>2020</v>
      </c>
      <c r="K76" s="45">
        <v>2020</v>
      </c>
      <c r="L76" s="55">
        <f t="shared" si="17"/>
        <v>1.4</v>
      </c>
      <c r="M76" s="55">
        <v>0</v>
      </c>
      <c r="N76" s="55">
        <v>0</v>
      </c>
      <c r="O76" s="55">
        <v>0</v>
      </c>
      <c r="P76" s="55">
        <v>1.4</v>
      </c>
      <c r="Q76" s="45" t="s">
        <v>46</v>
      </c>
      <c r="R76" s="45">
        <v>6</v>
      </c>
      <c r="S76" s="45">
        <v>7</v>
      </c>
      <c r="T76" s="45">
        <f t="shared" si="15"/>
        <v>6</v>
      </c>
      <c r="U76" s="45">
        <f t="shared" si="16"/>
        <v>24</v>
      </c>
      <c r="V76" s="45" t="s">
        <v>41</v>
      </c>
      <c r="W76" s="45" t="s">
        <v>41</v>
      </c>
      <c r="X76" s="45" t="s">
        <v>41</v>
      </c>
      <c r="Y76" s="45" t="s">
        <v>41</v>
      </c>
      <c r="Z76" s="45" t="s">
        <v>41</v>
      </c>
      <c r="AA76" s="45" t="s">
        <v>41</v>
      </c>
      <c r="AB76" s="46" t="s">
        <v>72</v>
      </c>
      <c r="AC76" s="46" t="s">
        <v>73</v>
      </c>
      <c r="AD76" s="66"/>
    </row>
    <row r="77" s="8" customFormat="1" ht="24" spans="1:228">
      <c r="A77" s="45" t="s">
        <v>42</v>
      </c>
      <c r="B77" s="46" t="s">
        <v>85</v>
      </c>
      <c r="C77" s="45" t="s">
        <v>58</v>
      </c>
      <c r="D77" s="45" t="s">
        <v>70</v>
      </c>
      <c r="E77" s="45" t="s">
        <v>71</v>
      </c>
      <c r="F77" s="45">
        <v>52</v>
      </c>
      <c r="G77" s="45">
        <v>1</v>
      </c>
      <c r="H77" s="45">
        <v>52</v>
      </c>
      <c r="I77" s="45">
        <f t="shared" si="14"/>
        <v>208</v>
      </c>
      <c r="J77" s="45">
        <v>2020</v>
      </c>
      <c r="K77" s="45">
        <v>2020</v>
      </c>
      <c r="L77" s="55">
        <f t="shared" si="17"/>
        <v>10.4</v>
      </c>
      <c r="M77" s="55">
        <v>0</v>
      </c>
      <c r="N77" s="55">
        <v>0</v>
      </c>
      <c r="O77" s="55">
        <v>0</v>
      </c>
      <c r="P77" s="55">
        <v>10.4</v>
      </c>
      <c r="Q77" s="45" t="s">
        <v>46</v>
      </c>
      <c r="R77" s="45">
        <v>52</v>
      </c>
      <c r="S77" s="45">
        <v>52</v>
      </c>
      <c r="T77" s="45">
        <f t="shared" si="15"/>
        <v>52</v>
      </c>
      <c r="U77" s="45">
        <f t="shared" si="16"/>
        <v>208</v>
      </c>
      <c r="V77" s="45" t="s">
        <v>41</v>
      </c>
      <c r="W77" s="45" t="s">
        <v>41</v>
      </c>
      <c r="X77" s="45" t="s">
        <v>41</v>
      </c>
      <c r="Y77" s="45" t="s">
        <v>41</v>
      </c>
      <c r="Z77" s="45" t="s">
        <v>41</v>
      </c>
      <c r="AA77" s="45" t="s">
        <v>41</v>
      </c>
      <c r="AB77" s="46" t="s">
        <v>72</v>
      </c>
      <c r="AC77" s="46" t="s">
        <v>73</v>
      </c>
      <c r="AD77" s="69"/>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row>
    <row r="78" s="5" customFormat="1" ht="12" spans="1:30">
      <c r="A78" s="43">
        <v>2.4</v>
      </c>
      <c r="B78" s="44" t="s">
        <v>86</v>
      </c>
      <c r="C78" s="43" t="s">
        <v>36</v>
      </c>
      <c r="D78" s="43"/>
      <c r="E78" s="43"/>
      <c r="F78" s="43">
        <v>297</v>
      </c>
      <c r="G78" s="43">
        <v>11</v>
      </c>
      <c r="H78" s="43">
        <v>297</v>
      </c>
      <c r="I78" s="43">
        <v>1188</v>
      </c>
      <c r="J78" s="43"/>
      <c r="K78" s="43"/>
      <c r="L78" s="52">
        <f>SUM(L79:L89)</f>
        <v>59.7</v>
      </c>
      <c r="M78" s="52">
        <f>SUM(M79:M89)</f>
        <v>59.7</v>
      </c>
      <c r="N78" s="52">
        <f>SUM(N79:N89)</f>
        <v>0</v>
      </c>
      <c r="O78" s="52">
        <f>SUM(O79:O89)</f>
        <v>0</v>
      </c>
      <c r="P78" s="52">
        <f>SUM(P79:P89)</f>
        <v>0</v>
      </c>
      <c r="Q78" s="43"/>
      <c r="R78" s="43">
        <v>297</v>
      </c>
      <c r="S78" s="43">
        <v>1188</v>
      </c>
      <c r="T78" s="43">
        <v>297</v>
      </c>
      <c r="U78" s="43">
        <v>1188</v>
      </c>
      <c r="V78" s="43" t="s">
        <v>41</v>
      </c>
      <c r="W78" s="43" t="s">
        <v>41</v>
      </c>
      <c r="X78" s="43" t="s">
        <v>41</v>
      </c>
      <c r="Y78" s="43" t="s">
        <v>41</v>
      </c>
      <c r="Z78" s="43" t="s">
        <v>41</v>
      </c>
      <c r="AA78" s="43" t="s">
        <v>41</v>
      </c>
      <c r="AB78" s="44"/>
      <c r="AC78" s="44"/>
      <c r="AD78" s="65"/>
    </row>
    <row r="79" s="6" customFormat="1" ht="24" spans="1:228">
      <c r="A79" s="45" t="s">
        <v>42</v>
      </c>
      <c r="B79" s="46" t="s">
        <v>87</v>
      </c>
      <c r="C79" s="45" t="s">
        <v>44</v>
      </c>
      <c r="D79" s="45" t="s">
        <v>70</v>
      </c>
      <c r="E79" s="45" t="s">
        <v>71</v>
      </c>
      <c r="F79" s="45">
        <v>4</v>
      </c>
      <c r="G79" s="45">
        <v>1</v>
      </c>
      <c r="H79" s="45">
        <v>4</v>
      </c>
      <c r="I79" s="45">
        <f t="shared" ref="I79:I89" si="18">H79*4</f>
        <v>16</v>
      </c>
      <c r="J79" s="45">
        <v>2020</v>
      </c>
      <c r="K79" s="45">
        <v>2020</v>
      </c>
      <c r="L79" s="55">
        <f>M79+N79+O79+P79</f>
        <v>0.8</v>
      </c>
      <c r="M79" s="55">
        <v>0.8</v>
      </c>
      <c r="N79" s="55">
        <v>0</v>
      </c>
      <c r="O79" s="55">
        <v>0</v>
      </c>
      <c r="P79" s="55">
        <v>0</v>
      </c>
      <c r="Q79" s="45" t="s">
        <v>46</v>
      </c>
      <c r="R79" s="45">
        <v>4</v>
      </c>
      <c r="S79" s="45">
        <f t="shared" ref="S79:S89" si="19">G79</f>
        <v>1</v>
      </c>
      <c r="T79" s="45">
        <f t="shared" ref="T79:T89" si="20">H79</f>
        <v>4</v>
      </c>
      <c r="U79" s="45">
        <f t="shared" ref="U79:U89" si="21">I79</f>
        <v>16</v>
      </c>
      <c r="V79" s="45" t="s">
        <v>41</v>
      </c>
      <c r="W79" s="45" t="s">
        <v>41</v>
      </c>
      <c r="X79" s="45" t="s">
        <v>41</v>
      </c>
      <c r="Y79" s="45" t="s">
        <v>41</v>
      </c>
      <c r="Z79" s="45" t="s">
        <v>41</v>
      </c>
      <c r="AA79" s="45" t="s">
        <v>41</v>
      </c>
      <c r="AB79" s="46" t="s">
        <v>72</v>
      </c>
      <c r="AC79" s="46" t="s">
        <v>73</v>
      </c>
      <c r="AD79" s="66"/>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row>
    <row r="80" s="7" customFormat="1" ht="24" spans="1:30">
      <c r="A80" s="45" t="s">
        <v>42</v>
      </c>
      <c r="B80" s="46" t="s">
        <v>87</v>
      </c>
      <c r="C80" s="45" t="s">
        <v>49</v>
      </c>
      <c r="D80" s="45" t="s">
        <v>70</v>
      </c>
      <c r="E80" s="45" t="s">
        <v>71</v>
      </c>
      <c r="F80" s="45">
        <v>8</v>
      </c>
      <c r="G80" s="45">
        <v>1</v>
      </c>
      <c r="H80" s="45">
        <v>8</v>
      </c>
      <c r="I80" s="45">
        <f t="shared" si="18"/>
        <v>32</v>
      </c>
      <c r="J80" s="45">
        <v>2020</v>
      </c>
      <c r="K80" s="45">
        <v>2020</v>
      </c>
      <c r="L80" s="55">
        <f t="shared" ref="L80:L89" si="22">M80+N80+O80+P80</f>
        <v>1.6</v>
      </c>
      <c r="M80" s="55">
        <v>1.6</v>
      </c>
      <c r="N80" s="55">
        <v>0</v>
      </c>
      <c r="O80" s="55">
        <v>0</v>
      </c>
      <c r="P80" s="55">
        <v>0</v>
      </c>
      <c r="Q80" s="45" t="s">
        <v>46</v>
      </c>
      <c r="R80" s="45">
        <v>8</v>
      </c>
      <c r="S80" s="45">
        <f t="shared" si="19"/>
        <v>1</v>
      </c>
      <c r="T80" s="45">
        <f t="shared" si="20"/>
        <v>8</v>
      </c>
      <c r="U80" s="45">
        <f t="shared" si="21"/>
        <v>32</v>
      </c>
      <c r="V80" s="45" t="s">
        <v>41</v>
      </c>
      <c r="W80" s="45" t="s">
        <v>41</v>
      </c>
      <c r="X80" s="45" t="s">
        <v>41</v>
      </c>
      <c r="Y80" s="45" t="s">
        <v>41</v>
      </c>
      <c r="Z80" s="45" t="s">
        <v>41</v>
      </c>
      <c r="AA80" s="45" t="s">
        <v>41</v>
      </c>
      <c r="AB80" s="46" t="s">
        <v>72</v>
      </c>
      <c r="AC80" s="46" t="s">
        <v>73</v>
      </c>
      <c r="AD80" s="67"/>
    </row>
    <row r="81" s="6" customFormat="1" ht="24" spans="1:228">
      <c r="A81" s="45" t="s">
        <v>42</v>
      </c>
      <c r="B81" s="46" t="s">
        <v>87</v>
      </c>
      <c r="C81" s="45" t="s">
        <v>50</v>
      </c>
      <c r="D81" s="45" t="s">
        <v>70</v>
      </c>
      <c r="E81" s="45" t="s">
        <v>71</v>
      </c>
      <c r="F81" s="45">
        <v>9</v>
      </c>
      <c r="G81" s="45">
        <v>1</v>
      </c>
      <c r="H81" s="45">
        <v>9</v>
      </c>
      <c r="I81" s="45">
        <f t="shared" si="18"/>
        <v>36</v>
      </c>
      <c r="J81" s="45">
        <v>2020</v>
      </c>
      <c r="K81" s="45">
        <v>2020</v>
      </c>
      <c r="L81" s="55">
        <f t="shared" si="22"/>
        <v>1.8</v>
      </c>
      <c r="M81" s="55">
        <v>1.8</v>
      </c>
      <c r="N81" s="55">
        <v>0</v>
      </c>
      <c r="O81" s="55">
        <v>0</v>
      </c>
      <c r="P81" s="55">
        <v>0</v>
      </c>
      <c r="Q81" s="45" t="s">
        <v>46</v>
      </c>
      <c r="R81" s="45">
        <v>9</v>
      </c>
      <c r="S81" s="45">
        <f t="shared" si="19"/>
        <v>1</v>
      </c>
      <c r="T81" s="45">
        <f t="shared" si="20"/>
        <v>9</v>
      </c>
      <c r="U81" s="45">
        <f t="shared" si="21"/>
        <v>36</v>
      </c>
      <c r="V81" s="45" t="s">
        <v>41</v>
      </c>
      <c r="W81" s="45" t="s">
        <v>41</v>
      </c>
      <c r="X81" s="45" t="s">
        <v>41</v>
      </c>
      <c r="Y81" s="45" t="s">
        <v>41</v>
      </c>
      <c r="Z81" s="45" t="s">
        <v>41</v>
      </c>
      <c r="AA81" s="45" t="s">
        <v>41</v>
      </c>
      <c r="AB81" s="46" t="s">
        <v>72</v>
      </c>
      <c r="AC81" s="46" t="s">
        <v>73</v>
      </c>
      <c r="AD81" s="68"/>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row>
    <row r="82" s="6" customFormat="1" ht="24" spans="1:30">
      <c r="A82" s="45" t="s">
        <v>42</v>
      </c>
      <c r="B82" s="46" t="s">
        <v>87</v>
      </c>
      <c r="C82" s="45" t="s">
        <v>51</v>
      </c>
      <c r="D82" s="45" t="s">
        <v>70</v>
      </c>
      <c r="E82" s="45" t="s">
        <v>71</v>
      </c>
      <c r="F82" s="45">
        <v>8</v>
      </c>
      <c r="G82" s="45">
        <v>1</v>
      </c>
      <c r="H82" s="45">
        <v>8</v>
      </c>
      <c r="I82" s="45">
        <f t="shared" si="18"/>
        <v>32</v>
      </c>
      <c r="J82" s="45">
        <v>2020</v>
      </c>
      <c r="K82" s="45">
        <v>2020</v>
      </c>
      <c r="L82" s="55">
        <f t="shared" si="22"/>
        <v>1.6</v>
      </c>
      <c r="M82" s="55">
        <v>1.6</v>
      </c>
      <c r="N82" s="55">
        <v>0</v>
      </c>
      <c r="O82" s="55">
        <v>0</v>
      </c>
      <c r="P82" s="55">
        <v>0</v>
      </c>
      <c r="Q82" s="45" t="s">
        <v>46</v>
      </c>
      <c r="R82" s="45">
        <v>8</v>
      </c>
      <c r="S82" s="45">
        <f t="shared" si="19"/>
        <v>1</v>
      </c>
      <c r="T82" s="45">
        <f t="shared" si="20"/>
        <v>8</v>
      </c>
      <c r="U82" s="45">
        <f t="shared" si="21"/>
        <v>32</v>
      </c>
      <c r="V82" s="45" t="s">
        <v>41</v>
      </c>
      <c r="W82" s="45" t="s">
        <v>41</v>
      </c>
      <c r="X82" s="45" t="s">
        <v>41</v>
      </c>
      <c r="Y82" s="45" t="s">
        <v>41</v>
      </c>
      <c r="Z82" s="45" t="s">
        <v>41</v>
      </c>
      <c r="AA82" s="45" t="s">
        <v>41</v>
      </c>
      <c r="AB82" s="46" t="s">
        <v>72</v>
      </c>
      <c r="AC82" s="46" t="s">
        <v>73</v>
      </c>
      <c r="AD82" s="69"/>
    </row>
    <row r="83" s="2" customFormat="1" ht="24" spans="1:228">
      <c r="A83" s="45" t="s">
        <v>42</v>
      </c>
      <c r="B83" s="46" t="s">
        <v>87</v>
      </c>
      <c r="C83" s="45" t="s">
        <v>52</v>
      </c>
      <c r="D83" s="45" t="s">
        <v>70</v>
      </c>
      <c r="E83" s="45" t="s">
        <v>71</v>
      </c>
      <c r="F83" s="45">
        <v>12</v>
      </c>
      <c r="G83" s="45">
        <v>1</v>
      </c>
      <c r="H83" s="45">
        <v>12</v>
      </c>
      <c r="I83" s="45">
        <f t="shared" si="18"/>
        <v>48</v>
      </c>
      <c r="J83" s="45">
        <v>2020</v>
      </c>
      <c r="K83" s="45">
        <v>2020</v>
      </c>
      <c r="L83" s="55">
        <f t="shared" si="22"/>
        <v>2.4</v>
      </c>
      <c r="M83" s="55">
        <v>2.4</v>
      </c>
      <c r="N83" s="55">
        <v>0</v>
      </c>
      <c r="O83" s="55">
        <v>0</v>
      </c>
      <c r="P83" s="55">
        <v>0</v>
      </c>
      <c r="Q83" s="45" t="s">
        <v>46</v>
      </c>
      <c r="R83" s="45">
        <v>12</v>
      </c>
      <c r="S83" s="45">
        <f t="shared" si="19"/>
        <v>1</v>
      </c>
      <c r="T83" s="45">
        <f t="shared" si="20"/>
        <v>12</v>
      </c>
      <c r="U83" s="45">
        <f t="shared" si="21"/>
        <v>48</v>
      </c>
      <c r="V83" s="45" t="s">
        <v>41</v>
      </c>
      <c r="W83" s="45" t="s">
        <v>41</v>
      </c>
      <c r="X83" s="45" t="s">
        <v>41</v>
      </c>
      <c r="Y83" s="45" t="s">
        <v>41</v>
      </c>
      <c r="Z83" s="45" t="s">
        <v>41</v>
      </c>
      <c r="AA83" s="45" t="s">
        <v>41</v>
      </c>
      <c r="AB83" s="46" t="s">
        <v>72</v>
      </c>
      <c r="AC83" s="46" t="s">
        <v>73</v>
      </c>
      <c r="AD83" s="66"/>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c r="HD83" s="8"/>
      <c r="HE83" s="8"/>
      <c r="HF83" s="8"/>
      <c r="HG83" s="8"/>
      <c r="HH83" s="8"/>
      <c r="HI83" s="8"/>
      <c r="HJ83" s="8"/>
      <c r="HK83" s="8"/>
      <c r="HL83" s="8"/>
      <c r="HM83" s="8"/>
      <c r="HN83" s="8"/>
      <c r="HO83" s="8"/>
      <c r="HP83" s="8"/>
      <c r="HQ83" s="8"/>
      <c r="HR83" s="8"/>
      <c r="HS83" s="8"/>
      <c r="HT83" s="8"/>
    </row>
    <row r="84" s="2" customFormat="1" ht="24" spans="1:228">
      <c r="A84" s="45" t="s">
        <v>42</v>
      </c>
      <c r="B84" s="46" t="s">
        <v>87</v>
      </c>
      <c r="C84" s="45" t="s">
        <v>53</v>
      </c>
      <c r="D84" s="45" t="s">
        <v>70</v>
      </c>
      <c r="E84" s="45" t="s">
        <v>71</v>
      </c>
      <c r="F84" s="45">
        <v>30</v>
      </c>
      <c r="G84" s="45">
        <v>1</v>
      </c>
      <c r="H84" s="45">
        <v>30</v>
      </c>
      <c r="I84" s="45">
        <f t="shared" si="18"/>
        <v>120</v>
      </c>
      <c r="J84" s="45">
        <v>2020</v>
      </c>
      <c r="K84" s="45">
        <v>2020</v>
      </c>
      <c r="L84" s="55">
        <f t="shared" si="22"/>
        <v>6</v>
      </c>
      <c r="M84" s="55">
        <v>6</v>
      </c>
      <c r="N84" s="55">
        <v>0</v>
      </c>
      <c r="O84" s="55">
        <v>0</v>
      </c>
      <c r="P84" s="55">
        <v>0</v>
      </c>
      <c r="Q84" s="45" t="s">
        <v>46</v>
      </c>
      <c r="R84" s="45">
        <v>30</v>
      </c>
      <c r="S84" s="45">
        <f t="shared" si="19"/>
        <v>1</v>
      </c>
      <c r="T84" s="45">
        <f t="shared" si="20"/>
        <v>30</v>
      </c>
      <c r="U84" s="45">
        <f t="shared" si="21"/>
        <v>120</v>
      </c>
      <c r="V84" s="45" t="s">
        <v>41</v>
      </c>
      <c r="W84" s="45" t="s">
        <v>41</v>
      </c>
      <c r="X84" s="45" t="s">
        <v>41</v>
      </c>
      <c r="Y84" s="45" t="s">
        <v>41</v>
      </c>
      <c r="Z84" s="45" t="s">
        <v>41</v>
      </c>
      <c r="AA84" s="45" t="s">
        <v>41</v>
      </c>
      <c r="AB84" s="46" t="s">
        <v>72</v>
      </c>
      <c r="AC84" s="46" t="s">
        <v>73</v>
      </c>
      <c r="AD84" s="69"/>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row>
    <row r="85" s="6" customFormat="1" ht="24" spans="1:228">
      <c r="A85" s="45" t="s">
        <v>42</v>
      </c>
      <c r="B85" s="46" t="s">
        <v>87</v>
      </c>
      <c r="C85" s="45" t="s">
        <v>54</v>
      </c>
      <c r="D85" s="45" t="s">
        <v>70</v>
      </c>
      <c r="E85" s="45" t="s">
        <v>71</v>
      </c>
      <c r="F85" s="45">
        <v>71</v>
      </c>
      <c r="G85" s="45">
        <v>1</v>
      </c>
      <c r="H85" s="45">
        <v>71</v>
      </c>
      <c r="I85" s="45">
        <f t="shared" si="18"/>
        <v>284</v>
      </c>
      <c r="J85" s="45">
        <v>2020</v>
      </c>
      <c r="K85" s="45">
        <v>2020</v>
      </c>
      <c r="L85" s="55">
        <f t="shared" si="22"/>
        <v>14.8</v>
      </c>
      <c r="M85" s="55">
        <v>14.8</v>
      </c>
      <c r="N85" s="55">
        <v>0</v>
      </c>
      <c r="O85" s="55">
        <v>0</v>
      </c>
      <c r="P85" s="55">
        <v>0</v>
      </c>
      <c r="Q85" s="45" t="s">
        <v>46</v>
      </c>
      <c r="R85" s="45">
        <v>71</v>
      </c>
      <c r="S85" s="45">
        <f t="shared" si="19"/>
        <v>1</v>
      </c>
      <c r="T85" s="45">
        <f t="shared" si="20"/>
        <v>71</v>
      </c>
      <c r="U85" s="45">
        <f t="shared" si="21"/>
        <v>284</v>
      </c>
      <c r="V85" s="45" t="s">
        <v>41</v>
      </c>
      <c r="W85" s="45" t="s">
        <v>41</v>
      </c>
      <c r="X85" s="45" t="s">
        <v>41</v>
      </c>
      <c r="Y85" s="45" t="s">
        <v>41</v>
      </c>
      <c r="Z85" s="45" t="s">
        <v>41</v>
      </c>
      <c r="AA85" s="45" t="s">
        <v>41</v>
      </c>
      <c r="AB85" s="46" t="s">
        <v>72</v>
      </c>
      <c r="AC85" s="46" t="s">
        <v>73</v>
      </c>
      <c r="AD85" s="68"/>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row>
    <row r="86" s="8" customFormat="1" ht="24" spans="1:30">
      <c r="A86" s="45" t="s">
        <v>42</v>
      </c>
      <c r="B86" s="46" t="s">
        <v>87</v>
      </c>
      <c r="C86" s="45" t="s">
        <v>55</v>
      </c>
      <c r="D86" s="45" t="s">
        <v>70</v>
      </c>
      <c r="E86" s="45" t="s">
        <v>71</v>
      </c>
      <c r="F86" s="45">
        <v>53</v>
      </c>
      <c r="G86" s="45">
        <v>1</v>
      </c>
      <c r="H86" s="45">
        <v>53</v>
      </c>
      <c r="I86" s="45">
        <f t="shared" si="18"/>
        <v>212</v>
      </c>
      <c r="J86" s="45">
        <v>2020</v>
      </c>
      <c r="K86" s="45">
        <v>2020</v>
      </c>
      <c r="L86" s="55">
        <f t="shared" si="22"/>
        <v>10.3</v>
      </c>
      <c r="M86" s="55">
        <v>10.3</v>
      </c>
      <c r="N86" s="55">
        <v>0</v>
      </c>
      <c r="O86" s="55">
        <v>0</v>
      </c>
      <c r="P86" s="55">
        <v>0</v>
      </c>
      <c r="Q86" s="45" t="s">
        <v>46</v>
      </c>
      <c r="R86" s="45">
        <v>53</v>
      </c>
      <c r="S86" s="45">
        <f t="shared" si="19"/>
        <v>1</v>
      </c>
      <c r="T86" s="45">
        <f t="shared" si="20"/>
        <v>53</v>
      </c>
      <c r="U86" s="45">
        <f t="shared" si="21"/>
        <v>212</v>
      </c>
      <c r="V86" s="45" t="s">
        <v>41</v>
      </c>
      <c r="W86" s="45" t="s">
        <v>41</v>
      </c>
      <c r="X86" s="45" t="s">
        <v>41</v>
      </c>
      <c r="Y86" s="45" t="s">
        <v>41</v>
      </c>
      <c r="Z86" s="45" t="s">
        <v>41</v>
      </c>
      <c r="AA86" s="45" t="s">
        <v>41</v>
      </c>
      <c r="AB86" s="46" t="s">
        <v>72</v>
      </c>
      <c r="AC86" s="46" t="s">
        <v>73</v>
      </c>
      <c r="AD86" s="66"/>
    </row>
    <row r="87" s="8" customFormat="1" ht="24" spans="1:228">
      <c r="A87" s="45" t="s">
        <v>42</v>
      </c>
      <c r="B87" s="46" t="s">
        <v>87</v>
      </c>
      <c r="C87" s="45" t="s">
        <v>56</v>
      </c>
      <c r="D87" s="45" t="s">
        <v>70</v>
      </c>
      <c r="E87" s="45" t="s">
        <v>71</v>
      </c>
      <c r="F87" s="45">
        <v>39</v>
      </c>
      <c r="G87" s="45">
        <v>1</v>
      </c>
      <c r="H87" s="45">
        <v>39</v>
      </c>
      <c r="I87" s="45">
        <f t="shared" si="18"/>
        <v>156</v>
      </c>
      <c r="J87" s="45">
        <v>2020</v>
      </c>
      <c r="K87" s="45">
        <v>2020</v>
      </c>
      <c r="L87" s="55">
        <f t="shared" si="22"/>
        <v>7.8</v>
      </c>
      <c r="M87" s="55">
        <v>7.8</v>
      </c>
      <c r="N87" s="55">
        <v>0</v>
      </c>
      <c r="O87" s="55">
        <v>0</v>
      </c>
      <c r="P87" s="55">
        <v>0</v>
      </c>
      <c r="Q87" s="45" t="s">
        <v>46</v>
      </c>
      <c r="R87" s="45">
        <v>39</v>
      </c>
      <c r="S87" s="45">
        <f t="shared" si="19"/>
        <v>1</v>
      </c>
      <c r="T87" s="45">
        <f t="shared" si="20"/>
        <v>39</v>
      </c>
      <c r="U87" s="45">
        <f t="shared" si="21"/>
        <v>156</v>
      </c>
      <c r="V87" s="45" t="s">
        <v>41</v>
      </c>
      <c r="W87" s="45" t="s">
        <v>41</v>
      </c>
      <c r="X87" s="45" t="s">
        <v>41</v>
      </c>
      <c r="Y87" s="45" t="s">
        <v>41</v>
      </c>
      <c r="Z87" s="45" t="s">
        <v>41</v>
      </c>
      <c r="AA87" s="45" t="s">
        <v>41</v>
      </c>
      <c r="AB87" s="46" t="s">
        <v>72</v>
      </c>
      <c r="AC87" s="46" t="s">
        <v>73</v>
      </c>
      <c r="AD87" s="69"/>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row>
    <row r="88" s="8" customFormat="1" ht="24" spans="1:30">
      <c r="A88" s="45" t="s">
        <v>42</v>
      </c>
      <c r="B88" s="46" t="s">
        <v>87</v>
      </c>
      <c r="C88" s="45" t="s">
        <v>57</v>
      </c>
      <c r="D88" s="45" t="s">
        <v>70</v>
      </c>
      <c r="E88" s="45" t="s">
        <v>71</v>
      </c>
      <c r="F88" s="45">
        <v>9</v>
      </c>
      <c r="G88" s="45">
        <v>1</v>
      </c>
      <c r="H88" s="45">
        <v>9</v>
      </c>
      <c r="I88" s="45">
        <f t="shared" si="18"/>
        <v>36</v>
      </c>
      <c r="J88" s="45">
        <v>2020</v>
      </c>
      <c r="K88" s="45">
        <v>2020</v>
      </c>
      <c r="L88" s="55">
        <f t="shared" si="22"/>
        <v>1.8</v>
      </c>
      <c r="M88" s="55">
        <v>1.8</v>
      </c>
      <c r="N88" s="55">
        <v>0</v>
      </c>
      <c r="O88" s="55">
        <v>0</v>
      </c>
      <c r="P88" s="55">
        <v>0</v>
      </c>
      <c r="Q88" s="45" t="s">
        <v>46</v>
      </c>
      <c r="R88" s="45">
        <v>9</v>
      </c>
      <c r="S88" s="45">
        <f t="shared" si="19"/>
        <v>1</v>
      </c>
      <c r="T88" s="45">
        <f t="shared" si="20"/>
        <v>9</v>
      </c>
      <c r="U88" s="45">
        <f t="shared" si="21"/>
        <v>36</v>
      </c>
      <c r="V88" s="45" t="s">
        <v>41</v>
      </c>
      <c r="W88" s="45" t="s">
        <v>41</v>
      </c>
      <c r="X88" s="45" t="s">
        <v>41</v>
      </c>
      <c r="Y88" s="45" t="s">
        <v>41</v>
      </c>
      <c r="Z88" s="45" t="s">
        <v>41</v>
      </c>
      <c r="AA88" s="45" t="s">
        <v>41</v>
      </c>
      <c r="AB88" s="46" t="s">
        <v>72</v>
      </c>
      <c r="AC88" s="46" t="s">
        <v>73</v>
      </c>
      <c r="AD88" s="66"/>
    </row>
    <row r="89" s="8" customFormat="1" ht="24" spans="1:228">
      <c r="A89" s="45" t="s">
        <v>42</v>
      </c>
      <c r="B89" s="46" t="s">
        <v>87</v>
      </c>
      <c r="C89" s="45" t="s">
        <v>58</v>
      </c>
      <c r="D89" s="45" t="s">
        <v>70</v>
      </c>
      <c r="E89" s="45" t="s">
        <v>71</v>
      </c>
      <c r="F89" s="45">
        <v>54</v>
      </c>
      <c r="G89" s="45">
        <v>1</v>
      </c>
      <c r="H89" s="45">
        <v>54</v>
      </c>
      <c r="I89" s="45">
        <f t="shared" si="18"/>
        <v>216</v>
      </c>
      <c r="J89" s="45">
        <v>2020</v>
      </c>
      <c r="K89" s="45">
        <v>2020</v>
      </c>
      <c r="L89" s="55">
        <f t="shared" si="22"/>
        <v>10.8</v>
      </c>
      <c r="M89" s="55">
        <v>10.8</v>
      </c>
      <c r="N89" s="55">
        <v>0</v>
      </c>
      <c r="O89" s="55">
        <v>0</v>
      </c>
      <c r="P89" s="55">
        <v>0</v>
      </c>
      <c r="Q89" s="45" t="s">
        <v>46</v>
      </c>
      <c r="R89" s="45">
        <v>54</v>
      </c>
      <c r="S89" s="45">
        <f t="shared" si="19"/>
        <v>1</v>
      </c>
      <c r="T89" s="45">
        <f t="shared" si="20"/>
        <v>54</v>
      </c>
      <c r="U89" s="45">
        <f t="shared" si="21"/>
        <v>216</v>
      </c>
      <c r="V89" s="45" t="s">
        <v>41</v>
      </c>
      <c r="W89" s="45" t="s">
        <v>41</v>
      </c>
      <c r="X89" s="45" t="s">
        <v>41</v>
      </c>
      <c r="Y89" s="45" t="s">
        <v>41</v>
      </c>
      <c r="Z89" s="45" t="s">
        <v>41</v>
      </c>
      <c r="AA89" s="45" t="s">
        <v>41</v>
      </c>
      <c r="AB89" s="46" t="s">
        <v>72</v>
      </c>
      <c r="AC89" s="46" t="s">
        <v>73</v>
      </c>
      <c r="AD89" s="69"/>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row>
    <row r="90" s="5" customFormat="1" ht="12" spans="1:30">
      <c r="A90" s="43">
        <v>2.5</v>
      </c>
      <c r="B90" s="44" t="s">
        <v>88</v>
      </c>
      <c r="C90" s="43" t="s">
        <v>36</v>
      </c>
      <c r="D90" s="43"/>
      <c r="E90" s="43"/>
      <c r="F90" s="43">
        <v>158</v>
      </c>
      <c r="G90" s="43">
        <v>11</v>
      </c>
      <c r="H90" s="43">
        <v>158</v>
      </c>
      <c r="I90" s="43">
        <v>632</v>
      </c>
      <c r="J90" s="43"/>
      <c r="K90" s="43"/>
      <c r="L90" s="52">
        <f>SUM(L91:L101)</f>
        <v>52</v>
      </c>
      <c r="M90" s="52">
        <f>SUM(M91:M101)</f>
        <v>0</v>
      </c>
      <c r="N90" s="52">
        <f>SUM(N91:N101)</f>
        <v>0</v>
      </c>
      <c r="O90" s="52">
        <f>SUM(O91:O101)</f>
        <v>0</v>
      </c>
      <c r="P90" s="52">
        <f>SUM(P91:P101)</f>
        <v>52</v>
      </c>
      <c r="Q90" s="43"/>
      <c r="R90" s="43">
        <v>158</v>
      </c>
      <c r="S90" s="43">
        <v>632</v>
      </c>
      <c r="T90" s="43">
        <v>158</v>
      </c>
      <c r="U90" s="43">
        <v>632</v>
      </c>
      <c r="V90" s="43" t="s">
        <v>41</v>
      </c>
      <c r="W90" s="43" t="s">
        <v>41</v>
      </c>
      <c r="X90" s="43" t="s">
        <v>41</v>
      </c>
      <c r="Y90" s="43" t="s">
        <v>41</v>
      </c>
      <c r="Z90" s="43" t="s">
        <v>41</v>
      </c>
      <c r="AA90" s="43" t="s">
        <v>41</v>
      </c>
      <c r="AB90" s="44"/>
      <c r="AC90" s="44"/>
      <c r="AD90" s="65"/>
    </row>
    <row r="91" s="6" customFormat="1" ht="24" spans="1:228">
      <c r="A91" s="45" t="s">
        <v>42</v>
      </c>
      <c r="B91" s="46" t="s">
        <v>89</v>
      </c>
      <c r="C91" s="45" t="s">
        <v>44</v>
      </c>
      <c r="D91" s="45" t="s">
        <v>70</v>
      </c>
      <c r="E91" s="45" t="s">
        <v>71</v>
      </c>
      <c r="F91" s="45">
        <v>3</v>
      </c>
      <c r="G91" s="45">
        <v>1</v>
      </c>
      <c r="H91" s="45">
        <v>3</v>
      </c>
      <c r="I91" s="45">
        <f t="shared" ref="I91:I101" si="23">H91*4</f>
        <v>12</v>
      </c>
      <c r="J91" s="45">
        <v>2020</v>
      </c>
      <c r="K91" s="45">
        <v>2020</v>
      </c>
      <c r="L91" s="55">
        <f>M91+N91+O91+P91</f>
        <v>1.1</v>
      </c>
      <c r="M91" s="55">
        <v>0</v>
      </c>
      <c r="N91" s="55">
        <v>0</v>
      </c>
      <c r="O91" s="55">
        <v>0</v>
      </c>
      <c r="P91" s="55">
        <v>1.1</v>
      </c>
      <c r="Q91" s="45" t="s">
        <v>46</v>
      </c>
      <c r="R91" s="45">
        <v>3</v>
      </c>
      <c r="S91" s="45">
        <v>12</v>
      </c>
      <c r="T91" s="45">
        <f t="shared" ref="T91:T101" si="24">H91</f>
        <v>3</v>
      </c>
      <c r="U91" s="45">
        <f t="shared" ref="U91:U101" si="25">I91</f>
        <v>12</v>
      </c>
      <c r="V91" s="45" t="s">
        <v>41</v>
      </c>
      <c r="W91" s="45" t="s">
        <v>41</v>
      </c>
      <c r="X91" s="45" t="s">
        <v>41</v>
      </c>
      <c r="Y91" s="45" t="s">
        <v>41</v>
      </c>
      <c r="Z91" s="45" t="s">
        <v>41</v>
      </c>
      <c r="AA91" s="45" t="s">
        <v>41</v>
      </c>
      <c r="AB91" s="46" t="s">
        <v>72</v>
      </c>
      <c r="AC91" s="46" t="s">
        <v>73</v>
      </c>
      <c r="AD91" s="66"/>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c r="GY91" s="8"/>
      <c r="GZ91" s="8"/>
      <c r="HA91" s="8"/>
      <c r="HB91" s="8"/>
      <c r="HC91" s="8"/>
      <c r="HD91" s="8"/>
      <c r="HE91" s="8"/>
      <c r="HF91" s="8"/>
      <c r="HG91" s="8"/>
      <c r="HH91" s="8"/>
      <c r="HI91" s="8"/>
      <c r="HJ91" s="8"/>
      <c r="HK91" s="8"/>
      <c r="HL91" s="8"/>
      <c r="HM91" s="8"/>
      <c r="HN91" s="8"/>
      <c r="HO91" s="8"/>
      <c r="HP91" s="8"/>
      <c r="HQ91" s="8"/>
      <c r="HR91" s="8"/>
      <c r="HS91" s="8"/>
      <c r="HT91" s="8"/>
    </row>
    <row r="92" s="7" customFormat="1" ht="24" spans="1:30">
      <c r="A92" s="45" t="s">
        <v>42</v>
      </c>
      <c r="B92" s="46" t="s">
        <v>89</v>
      </c>
      <c r="C92" s="45" t="s">
        <v>49</v>
      </c>
      <c r="D92" s="45" t="s">
        <v>70</v>
      </c>
      <c r="E92" s="45" t="s">
        <v>71</v>
      </c>
      <c r="F92" s="45">
        <v>4</v>
      </c>
      <c r="G92" s="45">
        <v>1</v>
      </c>
      <c r="H92" s="45">
        <v>4</v>
      </c>
      <c r="I92" s="45">
        <f t="shared" si="23"/>
        <v>16</v>
      </c>
      <c r="J92" s="45">
        <v>2020</v>
      </c>
      <c r="K92" s="45">
        <v>2020</v>
      </c>
      <c r="L92" s="55">
        <f t="shared" ref="L92:L101" si="26">M92+N92+O92+P92</f>
        <v>1.2</v>
      </c>
      <c r="M92" s="55">
        <v>0</v>
      </c>
      <c r="N92" s="55">
        <v>0</v>
      </c>
      <c r="O92" s="55">
        <v>0</v>
      </c>
      <c r="P92" s="55">
        <v>1.2</v>
      </c>
      <c r="Q92" s="45" t="s">
        <v>46</v>
      </c>
      <c r="R92" s="45">
        <v>4</v>
      </c>
      <c r="S92" s="45">
        <v>16</v>
      </c>
      <c r="T92" s="45">
        <f t="shared" si="24"/>
        <v>4</v>
      </c>
      <c r="U92" s="45">
        <f t="shared" si="25"/>
        <v>16</v>
      </c>
      <c r="V92" s="45" t="s">
        <v>41</v>
      </c>
      <c r="W92" s="45" t="s">
        <v>41</v>
      </c>
      <c r="X92" s="45" t="s">
        <v>41</v>
      </c>
      <c r="Y92" s="45" t="s">
        <v>41</v>
      </c>
      <c r="Z92" s="45" t="s">
        <v>41</v>
      </c>
      <c r="AA92" s="45" t="s">
        <v>41</v>
      </c>
      <c r="AB92" s="46" t="s">
        <v>72</v>
      </c>
      <c r="AC92" s="46" t="s">
        <v>73</v>
      </c>
      <c r="AD92" s="67"/>
    </row>
    <row r="93" s="6" customFormat="1" ht="24" spans="1:228">
      <c r="A93" s="45" t="s">
        <v>42</v>
      </c>
      <c r="B93" s="46" t="s">
        <v>89</v>
      </c>
      <c r="C93" s="45" t="s">
        <v>50</v>
      </c>
      <c r="D93" s="45" t="s">
        <v>70</v>
      </c>
      <c r="E93" s="45" t="s">
        <v>71</v>
      </c>
      <c r="F93" s="45">
        <v>6</v>
      </c>
      <c r="G93" s="45">
        <v>1</v>
      </c>
      <c r="H93" s="45">
        <v>6</v>
      </c>
      <c r="I93" s="45">
        <f t="shared" si="23"/>
        <v>24</v>
      </c>
      <c r="J93" s="45">
        <v>2020</v>
      </c>
      <c r="K93" s="45">
        <v>2020</v>
      </c>
      <c r="L93" s="55">
        <f t="shared" si="26"/>
        <v>2</v>
      </c>
      <c r="M93" s="55">
        <v>0</v>
      </c>
      <c r="N93" s="55">
        <v>0</v>
      </c>
      <c r="O93" s="55">
        <v>0</v>
      </c>
      <c r="P93" s="55">
        <v>2</v>
      </c>
      <c r="Q93" s="45" t="s">
        <v>46</v>
      </c>
      <c r="R93" s="45">
        <v>6</v>
      </c>
      <c r="S93" s="45">
        <v>24</v>
      </c>
      <c r="T93" s="45">
        <f t="shared" si="24"/>
        <v>6</v>
      </c>
      <c r="U93" s="45">
        <f t="shared" si="25"/>
        <v>24</v>
      </c>
      <c r="V93" s="45" t="s">
        <v>41</v>
      </c>
      <c r="W93" s="45" t="s">
        <v>41</v>
      </c>
      <c r="X93" s="45" t="s">
        <v>41</v>
      </c>
      <c r="Y93" s="45" t="s">
        <v>41</v>
      </c>
      <c r="Z93" s="45" t="s">
        <v>41</v>
      </c>
      <c r="AA93" s="45" t="s">
        <v>41</v>
      </c>
      <c r="AB93" s="46" t="s">
        <v>72</v>
      </c>
      <c r="AC93" s="46" t="s">
        <v>73</v>
      </c>
      <c r="AD93" s="68"/>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row>
    <row r="94" s="6" customFormat="1" ht="24" spans="1:30">
      <c r="A94" s="45" t="s">
        <v>42</v>
      </c>
      <c r="B94" s="46" t="s">
        <v>89</v>
      </c>
      <c r="C94" s="45" t="s">
        <v>51</v>
      </c>
      <c r="D94" s="45" t="s">
        <v>70</v>
      </c>
      <c r="E94" s="45" t="s">
        <v>71</v>
      </c>
      <c r="F94" s="45">
        <v>6</v>
      </c>
      <c r="G94" s="45">
        <v>1</v>
      </c>
      <c r="H94" s="45">
        <v>6</v>
      </c>
      <c r="I94" s="45">
        <f t="shared" si="23"/>
        <v>24</v>
      </c>
      <c r="J94" s="45">
        <v>2020</v>
      </c>
      <c r="K94" s="45">
        <v>2020</v>
      </c>
      <c r="L94" s="55">
        <f t="shared" si="26"/>
        <v>2.1</v>
      </c>
      <c r="M94" s="55">
        <v>0</v>
      </c>
      <c r="N94" s="55">
        <v>0</v>
      </c>
      <c r="O94" s="55">
        <v>0</v>
      </c>
      <c r="P94" s="55">
        <v>2.1</v>
      </c>
      <c r="Q94" s="45" t="s">
        <v>46</v>
      </c>
      <c r="R94" s="45">
        <v>6</v>
      </c>
      <c r="S94" s="45">
        <v>24</v>
      </c>
      <c r="T94" s="45">
        <f t="shared" si="24"/>
        <v>6</v>
      </c>
      <c r="U94" s="45">
        <f t="shared" si="25"/>
        <v>24</v>
      </c>
      <c r="V94" s="45" t="s">
        <v>41</v>
      </c>
      <c r="W94" s="45" t="s">
        <v>41</v>
      </c>
      <c r="X94" s="45" t="s">
        <v>41</v>
      </c>
      <c r="Y94" s="45" t="s">
        <v>41</v>
      </c>
      <c r="Z94" s="45" t="s">
        <v>41</v>
      </c>
      <c r="AA94" s="45" t="s">
        <v>41</v>
      </c>
      <c r="AB94" s="46" t="s">
        <v>72</v>
      </c>
      <c r="AC94" s="46" t="s">
        <v>73</v>
      </c>
      <c r="AD94" s="69"/>
    </row>
    <row r="95" s="2" customFormat="1" ht="24" spans="1:228">
      <c r="A95" s="45" t="s">
        <v>42</v>
      </c>
      <c r="B95" s="46" t="s">
        <v>89</v>
      </c>
      <c r="C95" s="45" t="s">
        <v>52</v>
      </c>
      <c r="D95" s="45" t="s">
        <v>70</v>
      </c>
      <c r="E95" s="45" t="s">
        <v>71</v>
      </c>
      <c r="F95" s="45">
        <v>11</v>
      </c>
      <c r="G95" s="45">
        <v>1</v>
      </c>
      <c r="H95" s="45">
        <v>11</v>
      </c>
      <c r="I95" s="45">
        <f t="shared" si="23"/>
        <v>44</v>
      </c>
      <c r="J95" s="45">
        <v>2020</v>
      </c>
      <c r="K95" s="45">
        <v>2020</v>
      </c>
      <c r="L95" s="55">
        <f t="shared" si="26"/>
        <v>3.8</v>
      </c>
      <c r="M95" s="55">
        <v>0</v>
      </c>
      <c r="N95" s="55">
        <v>0</v>
      </c>
      <c r="O95" s="55">
        <v>0</v>
      </c>
      <c r="P95" s="55">
        <v>3.8</v>
      </c>
      <c r="Q95" s="45" t="s">
        <v>46</v>
      </c>
      <c r="R95" s="45">
        <v>11</v>
      </c>
      <c r="S95" s="45">
        <v>44</v>
      </c>
      <c r="T95" s="45">
        <f t="shared" si="24"/>
        <v>11</v>
      </c>
      <c r="U95" s="45">
        <f t="shared" si="25"/>
        <v>44</v>
      </c>
      <c r="V95" s="45" t="s">
        <v>41</v>
      </c>
      <c r="W95" s="45" t="s">
        <v>41</v>
      </c>
      <c r="X95" s="45" t="s">
        <v>41</v>
      </c>
      <c r="Y95" s="45" t="s">
        <v>41</v>
      </c>
      <c r="Z95" s="45" t="s">
        <v>41</v>
      </c>
      <c r="AA95" s="45" t="s">
        <v>41</v>
      </c>
      <c r="AB95" s="46" t="s">
        <v>72</v>
      </c>
      <c r="AC95" s="46" t="s">
        <v>73</v>
      </c>
      <c r="AD95" s="6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row>
    <row r="96" s="2" customFormat="1" ht="24" spans="1:228">
      <c r="A96" s="45" t="s">
        <v>42</v>
      </c>
      <c r="B96" s="46" t="s">
        <v>89</v>
      </c>
      <c r="C96" s="45" t="s">
        <v>53</v>
      </c>
      <c r="D96" s="45" t="s">
        <v>70</v>
      </c>
      <c r="E96" s="45" t="s">
        <v>71</v>
      </c>
      <c r="F96" s="45">
        <v>27</v>
      </c>
      <c r="G96" s="45">
        <v>1</v>
      </c>
      <c r="H96" s="45">
        <v>27</v>
      </c>
      <c r="I96" s="45">
        <f t="shared" si="23"/>
        <v>108</v>
      </c>
      <c r="J96" s="45">
        <v>2020</v>
      </c>
      <c r="K96" s="45">
        <v>2020</v>
      </c>
      <c r="L96" s="55">
        <f t="shared" si="26"/>
        <v>9.4</v>
      </c>
      <c r="M96" s="55">
        <v>0</v>
      </c>
      <c r="N96" s="55">
        <v>0</v>
      </c>
      <c r="O96" s="55">
        <v>0</v>
      </c>
      <c r="P96" s="55">
        <v>9.4</v>
      </c>
      <c r="Q96" s="45" t="s">
        <v>46</v>
      </c>
      <c r="R96" s="45">
        <v>27</v>
      </c>
      <c r="S96" s="45">
        <v>108</v>
      </c>
      <c r="T96" s="45">
        <f t="shared" si="24"/>
        <v>27</v>
      </c>
      <c r="U96" s="45">
        <f t="shared" si="25"/>
        <v>108</v>
      </c>
      <c r="V96" s="45" t="s">
        <v>41</v>
      </c>
      <c r="W96" s="45" t="s">
        <v>41</v>
      </c>
      <c r="X96" s="45" t="s">
        <v>41</v>
      </c>
      <c r="Y96" s="45" t="s">
        <v>41</v>
      </c>
      <c r="Z96" s="45" t="s">
        <v>41</v>
      </c>
      <c r="AA96" s="45" t="s">
        <v>41</v>
      </c>
      <c r="AB96" s="46" t="s">
        <v>72</v>
      </c>
      <c r="AC96" s="46" t="s">
        <v>73</v>
      </c>
      <c r="AD96" s="69"/>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row>
    <row r="97" s="6" customFormat="1" ht="24" spans="1:228">
      <c r="A97" s="45" t="s">
        <v>42</v>
      </c>
      <c r="B97" s="46" t="s">
        <v>89</v>
      </c>
      <c r="C97" s="45" t="s">
        <v>54</v>
      </c>
      <c r="D97" s="45" t="s">
        <v>70</v>
      </c>
      <c r="E97" s="45" t="s">
        <v>71</v>
      </c>
      <c r="F97" s="45">
        <v>20</v>
      </c>
      <c r="G97" s="45">
        <v>1</v>
      </c>
      <c r="H97" s="45">
        <v>20</v>
      </c>
      <c r="I97" s="45">
        <f t="shared" si="23"/>
        <v>80</v>
      </c>
      <c r="J97" s="45">
        <v>2020</v>
      </c>
      <c r="K97" s="45">
        <v>2020</v>
      </c>
      <c r="L97" s="55">
        <f t="shared" si="26"/>
        <v>6</v>
      </c>
      <c r="M97" s="55">
        <v>0</v>
      </c>
      <c r="N97" s="55">
        <v>0</v>
      </c>
      <c r="O97" s="55">
        <v>0</v>
      </c>
      <c r="P97" s="55">
        <v>6</v>
      </c>
      <c r="Q97" s="45" t="s">
        <v>46</v>
      </c>
      <c r="R97" s="45">
        <v>20</v>
      </c>
      <c r="S97" s="45">
        <v>80</v>
      </c>
      <c r="T97" s="45">
        <f t="shared" si="24"/>
        <v>20</v>
      </c>
      <c r="U97" s="45">
        <f t="shared" si="25"/>
        <v>80</v>
      </c>
      <c r="V97" s="45" t="s">
        <v>41</v>
      </c>
      <c r="W97" s="45" t="s">
        <v>41</v>
      </c>
      <c r="X97" s="45" t="s">
        <v>41</v>
      </c>
      <c r="Y97" s="45" t="s">
        <v>41</v>
      </c>
      <c r="Z97" s="45" t="s">
        <v>41</v>
      </c>
      <c r="AA97" s="45" t="s">
        <v>41</v>
      </c>
      <c r="AB97" s="46" t="s">
        <v>72</v>
      </c>
      <c r="AC97" s="46" t="s">
        <v>73</v>
      </c>
      <c r="AD97" s="68"/>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row>
    <row r="98" s="8" customFormat="1" ht="24" spans="1:30">
      <c r="A98" s="45" t="s">
        <v>42</v>
      </c>
      <c r="B98" s="46" t="s">
        <v>89</v>
      </c>
      <c r="C98" s="45" t="s">
        <v>55</v>
      </c>
      <c r="D98" s="45" t="s">
        <v>70</v>
      </c>
      <c r="E98" s="45" t="s">
        <v>71</v>
      </c>
      <c r="F98" s="45">
        <v>36</v>
      </c>
      <c r="G98" s="45">
        <v>1</v>
      </c>
      <c r="H98" s="45">
        <v>36</v>
      </c>
      <c r="I98" s="45">
        <f t="shared" si="23"/>
        <v>144</v>
      </c>
      <c r="J98" s="45">
        <v>2020</v>
      </c>
      <c r="K98" s="45">
        <v>2020</v>
      </c>
      <c r="L98" s="55">
        <f t="shared" si="26"/>
        <v>11.7</v>
      </c>
      <c r="M98" s="55">
        <v>0</v>
      </c>
      <c r="N98" s="55">
        <v>0</v>
      </c>
      <c r="O98" s="55">
        <v>0</v>
      </c>
      <c r="P98" s="55">
        <v>11.7</v>
      </c>
      <c r="Q98" s="45" t="s">
        <v>46</v>
      </c>
      <c r="R98" s="45">
        <v>36</v>
      </c>
      <c r="S98" s="45">
        <v>144</v>
      </c>
      <c r="T98" s="45">
        <f t="shared" si="24"/>
        <v>36</v>
      </c>
      <c r="U98" s="45">
        <f t="shared" si="25"/>
        <v>144</v>
      </c>
      <c r="V98" s="45" t="s">
        <v>41</v>
      </c>
      <c r="W98" s="45" t="s">
        <v>41</v>
      </c>
      <c r="X98" s="45" t="s">
        <v>41</v>
      </c>
      <c r="Y98" s="45" t="s">
        <v>41</v>
      </c>
      <c r="Z98" s="45" t="s">
        <v>41</v>
      </c>
      <c r="AA98" s="45" t="s">
        <v>41</v>
      </c>
      <c r="AB98" s="46" t="s">
        <v>72</v>
      </c>
      <c r="AC98" s="46" t="s">
        <v>73</v>
      </c>
      <c r="AD98" s="66"/>
    </row>
    <row r="99" s="7" customFormat="1" ht="24" spans="1:228">
      <c r="A99" s="45" t="s">
        <v>42</v>
      </c>
      <c r="B99" s="46" t="s">
        <v>89</v>
      </c>
      <c r="C99" s="45" t="s">
        <v>56</v>
      </c>
      <c r="D99" s="45" t="s">
        <v>70</v>
      </c>
      <c r="E99" s="45" t="s">
        <v>71</v>
      </c>
      <c r="F99" s="45">
        <v>10</v>
      </c>
      <c r="G99" s="45">
        <v>1</v>
      </c>
      <c r="H99" s="45">
        <v>10</v>
      </c>
      <c r="I99" s="45">
        <f t="shared" si="23"/>
        <v>40</v>
      </c>
      <c r="J99" s="45">
        <v>2020</v>
      </c>
      <c r="K99" s="45">
        <v>2020</v>
      </c>
      <c r="L99" s="55">
        <f t="shared" si="26"/>
        <v>3.3</v>
      </c>
      <c r="M99" s="55">
        <v>0</v>
      </c>
      <c r="N99" s="55">
        <v>0</v>
      </c>
      <c r="O99" s="55">
        <v>0</v>
      </c>
      <c r="P99" s="55">
        <v>3.3</v>
      </c>
      <c r="Q99" s="45" t="s">
        <v>46</v>
      </c>
      <c r="R99" s="45">
        <v>10</v>
      </c>
      <c r="S99" s="45">
        <v>40</v>
      </c>
      <c r="T99" s="45">
        <f t="shared" si="24"/>
        <v>10</v>
      </c>
      <c r="U99" s="45">
        <f t="shared" si="25"/>
        <v>40</v>
      </c>
      <c r="V99" s="45" t="s">
        <v>41</v>
      </c>
      <c r="W99" s="45" t="s">
        <v>41</v>
      </c>
      <c r="X99" s="45" t="s">
        <v>41</v>
      </c>
      <c r="Y99" s="45" t="s">
        <v>41</v>
      </c>
      <c r="Z99" s="45" t="s">
        <v>41</v>
      </c>
      <c r="AA99" s="45" t="s">
        <v>41</v>
      </c>
      <c r="AB99" s="46" t="s">
        <v>72</v>
      </c>
      <c r="AC99" s="46" t="s">
        <v>73</v>
      </c>
      <c r="AD99" s="69"/>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row>
    <row r="100" s="7" customFormat="1" ht="24" spans="1:30">
      <c r="A100" s="45" t="s">
        <v>42</v>
      </c>
      <c r="B100" s="46" t="s">
        <v>89</v>
      </c>
      <c r="C100" s="45" t="s">
        <v>57</v>
      </c>
      <c r="D100" s="45" t="s">
        <v>70</v>
      </c>
      <c r="E100" s="45" t="s">
        <v>71</v>
      </c>
      <c r="F100" s="45">
        <v>9</v>
      </c>
      <c r="G100" s="45">
        <v>1</v>
      </c>
      <c r="H100" s="45">
        <v>9</v>
      </c>
      <c r="I100" s="45">
        <f t="shared" si="23"/>
        <v>36</v>
      </c>
      <c r="J100" s="45">
        <v>2020</v>
      </c>
      <c r="K100" s="45">
        <v>2020</v>
      </c>
      <c r="L100" s="55">
        <f t="shared" si="26"/>
        <v>3.1</v>
      </c>
      <c r="M100" s="55">
        <v>0</v>
      </c>
      <c r="N100" s="55">
        <v>0</v>
      </c>
      <c r="O100" s="55">
        <v>0</v>
      </c>
      <c r="P100" s="55">
        <v>3.1</v>
      </c>
      <c r="Q100" s="45" t="s">
        <v>46</v>
      </c>
      <c r="R100" s="45">
        <v>9</v>
      </c>
      <c r="S100" s="45">
        <v>36</v>
      </c>
      <c r="T100" s="45">
        <f t="shared" si="24"/>
        <v>9</v>
      </c>
      <c r="U100" s="45">
        <f t="shared" si="25"/>
        <v>36</v>
      </c>
      <c r="V100" s="45" t="s">
        <v>41</v>
      </c>
      <c r="W100" s="45" t="s">
        <v>41</v>
      </c>
      <c r="X100" s="45" t="s">
        <v>41</v>
      </c>
      <c r="Y100" s="45" t="s">
        <v>41</v>
      </c>
      <c r="Z100" s="45" t="s">
        <v>41</v>
      </c>
      <c r="AA100" s="45" t="s">
        <v>41</v>
      </c>
      <c r="AB100" s="46" t="s">
        <v>72</v>
      </c>
      <c r="AC100" s="46" t="s">
        <v>73</v>
      </c>
      <c r="AD100" s="67"/>
    </row>
    <row r="101" s="8" customFormat="1" ht="24" spans="1:228">
      <c r="A101" s="45" t="s">
        <v>42</v>
      </c>
      <c r="B101" s="46" t="s">
        <v>89</v>
      </c>
      <c r="C101" s="45" t="s">
        <v>58</v>
      </c>
      <c r="D101" s="45" t="s">
        <v>70</v>
      </c>
      <c r="E101" s="45" t="s">
        <v>71</v>
      </c>
      <c r="F101" s="45">
        <v>26</v>
      </c>
      <c r="G101" s="45">
        <v>1</v>
      </c>
      <c r="H101" s="45">
        <v>26</v>
      </c>
      <c r="I101" s="45">
        <f t="shared" si="23"/>
        <v>104</v>
      </c>
      <c r="J101" s="45">
        <v>2020</v>
      </c>
      <c r="K101" s="45">
        <v>2020</v>
      </c>
      <c r="L101" s="55">
        <f t="shared" si="26"/>
        <v>8.3</v>
      </c>
      <c r="M101" s="55">
        <v>0</v>
      </c>
      <c r="N101" s="55">
        <v>0</v>
      </c>
      <c r="O101" s="55">
        <v>0</v>
      </c>
      <c r="P101" s="55">
        <v>8.3</v>
      </c>
      <c r="Q101" s="45" t="s">
        <v>46</v>
      </c>
      <c r="R101" s="45">
        <v>26</v>
      </c>
      <c r="S101" s="45">
        <v>104</v>
      </c>
      <c r="T101" s="45">
        <f t="shared" si="24"/>
        <v>26</v>
      </c>
      <c r="U101" s="45">
        <f t="shared" si="25"/>
        <v>104</v>
      </c>
      <c r="V101" s="45" t="s">
        <v>41</v>
      </c>
      <c r="W101" s="45" t="s">
        <v>41</v>
      </c>
      <c r="X101" s="45" t="s">
        <v>41</v>
      </c>
      <c r="Y101" s="45" t="s">
        <v>41</v>
      </c>
      <c r="Z101" s="45" t="s">
        <v>41</v>
      </c>
      <c r="AA101" s="45" t="s">
        <v>41</v>
      </c>
      <c r="AB101" s="46" t="s">
        <v>72</v>
      </c>
      <c r="AC101" s="46" t="s">
        <v>73</v>
      </c>
      <c r="AD101" s="69"/>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row>
    <row r="102" s="5" customFormat="1" ht="12" spans="1:30">
      <c r="A102" s="43">
        <v>2.6</v>
      </c>
      <c r="B102" s="44" t="s">
        <v>90</v>
      </c>
      <c r="C102" s="43" t="s">
        <v>789</v>
      </c>
      <c r="D102" s="43"/>
      <c r="E102" s="43"/>
      <c r="F102" s="43">
        <v>1781</v>
      </c>
      <c r="G102" s="43">
        <v>4</v>
      </c>
      <c r="H102" s="43">
        <v>554</v>
      </c>
      <c r="I102" s="43">
        <v>2216</v>
      </c>
      <c r="J102" s="43"/>
      <c r="K102" s="43"/>
      <c r="L102" s="52">
        <f>SUM(L103:L106)</f>
        <v>13.364</v>
      </c>
      <c r="M102" s="52">
        <f>SUM(M103:M106)</f>
        <v>0</v>
      </c>
      <c r="N102" s="52">
        <f>SUM(N103:N106)</f>
        <v>0</v>
      </c>
      <c r="O102" s="52">
        <f>SUM(O103:O106)</f>
        <v>0</v>
      </c>
      <c r="P102" s="52">
        <f>SUM(P103:P106)</f>
        <v>13.364</v>
      </c>
      <c r="Q102" s="43"/>
      <c r="R102" s="43">
        <v>554</v>
      </c>
      <c r="S102" s="43">
        <v>2216</v>
      </c>
      <c r="T102" s="43">
        <v>554</v>
      </c>
      <c r="U102" s="43">
        <v>2216</v>
      </c>
      <c r="V102" s="43" t="s">
        <v>41</v>
      </c>
      <c r="W102" s="43" t="s">
        <v>41</v>
      </c>
      <c r="X102" s="43" t="s">
        <v>41</v>
      </c>
      <c r="Y102" s="43" t="s">
        <v>41</v>
      </c>
      <c r="Z102" s="43" t="s">
        <v>41</v>
      </c>
      <c r="AA102" s="43" t="s">
        <v>41</v>
      </c>
      <c r="AB102" s="44"/>
      <c r="AC102" s="44"/>
      <c r="AD102" s="65"/>
    </row>
    <row r="103" s="6" customFormat="1" ht="24" spans="1:228">
      <c r="A103" s="45" t="s">
        <v>42</v>
      </c>
      <c r="B103" s="46" t="s">
        <v>91</v>
      </c>
      <c r="C103" s="45" t="s">
        <v>50</v>
      </c>
      <c r="D103" s="45" t="s">
        <v>70</v>
      </c>
      <c r="E103" s="45" t="s">
        <v>71</v>
      </c>
      <c r="F103" s="45">
        <v>3</v>
      </c>
      <c r="G103" s="45">
        <v>1</v>
      </c>
      <c r="H103" s="45">
        <v>3</v>
      </c>
      <c r="I103" s="45">
        <f>H103*4</f>
        <v>12</v>
      </c>
      <c r="J103" s="45">
        <v>2020</v>
      </c>
      <c r="K103" s="45">
        <v>2020</v>
      </c>
      <c r="L103" s="55">
        <f>M103+N103+O103+P103</f>
        <v>0.09</v>
      </c>
      <c r="M103" s="55">
        <v>0</v>
      </c>
      <c r="N103" s="55">
        <v>0</v>
      </c>
      <c r="O103" s="55">
        <v>0</v>
      </c>
      <c r="P103" s="55">
        <v>0.09</v>
      </c>
      <c r="Q103" s="45" t="s">
        <v>46</v>
      </c>
      <c r="R103" s="45">
        <v>3</v>
      </c>
      <c r="S103" s="45">
        <v>12</v>
      </c>
      <c r="T103" s="45">
        <f>H103</f>
        <v>3</v>
      </c>
      <c r="U103" s="45">
        <f>I103</f>
        <v>12</v>
      </c>
      <c r="V103" s="45" t="s">
        <v>41</v>
      </c>
      <c r="W103" s="45" t="s">
        <v>41</v>
      </c>
      <c r="X103" s="45" t="s">
        <v>41</v>
      </c>
      <c r="Y103" s="45" t="s">
        <v>41</v>
      </c>
      <c r="Z103" s="45" t="s">
        <v>41</v>
      </c>
      <c r="AA103" s="45" t="s">
        <v>41</v>
      </c>
      <c r="AB103" s="46" t="s">
        <v>72</v>
      </c>
      <c r="AC103" s="46" t="s">
        <v>73</v>
      </c>
      <c r="AD103" s="68"/>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row>
    <row r="104" s="6" customFormat="1" ht="24" spans="1:228">
      <c r="A104" s="45" t="s">
        <v>42</v>
      </c>
      <c r="B104" s="46" t="s">
        <v>91</v>
      </c>
      <c r="C104" s="45" t="s">
        <v>54</v>
      </c>
      <c r="D104" s="45" t="s">
        <v>70</v>
      </c>
      <c r="E104" s="45" t="s">
        <v>71</v>
      </c>
      <c r="F104" s="45">
        <v>30</v>
      </c>
      <c r="G104" s="45">
        <v>1</v>
      </c>
      <c r="H104" s="45">
        <v>30</v>
      </c>
      <c r="I104" s="45">
        <f>H104*4</f>
        <v>120</v>
      </c>
      <c r="J104" s="45">
        <v>2020</v>
      </c>
      <c r="K104" s="45">
        <v>2020</v>
      </c>
      <c r="L104" s="55">
        <f>M104+N104+O104+P104</f>
        <v>0.9</v>
      </c>
      <c r="M104" s="55">
        <v>0</v>
      </c>
      <c r="N104" s="55">
        <v>0</v>
      </c>
      <c r="O104" s="55">
        <v>0</v>
      </c>
      <c r="P104" s="55">
        <v>0.9</v>
      </c>
      <c r="Q104" s="45" t="s">
        <v>46</v>
      </c>
      <c r="R104" s="45">
        <v>30</v>
      </c>
      <c r="S104" s="45">
        <v>120</v>
      </c>
      <c r="T104" s="45">
        <f>H104</f>
        <v>30</v>
      </c>
      <c r="U104" s="45">
        <f>I104</f>
        <v>120</v>
      </c>
      <c r="V104" s="45" t="s">
        <v>41</v>
      </c>
      <c r="W104" s="45" t="s">
        <v>41</v>
      </c>
      <c r="X104" s="45" t="s">
        <v>41</v>
      </c>
      <c r="Y104" s="45" t="s">
        <v>41</v>
      </c>
      <c r="Z104" s="45" t="s">
        <v>41</v>
      </c>
      <c r="AA104" s="45" t="s">
        <v>41</v>
      </c>
      <c r="AB104" s="46" t="s">
        <v>72</v>
      </c>
      <c r="AC104" s="46" t="s">
        <v>73</v>
      </c>
      <c r="AD104" s="68"/>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row>
    <row r="105" s="8" customFormat="1" ht="24" spans="1:30">
      <c r="A105" s="45" t="s">
        <v>42</v>
      </c>
      <c r="B105" s="46" t="s">
        <v>91</v>
      </c>
      <c r="C105" s="45" t="s">
        <v>55</v>
      </c>
      <c r="D105" s="45" t="s">
        <v>70</v>
      </c>
      <c r="E105" s="45" t="s">
        <v>71</v>
      </c>
      <c r="F105" s="45">
        <v>1742</v>
      </c>
      <c r="G105" s="45">
        <v>1</v>
      </c>
      <c r="H105" s="45">
        <v>515</v>
      </c>
      <c r="I105" s="45">
        <f>H105*4</f>
        <v>2060</v>
      </c>
      <c r="J105" s="45">
        <v>2020</v>
      </c>
      <c r="K105" s="45">
        <v>2020</v>
      </c>
      <c r="L105" s="55">
        <f>M105+N105+O105+P105</f>
        <v>12.194</v>
      </c>
      <c r="M105" s="55">
        <v>0</v>
      </c>
      <c r="N105" s="55">
        <v>0</v>
      </c>
      <c r="O105" s="55">
        <v>0</v>
      </c>
      <c r="P105" s="55">
        <v>12.194</v>
      </c>
      <c r="Q105" s="45" t="s">
        <v>46</v>
      </c>
      <c r="R105" s="45">
        <v>515</v>
      </c>
      <c r="S105" s="45">
        <v>2060</v>
      </c>
      <c r="T105" s="45">
        <f>H105</f>
        <v>515</v>
      </c>
      <c r="U105" s="45">
        <f>I105</f>
        <v>2060</v>
      </c>
      <c r="V105" s="45" t="s">
        <v>41</v>
      </c>
      <c r="W105" s="45" t="s">
        <v>41</v>
      </c>
      <c r="X105" s="45" t="s">
        <v>41</v>
      </c>
      <c r="Y105" s="45" t="s">
        <v>41</v>
      </c>
      <c r="Z105" s="45" t="s">
        <v>41</v>
      </c>
      <c r="AA105" s="45" t="s">
        <v>41</v>
      </c>
      <c r="AB105" s="46" t="s">
        <v>72</v>
      </c>
      <c r="AC105" s="46" t="s">
        <v>73</v>
      </c>
      <c r="AD105" s="66"/>
    </row>
    <row r="106" s="8" customFormat="1" ht="24" spans="1:228">
      <c r="A106" s="45" t="s">
        <v>42</v>
      </c>
      <c r="B106" s="46" t="s">
        <v>91</v>
      </c>
      <c r="C106" s="45" t="s">
        <v>58</v>
      </c>
      <c r="D106" s="45" t="s">
        <v>70</v>
      </c>
      <c r="E106" s="45" t="s">
        <v>71</v>
      </c>
      <c r="F106" s="45">
        <v>6</v>
      </c>
      <c r="G106" s="45">
        <v>1</v>
      </c>
      <c r="H106" s="45">
        <v>6</v>
      </c>
      <c r="I106" s="45">
        <f>H106*4</f>
        <v>24</v>
      </c>
      <c r="J106" s="45">
        <v>2020</v>
      </c>
      <c r="K106" s="45">
        <v>2020</v>
      </c>
      <c r="L106" s="55">
        <f>M106+N106+O106+P106</f>
        <v>0.18</v>
      </c>
      <c r="M106" s="55">
        <v>0</v>
      </c>
      <c r="N106" s="55">
        <v>0</v>
      </c>
      <c r="O106" s="55">
        <v>0</v>
      </c>
      <c r="P106" s="55">
        <v>0.18</v>
      </c>
      <c r="Q106" s="45" t="s">
        <v>46</v>
      </c>
      <c r="R106" s="45">
        <v>6</v>
      </c>
      <c r="S106" s="45">
        <v>24</v>
      </c>
      <c r="T106" s="45">
        <f>H106</f>
        <v>6</v>
      </c>
      <c r="U106" s="45">
        <f>I106</f>
        <v>24</v>
      </c>
      <c r="V106" s="45" t="s">
        <v>41</v>
      </c>
      <c r="W106" s="45" t="s">
        <v>41</v>
      </c>
      <c r="X106" s="45" t="s">
        <v>41</v>
      </c>
      <c r="Y106" s="45" t="s">
        <v>41</v>
      </c>
      <c r="Z106" s="45" t="s">
        <v>41</v>
      </c>
      <c r="AA106" s="45" t="s">
        <v>41</v>
      </c>
      <c r="AB106" s="46" t="s">
        <v>72</v>
      </c>
      <c r="AC106" s="46" t="s">
        <v>73</v>
      </c>
      <c r="AD106" s="69"/>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row>
    <row r="107" s="5" customFormat="1" ht="12" spans="1:30">
      <c r="A107" s="43">
        <v>2.7</v>
      </c>
      <c r="B107" s="44" t="s">
        <v>92</v>
      </c>
      <c r="C107" s="43" t="s">
        <v>36</v>
      </c>
      <c r="D107" s="43"/>
      <c r="E107" s="43"/>
      <c r="F107" s="43">
        <v>438</v>
      </c>
      <c r="G107" s="43">
        <v>11</v>
      </c>
      <c r="H107" s="43">
        <v>438</v>
      </c>
      <c r="I107" s="43">
        <v>1752</v>
      </c>
      <c r="J107" s="43"/>
      <c r="K107" s="43"/>
      <c r="L107" s="52">
        <f>SUM(L108:L118)</f>
        <v>26.34</v>
      </c>
      <c r="M107" s="52">
        <f>SUM(M108:M118)</f>
        <v>0</v>
      </c>
      <c r="N107" s="52">
        <f>SUM(N108:N118)</f>
        <v>0</v>
      </c>
      <c r="O107" s="52">
        <f>SUM(O108:O118)</f>
        <v>0</v>
      </c>
      <c r="P107" s="52">
        <f>SUM(P108:P118)</f>
        <v>26.34</v>
      </c>
      <c r="Q107" s="43"/>
      <c r="R107" s="43">
        <v>438</v>
      </c>
      <c r="S107" s="43">
        <v>1752</v>
      </c>
      <c r="T107" s="43">
        <v>438</v>
      </c>
      <c r="U107" s="43">
        <v>1752</v>
      </c>
      <c r="V107" s="43" t="s">
        <v>41</v>
      </c>
      <c r="W107" s="43" t="s">
        <v>41</v>
      </c>
      <c r="X107" s="43" t="s">
        <v>41</v>
      </c>
      <c r="Y107" s="43" t="s">
        <v>41</v>
      </c>
      <c r="Z107" s="43" t="s">
        <v>41</v>
      </c>
      <c r="AA107" s="43" t="s">
        <v>41</v>
      </c>
      <c r="AB107" s="44"/>
      <c r="AC107" s="44"/>
      <c r="AD107" s="65"/>
    </row>
    <row r="108" s="6" customFormat="1" ht="24" spans="1:228">
      <c r="A108" s="45" t="s">
        <v>42</v>
      </c>
      <c r="B108" s="46" t="s">
        <v>93</v>
      </c>
      <c r="C108" s="45" t="s">
        <v>44</v>
      </c>
      <c r="D108" s="45" t="s">
        <v>70</v>
      </c>
      <c r="E108" s="45" t="s">
        <v>71</v>
      </c>
      <c r="F108" s="45">
        <v>1</v>
      </c>
      <c r="G108" s="45">
        <v>1</v>
      </c>
      <c r="H108" s="45">
        <v>1</v>
      </c>
      <c r="I108" s="45">
        <f t="shared" ref="I108:I118" si="27">H108*4</f>
        <v>4</v>
      </c>
      <c r="J108" s="45">
        <v>2020</v>
      </c>
      <c r="K108" s="45">
        <v>2020</v>
      </c>
      <c r="L108" s="55">
        <v>0.06</v>
      </c>
      <c r="M108" s="55">
        <v>0</v>
      </c>
      <c r="N108" s="55">
        <v>0</v>
      </c>
      <c r="O108" s="55">
        <v>0</v>
      </c>
      <c r="P108" s="55">
        <v>0.06</v>
      </c>
      <c r="Q108" s="45" t="s">
        <v>46</v>
      </c>
      <c r="R108" s="45">
        <v>1</v>
      </c>
      <c r="S108" s="45">
        <v>4</v>
      </c>
      <c r="T108" s="45">
        <f t="shared" ref="T108:T118" si="28">H108</f>
        <v>1</v>
      </c>
      <c r="U108" s="45">
        <v>4</v>
      </c>
      <c r="V108" s="45" t="s">
        <v>41</v>
      </c>
      <c r="W108" s="45" t="s">
        <v>41</v>
      </c>
      <c r="X108" s="45" t="s">
        <v>41</v>
      </c>
      <c r="Y108" s="45" t="s">
        <v>41</v>
      </c>
      <c r="Z108" s="45" t="s">
        <v>41</v>
      </c>
      <c r="AA108" s="45" t="s">
        <v>41</v>
      </c>
      <c r="AB108" s="46" t="s">
        <v>72</v>
      </c>
      <c r="AC108" s="46" t="s">
        <v>73</v>
      </c>
      <c r="AD108" s="66"/>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row>
    <row r="109" s="7" customFormat="1" ht="24" spans="1:30">
      <c r="A109" s="45" t="s">
        <v>42</v>
      </c>
      <c r="B109" s="46" t="s">
        <v>93</v>
      </c>
      <c r="C109" s="45" t="s">
        <v>49</v>
      </c>
      <c r="D109" s="45" t="s">
        <v>70</v>
      </c>
      <c r="E109" s="45" t="s">
        <v>71</v>
      </c>
      <c r="F109" s="45">
        <v>28</v>
      </c>
      <c r="G109" s="45">
        <v>1</v>
      </c>
      <c r="H109" s="45">
        <v>28</v>
      </c>
      <c r="I109" s="45">
        <f t="shared" si="27"/>
        <v>112</v>
      </c>
      <c r="J109" s="45">
        <v>2020</v>
      </c>
      <c r="K109" s="45">
        <v>2020</v>
      </c>
      <c r="L109" s="55">
        <v>1.68</v>
      </c>
      <c r="M109" s="55">
        <v>0</v>
      </c>
      <c r="N109" s="55">
        <v>0</v>
      </c>
      <c r="O109" s="55">
        <v>0</v>
      </c>
      <c r="P109" s="55">
        <v>1.68</v>
      </c>
      <c r="Q109" s="45" t="s">
        <v>46</v>
      </c>
      <c r="R109" s="45">
        <v>28</v>
      </c>
      <c r="S109" s="45">
        <v>112</v>
      </c>
      <c r="T109" s="45">
        <f t="shared" si="28"/>
        <v>28</v>
      </c>
      <c r="U109" s="45">
        <v>112</v>
      </c>
      <c r="V109" s="45" t="s">
        <v>41</v>
      </c>
      <c r="W109" s="45" t="s">
        <v>41</v>
      </c>
      <c r="X109" s="45" t="s">
        <v>41</v>
      </c>
      <c r="Y109" s="45" t="s">
        <v>41</v>
      </c>
      <c r="Z109" s="45" t="s">
        <v>41</v>
      </c>
      <c r="AA109" s="45" t="s">
        <v>41</v>
      </c>
      <c r="AB109" s="46" t="s">
        <v>72</v>
      </c>
      <c r="AC109" s="46" t="s">
        <v>73</v>
      </c>
      <c r="AD109" s="67"/>
    </row>
    <row r="110" s="6" customFormat="1" ht="24" spans="1:228">
      <c r="A110" s="45" t="s">
        <v>42</v>
      </c>
      <c r="B110" s="46" t="s">
        <v>93</v>
      </c>
      <c r="C110" s="45" t="s">
        <v>50</v>
      </c>
      <c r="D110" s="45" t="s">
        <v>70</v>
      </c>
      <c r="E110" s="45" t="s">
        <v>71</v>
      </c>
      <c r="F110" s="45">
        <v>22</v>
      </c>
      <c r="G110" s="45">
        <v>1</v>
      </c>
      <c r="H110" s="45">
        <v>22</v>
      </c>
      <c r="I110" s="45">
        <f t="shared" si="27"/>
        <v>88</v>
      </c>
      <c r="J110" s="45">
        <v>2020</v>
      </c>
      <c r="K110" s="45">
        <v>2020</v>
      </c>
      <c r="L110" s="55">
        <v>1.32</v>
      </c>
      <c r="M110" s="55">
        <v>0</v>
      </c>
      <c r="N110" s="55">
        <v>0</v>
      </c>
      <c r="O110" s="55">
        <v>0</v>
      </c>
      <c r="P110" s="55">
        <v>1.32</v>
      </c>
      <c r="Q110" s="45" t="s">
        <v>46</v>
      </c>
      <c r="R110" s="45">
        <v>22</v>
      </c>
      <c r="S110" s="45">
        <v>88</v>
      </c>
      <c r="T110" s="45">
        <f t="shared" si="28"/>
        <v>22</v>
      </c>
      <c r="U110" s="45">
        <v>88</v>
      </c>
      <c r="V110" s="45" t="s">
        <v>41</v>
      </c>
      <c r="W110" s="45" t="s">
        <v>41</v>
      </c>
      <c r="X110" s="45" t="s">
        <v>41</v>
      </c>
      <c r="Y110" s="45" t="s">
        <v>41</v>
      </c>
      <c r="Z110" s="45" t="s">
        <v>41</v>
      </c>
      <c r="AA110" s="45" t="s">
        <v>41</v>
      </c>
      <c r="AB110" s="46" t="s">
        <v>72</v>
      </c>
      <c r="AC110" s="46" t="s">
        <v>73</v>
      </c>
      <c r="AD110" s="68"/>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row>
    <row r="111" s="6" customFormat="1" ht="24" spans="1:30">
      <c r="A111" s="45" t="s">
        <v>42</v>
      </c>
      <c r="B111" s="46" t="s">
        <v>93</v>
      </c>
      <c r="C111" s="45" t="s">
        <v>51</v>
      </c>
      <c r="D111" s="45" t="s">
        <v>70</v>
      </c>
      <c r="E111" s="45" t="s">
        <v>71</v>
      </c>
      <c r="F111" s="45">
        <v>5</v>
      </c>
      <c r="G111" s="45">
        <v>1</v>
      </c>
      <c r="H111" s="45">
        <v>5</v>
      </c>
      <c r="I111" s="45">
        <f t="shared" si="27"/>
        <v>20</v>
      </c>
      <c r="J111" s="45">
        <v>2020</v>
      </c>
      <c r="K111" s="45">
        <v>2020</v>
      </c>
      <c r="L111" s="55">
        <v>0.3</v>
      </c>
      <c r="M111" s="55">
        <v>0</v>
      </c>
      <c r="N111" s="55">
        <v>0</v>
      </c>
      <c r="O111" s="55">
        <v>0</v>
      </c>
      <c r="P111" s="55">
        <v>0.3</v>
      </c>
      <c r="Q111" s="45" t="s">
        <v>46</v>
      </c>
      <c r="R111" s="45">
        <v>5</v>
      </c>
      <c r="S111" s="45">
        <v>20</v>
      </c>
      <c r="T111" s="45">
        <f t="shared" si="28"/>
        <v>5</v>
      </c>
      <c r="U111" s="45">
        <v>20</v>
      </c>
      <c r="V111" s="45" t="s">
        <v>41</v>
      </c>
      <c r="W111" s="45" t="s">
        <v>41</v>
      </c>
      <c r="X111" s="45" t="s">
        <v>41</v>
      </c>
      <c r="Y111" s="45" t="s">
        <v>41</v>
      </c>
      <c r="Z111" s="45" t="s">
        <v>41</v>
      </c>
      <c r="AA111" s="45" t="s">
        <v>41</v>
      </c>
      <c r="AB111" s="46" t="s">
        <v>72</v>
      </c>
      <c r="AC111" s="46" t="s">
        <v>73</v>
      </c>
      <c r="AD111" s="69"/>
    </row>
    <row r="112" s="2" customFormat="1" ht="24" spans="1:228">
      <c r="A112" s="45" t="s">
        <v>42</v>
      </c>
      <c r="B112" s="46" t="s">
        <v>93</v>
      </c>
      <c r="C112" s="45" t="s">
        <v>52</v>
      </c>
      <c r="D112" s="45" t="s">
        <v>70</v>
      </c>
      <c r="E112" s="45" t="s">
        <v>71</v>
      </c>
      <c r="F112" s="45">
        <v>26</v>
      </c>
      <c r="G112" s="45">
        <v>1</v>
      </c>
      <c r="H112" s="45">
        <v>26</v>
      </c>
      <c r="I112" s="45">
        <f t="shared" si="27"/>
        <v>104</v>
      </c>
      <c r="J112" s="45">
        <v>2020</v>
      </c>
      <c r="K112" s="45">
        <v>2020</v>
      </c>
      <c r="L112" s="55">
        <v>1.56</v>
      </c>
      <c r="M112" s="55">
        <v>0</v>
      </c>
      <c r="N112" s="55">
        <v>0</v>
      </c>
      <c r="O112" s="55">
        <v>0</v>
      </c>
      <c r="P112" s="55">
        <v>1.56</v>
      </c>
      <c r="Q112" s="45" t="s">
        <v>46</v>
      </c>
      <c r="R112" s="45">
        <v>26</v>
      </c>
      <c r="S112" s="45">
        <v>104</v>
      </c>
      <c r="T112" s="45">
        <f t="shared" si="28"/>
        <v>26</v>
      </c>
      <c r="U112" s="45">
        <v>104</v>
      </c>
      <c r="V112" s="45" t="s">
        <v>41</v>
      </c>
      <c r="W112" s="45" t="s">
        <v>41</v>
      </c>
      <c r="X112" s="45" t="s">
        <v>41</v>
      </c>
      <c r="Y112" s="45" t="s">
        <v>41</v>
      </c>
      <c r="Z112" s="45" t="s">
        <v>41</v>
      </c>
      <c r="AA112" s="45" t="s">
        <v>41</v>
      </c>
      <c r="AB112" s="46" t="s">
        <v>72</v>
      </c>
      <c r="AC112" s="46" t="s">
        <v>73</v>
      </c>
      <c r="AD112" s="66"/>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c r="GY112" s="8"/>
      <c r="GZ112" s="8"/>
      <c r="HA112" s="8"/>
      <c r="HB112" s="8"/>
      <c r="HC112" s="8"/>
      <c r="HD112" s="8"/>
      <c r="HE112" s="8"/>
      <c r="HF112" s="8"/>
      <c r="HG112" s="8"/>
      <c r="HH112" s="8"/>
      <c r="HI112" s="8"/>
      <c r="HJ112" s="8"/>
      <c r="HK112" s="8"/>
      <c r="HL112" s="8"/>
      <c r="HM112" s="8"/>
      <c r="HN112" s="8"/>
      <c r="HO112" s="8"/>
      <c r="HP112" s="8"/>
      <c r="HQ112" s="8"/>
      <c r="HR112" s="8"/>
      <c r="HS112" s="8"/>
      <c r="HT112" s="8"/>
    </row>
    <row r="113" s="2" customFormat="1" ht="24" spans="1:228">
      <c r="A113" s="45" t="s">
        <v>42</v>
      </c>
      <c r="B113" s="46" t="s">
        <v>93</v>
      </c>
      <c r="C113" s="45" t="s">
        <v>53</v>
      </c>
      <c r="D113" s="45" t="s">
        <v>70</v>
      </c>
      <c r="E113" s="45" t="s">
        <v>71</v>
      </c>
      <c r="F113" s="45">
        <v>76</v>
      </c>
      <c r="G113" s="45">
        <v>1</v>
      </c>
      <c r="H113" s="45">
        <v>76</v>
      </c>
      <c r="I113" s="45">
        <f t="shared" si="27"/>
        <v>304</v>
      </c>
      <c r="J113" s="45">
        <v>2020</v>
      </c>
      <c r="K113" s="45">
        <v>2020</v>
      </c>
      <c r="L113" s="55">
        <v>4.56</v>
      </c>
      <c r="M113" s="55">
        <v>0</v>
      </c>
      <c r="N113" s="55">
        <v>0</v>
      </c>
      <c r="O113" s="55">
        <v>0</v>
      </c>
      <c r="P113" s="55">
        <v>4.56</v>
      </c>
      <c r="Q113" s="45" t="s">
        <v>46</v>
      </c>
      <c r="R113" s="45">
        <v>76</v>
      </c>
      <c r="S113" s="45">
        <v>304</v>
      </c>
      <c r="T113" s="45">
        <f t="shared" si="28"/>
        <v>76</v>
      </c>
      <c r="U113" s="45">
        <v>304</v>
      </c>
      <c r="V113" s="45" t="s">
        <v>41</v>
      </c>
      <c r="W113" s="45" t="s">
        <v>41</v>
      </c>
      <c r="X113" s="45" t="s">
        <v>41</v>
      </c>
      <c r="Y113" s="45" t="s">
        <v>41</v>
      </c>
      <c r="Z113" s="45" t="s">
        <v>41</v>
      </c>
      <c r="AA113" s="45" t="s">
        <v>41</v>
      </c>
      <c r="AB113" s="46" t="s">
        <v>72</v>
      </c>
      <c r="AC113" s="46" t="s">
        <v>73</v>
      </c>
      <c r="AD113" s="69"/>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row>
    <row r="114" s="6" customFormat="1" ht="24" spans="1:228">
      <c r="A114" s="45" t="s">
        <v>42</v>
      </c>
      <c r="B114" s="46" t="s">
        <v>93</v>
      </c>
      <c r="C114" s="45" t="s">
        <v>54</v>
      </c>
      <c r="D114" s="45" t="s">
        <v>70</v>
      </c>
      <c r="E114" s="45" t="s">
        <v>71</v>
      </c>
      <c r="F114" s="45">
        <v>75</v>
      </c>
      <c r="G114" s="45">
        <v>1</v>
      </c>
      <c r="H114" s="45">
        <v>75</v>
      </c>
      <c r="I114" s="45">
        <f t="shared" si="27"/>
        <v>300</v>
      </c>
      <c r="J114" s="45">
        <v>2020</v>
      </c>
      <c r="K114" s="45">
        <v>2020</v>
      </c>
      <c r="L114" s="55">
        <v>4.5</v>
      </c>
      <c r="M114" s="55">
        <v>0</v>
      </c>
      <c r="N114" s="55">
        <v>0</v>
      </c>
      <c r="O114" s="55">
        <v>0</v>
      </c>
      <c r="P114" s="55">
        <v>4.5</v>
      </c>
      <c r="Q114" s="45" t="s">
        <v>46</v>
      </c>
      <c r="R114" s="45">
        <v>75</v>
      </c>
      <c r="S114" s="45">
        <v>300</v>
      </c>
      <c r="T114" s="45">
        <f t="shared" si="28"/>
        <v>75</v>
      </c>
      <c r="U114" s="45">
        <v>300</v>
      </c>
      <c r="V114" s="45" t="s">
        <v>41</v>
      </c>
      <c r="W114" s="45" t="s">
        <v>41</v>
      </c>
      <c r="X114" s="45" t="s">
        <v>41</v>
      </c>
      <c r="Y114" s="45" t="s">
        <v>41</v>
      </c>
      <c r="Z114" s="45" t="s">
        <v>41</v>
      </c>
      <c r="AA114" s="45" t="s">
        <v>41</v>
      </c>
      <c r="AB114" s="46" t="s">
        <v>72</v>
      </c>
      <c r="AC114" s="46" t="s">
        <v>73</v>
      </c>
      <c r="AD114" s="68"/>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row>
    <row r="115" s="8" customFormat="1" ht="24" spans="1:30">
      <c r="A115" s="45" t="s">
        <v>42</v>
      </c>
      <c r="B115" s="46" t="s">
        <v>93</v>
      </c>
      <c r="C115" s="45" t="s">
        <v>55</v>
      </c>
      <c r="D115" s="45" t="s">
        <v>70</v>
      </c>
      <c r="E115" s="45" t="s">
        <v>71</v>
      </c>
      <c r="F115" s="45">
        <v>70</v>
      </c>
      <c r="G115" s="45">
        <v>1</v>
      </c>
      <c r="H115" s="45">
        <v>70</v>
      </c>
      <c r="I115" s="45">
        <f t="shared" si="27"/>
        <v>280</v>
      </c>
      <c r="J115" s="45">
        <v>2020</v>
      </c>
      <c r="K115" s="45">
        <v>2020</v>
      </c>
      <c r="L115" s="55">
        <v>4.26</v>
      </c>
      <c r="M115" s="55">
        <v>0</v>
      </c>
      <c r="N115" s="55">
        <v>0</v>
      </c>
      <c r="O115" s="55">
        <v>0</v>
      </c>
      <c r="P115" s="55">
        <v>4.26</v>
      </c>
      <c r="Q115" s="45" t="s">
        <v>46</v>
      </c>
      <c r="R115" s="45">
        <v>70</v>
      </c>
      <c r="S115" s="45">
        <v>280</v>
      </c>
      <c r="T115" s="45">
        <f t="shared" si="28"/>
        <v>70</v>
      </c>
      <c r="U115" s="45">
        <v>280</v>
      </c>
      <c r="V115" s="45" t="s">
        <v>41</v>
      </c>
      <c r="W115" s="45" t="s">
        <v>41</v>
      </c>
      <c r="X115" s="45" t="s">
        <v>41</v>
      </c>
      <c r="Y115" s="45" t="s">
        <v>41</v>
      </c>
      <c r="Z115" s="45" t="s">
        <v>41</v>
      </c>
      <c r="AA115" s="45" t="s">
        <v>41</v>
      </c>
      <c r="AB115" s="46" t="s">
        <v>72</v>
      </c>
      <c r="AC115" s="46" t="s">
        <v>73</v>
      </c>
      <c r="AD115" s="66"/>
    </row>
    <row r="116" s="8" customFormat="1" ht="24" spans="1:228">
      <c r="A116" s="45" t="s">
        <v>42</v>
      </c>
      <c r="B116" s="46" t="s">
        <v>93</v>
      </c>
      <c r="C116" s="45" t="s">
        <v>56</v>
      </c>
      <c r="D116" s="45" t="s">
        <v>70</v>
      </c>
      <c r="E116" s="45" t="s">
        <v>71</v>
      </c>
      <c r="F116" s="45">
        <v>38</v>
      </c>
      <c r="G116" s="45">
        <v>1</v>
      </c>
      <c r="H116" s="45">
        <v>38</v>
      </c>
      <c r="I116" s="45">
        <f t="shared" si="27"/>
        <v>152</v>
      </c>
      <c r="J116" s="45">
        <v>2020</v>
      </c>
      <c r="K116" s="45">
        <v>2020</v>
      </c>
      <c r="L116" s="55">
        <v>2.28</v>
      </c>
      <c r="M116" s="55">
        <v>0</v>
      </c>
      <c r="N116" s="55">
        <v>0</v>
      </c>
      <c r="O116" s="55">
        <v>0</v>
      </c>
      <c r="P116" s="55">
        <v>2.28</v>
      </c>
      <c r="Q116" s="45" t="s">
        <v>46</v>
      </c>
      <c r="R116" s="45">
        <v>38</v>
      </c>
      <c r="S116" s="45">
        <v>152</v>
      </c>
      <c r="T116" s="45">
        <f t="shared" si="28"/>
        <v>38</v>
      </c>
      <c r="U116" s="45">
        <v>152</v>
      </c>
      <c r="V116" s="45" t="s">
        <v>41</v>
      </c>
      <c r="W116" s="45" t="s">
        <v>41</v>
      </c>
      <c r="X116" s="45" t="s">
        <v>41</v>
      </c>
      <c r="Y116" s="45" t="s">
        <v>41</v>
      </c>
      <c r="Z116" s="45" t="s">
        <v>41</v>
      </c>
      <c r="AA116" s="45" t="s">
        <v>41</v>
      </c>
      <c r="AB116" s="46" t="s">
        <v>72</v>
      </c>
      <c r="AC116" s="46" t="s">
        <v>73</v>
      </c>
      <c r="AD116" s="69"/>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row>
    <row r="117" s="8" customFormat="1" ht="24" spans="1:30">
      <c r="A117" s="45" t="s">
        <v>42</v>
      </c>
      <c r="B117" s="46" t="s">
        <v>93</v>
      </c>
      <c r="C117" s="45" t="s">
        <v>57</v>
      </c>
      <c r="D117" s="45" t="s">
        <v>70</v>
      </c>
      <c r="E117" s="45" t="s">
        <v>71</v>
      </c>
      <c r="F117" s="45">
        <v>9</v>
      </c>
      <c r="G117" s="45">
        <v>1</v>
      </c>
      <c r="H117" s="45">
        <v>9</v>
      </c>
      <c r="I117" s="45">
        <f t="shared" si="27"/>
        <v>36</v>
      </c>
      <c r="J117" s="45">
        <v>2020</v>
      </c>
      <c r="K117" s="45">
        <v>2020</v>
      </c>
      <c r="L117" s="55">
        <v>0.54</v>
      </c>
      <c r="M117" s="55">
        <v>0</v>
      </c>
      <c r="N117" s="55">
        <v>0</v>
      </c>
      <c r="O117" s="55">
        <v>0</v>
      </c>
      <c r="P117" s="55">
        <v>0.54</v>
      </c>
      <c r="Q117" s="45" t="s">
        <v>46</v>
      </c>
      <c r="R117" s="45">
        <v>9</v>
      </c>
      <c r="S117" s="45">
        <v>36</v>
      </c>
      <c r="T117" s="45">
        <f t="shared" si="28"/>
        <v>9</v>
      </c>
      <c r="U117" s="45">
        <v>36</v>
      </c>
      <c r="V117" s="45" t="s">
        <v>41</v>
      </c>
      <c r="W117" s="45" t="s">
        <v>41</v>
      </c>
      <c r="X117" s="45" t="s">
        <v>41</v>
      </c>
      <c r="Y117" s="45" t="s">
        <v>41</v>
      </c>
      <c r="Z117" s="45" t="s">
        <v>41</v>
      </c>
      <c r="AA117" s="45" t="s">
        <v>41</v>
      </c>
      <c r="AB117" s="46" t="s">
        <v>72</v>
      </c>
      <c r="AC117" s="46" t="s">
        <v>73</v>
      </c>
      <c r="AD117" s="66"/>
    </row>
    <row r="118" s="8" customFormat="1" ht="24" spans="1:228">
      <c r="A118" s="45" t="s">
        <v>42</v>
      </c>
      <c r="B118" s="46" t="s">
        <v>93</v>
      </c>
      <c r="C118" s="45" t="s">
        <v>58</v>
      </c>
      <c r="D118" s="45" t="s">
        <v>70</v>
      </c>
      <c r="E118" s="45" t="s">
        <v>71</v>
      </c>
      <c r="F118" s="45">
        <v>88</v>
      </c>
      <c r="G118" s="45">
        <v>1</v>
      </c>
      <c r="H118" s="45">
        <v>88</v>
      </c>
      <c r="I118" s="45">
        <f t="shared" si="27"/>
        <v>352</v>
      </c>
      <c r="J118" s="45">
        <v>2020</v>
      </c>
      <c r="K118" s="45">
        <v>2020</v>
      </c>
      <c r="L118" s="55">
        <v>5.28</v>
      </c>
      <c r="M118" s="55">
        <v>0</v>
      </c>
      <c r="N118" s="55">
        <v>0</v>
      </c>
      <c r="O118" s="55">
        <v>0</v>
      </c>
      <c r="P118" s="55">
        <v>5.28</v>
      </c>
      <c r="Q118" s="45" t="s">
        <v>46</v>
      </c>
      <c r="R118" s="45">
        <v>88</v>
      </c>
      <c r="S118" s="45">
        <v>352</v>
      </c>
      <c r="T118" s="45">
        <f t="shared" si="28"/>
        <v>88</v>
      </c>
      <c r="U118" s="45">
        <v>352</v>
      </c>
      <c r="V118" s="45" t="s">
        <v>41</v>
      </c>
      <c r="W118" s="45" t="s">
        <v>41</v>
      </c>
      <c r="X118" s="45" t="s">
        <v>41</v>
      </c>
      <c r="Y118" s="45" t="s">
        <v>41</v>
      </c>
      <c r="Z118" s="45" t="s">
        <v>41</v>
      </c>
      <c r="AA118" s="45" t="s">
        <v>41</v>
      </c>
      <c r="AB118" s="46" t="s">
        <v>72</v>
      </c>
      <c r="AC118" s="46" t="s">
        <v>73</v>
      </c>
      <c r="AD118" s="69"/>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row>
    <row r="119" s="5" customFormat="1" ht="24" spans="1:30">
      <c r="A119" s="43">
        <v>2.8</v>
      </c>
      <c r="B119" s="44" t="s">
        <v>94</v>
      </c>
      <c r="C119" s="43" t="s">
        <v>144</v>
      </c>
      <c r="D119" s="43"/>
      <c r="E119" s="43"/>
      <c r="F119" s="43">
        <v>24</v>
      </c>
      <c r="G119" s="43">
        <v>6</v>
      </c>
      <c r="H119" s="43">
        <v>24</v>
      </c>
      <c r="I119" s="43">
        <v>96</v>
      </c>
      <c r="J119" s="43"/>
      <c r="K119" s="43"/>
      <c r="L119" s="52">
        <f>SUM(L120:L125)</f>
        <v>2.3</v>
      </c>
      <c r="M119" s="52">
        <f>SUM(M120:M125)</f>
        <v>0</v>
      </c>
      <c r="N119" s="52">
        <f>SUM(N120:N125)</f>
        <v>0</v>
      </c>
      <c r="O119" s="52">
        <f>SUM(O120:O125)</f>
        <v>0</v>
      </c>
      <c r="P119" s="52">
        <f>SUM(P120:P125)</f>
        <v>2.3</v>
      </c>
      <c r="Q119" s="43"/>
      <c r="R119" s="43">
        <v>24</v>
      </c>
      <c r="S119" s="43">
        <v>96</v>
      </c>
      <c r="T119" s="43">
        <v>24</v>
      </c>
      <c r="U119" s="43">
        <v>96</v>
      </c>
      <c r="V119" s="43" t="s">
        <v>41</v>
      </c>
      <c r="W119" s="43" t="s">
        <v>41</v>
      </c>
      <c r="X119" s="43" t="s">
        <v>41</v>
      </c>
      <c r="Y119" s="43" t="s">
        <v>41</v>
      </c>
      <c r="Z119" s="43" t="s">
        <v>41</v>
      </c>
      <c r="AA119" s="43" t="s">
        <v>41</v>
      </c>
      <c r="AB119" s="44"/>
      <c r="AC119" s="44"/>
      <c r="AD119" s="65"/>
    </row>
    <row r="120" s="2" customFormat="1" ht="24" spans="1:228">
      <c r="A120" s="45" t="s">
        <v>42</v>
      </c>
      <c r="B120" s="46" t="s">
        <v>96</v>
      </c>
      <c r="C120" s="45" t="s">
        <v>52</v>
      </c>
      <c r="D120" s="45" t="s">
        <v>70</v>
      </c>
      <c r="E120" s="45" t="s">
        <v>71</v>
      </c>
      <c r="F120" s="45">
        <v>6</v>
      </c>
      <c r="G120" s="45">
        <v>1</v>
      </c>
      <c r="H120" s="45">
        <v>6</v>
      </c>
      <c r="I120" s="45">
        <f t="shared" ref="I120:I125" si="29">H120*4</f>
        <v>24</v>
      </c>
      <c r="J120" s="45">
        <v>2020</v>
      </c>
      <c r="K120" s="45">
        <v>2020</v>
      </c>
      <c r="L120" s="55">
        <f t="shared" ref="L120:L125" si="30">M120+N120+O120+P120</f>
        <v>0.56</v>
      </c>
      <c r="M120" s="55">
        <v>0</v>
      </c>
      <c r="N120" s="55">
        <v>0</v>
      </c>
      <c r="O120" s="55">
        <v>0</v>
      </c>
      <c r="P120" s="55">
        <v>0.56</v>
      </c>
      <c r="Q120" s="45" t="s">
        <v>46</v>
      </c>
      <c r="R120" s="45">
        <v>6</v>
      </c>
      <c r="S120" s="45">
        <v>24</v>
      </c>
      <c r="T120" s="45">
        <f t="shared" ref="T120:T125" si="31">H120</f>
        <v>6</v>
      </c>
      <c r="U120" s="45">
        <v>24</v>
      </c>
      <c r="V120" s="45" t="s">
        <v>41</v>
      </c>
      <c r="W120" s="45" t="s">
        <v>41</v>
      </c>
      <c r="X120" s="45" t="s">
        <v>41</v>
      </c>
      <c r="Y120" s="45" t="s">
        <v>41</v>
      </c>
      <c r="Z120" s="45" t="s">
        <v>41</v>
      </c>
      <c r="AA120" s="45" t="s">
        <v>41</v>
      </c>
      <c r="AB120" s="46" t="s">
        <v>72</v>
      </c>
      <c r="AC120" s="46" t="s">
        <v>73</v>
      </c>
      <c r="AD120" s="66"/>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c r="FT120" s="8"/>
      <c r="FU120" s="8"/>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c r="GY120" s="8"/>
      <c r="GZ120" s="8"/>
      <c r="HA120" s="8"/>
      <c r="HB120" s="8"/>
      <c r="HC120" s="8"/>
      <c r="HD120" s="8"/>
      <c r="HE120" s="8"/>
      <c r="HF120" s="8"/>
      <c r="HG120" s="8"/>
      <c r="HH120" s="8"/>
      <c r="HI120" s="8"/>
      <c r="HJ120" s="8"/>
      <c r="HK120" s="8"/>
      <c r="HL120" s="8"/>
      <c r="HM120" s="8"/>
      <c r="HN120" s="8"/>
      <c r="HO120" s="8"/>
      <c r="HP120" s="8"/>
      <c r="HQ120" s="8"/>
      <c r="HR120" s="8"/>
      <c r="HS120" s="8"/>
      <c r="HT120" s="8"/>
    </row>
    <row r="121" s="2" customFormat="1" ht="24" spans="1:228">
      <c r="A121" s="45" t="s">
        <v>42</v>
      </c>
      <c r="B121" s="46" t="s">
        <v>96</v>
      </c>
      <c r="C121" s="45" t="s">
        <v>53</v>
      </c>
      <c r="D121" s="45" t="s">
        <v>70</v>
      </c>
      <c r="E121" s="45" t="s">
        <v>71</v>
      </c>
      <c r="F121" s="45">
        <v>6</v>
      </c>
      <c r="G121" s="45">
        <v>1</v>
      </c>
      <c r="H121" s="45">
        <v>6</v>
      </c>
      <c r="I121" s="45">
        <f t="shared" si="29"/>
        <v>24</v>
      </c>
      <c r="J121" s="45">
        <v>2020</v>
      </c>
      <c r="K121" s="45">
        <v>2020</v>
      </c>
      <c r="L121" s="55">
        <f t="shared" si="30"/>
        <v>0.58</v>
      </c>
      <c r="M121" s="55">
        <v>0</v>
      </c>
      <c r="N121" s="55">
        <v>0</v>
      </c>
      <c r="O121" s="55">
        <v>0</v>
      </c>
      <c r="P121" s="55">
        <v>0.58</v>
      </c>
      <c r="Q121" s="45" t="s">
        <v>46</v>
      </c>
      <c r="R121" s="45">
        <v>6</v>
      </c>
      <c r="S121" s="45">
        <v>24</v>
      </c>
      <c r="T121" s="45">
        <f t="shared" si="31"/>
        <v>6</v>
      </c>
      <c r="U121" s="45">
        <v>24</v>
      </c>
      <c r="V121" s="45" t="s">
        <v>41</v>
      </c>
      <c r="W121" s="45" t="s">
        <v>41</v>
      </c>
      <c r="X121" s="45" t="s">
        <v>41</v>
      </c>
      <c r="Y121" s="45" t="s">
        <v>41</v>
      </c>
      <c r="Z121" s="45" t="s">
        <v>41</v>
      </c>
      <c r="AA121" s="45" t="s">
        <v>41</v>
      </c>
      <c r="AB121" s="46" t="s">
        <v>72</v>
      </c>
      <c r="AC121" s="46" t="s">
        <v>73</v>
      </c>
      <c r="AD121" s="69"/>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row>
    <row r="122" s="6" customFormat="1" ht="24" spans="1:228">
      <c r="A122" s="45" t="s">
        <v>42</v>
      </c>
      <c r="B122" s="46" t="s">
        <v>96</v>
      </c>
      <c r="C122" s="45" t="s">
        <v>54</v>
      </c>
      <c r="D122" s="45" t="s">
        <v>70</v>
      </c>
      <c r="E122" s="45" t="s">
        <v>71</v>
      </c>
      <c r="F122" s="45">
        <v>5</v>
      </c>
      <c r="G122" s="45">
        <v>1</v>
      </c>
      <c r="H122" s="45">
        <v>5</v>
      </c>
      <c r="I122" s="45">
        <f t="shared" si="29"/>
        <v>20</v>
      </c>
      <c r="J122" s="45">
        <v>2020</v>
      </c>
      <c r="K122" s="45">
        <v>2020</v>
      </c>
      <c r="L122" s="55">
        <f t="shared" si="30"/>
        <v>0.49</v>
      </c>
      <c r="M122" s="55">
        <v>0</v>
      </c>
      <c r="N122" s="55">
        <v>0</v>
      </c>
      <c r="O122" s="55">
        <v>0</v>
      </c>
      <c r="P122" s="55">
        <v>0.49</v>
      </c>
      <c r="Q122" s="45" t="s">
        <v>46</v>
      </c>
      <c r="R122" s="45">
        <v>5</v>
      </c>
      <c r="S122" s="45">
        <v>20</v>
      </c>
      <c r="T122" s="45">
        <f t="shared" si="31"/>
        <v>5</v>
      </c>
      <c r="U122" s="45">
        <v>20</v>
      </c>
      <c r="V122" s="45" t="s">
        <v>41</v>
      </c>
      <c r="W122" s="45" t="s">
        <v>41</v>
      </c>
      <c r="X122" s="45" t="s">
        <v>41</v>
      </c>
      <c r="Y122" s="45" t="s">
        <v>41</v>
      </c>
      <c r="Z122" s="45" t="s">
        <v>41</v>
      </c>
      <c r="AA122" s="45" t="s">
        <v>41</v>
      </c>
      <c r="AB122" s="46" t="s">
        <v>72</v>
      </c>
      <c r="AC122" s="46" t="s">
        <v>73</v>
      </c>
      <c r="AD122" s="68"/>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row>
    <row r="123" s="8" customFormat="1" ht="24" spans="1:30">
      <c r="A123" s="45" t="s">
        <v>42</v>
      </c>
      <c r="B123" s="46" t="s">
        <v>96</v>
      </c>
      <c r="C123" s="45" t="s">
        <v>55</v>
      </c>
      <c r="D123" s="45" t="s">
        <v>70</v>
      </c>
      <c r="E123" s="45" t="s">
        <v>71</v>
      </c>
      <c r="F123" s="45">
        <v>4</v>
      </c>
      <c r="G123" s="45">
        <v>1</v>
      </c>
      <c r="H123" s="45">
        <v>4</v>
      </c>
      <c r="I123" s="45">
        <f t="shared" si="29"/>
        <v>16</v>
      </c>
      <c r="J123" s="45">
        <v>2020</v>
      </c>
      <c r="K123" s="45">
        <v>2020</v>
      </c>
      <c r="L123" s="55">
        <f t="shared" si="30"/>
        <v>0.38</v>
      </c>
      <c r="M123" s="55">
        <v>0</v>
      </c>
      <c r="N123" s="55">
        <v>0</v>
      </c>
      <c r="O123" s="55">
        <v>0</v>
      </c>
      <c r="P123" s="55">
        <v>0.38</v>
      </c>
      <c r="Q123" s="45" t="s">
        <v>46</v>
      </c>
      <c r="R123" s="45">
        <v>4</v>
      </c>
      <c r="S123" s="45">
        <v>16</v>
      </c>
      <c r="T123" s="45">
        <f t="shared" si="31"/>
        <v>4</v>
      </c>
      <c r="U123" s="45">
        <v>16</v>
      </c>
      <c r="V123" s="45" t="s">
        <v>41</v>
      </c>
      <c r="W123" s="45" t="s">
        <v>41</v>
      </c>
      <c r="X123" s="45" t="s">
        <v>41</v>
      </c>
      <c r="Y123" s="45" t="s">
        <v>41</v>
      </c>
      <c r="Z123" s="45" t="s">
        <v>41</v>
      </c>
      <c r="AA123" s="45" t="s">
        <v>41</v>
      </c>
      <c r="AB123" s="46" t="s">
        <v>72</v>
      </c>
      <c r="AC123" s="46" t="s">
        <v>73</v>
      </c>
      <c r="AD123" s="66"/>
    </row>
    <row r="124" s="8" customFormat="1" ht="24" spans="1:228">
      <c r="A124" s="45" t="s">
        <v>42</v>
      </c>
      <c r="B124" s="46" t="s">
        <v>96</v>
      </c>
      <c r="C124" s="45" t="s">
        <v>56</v>
      </c>
      <c r="D124" s="45" t="s">
        <v>70</v>
      </c>
      <c r="E124" s="45" t="s">
        <v>71</v>
      </c>
      <c r="F124" s="45">
        <v>1</v>
      </c>
      <c r="G124" s="45">
        <v>1</v>
      </c>
      <c r="H124" s="45">
        <v>1</v>
      </c>
      <c r="I124" s="45">
        <f t="shared" si="29"/>
        <v>4</v>
      </c>
      <c r="J124" s="45">
        <v>2020</v>
      </c>
      <c r="K124" s="45">
        <v>2020</v>
      </c>
      <c r="L124" s="55">
        <f t="shared" si="30"/>
        <v>0.09</v>
      </c>
      <c r="M124" s="55">
        <v>0</v>
      </c>
      <c r="N124" s="55">
        <v>0</v>
      </c>
      <c r="O124" s="55">
        <v>0</v>
      </c>
      <c r="P124" s="55">
        <v>0.09</v>
      </c>
      <c r="Q124" s="45" t="s">
        <v>46</v>
      </c>
      <c r="R124" s="45">
        <v>1</v>
      </c>
      <c r="S124" s="45">
        <v>4</v>
      </c>
      <c r="T124" s="45">
        <f t="shared" si="31"/>
        <v>1</v>
      </c>
      <c r="U124" s="45">
        <v>4</v>
      </c>
      <c r="V124" s="45" t="s">
        <v>41</v>
      </c>
      <c r="W124" s="45" t="s">
        <v>41</v>
      </c>
      <c r="X124" s="45" t="s">
        <v>41</v>
      </c>
      <c r="Y124" s="45" t="s">
        <v>41</v>
      </c>
      <c r="Z124" s="45" t="s">
        <v>41</v>
      </c>
      <c r="AA124" s="45" t="s">
        <v>41</v>
      </c>
      <c r="AB124" s="46" t="s">
        <v>72</v>
      </c>
      <c r="AC124" s="46" t="s">
        <v>73</v>
      </c>
      <c r="AD124" s="69"/>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row>
    <row r="125" s="8" customFormat="1" ht="24" spans="1:228">
      <c r="A125" s="45" t="s">
        <v>42</v>
      </c>
      <c r="B125" s="46" t="s">
        <v>96</v>
      </c>
      <c r="C125" s="45" t="s">
        <v>58</v>
      </c>
      <c r="D125" s="45" t="s">
        <v>70</v>
      </c>
      <c r="E125" s="45" t="s">
        <v>71</v>
      </c>
      <c r="F125" s="45">
        <v>2</v>
      </c>
      <c r="G125" s="45">
        <v>1</v>
      </c>
      <c r="H125" s="45">
        <v>2</v>
      </c>
      <c r="I125" s="45">
        <f t="shared" si="29"/>
        <v>8</v>
      </c>
      <c r="J125" s="45">
        <v>2020</v>
      </c>
      <c r="K125" s="45">
        <v>2020</v>
      </c>
      <c r="L125" s="55">
        <f t="shared" si="30"/>
        <v>0.2</v>
      </c>
      <c r="M125" s="55">
        <v>0</v>
      </c>
      <c r="N125" s="55">
        <v>0</v>
      </c>
      <c r="O125" s="55">
        <v>0</v>
      </c>
      <c r="P125" s="55">
        <v>0.2</v>
      </c>
      <c r="Q125" s="45" t="s">
        <v>46</v>
      </c>
      <c r="R125" s="45">
        <v>2</v>
      </c>
      <c r="S125" s="45">
        <v>8</v>
      </c>
      <c r="T125" s="45">
        <f t="shared" si="31"/>
        <v>2</v>
      </c>
      <c r="U125" s="45">
        <v>8</v>
      </c>
      <c r="V125" s="45" t="s">
        <v>41</v>
      </c>
      <c r="W125" s="45" t="s">
        <v>41</v>
      </c>
      <c r="X125" s="45" t="s">
        <v>41</v>
      </c>
      <c r="Y125" s="45" t="s">
        <v>41</v>
      </c>
      <c r="Z125" s="45" t="s">
        <v>41</v>
      </c>
      <c r="AA125" s="45" t="s">
        <v>41</v>
      </c>
      <c r="AB125" s="46" t="s">
        <v>72</v>
      </c>
      <c r="AC125" s="46" t="s">
        <v>73</v>
      </c>
      <c r="AD125" s="69"/>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row>
    <row r="126" s="5" customFormat="1" ht="16" customHeight="1" spans="1:30">
      <c r="A126" s="43">
        <v>3</v>
      </c>
      <c r="B126" s="44" t="s">
        <v>97</v>
      </c>
      <c r="C126" s="43" t="s">
        <v>36</v>
      </c>
      <c r="D126" s="43"/>
      <c r="E126" s="43"/>
      <c r="F126" s="43">
        <f t="shared" ref="F126:L126" si="32">SUM(F127,F139,F153,F165)</f>
        <v>59315</v>
      </c>
      <c r="G126" s="43">
        <f>SUM(G127,G139,G151,G153,G165)</f>
        <v>35</v>
      </c>
      <c r="H126" s="43">
        <f t="shared" si="32"/>
        <v>15669</v>
      </c>
      <c r="I126" s="43">
        <f t="shared" si="32"/>
        <v>59315</v>
      </c>
      <c r="J126" s="43"/>
      <c r="K126" s="43"/>
      <c r="L126" s="52">
        <f t="shared" si="32"/>
        <v>1081.613715</v>
      </c>
      <c r="M126" s="52">
        <f t="shared" ref="M126:U126" si="33">SUM(M127,M139,M153,M165)</f>
        <v>0</v>
      </c>
      <c r="N126" s="52">
        <f t="shared" si="33"/>
        <v>0</v>
      </c>
      <c r="O126" s="52">
        <f t="shared" si="33"/>
        <v>0</v>
      </c>
      <c r="P126" s="52">
        <f t="shared" si="33"/>
        <v>1081.613715</v>
      </c>
      <c r="Q126" s="43"/>
      <c r="R126" s="43">
        <f t="shared" si="33"/>
        <v>15669</v>
      </c>
      <c r="S126" s="43">
        <f t="shared" si="33"/>
        <v>59315</v>
      </c>
      <c r="T126" s="43">
        <f t="shared" si="33"/>
        <v>15669</v>
      </c>
      <c r="U126" s="43">
        <f t="shared" si="33"/>
        <v>59315</v>
      </c>
      <c r="V126" s="43">
        <v>0</v>
      </c>
      <c r="W126" s="43">
        <v>0</v>
      </c>
      <c r="X126" s="43">
        <v>0</v>
      </c>
      <c r="Y126" s="43">
        <v>0</v>
      </c>
      <c r="Z126" s="43">
        <v>0</v>
      </c>
      <c r="AA126" s="43">
        <v>0</v>
      </c>
      <c r="AB126" s="44"/>
      <c r="AC126" s="44"/>
      <c r="AD126" s="65"/>
    </row>
    <row r="127" s="5" customFormat="1" ht="12" spans="1:30">
      <c r="A127" s="43">
        <v>3.1</v>
      </c>
      <c r="B127" s="44" t="s">
        <v>98</v>
      </c>
      <c r="C127" s="43" t="s">
        <v>36</v>
      </c>
      <c r="D127" s="43"/>
      <c r="E127" s="43"/>
      <c r="F127" s="43">
        <v>29340</v>
      </c>
      <c r="G127" s="43">
        <v>11</v>
      </c>
      <c r="H127" s="43">
        <v>7540</v>
      </c>
      <c r="I127" s="43">
        <v>29340</v>
      </c>
      <c r="J127" s="43"/>
      <c r="K127" s="43"/>
      <c r="L127" s="52">
        <f>SUM(L128:L138)</f>
        <v>522.352</v>
      </c>
      <c r="M127" s="52">
        <f>SUM(M128:M138)</f>
        <v>0</v>
      </c>
      <c r="N127" s="52">
        <f>SUM(N128:N138)</f>
        <v>0</v>
      </c>
      <c r="O127" s="52">
        <f>SUM(O128:O138)</f>
        <v>0</v>
      </c>
      <c r="P127" s="52">
        <f>SUM(P128:P138)</f>
        <v>522.352</v>
      </c>
      <c r="Q127" s="43"/>
      <c r="R127" s="43">
        <v>7540</v>
      </c>
      <c r="S127" s="43">
        <v>29340</v>
      </c>
      <c r="T127" s="43">
        <v>7540</v>
      </c>
      <c r="U127" s="43">
        <v>29340</v>
      </c>
      <c r="V127" s="43" t="s">
        <v>41</v>
      </c>
      <c r="W127" s="43" t="s">
        <v>41</v>
      </c>
      <c r="X127" s="43" t="s">
        <v>41</v>
      </c>
      <c r="Y127" s="43" t="s">
        <v>41</v>
      </c>
      <c r="Z127" s="43" t="s">
        <v>41</v>
      </c>
      <c r="AA127" s="43" t="s">
        <v>41</v>
      </c>
      <c r="AB127" s="44"/>
      <c r="AC127" s="44"/>
      <c r="AD127" s="65"/>
    </row>
    <row r="128" s="6" customFormat="1" ht="24" spans="1:228">
      <c r="A128" s="45" t="s">
        <v>42</v>
      </c>
      <c r="B128" s="46" t="s">
        <v>99</v>
      </c>
      <c r="C128" s="45" t="s">
        <v>44</v>
      </c>
      <c r="D128" s="45" t="s">
        <v>70</v>
      </c>
      <c r="E128" s="45" t="s">
        <v>71</v>
      </c>
      <c r="F128" s="45">
        <v>250</v>
      </c>
      <c r="G128" s="45">
        <v>1</v>
      </c>
      <c r="H128" s="45">
        <v>75</v>
      </c>
      <c r="I128" s="45">
        <v>250</v>
      </c>
      <c r="J128" s="45">
        <v>2020</v>
      </c>
      <c r="K128" s="45">
        <v>2020</v>
      </c>
      <c r="L128" s="55">
        <f>M128+N128+O128+P128</f>
        <v>4.5</v>
      </c>
      <c r="M128" s="55">
        <v>0</v>
      </c>
      <c r="N128" s="55">
        <v>0</v>
      </c>
      <c r="O128" s="55">
        <v>0</v>
      </c>
      <c r="P128" s="55">
        <v>4.5</v>
      </c>
      <c r="Q128" s="45" t="s">
        <v>46</v>
      </c>
      <c r="R128" s="45">
        <v>75</v>
      </c>
      <c r="S128" s="45">
        <v>250</v>
      </c>
      <c r="T128" s="45">
        <f t="shared" ref="T128:T138" si="34">H128</f>
        <v>75</v>
      </c>
      <c r="U128" s="45">
        <f t="shared" ref="U128:U138" si="35">I128</f>
        <v>250</v>
      </c>
      <c r="V128" s="45" t="s">
        <v>41</v>
      </c>
      <c r="W128" s="45" t="s">
        <v>41</v>
      </c>
      <c r="X128" s="45" t="s">
        <v>41</v>
      </c>
      <c r="Y128" s="45" t="s">
        <v>41</v>
      </c>
      <c r="Z128" s="45" t="s">
        <v>41</v>
      </c>
      <c r="AA128" s="45" t="s">
        <v>41</v>
      </c>
      <c r="AB128" s="46" t="s">
        <v>100</v>
      </c>
      <c r="AC128" s="46" t="s">
        <v>101</v>
      </c>
      <c r="AD128" s="66"/>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row>
    <row r="129" s="7" customFormat="1" ht="24" spans="1:30">
      <c r="A129" s="45" t="s">
        <v>42</v>
      </c>
      <c r="B129" s="46" t="s">
        <v>99</v>
      </c>
      <c r="C129" s="45" t="s">
        <v>49</v>
      </c>
      <c r="D129" s="45" t="s">
        <v>70</v>
      </c>
      <c r="E129" s="45" t="s">
        <v>71</v>
      </c>
      <c r="F129" s="45">
        <v>1415</v>
      </c>
      <c r="G129" s="45">
        <v>1</v>
      </c>
      <c r="H129" s="45">
        <v>374</v>
      </c>
      <c r="I129" s="45">
        <v>1415</v>
      </c>
      <c r="J129" s="45">
        <v>2020</v>
      </c>
      <c r="K129" s="45">
        <v>2020</v>
      </c>
      <c r="L129" s="55">
        <f t="shared" ref="L129:L138" si="36">M129+N129+O129+P129</f>
        <v>19.67</v>
      </c>
      <c r="M129" s="55">
        <v>0</v>
      </c>
      <c r="N129" s="55">
        <v>0</v>
      </c>
      <c r="O129" s="55">
        <v>0</v>
      </c>
      <c r="P129" s="55">
        <v>19.67</v>
      </c>
      <c r="Q129" s="45" t="s">
        <v>46</v>
      </c>
      <c r="R129" s="45">
        <v>374</v>
      </c>
      <c r="S129" s="45">
        <v>1415</v>
      </c>
      <c r="T129" s="45">
        <f t="shared" si="34"/>
        <v>374</v>
      </c>
      <c r="U129" s="45">
        <f t="shared" si="35"/>
        <v>1415</v>
      </c>
      <c r="V129" s="45" t="s">
        <v>41</v>
      </c>
      <c r="W129" s="45" t="s">
        <v>41</v>
      </c>
      <c r="X129" s="45" t="s">
        <v>41</v>
      </c>
      <c r="Y129" s="45" t="s">
        <v>41</v>
      </c>
      <c r="Z129" s="45" t="s">
        <v>41</v>
      </c>
      <c r="AA129" s="45" t="s">
        <v>41</v>
      </c>
      <c r="AB129" s="46" t="s">
        <v>100</v>
      </c>
      <c r="AC129" s="46" t="s">
        <v>101</v>
      </c>
      <c r="AD129" s="67"/>
    </row>
    <row r="130" s="6" customFormat="1" ht="24" spans="1:228">
      <c r="A130" s="45" t="s">
        <v>42</v>
      </c>
      <c r="B130" s="46" t="s">
        <v>99</v>
      </c>
      <c r="C130" s="45" t="s">
        <v>50</v>
      </c>
      <c r="D130" s="45" t="s">
        <v>70</v>
      </c>
      <c r="E130" s="45" t="s">
        <v>71</v>
      </c>
      <c r="F130" s="45">
        <v>1149</v>
      </c>
      <c r="G130" s="45">
        <v>1</v>
      </c>
      <c r="H130" s="45">
        <v>308</v>
      </c>
      <c r="I130" s="45">
        <v>1149</v>
      </c>
      <c r="J130" s="45">
        <v>2020</v>
      </c>
      <c r="K130" s="45">
        <v>2020</v>
      </c>
      <c r="L130" s="55">
        <f t="shared" si="36"/>
        <v>20.682</v>
      </c>
      <c r="M130" s="55">
        <v>0</v>
      </c>
      <c r="N130" s="55">
        <v>0</v>
      </c>
      <c r="O130" s="55">
        <v>0</v>
      </c>
      <c r="P130" s="55">
        <v>20.682</v>
      </c>
      <c r="Q130" s="45" t="s">
        <v>46</v>
      </c>
      <c r="R130" s="45">
        <v>308</v>
      </c>
      <c r="S130" s="45">
        <v>1149</v>
      </c>
      <c r="T130" s="45">
        <f t="shared" si="34"/>
        <v>308</v>
      </c>
      <c r="U130" s="45">
        <f t="shared" si="35"/>
        <v>1149</v>
      </c>
      <c r="V130" s="45" t="s">
        <v>41</v>
      </c>
      <c r="W130" s="45" t="s">
        <v>41</v>
      </c>
      <c r="X130" s="45" t="s">
        <v>41</v>
      </c>
      <c r="Y130" s="45" t="s">
        <v>41</v>
      </c>
      <c r="Z130" s="45" t="s">
        <v>41</v>
      </c>
      <c r="AA130" s="45" t="s">
        <v>41</v>
      </c>
      <c r="AB130" s="46" t="s">
        <v>100</v>
      </c>
      <c r="AC130" s="46" t="s">
        <v>101</v>
      </c>
      <c r="AD130" s="68"/>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row>
    <row r="131" s="6" customFormat="1" ht="24" spans="1:30">
      <c r="A131" s="45" t="s">
        <v>42</v>
      </c>
      <c r="B131" s="46" t="s">
        <v>99</v>
      </c>
      <c r="C131" s="45" t="s">
        <v>51</v>
      </c>
      <c r="D131" s="45" t="s">
        <v>70</v>
      </c>
      <c r="E131" s="45" t="s">
        <v>71</v>
      </c>
      <c r="F131" s="45">
        <v>780</v>
      </c>
      <c r="G131" s="45">
        <v>1</v>
      </c>
      <c r="H131" s="45">
        <v>181</v>
      </c>
      <c r="I131" s="45">
        <v>780</v>
      </c>
      <c r="J131" s="45">
        <v>2020</v>
      </c>
      <c r="K131" s="45">
        <v>2020</v>
      </c>
      <c r="L131" s="55">
        <f t="shared" si="36"/>
        <v>14.04</v>
      </c>
      <c r="M131" s="55">
        <v>0</v>
      </c>
      <c r="N131" s="55">
        <v>0</v>
      </c>
      <c r="O131" s="55">
        <v>0</v>
      </c>
      <c r="P131" s="55">
        <v>14.04</v>
      </c>
      <c r="Q131" s="45" t="s">
        <v>46</v>
      </c>
      <c r="R131" s="45">
        <v>181</v>
      </c>
      <c r="S131" s="45">
        <v>780</v>
      </c>
      <c r="T131" s="45">
        <f t="shared" si="34"/>
        <v>181</v>
      </c>
      <c r="U131" s="45">
        <f t="shared" si="35"/>
        <v>780</v>
      </c>
      <c r="V131" s="45" t="s">
        <v>41</v>
      </c>
      <c r="W131" s="45" t="s">
        <v>41</v>
      </c>
      <c r="X131" s="45" t="s">
        <v>41</v>
      </c>
      <c r="Y131" s="45" t="s">
        <v>41</v>
      </c>
      <c r="Z131" s="45" t="s">
        <v>41</v>
      </c>
      <c r="AA131" s="45" t="s">
        <v>41</v>
      </c>
      <c r="AB131" s="46" t="s">
        <v>100</v>
      </c>
      <c r="AC131" s="46" t="s">
        <v>101</v>
      </c>
      <c r="AD131" s="69"/>
    </row>
    <row r="132" s="2" customFormat="1" ht="24" spans="1:228">
      <c r="A132" s="45" t="s">
        <v>42</v>
      </c>
      <c r="B132" s="46" t="s">
        <v>99</v>
      </c>
      <c r="C132" s="45" t="s">
        <v>52</v>
      </c>
      <c r="D132" s="45" t="s">
        <v>70</v>
      </c>
      <c r="E132" s="45" t="s">
        <v>71</v>
      </c>
      <c r="F132" s="45">
        <v>2442</v>
      </c>
      <c r="G132" s="45">
        <v>1</v>
      </c>
      <c r="H132" s="45">
        <v>656</v>
      </c>
      <c r="I132" s="45">
        <v>2442</v>
      </c>
      <c r="J132" s="45">
        <v>2020</v>
      </c>
      <c r="K132" s="45">
        <v>2020</v>
      </c>
      <c r="L132" s="55">
        <f t="shared" si="36"/>
        <v>43.96</v>
      </c>
      <c r="M132" s="55">
        <v>0</v>
      </c>
      <c r="N132" s="55">
        <v>0</v>
      </c>
      <c r="O132" s="55">
        <v>0</v>
      </c>
      <c r="P132" s="55">
        <v>43.96</v>
      </c>
      <c r="Q132" s="45" t="s">
        <v>46</v>
      </c>
      <c r="R132" s="45">
        <v>656</v>
      </c>
      <c r="S132" s="45">
        <v>2442</v>
      </c>
      <c r="T132" s="45">
        <f t="shared" si="34"/>
        <v>656</v>
      </c>
      <c r="U132" s="45">
        <f t="shared" si="35"/>
        <v>2442</v>
      </c>
      <c r="V132" s="45" t="s">
        <v>41</v>
      </c>
      <c r="W132" s="45" t="s">
        <v>41</v>
      </c>
      <c r="X132" s="45" t="s">
        <v>41</v>
      </c>
      <c r="Y132" s="45" t="s">
        <v>41</v>
      </c>
      <c r="Z132" s="45" t="s">
        <v>41</v>
      </c>
      <c r="AA132" s="45" t="s">
        <v>41</v>
      </c>
      <c r="AB132" s="46" t="s">
        <v>100</v>
      </c>
      <c r="AC132" s="46" t="s">
        <v>101</v>
      </c>
      <c r="AD132" s="66"/>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row>
    <row r="133" s="1" customFormat="1" ht="24" spans="1:228">
      <c r="A133" s="45" t="s">
        <v>42</v>
      </c>
      <c r="B133" s="46" t="s">
        <v>99</v>
      </c>
      <c r="C133" s="45" t="s">
        <v>53</v>
      </c>
      <c r="D133" s="45" t="s">
        <v>70</v>
      </c>
      <c r="E133" s="45" t="s">
        <v>71</v>
      </c>
      <c r="F133" s="45">
        <v>4228</v>
      </c>
      <c r="G133" s="45">
        <v>1</v>
      </c>
      <c r="H133" s="45">
        <v>1124</v>
      </c>
      <c r="I133" s="45">
        <v>4228</v>
      </c>
      <c r="J133" s="45">
        <v>2020</v>
      </c>
      <c r="K133" s="45">
        <v>2020</v>
      </c>
      <c r="L133" s="55">
        <f t="shared" si="36"/>
        <v>76.12</v>
      </c>
      <c r="M133" s="55">
        <v>0</v>
      </c>
      <c r="N133" s="55">
        <v>0</v>
      </c>
      <c r="O133" s="55">
        <v>0</v>
      </c>
      <c r="P133" s="55">
        <v>76.12</v>
      </c>
      <c r="Q133" s="45" t="s">
        <v>46</v>
      </c>
      <c r="R133" s="45">
        <v>1124</v>
      </c>
      <c r="S133" s="45">
        <v>4228</v>
      </c>
      <c r="T133" s="45">
        <f t="shared" si="34"/>
        <v>1124</v>
      </c>
      <c r="U133" s="45">
        <f t="shared" si="35"/>
        <v>4228</v>
      </c>
      <c r="V133" s="45" t="s">
        <v>41</v>
      </c>
      <c r="W133" s="45" t="s">
        <v>41</v>
      </c>
      <c r="X133" s="45" t="s">
        <v>41</v>
      </c>
      <c r="Y133" s="45" t="s">
        <v>41</v>
      </c>
      <c r="Z133" s="45" t="s">
        <v>41</v>
      </c>
      <c r="AA133" s="45" t="s">
        <v>41</v>
      </c>
      <c r="AB133" s="46" t="s">
        <v>100</v>
      </c>
      <c r="AC133" s="46" t="s">
        <v>101</v>
      </c>
      <c r="AD133" s="69"/>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row>
    <row r="134" s="6" customFormat="1" ht="24" spans="1:228">
      <c r="A134" s="45" t="s">
        <v>42</v>
      </c>
      <c r="B134" s="46" t="s">
        <v>99</v>
      </c>
      <c r="C134" s="45" t="s">
        <v>54</v>
      </c>
      <c r="D134" s="45" t="s">
        <v>70</v>
      </c>
      <c r="E134" s="45" t="s">
        <v>71</v>
      </c>
      <c r="F134" s="45">
        <v>5871</v>
      </c>
      <c r="G134" s="45">
        <v>1</v>
      </c>
      <c r="H134" s="45">
        <v>1506</v>
      </c>
      <c r="I134" s="45">
        <v>5871</v>
      </c>
      <c r="J134" s="45">
        <v>2020</v>
      </c>
      <c r="K134" s="45">
        <v>2020</v>
      </c>
      <c r="L134" s="55">
        <f t="shared" si="36"/>
        <v>105.68</v>
      </c>
      <c r="M134" s="55">
        <v>0</v>
      </c>
      <c r="N134" s="55">
        <v>0</v>
      </c>
      <c r="O134" s="55">
        <v>0</v>
      </c>
      <c r="P134" s="55">
        <v>105.68</v>
      </c>
      <c r="Q134" s="45" t="s">
        <v>46</v>
      </c>
      <c r="R134" s="45">
        <v>1506</v>
      </c>
      <c r="S134" s="45">
        <v>5871</v>
      </c>
      <c r="T134" s="45">
        <f t="shared" si="34"/>
        <v>1506</v>
      </c>
      <c r="U134" s="45">
        <f t="shared" si="35"/>
        <v>5871</v>
      </c>
      <c r="V134" s="45" t="s">
        <v>41</v>
      </c>
      <c r="W134" s="45" t="s">
        <v>41</v>
      </c>
      <c r="X134" s="45" t="s">
        <v>41</v>
      </c>
      <c r="Y134" s="45" t="s">
        <v>41</v>
      </c>
      <c r="Z134" s="45" t="s">
        <v>41</v>
      </c>
      <c r="AA134" s="45" t="s">
        <v>41</v>
      </c>
      <c r="AB134" s="46" t="s">
        <v>100</v>
      </c>
      <c r="AC134" s="46" t="s">
        <v>101</v>
      </c>
      <c r="AD134" s="68"/>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row>
    <row r="135" s="8" customFormat="1" ht="24" spans="1:30">
      <c r="A135" s="45" t="s">
        <v>42</v>
      </c>
      <c r="B135" s="46" t="s">
        <v>99</v>
      </c>
      <c r="C135" s="45" t="s">
        <v>55</v>
      </c>
      <c r="D135" s="45" t="s">
        <v>70</v>
      </c>
      <c r="E135" s="45" t="s">
        <v>71</v>
      </c>
      <c r="F135" s="45">
        <v>5731</v>
      </c>
      <c r="G135" s="45">
        <v>1</v>
      </c>
      <c r="H135" s="45">
        <v>1449</v>
      </c>
      <c r="I135" s="45">
        <v>5731</v>
      </c>
      <c r="J135" s="45">
        <v>2020</v>
      </c>
      <c r="K135" s="45">
        <v>2020</v>
      </c>
      <c r="L135" s="55">
        <f t="shared" si="36"/>
        <v>103.17</v>
      </c>
      <c r="M135" s="55">
        <v>0</v>
      </c>
      <c r="N135" s="55">
        <v>0</v>
      </c>
      <c r="O135" s="55">
        <v>0</v>
      </c>
      <c r="P135" s="55">
        <v>103.17</v>
      </c>
      <c r="Q135" s="45" t="s">
        <v>46</v>
      </c>
      <c r="R135" s="45">
        <v>1449</v>
      </c>
      <c r="S135" s="45">
        <v>5731</v>
      </c>
      <c r="T135" s="45">
        <f t="shared" si="34"/>
        <v>1449</v>
      </c>
      <c r="U135" s="45">
        <f t="shared" si="35"/>
        <v>5731</v>
      </c>
      <c r="V135" s="45" t="s">
        <v>41</v>
      </c>
      <c r="W135" s="45" t="s">
        <v>41</v>
      </c>
      <c r="X135" s="45" t="s">
        <v>41</v>
      </c>
      <c r="Y135" s="45" t="s">
        <v>41</v>
      </c>
      <c r="Z135" s="45" t="s">
        <v>41</v>
      </c>
      <c r="AA135" s="45" t="s">
        <v>41</v>
      </c>
      <c r="AB135" s="46" t="s">
        <v>100</v>
      </c>
      <c r="AC135" s="46" t="s">
        <v>101</v>
      </c>
      <c r="AD135" s="66"/>
    </row>
    <row r="136" s="8" customFormat="1" ht="24" spans="1:228">
      <c r="A136" s="45" t="s">
        <v>42</v>
      </c>
      <c r="B136" s="46" t="s">
        <v>99</v>
      </c>
      <c r="C136" s="45" t="s">
        <v>56</v>
      </c>
      <c r="D136" s="45" t="s">
        <v>70</v>
      </c>
      <c r="E136" s="45" t="s">
        <v>71</v>
      </c>
      <c r="F136" s="45">
        <v>2289</v>
      </c>
      <c r="G136" s="45">
        <v>1</v>
      </c>
      <c r="H136" s="45">
        <v>650</v>
      </c>
      <c r="I136" s="45">
        <v>2289</v>
      </c>
      <c r="J136" s="45">
        <v>2020</v>
      </c>
      <c r="K136" s="45">
        <v>2020</v>
      </c>
      <c r="L136" s="55">
        <f t="shared" si="36"/>
        <v>41.2</v>
      </c>
      <c r="M136" s="55">
        <v>0</v>
      </c>
      <c r="N136" s="55">
        <v>0</v>
      </c>
      <c r="O136" s="55">
        <v>0</v>
      </c>
      <c r="P136" s="55">
        <v>41.2</v>
      </c>
      <c r="Q136" s="45" t="s">
        <v>46</v>
      </c>
      <c r="R136" s="45">
        <v>650</v>
      </c>
      <c r="S136" s="45">
        <v>2289</v>
      </c>
      <c r="T136" s="45">
        <f t="shared" si="34"/>
        <v>650</v>
      </c>
      <c r="U136" s="45">
        <f t="shared" si="35"/>
        <v>2289</v>
      </c>
      <c r="V136" s="45" t="s">
        <v>41</v>
      </c>
      <c r="W136" s="45" t="s">
        <v>41</v>
      </c>
      <c r="X136" s="45" t="s">
        <v>41</v>
      </c>
      <c r="Y136" s="45" t="s">
        <v>41</v>
      </c>
      <c r="Z136" s="45" t="s">
        <v>41</v>
      </c>
      <c r="AA136" s="45" t="s">
        <v>41</v>
      </c>
      <c r="AB136" s="46" t="s">
        <v>100</v>
      </c>
      <c r="AC136" s="46" t="s">
        <v>101</v>
      </c>
      <c r="AD136" s="69"/>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row>
    <row r="137" s="8" customFormat="1" ht="24" spans="1:30">
      <c r="A137" s="45" t="s">
        <v>42</v>
      </c>
      <c r="B137" s="46" t="s">
        <v>99</v>
      </c>
      <c r="C137" s="45" t="s">
        <v>57</v>
      </c>
      <c r="D137" s="45" t="s">
        <v>70</v>
      </c>
      <c r="E137" s="45" t="s">
        <v>71</v>
      </c>
      <c r="F137" s="45">
        <v>798</v>
      </c>
      <c r="G137" s="45">
        <v>1</v>
      </c>
      <c r="H137" s="45">
        <v>204</v>
      </c>
      <c r="I137" s="45">
        <v>798</v>
      </c>
      <c r="J137" s="45">
        <v>2020</v>
      </c>
      <c r="K137" s="45">
        <v>2020</v>
      </c>
      <c r="L137" s="55">
        <f t="shared" si="36"/>
        <v>14.364</v>
      </c>
      <c r="M137" s="55">
        <v>0</v>
      </c>
      <c r="N137" s="55">
        <v>0</v>
      </c>
      <c r="O137" s="55">
        <v>0</v>
      </c>
      <c r="P137" s="55">
        <v>14.364</v>
      </c>
      <c r="Q137" s="45" t="s">
        <v>46</v>
      </c>
      <c r="R137" s="45">
        <v>204</v>
      </c>
      <c r="S137" s="45">
        <v>798</v>
      </c>
      <c r="T137" s="45">
        <f t="shared" si="34"/>
        <v>204</v>
      </c>
      <c r="U137" s="45">
        <f t="shared" si="35"/>
        <v>798</v>
      </c>
      <c r="V137" s="45" t="s">
        <v>41</v>
      </c>
      <c r="W137" s="45" t="s">
        <v>41</v>
      </c>
      <c r="X137" s="45" t="s">
        <v>41</v>
      </c>
      <c r="Y137" s="45" t="s">
        <v>41</v>
      </c>
      <c r="Z137" s="45" t="s">
        <v>41</v>
      </c>
      <c r="AA137" s="45" t="s">
        <v>41</v>
      </c>
      <c r="AB137" s="46" t="s">
        <v>100</v>
      </c>
      <c r="AC137" s="46" t="s">
        <v>101</v>
      </c>
      <c r="AD137" s="66"/>
    </row>
    <row r="138" s="8" customFormat="1" ht="24" spans="1:228">
      <c r="A138" s="45" t="s">
        <v>42</v>
      </c>
      <c r="B138" s="46" t="s">
        <v>99</v>
      </c>
      <c r="C138" s="45" t="s">
        <v>58</v>
      </c>
      <c r="D138" s="45" t="s">
        <v>70</v>
      </c>
      <c r="E138" s="45" t="s">
        <v>71</v>
      </c>
      <c r="F138" s="45">
        <v>4387</v>
      </c>
      <c r="G138" s="45">
        <v>1</v>
      </c>
      <c r="H138" s="45">
        <v>1013</v>
      </c>
      <c r="I138" s="45">
        <v>4387</v>
      </c>
      <c r="J138" s="45">
        <v>2020</v>
      </c>
      <c r="K138" s="45">
        <v>2020</v>
      </c>
      <c r="L138" s="55">
        <f t="shared" si="36"/>
        <v>78.966</v>
      </c>
      <c r="M138" s="55">
        <v>0</v>
      </c>
      <c r="N138" s="55">
        <v>0</v>
      </c>
      <c r="O138" s="55">
        <v>0</v>
      </c>
      <c r="P138" s="55">
        <v>78.966</v>
      </c>
      <c r="Q138" s="45" t="s">
        <v>46</v>
      </c>
      <c r="R138" s="45">
        <v>1013</v>
      </c>
      <c r="S138" s="45">
        <v>4387</v>
      </c>
      <c r="T138" s="45">
        <f t="shared" si="34"/>
        <v>1013</v>
      </c>
      <c r="U138" s="45">
        <f t="shared" si="35"/>
        <v>4387</v>
      </c>
      <c r="V138" s="45" t="s">
        <v>41</v>
      </c>
      <c r="W138" s="45" t="s">
        <v>41</v>
      </c>
      <c r="X138" s="45" t="s">
        <v>41</v>
      </c>
      <c r="Y138" s="45" t="s">
        <v>41</v>
      </c>
      <c r="Z138" s="45" t="s">
        <v>41</v>
      </c>
      <c r="AA138" s="45" t="s">
        <v>41</v>
      </c>
      <c r="AB138" s="46" t="s">
        <v>100</v>
      </c>
      <c r="AC138" s="46" t="s">
        <v>101</v>
      </c>
      <c r="AD138" s="69"/>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row>
    <row r="139" s="5" customFormat="1" ht="12" spans="1:30">
      <c r="A139" s="43">
        <v>3.2</v>
      </c>
      <c r="B139" s="44" t="s">
        <v>102</v>
      </c>
      <c r="C139" s="43" t="s">
        <v>36</v>
      </c>
      <c r="D139" s="43"/>
      <c r="E139" s="43"/>
      <c r="F139" s="43">
        <v>29340</v>
      </c>
      <c r="G139" s="43">
        <v>11</v>
      </c>
      <c r="H139" s="43">
        <v>7540</v>
      </c>
      <c r="I139" s="43">
        <v>29340</v>
      </c>
      <c r="J139" s="43"/>
      <c r="K139" s="43"/>
      <c r="L139" s="52">
        <v>176.03</v>
      </c>
      <c r="M139" s="52">
        <v>0</v>
      </c>
      <c r="N139" s="52">
        <v>0</v>
      </c>
      <c r="O139" s="52">
        <v>0</v>
      </c>
      <c r="P139" s="52">
        <v>176.03</v>
      </c>
      <c r="Q139" s="43"/>
      <c r="R139" s="43">
        <v>7540</v>
      </c>
      <c r="S139" s="43">
        <v>29340</v>
      </c>
      <c r="T139" s="43">
        <v>7540</v>
      </c>
      <c r="U139" s="43">
        <v>29340</v>
      </c>
      <c r="V139" s="43" t="s">
        <v>41</v>
      </c>
      <c r="W139" s="43" t="s">
        <v>41</v>
      </c>
      <c r="X139" s="43" t="s">
        <v>41</v>
      </c>
      <c r="Y139" s="43" t="s">
        <v>41</v>
      </c>
      <c r="Z139" s="43" t="s">
        <v>41</v>
      </c>
      <c r="AA139" s="43" t="s">
        <v>41</v>
      </c>
      <c r="AB139" s="44"/>
      <c r="AC139" s="44"/>
      <c r="AD139" s="65"/>
    </row>
    <row r="140" s="6" customFormat="1" ht="24" spans="1:228">
      <c r="A140" s="45" t="s">
        <v>42</v>
      </c>
      <c r="B140" s="46" t="s">
        <v>103</v>
      </c>
      <c r="C140" s="45" t="s">
        <v>44</v>
      </c>
      <c r="D140" s="45" t="s">
        <v>70</v>
      </c>
      <c r="E140" s="45" t="s">
        <v>71</v>
      </c>
      <c r="F140" s="45">
        <v>250</v>
      </c>
      <c r="G140" s="45">
        <v>1</v>
      </c>
      <c r="H140" s="45">
        <v>75</v>
      </c>
      <c r="I140" s="45">
        <v>250</v>
      </c>
      <c r="J140" s="45">
        <v>2020</v>
      </c>
      <c r="K140" s="45">
        <v>2020</v>
      </c>
      <c r="L140" s="55">
        <v>1.5</v>
      </c>
      <c r="M140" s="55">
        <v>0</v>
      </c>
      <c r="N140" s="55">
        <v>0</v>
      </c>
      <c r="O140" s="55">
        <v>0</v>
      </c>
      <c r="P140" s="55">
        <v>1.5</v>
      </c>
      <c r="Q140" s="45" t="s">
        <v>46</v>
      </c>
      <c r="R140" s="45">
        <v>75</v>
      </c>
      <c r="S140" s="45">
        <v>250</v>
      </c>
      <c r="T140" s="45">
        <f t="shared" ref="T140:T150" si="37">H140</f>
        <v>75</v>
      </c>
      <c r="U140" s="45">
        <f t="shared" ref="U140:U150" si="38">I140</f>
        <v>250</v>
      </c>
      <c r="V140" s="45" t="s">
        <v>41</v>
      </c>
      <c r="W140" s="45" t="s">
        <v>41</v>
      </c>
      <c r="X140" s="45" t="s">
        <v>41</v>
      </c>
      <c r="Y140" s="45" t="s">
        <v>41</v>
      </c>
      <c r="Z140" s="45" t="s">
        <v>41</v>
      </c>
      <c r="AA140" s="45" t="s">
        <v>41</v>
      </c>
      <c r="AB140" s="46" t="s">
        <v>100</v>
      </c>
      <c r="AC140" s="46" t="s">
        <v>101</v>
      </c>
      <c r="AD140" s="66"/>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row>
    <row r="141" s="7" customFormat="1" ht="24" spans="1:30">
      <c r="A141" s="45" t="s">
        <v>42</v>
      </c>
      <c r="B141" s="46" t="s">
        <v>103</v>
      </c>
      <c r="C141" s="45" t="s">
        <v>49</v>
      </c>
      <c r="D141" s="45" t="s">
        <v>70</v>
      </c>
      <c r="E141" s="45" t="s">
        <v>71</v>
      </c>
      <c r="F141" s="45">
        <v>1415</v>
      </c>
      <c r="G141" s="45">
        <v>1</v>
      </c>
      <c r="H141" s="45">
        <v>374</v>
      </c>
      <c r="I141" s="45">
        <v>1415</v>
      </c>
      <c r="J141" s="45">
        <v>2020</v>
      </c>
      <c r="K141" s="45">
        <v>2020</v>
      </c>
      <c r="L141" s="55">
        <v>8.49</v>
      </c>
      <c r="M141" s="55">
        <v>0</v>
      </c>
      <c r="N141" s="55">
        <v>0</v>
      </c>
      <c r="O141" s="55">
        <v>0</v>
      </c>
      <c r="P141" s="55">
        <v>8.49</v>
      </c>
      <c r="Q141" s="45" t="s">
        <v>46</v>
      </c>
      <c r="R141" s="45">
        <v>374</v>
      </c>
      <c r="S141" s="45">
        <v>1415</v>
      </c>
      <c r="T141" s="45">
        <f t="shared" si="37"/>
        <v>374</v>
      </c>
      <c r="U141" s="45">
        <f t="shared" si="38"/>
        <v>1415</v>
      </c>
      <c r="V141" s="45" t="s">
        <v>41</v>
      </c>
      <c r="W141" s="45" t="s">
        <v>41</v>
      </c>
      <c r="X141" s="45" t="s">
        <v>41</v>
      </c>
      <c r="Y141" s="45" t="s">
        <v>41</v>
      </c>
      <c r="Z141" s="45" t="s">
        <v>41</v>
      </c>
      <c r="AA141" s="45" t="s">
        <v>41</v>
      </c>
      <c r="AB141" s="46" t="s">
        <v>100</v>
      </c>
      <c r="AC141" s="46" t="s">
        <v>101</v>
      </c>
      <c r="AD141" s="67"/>
    </row>
    <row r="142" s="6" customFormat="1" ht="24" spans="1:228">
      <c r="A142" s="45" t="s">
        <v>42</v>
      </c>
      <c r="B142" s="46" t="s">
        <v>103</v>
      </c>
      <c r="C142" s="45" t="s">
        <v>50</v>
      </c>
      <c r="D142" s="45" t="s">
        <v>70</v>
      </c>
      <c r="E142" s="45" t="s">
        <v>71</v>
      </c>
      <c r="F142" s="45">
        <v>1149</v>
      </c>
      <c r="G142" s="45">
        <v>1</v>
      </c>
      <c r="H142" s="45">
        <v>308</v>
      </c>
      <c r="I142" s="45">
        <v>1149</v>
      </c>
      <c r="J142" s="45">
        <v>2020</v>
      </c>
      <c r="K142" s="45">
        <v>2020</v>
      </c>
      <c r="L142" s="55">
        <v>6.894</v>
      </c>
      <c r="M142" s="55">
        <v>0</v>
      </c>
      <c r="N142" s="55">
        <v>0</v>
      </c>
      <c r="O142" s="55">
        <v>0</v>
      </c>
      <c r="P142" s="55">
        <v>6.894</v>
      </c>
      <c r="Q142" s="45" t="s">
        <v>46</v>
      </c>
      <c r="R142" s="45">
        <v>308</v>
      </c>
      <c r="S142" s="45">
        <v>1149</v>
      </c>
      <c r="T142" s="45">
        <f t="shared" si="37"/>
        <v>308</v>
      </c>
      <c r="U142" s="45">
        <f t="shared" si="38"/>
        <v>1149</v>
      </c>
      <c r="V142" s="45" t="s">
        <v>41</v>
      </c>
      <c r="W142" s="45" t="s">
        <v>41</v>
      </c>
      <c r="X142" s="45" t="s">
        <v>41</v>
      </c>
      <c r="Y142" s="45" t="s">
        <v>41</v>
      </c>
      <c r="Z142" s="45" t="s">
        <v>41</v>
      </c>
      <c r="AA142" s="45" t="s">
        <v>41</v>
      </c>
      <c r="AB142" s="46" t="s">
        <v>100</v>
      </c>
      <c r="AC142" s="46" t="s">
        <v>101</v>
      </c>
      <c r="AD142" s="68"/>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row>
    <row r="143" s="6" customFormat="1" ht="24" spans="1:30">
      <c r="A143" s="45" t="s">
        <v>42</v>
      </c>
      <c r="B143" s="46" t="s">
        <v>103</v>
      </c>
      <c r="C143" s="45" t="s">
        <v>51</v>
      </c>
      <c r="D143" s="45" t="s">
        <v>70</v>
      </c>
      <c r="E143" s="45" t="s">
        <v>71</v>
      </c>
      <c r="F143" s="45">
        <v>780</v>
      </c>
      <c r="G143" s="45">
        <v>1</v>
      </c>
      <c r="H143" s="45">
        <v>181</v>
      </c>
      <c r="I143" s="45">
        <v>780</v>
      </c>
      <c r="J143" s="45">
        <v>2020</v>
      </c>
      <c r="K143" s="45">
        <v>2020</v>
      </c>
      <c r="L143" s="55">
        <v>4.68</v>
      </c>
      <c r="M143" s="55">
        <v>0</v>
      </c>
      <c r="N143" s="55">
        <v>0</v>
      </c>
      <c r="O143" s="55">
        <v>0</v>
      </c>
      <c r="P143" s="55">
        <v>4.68</v>
      </c>
      <c r="Q143" s="45" t="s">
        <v>46</v>
      </c>
      <c r="R143" s="45">
        <v>181</v>
      </c>
      <c r="S143" s="45">
        <v>780</v>
      </c>
      <c r="T143" s="45">
        <f t="shared" si="37"/>
        <v>181</v>
      </c>
      <c r="U143" s="45">
        <f t="shared" si="38"/>
        <v>780</v>
      </c>
      <c r="V143" s="45" t="s">
        <v>41</v>
      </c>
      <c r="W143" s="45" t="s">
        <v>41</v>
      </c>
      <c r="X143" s="45" t="s">
        <v>41</v>
      </c>
      <c r="Y143" s="45" t="s">
        <v>41</v>
      </c>
      <c r="Z143" s="45" t="s">
        <v>41</v>
      </c>
      <c r="AA143" s="45" t="s">
        <v>41</v>
      </c>
      <c r="AB143" s="46" t="s">
        <v>100</v>
      </c>
      <c r="AC143" s="46" t="s">
        <v>101</v>
      </c>
      <c r="AD143" s="69"/>
    </row>
    <row r="144" s="2" customFormat="1" ht="24" spans="1:228">
      <c r="A144" s="45" t="s">
        <v>42</v>
      </c>
      <c r="B144" s="46" t="s">
        <v>103</v>
      </c>
      <c r="C144" s="45" t="s">
        <v>52</v>
      </c>
      <c r="D144" s="45" t="s">
        <v>70</v>
      </c>
      <c r="E144" s="45" t="s">
        <v>71</v>
      </c>
      <c r="F144" s="45">
        <v>2442</v>
      </c>
      <c r="G144" s="45">
        <v>1</v>
      </c>
      <c r="H144" s="45">
        <v>656</v>
      </c>
      <c r="I144" s="45">
        <v>2442</v>
      </c>
      <c r="J144" s="45">
        <v>2020</v>
      </c>
      <c r="K144" s="45">
        <v>2020</v>
      </c>
      <c r="L144" s="55">
        <v>14.652</v>
      </c>
      <c r="M144" s="55">
        <v>0</v>
      </c>
      <c r="N144" s="55">
        <v>0</v>
      </c>
      <c r="O144" s="55">
        <v>0</v>
      </c>
      <c r="P144" s="55">
        <v>14.652</v>
      </c>
      <c r="Q144" s="45" t="s">
        <v>46</v>
      </c>
      <c r="R144" s="45">
        <v>656</v>
      </c>
      <c r="S144" s="45">
        <v>2442</v>
      </c>
      <c r="T144" s="45">
        <f t="shared" si="37"/>
        <v>656</v>
      </c>
      <c r="U144" s="45">
        <f t="shared" si="38"/>
        <v>2442</v>
      </c>
      <c r="V144" s="45" t="s">
        <v>41</v>
      </c>
      <c r="W144" s="45" t="s">
        <v>41</v>
      </c>
      <c r="X144" s="45" t="s">
        <v>41</v>
      </c>
      <c r="Y144" s="45" t="s">
        <v>41</v>
      </c>
      <c r="Z144" s="45" t="s">
        <v>41</v>
      </c>
      <c r="AA144" s="45" t="s">
        <v>41</v>
      </c>
      <c r="AB144" s="46" t="s">
        <v>100</v>
      </c>
      <c r="AC144" s="46" t="s">
        <v>101</v>
      </c>
      <c r="AD144" s="66"/>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c r="HD144" s="8"/>
      <c r="HE144" s="8"/>
      <c r="HF144" s="8"/>
      <c r="HG144" s="8"/>
      <c r="HH144" s="8"/>
      <c r="HI144" s="8"/>
      <c r="HJ144" s="8"/>
      <c r="HK144" s="8"/>
      <c r="HL144" s="8"/>
      <c r="HM144" s="8"/>
      <c r="HN144" s="8"/>
      <c r="HO144" s="8"/>
      <c r="HP144" s="8"/>
      <c r="HQ144" s="8"/>
      <c r="HR144" s="8"/>
      <c r="HS144" s="8"/>
      <c r="HT144" s="8"/>
    </row>
    <row r="145" s="1" customFormat="1" ht="24" spans="1:228">
      <c r="A145" s="45" t="s">
        <v>42</v>
      </c>
      <c r="B145" s="46" t="s">
        <v>103</v>
      </c>
      <c r="C145" s="45" t="s">
        <v>53</v>
      </c>
      <c r="D145" s="45" t="s">
        <v>70</v>
      </c>
      <c r="E145" s="45" t="s">
        <v>71</v>
      </c>
      <c r="F145" s="45">
        <v>4228</v>
      </c>
      <c r="G145" s="45">
        <v>1</v>
      </c>
      <c r="H145" s="45">
        <v>1124</v>
      </c>
      <c r="I145" s="45">
        <v>4228</v>
      </c>
      <c r="J145" s="45">
        <v>2020</v>
      </c>
      <c r="K145" s="45">
        <v>2020</v>
      </c>
      <c r="L145" s="55">
        <v>25.368</v>
      </c>
      <c r="M145" s="55">
        <v>0</v>
      </c>
      <c r="N145" s="55">
        <v>0</v>
      </c>
      <c r="O145" s="55">
        <v>0</v>
      </c>
      <c r="P145" s="55">
        <v>25.368</v>
      </c>
      <c r="Q145" s="45" t="s">
        <v>46</v>
      </c>
      <c r="R145" s="45">
        <v>1124</v>
      </c>
      <c r="S145" s="45">
        <v>4228</v>
      </c>
      <c r="T145" s="45">
        <f t="shared" si="37"/>
        <v>1124</v>
      </c>
      <c r="U145" s="45">
        <f t="shared" si="38"/>
        <v>4228</v>
      </c>
      <c r="V145" s="45" t="s">
        <v>41</v>
      </c>
      <c r="W145" s="45" t="s">
        <v>41</v>
      </c>
      <c r="X145" s="45" t="s">
        <v>41</v>
      </c>
      <c r="Y145" s="45" t="s">
        <v>41</v>
      </c>
      <c r="Z145" s="45" t="s">
        <v>41</v>
      </c>
      <c r="AA145" s="45" t="s">
        <v>41</v>
      </c>
      <c r="AB145" s="46" t="s">
        <v>100</v>
      </c>
      <c r="AC145" s="46" t="s">
        <v>101</v>
      </c>
      <c r="AD145" s="69"/>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row>
    <row r="146" s="6" customFormat="1" ht="24" spans="1:228">
      <c r="A146" s="45" t="s">
        <v>42</v>
      </c>
      <c r="B146" s="46" t="s">
        <v>103</v>
      </c>
      <c r="C146" s="45" t="s">
        <v>54</v>
      </c>
      <c r="D146" s="45" t="s">
        <v>70</v>
      </c>
      <c r="E146" s="45" t="s">
        <v>71</v>
      </c>
      <c r="F146" s="45">
        <v>5871</v>
      </c>
      <c r="G146" s="45">
        <v>1</v>
      </c>
      <c r="H146" s="45">
        <v>1506</v>
      </c>
      <c r="I146" s="45">
        <v>5871</v>
      </c>
      <c r="J146" s="45">
        <v>2020</v>
      </c>
      <c r="K146" s="45">
        <v>2020</v>
      </c>
      <c r="L146" s="55">
        <v>35.226</v>
      </c>
      <c r="M146" s="55">
        <v>0</v>
      </c>
      <c r="N146" s="55">
        <v>0</v>
      </c>
      <c r="O146" s="55">
        <v>0</v>
      </c>
      <c r="P146" s="55">
        <v>35.226</v>
      </c>
      <c r="Q146" s="45" t="s">
        <v>46</v>
      </c>
      <c r="R146" s="45">
        <v>1506</v>
      </c>
      <c r="S146" s="45">
        <v>5871</v>
      </c>
      <c r="T146" s="45">
        <f t="shared" si="37"/>
        <v>1506</v>
      </c>
      <c r="U146" s="45">
        <f t="shared" si="38"/>
        <v>5871</v>
      </c>
      <c r="V146" s="45" t="s">
        <v>41</v>
      </c>
      <c r="W146" s="45" t="s">
        <v>41</v>
      </c>
      <c r="X146" s="45" t="s">
        <v>41</v>
      </c>
      <c r="Y146" s="45" t="s">
        <v>41</v>
      </c>
      <c r="Z146" s="45" t="s">
        <v>41</v>
      </c>
      <c r="AA146" s="45" t="s">
        <v>41</v>
      </c>
      <c r="AB146" s="46" t="s">
        <v>100</v>
      </c>
      <c r="AC146" s="46" t="s">
        <v>101</v>
      </c>
      <c r="AD146" s="68"/>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row>
    <row r="147" s="8" customFormat="1" ht="24" spans="1:228">
      <c r="A147" s="45" t="s">
        <v>42</v>
      </c>
      <c r="B147" s="46" t="s">
        <v>103</v>
      </c>
      <c r="C147" s="45" t="s">
        <v>55</v>
      </c>
      <c r="D147" s="45" t="s">
        <v>70</v>
      </c>
      <c r="E147" s="45" t="s">
        <v>71</v>
      </c>
      <c r="F147" s="45">
        <v>5731</v>
      </c>
      <c r="G147" s="45">
        <v>1</v>
      </c>
      <c r="H147" s="45">
        <v>1449</v>
      </c>
      <c r="I147" s="45">
        <v>5731</v>
      </c>
      <c r="J147" s="45">
        <v>2020</v>
      </c>
      <c r="K147" s="45">
        <v>2020</v>
      </c>
      <c r="L147" s="55">
        <v>34.38</v>
      </c>
      <c r="M147" s="55">
        <v>0</v>
      </c>
      <c r="N147" s="55">
        <v>0</v>
      </c>
      <c r="O147" s="55">
        <v>0</v>
      </c>
      <c r="P147" s="55">
        <v>34.38</v>
      </c>
      <c r="Q147" s="45" t="s">
        <v>46</v>
      </c>
      <c r="R147" s="45">
        <v>1449</v>
      </c>
      <c r="S147" s="45">
        <v>5731</v>
      </c>
      <c r="T147" s="45">
        <f t="shared" si="37"/>
        <v>1449</v>
      </c>
      <c r="U147" s="45">
        <f t="shared" si="38"/>
        <v>5731</v>
      </c>
      <c r="V147" s="45" t="s">
        <v>41</v>
      </c>
      <c r="W147" s="45" t="s">
        <v>41</v>
      </c>
      <c r="X147" s="45" t="s">
        <v>41</v>
      </c>
      <c r="Y147" s="45" t="s">
        <v>41</v>
      </c>
      <c r="Z147" s="45" t="s">
        <v>41</v>
      </c>
      <c r="AA147" s="45" t="s">
        <v>41</v>
      </c>
      <c r="AB147" s="46" t="s">
        <v>100</v>
      </c>
      <c r="AC147" s="46" t="s">
        <v>101</v>
      </c>
      <c r="AD147" s="7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c r="BY147" s="11"/>
      <c r="BZ147" s="11"/>
      <c r="CA147" s="11"/>
      <c r="CB147" s="11"/>
      <c r="CC147" s="11"/>
      <c r="CD147" s="11"/>
      <c r="CE147" s="11"/>
      <c r="CF147" s="11"/>
      <c r="CG147" s="11"/>
      <c r="CH147" s="11"/>
      <c r="CI147" s="11"/>
      <c r="CJ147" s="11"/>
      <c r="CK147" s="11"/>
      <c r="CL147" s="11"/>
      <c r="CM147" s="11"/>
      <c r="CN147" s="11"/>
      <c r="CO147" s="11"/>
      <c r="CP147" s="11"/>
      <c r="CQ147" s="11"/>
      <c r="CR147" s="11"/>
      <c r="CS147" s="11"/>
      <c r="CT147" s="11"/>
      <c r="CU147" s="11"/>
      <c r="CV147" s="11"/>
      <c r="CW147" s="11"/>
      <c r="CX147" s="11"/>
      <c r="CY147" s="11"/>
      <c r="CZ147" s="11"/>
      <c r="DA147" s="11"/>
      <c r="DB147" s="11"/>
      <c r="DC147" s="11"/>
      <c r="DD147" s="11"/>
      <c r="DE147" s="11"/>
      <c r="DF147" s="11"/>
      <c r="DG147" s="11"/>
      <c r="DH147" s="11"/>
      <c r="DI147" s="11"/>
      <c r="DJ147" s="11"/>
      <c r="DK147" s="11"/>
      <c r="DL147" s="11"/>
      <c r="DM147" s="11"/>
      <c r="DN147" s="11"/>
      <c r="DO147" s="11"/>
      <c r="DP147" s="11"/>
      <c r="DQ147" s="11"/>
      <c r="DR147" s="11"/>
      <c r="DS147" s="11"/>
      <c r="DT147" s="11"/>
      <c r="DU147" s="11"/>
      <c r="DV147" s="11"/>
      <c r="DW147" s="11"/>
      <c r="DX147" s="11"/>
      <c r="DY147" s="11"/>
      <c r="DZ147" s="11"/>
      <c r="EA147" s="11"/>
      <c r="EB147" s="11"/>
      <c r="EC147" s="11"/>
      <c r="ED147" s="11"/>
      <c r="EE147" s="11"/>
      <c r="EF147" s="11"/>
      <c r="EG147" s="11"/>
      <c r="EH147" s="11"/>
      <c r="EI147" s="11"/>
      <c r="EJ147" s="11"/>
      <c r="EK147" s="11"/>
      <c r="EL147" s="11"/>
      <c r="EM147" s="11"/>
      <c r="EN147" s="11"/>
      <c r="EO147" s="11"/>
      <c r="EP147" s="11"/>
      <c r="EQ147" s="11"/>
      <c r="ER147" s="11"/>
      <c r="ES147" s="11"/>
      <c r="ET147" s="11"/>
      <c r="EU147" s="11"/>
      <c r="EV147" s="11"/>
      <c r="EW147" s="11"/>
      <c r="EX147" s="11"/>
      <c r="EY147" s="11"/>
      <c r="EZ147" s="11"/>
      <c r="FA147" s="11"/>
      <c r="FB147" s="11"/>
      <c r="FC147" s="11"/>
      <c r="FD147" s="11"/>
      <c r="FE147" s="11"/>
      <c r="FF147" s="11"/>
      <c r="FG147" s="11"/>
      <c r="FH147" s="11"/>
      <c r="FI147" s="11"/>
      <c r="FJ147" s="11"/>
      <c r="FK147" s="11"/>
      <c r="FL147" s="11"/>
      <c r="FM147" s="11"/>
      <c r="FN147" s="11"/>
      <c r="FO147" s="11"/>
      <c r="FP147" s="11"/>
      <c r="FQ147" s="11"/>
      <c r="FR147" s="11"/>
      <c r="FS147" s="11"/>
      <c r="FT147" s="11"/>
      <c r="FU147" s="11"/>
      <c r="FV147" s="11"/>
      <c r="FW147" s="11"/>
      <c r="FX147" s="11"/>
      <c r="FY147" s="11"/>
      <c r="FZ147" s="11"/>
      <c r="GA147" s="11"/>
      <c r="GB147" s="11"/>
      <c r="GC147" s="11"/>
      <c r="GD147" s="11"/>
      <c r="GE147" s="11"/>
      <c r="GF147" s="11"/>
      <c r="GG147" s="11"/>
      <c r="GH147" s="11"/>
      <c r="GI147" s="11"/>
      <c r="GJ147" s="11"/>
      <c r="GK147" s="11"/>
      <c r="GL147" s="11"/>
      <c r="GM147" s="11"/>
      <c r="GN147" s="11"/>
      <c r="GO147" s="11"/>
      <c r="GP147" s="11"/>
      <c r="GQ147" s="11"/>
      <c r="GR147" s="11"/>
      <c r="GS147" s="11"/>
      <c r="GT147" s="11"/>
      <c r="GU147" s="11"/>
      <c r="GV147" s="11"/>
      <c r="GW147" s="11"/>
      <c r="GX147" s="11"/>
      <c r="GY147" s="11"/>
      <c r="GZ147" s="11"/>
      <c r="HA147" s="11"/>
      <c r="HB147" s="11"/>
      <c r="HC147" s="11"/>
      <c r="HD147" s="11"/>
      <c r="HE147" s="11"/>
      <c r="HF147" s="11"/>
      <c r="HG147" s="11"/>
      <c r="HH147" s="11"/>
      <c r="HI147" s="11"/>
      <c r="HJ147" s="11"/>
      <c r="HK147" s="11"/>
      <c r="HL147" s="11"/>
      <c r="HM147" s="11"/>
      <c r="HN147" s="11"/>
      <c r="HO147" s="11"/>
      <c r="HP147" s="11"/>
      <c r="HQ147" s="11"/>
      <c r="HR147" s="11"/>
      <c r="HS147" s="11"/>
      <c r="HT147" s="11"/>
    </row>
    <row r="148" s="8" customFormat="1" ht="24" spans="1:228">
      <c r="A148" s="45" t="s">
        <v>42</v>
      </c>
      <c r="B148" s="46" t="s">
        <v>103</v>
      </c>
      <c r="C148" s="45" t="s">
        <v>56</v>
      </c>
      <c r="D148" s="45" t="s">
        <v>70</v>
      </c>
      <c r="E148" s="45" t="s">
        <v>71</v>
      </c>
      <c r="F148" s="45">
        <v>2289</v>
      </c>
      <c r="G148" s="45">
        <v>1</v>
      </c>
      <c r="H148" s="45">
        <v>650</v>
      </c>
      <c r="I148" s="45">
        <v>2289</v>
      </c>
      <c r="J148" s="45">
        <v>2020</v>
      </c>
      <c r="K148" s="45">
        <v>2020</v>
      </c>
      <c r="L148" s="55">
        <v>13.73</v>
      </c>
      <c r="M148" s="55">
        <v>0</v>
      </c>
      <c r="N148" s="55">
        <v>0</v>
      </c>
      <c r="O148" s="55">
        <v>0</v>
      </c>
      <c r="P148" s="55">
        <v>13.73</v>
      </c>
      <c r="Q148" s="45" t="s">
        <v>46</v>
      </c>
      <c r="R148" s="45">
        <v>650</v>
      </c>
      <c r="S148" s="45">
        <v>2289</v>
      </c>
      <c r="T148" s="45">
        <f t="shared" si="37"/>
        <v>650</v>
      </c>
      <c r="U148" s="45">
        <f t="shared" si="38"/>
        <v>2289</v>
      </c>
      <c r="V148" s="45" t="s">
        <v>41</v>
      </c>
      <c r="W148" s="45" t="s">
        <v>41</v>
      </c>
      <c r="X148" s="45" t="s">
        <v>41</v>
      </c>
      <c r="Y148" s="45" t="s">
        <v>41</v>
      </c>
      <c r="Z148" s="45" t="s">
        <v>41</v>
      </c>
      <c r="AA148" s="45" t="s">
        <v>41</v>
      </c>
      <c r="AB148" s="46" t="s">
        <v>100</v>
      </c>
      <c r="AC148" s="46" t="s">
        <v>101</v>
      </c>
      <c r="AD148" s="69"/>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row>
    <row r="149" s="8" customFormat="1" ht="24" spans="1:30">
      <c r="A149" s="45" t="s">
        <v>42</v>
      </c>
      <c r="B149" s="46" t="s">
        <v>103</v>
      </c>
      <c r="C149" s="45" t="s">
        <v>57</v>
      </c>
      <c r="D149" s="45" t="s">
        <v>70</v>
      </c>
      <c r="E149" s="45" t="s">
        <v>71</v>
      </c>
      <c r="F149" s="45">
        <v>798</v>
      </c>
      <c r="G149" s="45">
        <v>1</v>
      </c>
      <c r="H149" s="45">
        <v>204</v>
      </c>
      <c r="I149" s="45">
        <v>798</v>
      </c>
      <c r="J149" s="45">
        <v>2020</v>
      </c>
      <c r="K149" s="45">
        <v>2020</v>
      </c>
      <c r="L149" s="55">
        <v>4.788</v>
      </c>
      <c r="M149" s="55">
        <v>0</v>
      </c>
      <c r="N149" s="55">
        <v>0</v>
      </c>
      <c r="O149" s="55">
        <v>0</v>
      </c>
      <c r="P149" s="55">
        <v>4.788</v>
      </c>
      <c r="Q149" s="45" t="s">
        <v>46</v>
      </c>
      <c r="R149" s="45">
        <v>204</v>
      </c>
      <c r="S149" s="45">
        <v>798</v>
      </c>
      <c r="T149" s="45">
        <f t="shared" si="37"/>
        <v>204</v>
      </c>
      <c r="U149" s="45">
        <f t="shared" si="38"/>
        <v>798</v>
      </c>
      <c r="V149" s="45" t="s">
        <v>41</v>
      </c>
      <c r="W149" s="45" t="s">
        <v>41</v>
      </c>
      <c r="X149" s="45" t="s">
        <v>41</v>
      </c>
      <c r="Y149" s="45" t="s">
        <v>41</v>
      </c>
      <c r="Z149" s="45" t="s">
        <v>41</v>
      </c>
      <c r="AA149" s="45" t="s">
        <v>41</v>
      </c>
      <c r="AB149" s="46" t="s">
        <v>100</v>
      </c>
      <c r="AC149" s="46" t="s">
        <v>101</v>
      </c>
      <c r="AD149" s="66"/>
    </row>
    <row r="150" s="9" customFormat="1" ht="24" spans="1:228">
      <c r="A150" s="45" t="s">
        <v>42</v>
      </c>
      <c r="B150" s="46" t="s">
        <v>103</v>
      </c>
      <c r="C150" s="45" t="s">
        <v>58</v>
      </c>
      <c r="D150" s="45" t="s">
        <v>70</v>
      </c>
      <c r="E150" s="45" t="s">
        <v>71</v>
      </c>
      <c r="F150" s="45">
        <v>4387</v>
      </c>
      <c r="G150" s="45">
        <v>1</v>
      </c>
      <c r="H150" s="45">
        <v>1013</v>
      </c>
      <c r="I150" s="45">
        <v>4387</v>
      </c>
      <c r="J150" s="45">
        <v>2020</v>
      </c>
      <c r="K150" s="45">
        <v>2020</v>
      </c>
      <c r="L150" s="55">
        <v>26.322</v>
      </c>
      <c r="M150" s="55">
        <v>0</v>
      </c>
      <c r="N150" s="55">
        <v>0</v>
      </c>
      <c r="O150" s="55">
        <v>0</v>
      </c>
      <c r="P150" s="55">
        <v>26.322</v>
      </c>
      <c r="Q150" s="45" t="s">
        <v>46</v>
      </c>
      <c r="R150" s="45">
        <v>1013</v>
      </c>
      <c r="S150" s="45">
        <v>4387</v>
      </c>
      <c r="T150" s="45">
        <f t="shared" si="37"/>
        <v>1013</v>
      </c>
      <c r="U150" s="45">
        <f t="shared" si="38"/>
        <v>4387</v>
      </c>
      <c r="V150" s="45" t="s">
        <v>41</v>
      </c>
      <c r="W150" s="45" t="s">
        <v>41</v>
      </c>
      <c r="X150" s="45" t="s">
        <v>41</v>
      </c>
      <c r="Y150" s="45" t="s">
        <v>41</v>
      </c>
      <c r="Z150" s="45" t="s">
        <v>41</v>
      </c>
      <c r="AA150" s="45" t="s">
        <v>41</v>
      </c>
      <c r="AB150" s="46" t="s">
        <v>100</v>
      </c>
      <c r="AC150" s="46" t="s">
        <v>101</v>
      </c>
      <c r="AD150" s="69"/>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c r="BZ150" s="72"/>
      <c r="CA150" s="72"/>
      <c r="CB150" s="72"/>
      <c r="CC150" s="72"/>
      <c r="CD150" s="72"/>
      <c r="CE150" s="72"/>
      <c r="CF150" s="72"/>
      <c r="CG150" s="72"/>
      <c r="CH150" s="72"/>
      <c r="CI150" s="72"/>
      <c r="CJ150" s="72"/>
      <c r="CK150" s="72"/>
      <c r="CL150" s="72"/>
      <c r="CM150" s="72"/>
      <c r="CN150" s="72"/>
      <c r="CO150" s="72"/>
      <c r="CP150" s="72"/>
      <c r="CQ150" s="72"/>
      <c r="CR150" s="72"/>
      <c r="CS150" s="72"/>
      <c r="CT150" s="72"/>
      <c r="CU150" s="72"/>
      <c r="CV150" s="72"/>
      <c r="CW150" s="72"/>
      <c r="CX150" s="72"/>
      <c r="CY150" s="72"/>
      <c r="CZ150" s="72"/>
      <c r="DA150" s="72"/>
      <c r="DB150" s="72"/>
      <c r="DC150" s="72"/>
      <c r="DD150" s="72"/>
      <c r="DE150" s="72"/>
      <c r="DF150" s="72"/>
      <c r="DG150" s="72"/>
      <c r="DH150" s="72"/>
      <c r="DI150" s="72"/>
      <c r="DJ150" s="72"/>
      <c r="DK150" s="72"/>
      <c r="DL150" s="72"/>
      <c r="DM150" s="72"/>
      <c r="DN150" s="72"/>
      <c r="DO150" s="72"/>
      <c r="DP150" s="72"/>
      <c r="DQ150" s="72"/>
      <c r="DR150" s="72"/>
      <c r="DS150" s="72"/>
      <c r="DT150" s="72"/>
      <c r="DU150" s="72"/>
      <c r="DV150" s="72"/>
      <c r="DW150" s="72"/>
      <c r="DX150" s="72"/>
      <c r="DY150" s="72"/>
      <c r="DZ150" s="72"/>
      <c r="EA150" s="72"/>
      <c r="EB150" s="72"/>
      <c r="EC150" s="72"/>
      <c r="ED150" s="72"/>
      <c r="EE150" s="72"/>
      <c r="EF150" s="72"/>
      <c r="EG150" s="72"/>
      <c r="EH150" s="72"/>
      <c r="EI150" s="72"/>
      <c r="EJ150" s="72"/>
      <c r="EK150" s="72"/>
      <c r="EL150" s="72"/>
      <c r="EM150" s="72"/>
      <c r="EN150" s="72"/>
      <c r="EO150" s="72"/>
      <c r="EP150" s="72"/>
      <c r="EQ150" s="72"/>
      <c r="ER150" s="72"/>
      <c r="ES150" s="72"/>
      <c r="ET150" s="72"/>
      <c r="EU150" s="72"/>
      <c r="EV150" s="72"/>
      <c r="EW150" s="72"/>
      <c r="EX150" s="72"/>
      <c r="EY150" s="72"/>
      <c r="EZ150" s="72"/>
      <c r="FA150" s="72"/>
      <c r="FB150" s="72"/>
      <c r="FC150" s="72"/>
      <c r="FD150" s="72"/>
      <c r="FE150" s="72"/>
      <c r="FF150" s="72"/>
      <c r="FG150" s="72"/>
      <c r="FH150" s="72"/>
      <c r="FI150" s="72"/>
      <c r="FJ150" s="72"/>
      <c r="FK150" s="72"/>
      <c r="FL150" s="72"/>
      <c r="FM150" s="72"/>
      <c r="FN150" s="72"/>
      <c r="FO150" s="72"/>
      <c r="FP150" s="72"/>
      <c r="FQ150" s="72"/>
      <c r="FR150" s="72"/>
      <c r="FS150" s="72"/>
      <c r="FT150" s="72"/>
      <c r="FU150" s="72"/>
      <c r="FV150" s="72"/>
      <c r="FW150" s="72"/>
      <c r="FX150" s="72"/>
      <c r="FY150" s="72"/>
      <c r="FZ150" s="72"/>
      <c r="GA150" s="72"/>
      <c r="GB150" s="72"/>
      <c r="GC150" s="72"/>
      <c r="GD150" s="72"/>
      <c r="GE150" s="72"/>
      <c r="GF150" s="72"/>
      <c r="GG150" s="72"/>
      <c r="GH150" s="72"/>
      <c r="GI150" s="72"/>
      <c r="GJ150" s="72"/>
      <c r="GK150" s="72"/>
      <c r="GL150" s="72"/>
      <c r="GM150" s="72"/>
      <c r="GN150" s="72"/>
      <c r="GO150" s="72"/>
      <c r="GP150" s="72"/>
      <c r="GQ150" s="72"/>
      <c r="GR150" s="72"/>
      <c r="GS150" s="72"/>
      <c r="GT150" s="72"/>
      <c r="GU150" s="72"/>
      <c r="GV150" s="72"/>
      <c r="GW150" s="72"/>
      <c r="GX150" s="72"/>
      <c r="GY150" s="72"/>
      <c r="GZ150" s="72"/>
      <c r="HA150" s="72"/>
      <c r="HB150" s="72"/>
      <c r="HC150" s="72"/>
      <c r="HD150" s="72"/>
      <c r="HE150" s="72"/>
      <c r="HF150" s="72"/>
      <c r="HG150" s="72"/>
      <c r="HH150" s="72"/>
      <c r="HI150" s="72"/>
      <c r="HJ150" s="72"/>
      <c r="HK150" s="72"/>
      <c r="HL150" s="72"/>
      <c r="HM150" s="72"/>
      <c r="HN150" s="72"/>
      <c r="HO150" s="72"/>
      <c r="HP150" s="72"/>
      <c r="HQ150" s="72"/>
      <c r="HR150" s="72"/>
      <c r="HS150" s="72"/>
      <c r="HT150" s="72"/>
    </row>
    <row r="151" s="5" customFormat="1" ht="12" spans="1:30">
      <c r="A151" s="43">
        <v>3.3</v>
      </c>
      <c r="B151" s="44" t="s">
        <v>104</v>
      </c>
      <c r="C151" s="43" t="s">
        <v>174</v>
      </c>
      <c r="D151" s="43"/>
      <c r="E151" s="43"/>
      <c r="F151" s="43">
        <f>F152</f>
        <v>7</v>
      </c>
      <c r="G151" s="43">
        <f t="shared" ref="G151:U151" si="39">G152</f>
        <v>1</v>
      </c>
      <c r="H151" s="43">
        <f t="shared" si="39"/>
        <v>7</v>
      </c>
      <c r="I151" s="43">
        <f t="shared" si="39"/>
        <v>7</v>
      </c>
      <c r="J151" s="43"/>
      <c r="K151" s="43"/>
      <c r="L151" s="52" t="s">
        <v>70</v>
      </c>
      <c r="M151" s="52" t="s">
        <v>70</v>
      </c>
      <c r="N151" s="52" t="s">
        <v>70</v>
      </c>
      <c r="O151" s="52" t="s">
        <v>70</v>
      </c>
      <c r="P151" s="52" t="s">
        <v>70</v>
      </c>
      <c r="Q151" s="43"/>
      <c r="R151" s="43">
        <f t="shared" si="39"/>
        <v>7</v>
      </c>
      <c r="S151" s="43">
        <f t="shared" si="39"/>
        <v>7</v>
      </c>
      <c r="T151" s="43">
        <f t="shared" si="39"/>
        <v>7</v>
      </c>
      <c r="U151" s="43">
        <f t="shared" si="39"/>
        <v>7</v>
      </c>
      <c r="V151" s="43" t="s">
        <v>41</v>
      </c>
      <c r="W151" s="43" t="s">
        <v>41</v>
      </c>
      <c r="X151" s="43" t="s">
        <v>41</v>
      </c>
      <c r="Y151" s="43" t="s">
        <v>41</v>
      </c>
      <c r="Z151" s="43" t="s">
        <v>41</v>
      </c>
      <c r="AA151" s="43" t="s">
        <v>41</v>
      </c>
      <c r="AB151" s="44"/>
      <c r="AC151" s="44"/>
      <c r="AD151" s="65"/>
    </row>
    <row r="152" s="7" customFormat="1" ht="24" spans="1:30">
      <c r="A152" s="45" t="s">
        <v>42</v>
      </c>
      <c r="B152" s="46" t="s">
        <v>105</v>
      </c>
      <c r="C152" s="45" t="s">
        <v>49</v>
      </c>
      <c r="D152" s="45" t="s">
        <v>70</v>
      </c>
      <c r="E152" s="45" t="s">
        <v>71</v>
      </c>
      <c r="F152" s="45">
        <v>7</v>
      </c>
      <c r="G152" s="45">
        <v>1</v>
      </c>
      <c r="H152" s="45">
        <v>7</v>
      </c>
      <c r="I152" s="45">
        <v>7</v>
      </c>
      <c r="J152" s="45">
        <v>2020</v>
      </c>
      <c r="K152" s="45">
        <v>2020</v>
      </c>
      <c r="L152" s="55" t="s">
        <v>70</v>
      </c>
      <c r="M152" s="55" t="s">
        <v>70</v>
      </c>
      <c r="N152" s="55" t="s">
        <v>70</v>
      </c>
      <c r="O152" s="55" t="s">
        <v>70</v>
      </c>
      <c r="P152" s="55" t="s">
        <v>70</v>
      </c>
      <c r="Q152" s="45" t="s">
        <v>46</v>
      </c>
      <c r="R152" s="45">
        <v>7</v>
      </c>
      <c r="S152" s="45">
        <v>7</v>
      </c>
      <c r="T152" s="45">
        <f>H152</f>
        <v>7</v>
      </c>
      <c r="U152" s="45">
        <f>I152</f>
        <v>7</v>
      </c>
      <c r="V152" s="45" t="s">
        <v>41</v>
      </c>
      <c r="W152" s="45" t="s">
        <v>41</v>
      </c>
      <c r="X152" s="45" t="s">
        <v>41</v>
      </c>
      <c r="Y152" s="45" t="s">
        <v>41</v>
      </c>
      <c r="Z152" s="45" t="s">
        <v>41</v>
      </c>
      <c r="AA152" s="45" t="s">
        <v>41</v>
      </c>
      <c r="AB152" s="46" t="s">
        <v>100</v>
      </c>
      <c r="AC152" s="46" t="s">
        <v>101</v>
      </c>
      <c r="AD152" s="67"/>
    </row>
    <row r="153" s="5" customFormat="1" ht="12" spans="1:30">
      <c r="A153" s="43">
        <v>3.4</v>
      </c>
      <c r="B153" s="44" t="s">
        <v>796</v>
      </c>
      <c r="C153" s="43" t="s">
        <v>148</v>
      </c>
      <c r="D153" s="43"/>
      <c r="E153" s="43"/>
      <c r="F153" s="43">
        <f>SUM(F154:F164)</f>
        <v>550</v>
      </c>
      <c r="G153" s="43">
        <f>SUM(G154:G164)</f>
        <v>11</v>
      </c>
      <c r="H153" s="43">
        <f>SUM(H154:H164)</f>
        <v>515</v>
      </c>
      <c r="I153" s="43">
        <f>SUM(I154:I164)</f>
        <v>550</v>
      </c>
      <c r="J153" s="43"/>
      <c r="K153" s="43"/>
      <c r="L153" s="52">
        <f>SUM(L154:L164)</f>
        <v>330.195235</v>
      </c>
      <c r="M153" s="52">
        <f t="shared" ref="M153:U153" si="40">SUM(M154:M164)</f>
        <v>0</v>
      </c>
      <c r="N153" s="52">
        <f t="shared" si="40"/>
        <v>0</v>
      </c>
      <c r="O153" s="52">
        <f t="shared" si="40"/>
        <v>0</v>
      </c>
      <c r="P153" s="52">
        <f t="shared" si="40"/>
        <v>330.195235</v>
      </c>
      <c r="Q153" s="43"/>
      <c r="R153" s="43">
        <f t="shared" si="40"/>
        <v>515</v>
      </c>
      <c r="S153" s="43">
        <f t="shared" si="40"/>
        <v>550</v>
      </c>
      <c r="T153" s="43">
        <f t="shared" si="40"/>
        <v>515</v>
      </c>
      <c r="U153" s="43">
        <f t="shared" si="40"/>
        <v>550</v>
      </c>
      <c r="V153" s="43" t="s">
        <v>41</v>
      </c>
      <c r="W153" s="43" t="s">
        <v>41</v>
      </c>
      <c r="X153" s="43" t="s">
        <v>41</v>
      </c>
      <c r="Y153" s="43" t="s">
        <v>41</v>
      </c>
      <c r="Z153" s="43" t="s">
        <v>41</v>
      </c>
      <c r="AA153" s="43" t="s">
        <v>41</v>
      </c>
      <c r="AB153" s="44"/>
      <c r="AC153" s="44"/>
      <c r="AD153" s="65"/>
    </row>
    <row r="154" s="8" customFormat="1" ht="24" spans="1:30">
      <c r="A154" s="45" t="s">
        <v>42</v>
      </c>
      <c r="B154" s="46" t="s">
        <v>107</v>
      </c>
      <c r="C154" s="45" t="s">
        <v>44</v>
      </c>
      <c r="D154" s="45" t="s">
        <v>70</v>
      </c>
      <c r="E154" s="45" t="s">
        <v>71</v>
      </c>
      <c r="F154" s="45">
        <v>19</v>
      </c>
      <c r="G154" s="45">
        <v>1</v>
      </c>
      <c r="H154" s="45">
        <v>18</v>
      </c>
      <c r="I154" s="45">
        <v>19</v>
      </c>
      <c r="J154" s="45">
        <v>2020</v>
      </c>
      <c r="K154" s="45">
        <v>2020</v>
      </c>
      <c r="L154" s="55">
        <v>26.191919</v>
      </c>
      <c r="M154" s="55">
        <v>0</v>
      </c>
      <c r="N154" s="55">
        <v>0</v>
      </c>
      <c r="O154" s="55">
        <v>0</v>
      </c>
      <c r="P154" s="55">
        <v>26.191919</v>
      </c>
      <c r="Q154" s="45" t="s">
        <v>46</v>
      </c>
      <c r="R154" s="45">
        <v>18</v>
      </c>
      <c r="S154" s="45">
        <v>19</v>
      </c>
      <c r="T154" s="45">
        <f t="shared" ref="T154:T164" si="41">H154</f>
        <v>18</v>
      </c>
      <c r="U154" s="45">
        <f t="shared" ref="U154:U164" si="42">I154</f>
        <v>19</v>
      </c>
      <c r="V154" s="45"/>
      <c r="W154" s="45"/>
      <c r="X154" s="45"/>
      <c r="Y154" s="45"/>
      <c r="Z154" s="45"/>
      <c r="AA154" s="45"/>
      <c r="AB154" s="46" t="s">
        <v>100</v>
      </c>
      <c r="AC154" s="46" t="s">
        <v>108</v>
      </c>
      <c r="AD154" s="66"/>
    </row>
    <row r="155" s="6" customFormat="1" ht="24" spans="1:228">
      <c r="A155" s="45" t="s">
        <v>42</v>
      </c>
      <c r="B155" s="46" t="s">
        <v>797</v>
      </c>
      <c r="C155" s="45" t="s">
        <v>49</v>
      </c>
      <c r="D155" s="45" t="s">
        <v>70</v>
      </c>
      <c r="E155" s="45" t="s">
        <v>71</v>
      </c>
      <c r="F155" s="45">
        <v>35</v>
      </c>
      <c r="G155" s="45">
        <v>1</v>
      </c>
      <c r="H155" s="45">
        <v>34</v>
      </c>
      <c r="I155" s="45">
        <v>35</v>
      </c>
      <c r="J155" s="45">
        <v>2020</v>
      </c>
      <c r="K155" s="45">
        <v>2020</v>
      </c>
      <c r="L155" s="55">
        <v>19.542186</v>
      </c>
      <c r="M155" s="55">
        <v>0</v>
      </c>
      <c r="N155" s="55">
        <v>0</v>
      </c>
      <c r="O155" s="55">
        <v>0</v>
      </c>
      <c r="P155" s="55">
        <v>19.542186</v>
      </c>
      <c r="Q155" s="45" t="s">
        <v>46</v>
      </c>
      <c r="R155" s="45">
        <v>34</v>
      </c>
      <c r="S155" s="45">
        <v>35</v>
      </c>
      <c r="T155" s="45">
        <f t="shared" si="41"/>
        <v>34</v>
      </c>
      <c r="U155" s="45">
        <f t="shared" si="42"/>
        <v>35</v>
      </c>
      <c r="V155" s="45" t="s">
        <v>41</v>
      </c>
      <c r="W155" s="45" t="s">
        <v>41</v>
      </c>
      <c r="X155" s="45" t="s">
        <v>41</v>
      </c>
      <c r="Y155" s="45" t="s">
        <v>41</v>
      </c>
      <c r="Z155" s="45" t="s">
        <v>41</v>
      </c>
      <c r="AA155" s="45" t="s">
        <v>41</v>
      </c>
      <c r="AB155" s="46" t="s">
        <v>100</v>
      </c>
      <c r="AC155" s="46" t="s">
        <v>108</v>
      </c>
      <c r="AD155" s="66"/>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c r="FQ155" s="8"/>
      <c r="FR155" s="8"/>
      <c r="FS155" s="8"/>
      <c r="FT155" s="8"/>
      <c r="FU155" s="8"/>
      <c r="FV155" s="8"/>
      <c r="FW155" s="8"/>
      <c r="FX155" s="8"/>
      <c r="FY155" s="8"/>
      <c r="FZ155" s="8"/>
      <c r="GA155" s="8"/>
      <c r="GB155" s="8"/>
      <c r="GC155" s="8"/>
      <c r="GD155" s="8"/>
      <c r="GE155" s="8"/>
      <c r="GF155" s="8"/>
      <c r="GG155" s="8"/>
      <c r="GH155" s="8"/>
      <c r="GI155" s="8"/>
      <c r="GJ155" s="8"/>
      <c r="GK155" s="8"/>
      <c r="GL155" s="8"/>
      <c r="GM155" s="8"/>
      <c r="GN155" s="8"/>
      <c r="GO155" s="8"/>
      <c r="GP155" s="8"/>
      <c r="GQ155" s="8"/>
      <c r="GR155" s="8"/>
      <c r="GS155" s="8"/>
      <c r="GT155" s="8"/>
      <c r="GU155" s="8"/>
      <c r="GV155" s="8"/>
      <c r="GW155" s="8"/>
      <c r="GX155" s="8"/>
      <c r="GY155" s="8"/>
      <c r="GZ155" s="8"/>
      <c r="HA155" s="8"/>
      <c r="HB155" s="8"/>
      <c r="HC155" s="8"/>
      <c r="HD155" s="8"/>
      <c r="HE155" s="8"/>
      <c r="HF155" s="8"/>
      <c r="HG155" s="8"/>
      <c r="HH155" s="8"/>
      <c r="HI155" s="8"/>
      <c r="HJ155" s="8"/>
      <c r="HK155" s="8"/>
      <c r="HL155" s="8"/>
      <c r="HM155" s="8"/>
      <c r="HN155" s="8"/>
      <c r="HO155" s="8"/>
      <c r="HP155" s="8"/>
      <c r="HQ155" s="8"/>
      <c r="HR155" s="8"/>
      <c r="HS155" s="8"/>
      <c r="HT155" s="8"/>
    </row>
    <row r="156" s="6" customFormat="1" ht="24" spans="1:228">
      <c r="A156" s="45" t="s">
        <v>42</v>
      </c>
      <c r="B156" s="46" t="s">
        <v>798</v>
      </c>
      <c r="C156" s="45" t="s">
        <v>50</v>
      </c>
      <c r="D156" s="45" t="s">
        <v>70</v>
      </c>
      <c r="E156" s="45" t="s">
        <v>71</v>
      </c>
      <c r="F156" s="45">
        <v>22</v>
      </c>
      <c r="G156" s="45">
        <v>1</v>
      </c>
      <c r="H156" s="45">
        <v>22</v>
      </c>
      <c r="I156" s="45">
        <v>22</v>
      </c>
      <c r="J156" s="45">
        <v>2020</v>
      </c>
      <c r="K156" s="45">
        <v>2020</v>
      </c>
      <c r="L156" s="55">
        <v>21.796691</v>
      </c>
      <c r="M156" s="55">
        <v>0</v>
      </c>
      <c r="N156" s="55">
        <v>0</v>
      </c>
      <c r="O156" s="55">
        <v>0</v>
      </c>
      <c r="P156" s="55">
        <v>21.796691</v>
      </c>
      <c r="Q156" s="45" t="s">
        <v>46</v>
      </c>
      <c r="R156" s="45">
        <v>22</v>
      </c>
      <c r="S156" s="45">
        <v>22</v>
      </c>
      <c r="T156" s="45">
        <f t="shared" si="41"/>
        <v>22</v>
      </c>
      <c r="U156" s="45">
        <f t="shared" si="42"/>
        <v>22</v>
      </c>
      <c r="V156" s="45" t="s">
        <v>41</v>
      </c>
      <c r="W156" s="45" t="s">
        <v>41</v>
      </c>
      <c r="X156" s="45" t="s">
        <v>41</v>
      </c>
      <c r="Y156" s="45" t="s">
        <v>41</v>
      </c>
      <c r="Z156" s="45" t="s">
        <v>41</v>
      </c>
      <c r="AA156" s="45" t="s">
        <v>41</v>
      </c>
      <c r="AB156" s="46" t="s">
        <v>100</v>
      </c>
      <c r="AC156" s="46" t="s">
        <v>108</v>
      </c>
      <c r="AD156" s="68"/>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row>
    <row r="157" s="6" customFormat="1" ht="24" spans="1:30">
      <c r="A157" s="45" t="s">
        <v>42</v>
      </c>
      <c r="B157" s="46" t="s">
        <v>799</v>
      </c>
      <c r="C157" s="45" t="s">
        <v>51</v>
      </c>
      <c r="D157" s="45" t="s">
        <v>70</v>
      </c>
      <c r="E157" s="45" t="s">
        <v>71</v>
      </c>
      <c r="F157" s="45">
        <v>17</v>
      </c>
      <c r="G157" s="45">
        <v>1</v>
      </c>
      <c r="H157" s="45">
        <v>15</v>
      </c>
      <c r="I157" s="45">
        <v>17</v>
      </c>
      <c r="J157" s="45">
        <v>2020</v>
      </c>
      <c r="K157" s="45">
        <v>2020</v>
      </c>
      <c r="L157" s="55">
        <v>5.662459</v>
      </c>
      <c r="M157" s="55">
        <v>0</v>
      </c>
      <c r="N157" s="55">
        <v>0</v>
      </c>
      <c r="O157" s="55">
        <v>0</v>
      </c>
      <c r="P157" s="55">
        <v>5.662459</v>
      </c>
      <c r="Q157" s="45" t="s">
        <v>46</v>
      </c>
      <c r="R157" s="45">
        <v>15</v>
      </c>
      <c r="S157" s="45">
        <v>17</v>
      </c>
      <c r="T157" s="45">
        <f t="shared" si="41"/>
        <v>15</v>
      </c>
      <c r="U157" s="45">
        <f t="shared" si="42"/>
        <v>17</v>
      </c>
      <c r="V157" s="45" t="s">
        <v>41</v>
      </c>
      <c r="W157" s="45" t="s">
        <v>41</v>
      </c>
      <c r="X157" s="45" t="s">
        <v>41</v>
      </c>
      <c r="Y157" s="45" t="s">
        <v>41</v>
      </c>
      <c r="Z157" s="45" t="s">
        <v>41</v>
      </c>
      <c r="AA157" s="45" t="s">
        <v>41</v>
      </c>
      <c r="AB157" s="46" t="s">
        <v>100</v>
      </c>
      <c r="AC157" s="46" t="s">
        <v>108</v>
      </c>
      <c r="AD157" s="69"/>
    </row>
    <row r="158" s="2" customFormat="1" ht="24" spans="1:228">
      <c r="A158" s="45" t="s">
        <v>42</v>
      </c>
      <c r="B158" s="46" t="s">
        <v>800</v>
      </c>
      <c r="C158" s="45" t="s">
        <v>52</v>
      </c>
      <c r="D158" s="45" t="s">
        <v>70</v>
      </c>
      <c r="E158" s="45" t="s">
        <v>71</v>
      </c>
      <c r="F158" s="45">
        <v>85</v>
      </c>
      <c r="G158" s="45">
        <v>1</v>
      </c>
      <c r="H158" s="45">
        <v>75</v>
      </c>
      <c r="I158" s="45">
        <v>85</v>
      </c>
      <c r="J158" s="45">
        <v>2020</v>
      </c>
      <c r="K158" s="45">
        <v>2020</v>
      </c>
      <c r="L158" s="55">
        <v>31.473534</v>
      </c>
      <c r="M158" s="55">
        <v>0</v>
      </c>
      <c r="N158" s="55">
        <v>0</v>
      </c>
      <c r="O158" s="55">
        <v>0</v>
      </c>
      <c r="P158" s="55">
        <v>31.473534</v>
      </c>
      <c r="Q158" s="45" t="s">
        <v>46</v>
      </c>
      <c r="R158" s="45">
        <v>75</v>
      </c>
      <c r="S158" s="45">
        <v>85</v>
      </c>
      <c r="T158" s="45">
        <f t="shared" si="41"/>
        <v>75</v>
      </c>
      <c r="U158" s="45">
        <f t="shared" si="42"/>
        <v>85</v>
      </c>
      <c r="V158" s="45" t="s">
        <v>41</v>
      </c>
      <c r="W158" s="45" t="s">
        <v>41</v>
      </c>
      <c r="X158" s="45" t="s">
        <v>41</v>
      </c>
      <c r="Y158" s="45" t="s">
        <v>41</v>
      </c>
      <c r="Z158" s="45" t="s">
        <v>41</v>
      </c>
      <c r="AA158" s="45" t="s">
        <v>41</v>
      </c>
      <c r="AB158" s="46" t="s">
        <v>100</v>
      </c>
      <c r="AC158" s="46" t="s">
        <v>108</v>
      </c>
      <c r="AD158" s="66"/>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c r="EW158" s="8"/>
      <c r="EX158" s="8"/>
      <c r="EY158" s="8"/>
      <c r="EZ158" s="8"/>
      <c r="FA158" s="8"/>
      <c r="FB158" s="8"/>
      <c r="FC158" s="8"/>
      <c r="FD158" s="8"/>
      <c r="FE158" s="8"/>
      <c r="FF158" s="8"/>
      <c r="FG158" s="8"/>
      <c r="FH158" s="8"/>
      <c r="FI158" s="8"/>
      <c r="FJ158" s="8"/>
      <c r="FK158" s="8"/>
      <c r="FL158" s="8"/>
      <c r="FM158" s="8"/>
      <c r="FN158" s="8"/>
      <c r="FO158" s="8"/>
      <c r="FP158" s="8"/>
      <c r="FQ158" s="8"/>
      <c r="FR158" s="8"/>
      <c r="FS158" s="8"/>
      <c r="FT158" s="8"/>
      <c r="FU158" s="8"/>
      <c r="FV158" s="8"/>
      <c r="FW158" s="8"/>
      <c r="FX158" s="8"/>
      <c r="FY158" s="8"/>
      <c r="FZ158" s="8"/>
      <c r="GA158" s="8"/>
      <c r="GB158" s="8"/>
      <c r="GC158" s="8"/>
      <c r="GD158" s="8"/>
      <c r="GE158" s="8"/>
      <c r="GF158" s="8"/>
      <c r="GG158" s="8"/>
      <c r="GH158" s="8"/>
      <c r="GI158" s="8"/>
      <c r="GJ158" s="8"/>
      <c r="GK158" s="8"/>
      <c r="GL158" s="8"/>
      <c r="GM158" s="8"/>
      <c r="GN158" s="8"/>
      <c r="GO158" s="8"/>
      <c r="GP158" s="8"/>
      <c r="GQ158" s="8"/>
      <c r="GR158" s="8"/>
      <c r="GS158" s="8"/>
      <c r="GT158" s="8"/>
      <c r="GU158" s="8"/>
      <c r="GV158" s="8"/>
      <c r="GW158" s="8"/>
      <c r="GX158" s="8"/>
      <c r="GY158" s="8"/>
      <c r="GZ158" s="8"/>
      <c r="HA158" s="8"/>
      <c r="HB158" s="8"/>
      <c r="HC158" s="8"/>
      <c r="HD158" s="8"/>
      <c r="HE158" s="8"/>
      <c r="HF158" s="8"/>
      <c r="HG158" s="8"/>
      <c r="HH158" s="8"/>
      <c r="HI158" s="8"/>
      <c r="HJ158" s="8"/>
      <c r="HK158" s="8"/>
      <c r="HL158" s="8"/>
      <c r="HM158" s="8"/>
      <c r="HN158" s="8"/>
      <c r="HO158" s="8"/>
      <c r="HP158" s="8"/>
      <c r="HQ158" s="8"/>
      <c r="HR158" s="8"/>
      <c r="HS158" s="8"/>
      <c r="HT158" s="8"/>
    </row>
    <row r="159" s="2" customFormat="1" ht="24" spans="1:228">
      <c r="A159" s="45" t="s">
        <v>42</v>
      </c>
      <c r="B159" s="46" t="s">
        <v>801</v>
      </c>
      <c r="C159" s="45" t="s">
        <v>53</v>
      </c>
      <c r="D159" s="45" t="s">
        <v>70</v>
      </c>
      <c r="E159" s="45" t="s">
        <v>71</v>
      </c>
      <c r="F159" s="45">
        <v>79</v>
      </c>
      <c r="G159" s="45">
        <v>1</v>
      </c>
      <c r="H159" s="45">
        <v>71</v>
      </c>
      <c r="I159" s="45">
        <v>79</v>
      </c>
      <c r="J159" s="45">
        <v>2020</v>
      </c>
      <c r="K159" s="45">
        <v>2020</v>
      </c>
      <c r="L159" s="55">
        <v>34.5</v>
      </c>
      <c r="M159" s="55">
        <v>0</v>
      </c>
      <c r="N159" s="55">
        <v>0</v>
      </c>
      <c r="O159" s="55">
        <v>0</v>
      </c>
      <c r="P159" s="55">
        <v>34.5</v>
      </c>
      <c r="Q159" s="45" t="s">
        <v>46</v>
      </c>
      <c r="R159" s="45">
        <v>71</v>
      </c>
      <c r="S159" s="45">
        <v>79</v>
      </c>
      <c r="T159" s="45">
        <f t="shared" si="41"/>
        <v>71</v>
      </c>
      <c r="U159" s="45">
        <f t="shared" si="42"/>
        <v>79</v>
      </c>
      <c r="V159" s="45" t="s">
        <v>41</v>
      </c>
      <c r="W159" s="45" t="s">
        <v>41</v>
      </c>
      <c r="X159" s="45" t="s">
        <v>41</v>
      </c>
      <c r="Y159" s="45" t="s">
        <v>41</v>
      </c>
      <c r="Z159" s="45" t="s">
        <v>41</v>
      </c>
      <c r="AA159" s="45" t="s">
        <v>41</v>
      </c>
      <c r="AB159" s="46" t="s">
        <v>100</v>
      </c>
      <c r="AC159" s="46" t="s">
        <v>108</v>
      </c>
      <c r="AD159" s="69"/>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row>
    <row r="160" s="6" customFormat="1" ht="24" spans="1:228">
      <c r="A160" s="45" t="s">
        <v>42</v>
      </c>
      <c r="B160" s="46" t="s">
        <v>802</v>
      </c>
      <c r="C160" s="45" t="s">
        <v>54</v>
      </c>
      <c r="D160" s="45" t="s">
        <v>70</v>
      </c>
      <c r="E160" s="45" t="s">
        <v>71</v>
      </c>
      <c r="F160" s="45">
        <v>127</v>
      </c>
      <c r="G160" s="45">
        <v>1</v>
      </c>
      <c r="H160" s="45">
        <v>121</v>
      </c>
      <c r="I160" s="45">
        <v>127</v>
      </c>
      <c r="J160" s="45">
        <v>2020</v>
      </c>
      <c r="K160" s="45">
        <v>2020</v>
      </c>
      <c r="L160" s="55">
        <v>82.993904</v>
      </c>
      <c r="M160" s="55">
        <v>0</v>
      </c>
      <c r="N160" s="55">
        <v>0</v>
      </c>
      <c r="O160" s="55">
        <v>0</v>
      </c>
      <c r="P160" s="55">
        <v>82.993904</v>
      </c>
      <c r="Q160" s="45" t="s">
        <v>46</v>
      </c>
      <c r="R160" s="45">
        <v>121</v>
      </c>
      <c r="S160" s="45">
        <v>127</v>
      </c>
      <c r="T160" s="45">
        <f t="shared" si="41"/>
        <v>121</v>
      </c>
      <c r="U160" s="45">
        <f t="shared" si="42"/>
        <v>127</v>
      </c>
      <c r="V160" s="45" t="s">
        <v>41</v>
      </c>
      <c r="W160" s="45" t="s">
        <v>41</v>
      </c>
      <c r="X160" s="45" t="s">
        <v>41</v>
      </c>
      <c r="Y160" s="45" t="s">
        <v>41</v>
      </c>
      <c r="Z160" s="45" t="s">
        <v>41</v>
      </c>
      <c r="AA160" s="45" t="s">
        <v>41</v>
      </c>
      <c r="AB160" s="46" t="s">
        <v>100</v>
      </c>
      <c r="AC160" s="46" t="s">
        <v>108</v>
      </c>
      <c r="AD160" s="68"/>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row>
    <row r="161" s="8" customFormat="1" ht="24" spans="1:30">
      <c r="A161" s="45" t="s">
        <v>42</v>
      </c>
      <c r="B161" s="46" t="s">
        <v>803</v>
      </c>
      <c r="C161" s="45" t="s">
        <v>55</v>
      </c>
      <c r="D161" s="45" t="s">
        <v>70</v>
      </c>
      <c r="E161" s="45" t="s">
        <v>71</v>
      </c>
      <c r="F161" s="45">
        <v>54</v>
      </c>
      <c r="G161" s="45">
        <v>1</v>
      </c>
      <c r="H161" s="45">
        <v>51</v>
      </c>
      <c r="I161" s="45">
        <v>54</v>
      </c>
      <c r="J161" s="45">
        <v>2020</v>
      </c>
      <c r="K161" s="45">
        <v>2020</v>
      </c>
      <c r="L161" s="55">
        <v>21.63</v>
      </c>
      <c r="M161" s="55">
        <v>0</v>
      </c>
      <c r="N161" s="55">
        <v>0</v>
      </c>
      <c r="O161" s="55">
        <v>0</v>
      </c>
      <c r="P161" s="55">
        <v>21.63</v>
      </c>
      <c r="Q161" s="45" t="s">
        <v>46</v>
      </c>
      <c r="R161" s="45">
        <v>51</v>
      </c>
      <c r="S161" s="45">
        <v>54</v>
      </c>
      <c r="T161" s="45">
        <f t="shared" si="41"/>
        <v>51</v>
      </c>
      <c r="U161" s="45">
        <f t="shared" si="42"/>
        <v>54</v>
      </c>
      <c r="V161" s="45" t="s">
        <v>41</v>
      </c>
      <c r="W161" s="45" t="s">
        <v>41</v>
      </c>
      <c r="X161" s="45" t="s">
        <v>41</v>
      </c>
      <c r="Y161" s="45" t="s">
        <v>41</v>
      </c>
      <c r="Z161" s="45" t="s">
        <v>41</v>
      </c>
      <c r="AA161" s="45" t="s">
        <v>41</v>
      </c>
      <c r="AB161" s="46" t="s">
        <v>100</v>
      </c>
      <c r="AC161" s="46" t="s">
        <v>108</v>
      </c>
      <c r="AD161" s="66"/>
    </row>
    <row r="162" s="8" customFormat="1" ht="24" spans="1:228">
      <c r="A162" s="45" t="s">
        <v>42</v>
      </c>
      <c r="B162" s="46" t="s">
        <v>804</v>
      </c>
      <c r="C162" s="45" t="s">
        <v>56</v>
      </c>
      <c r="D162" s="45" t="s">
        <v>70</v>
      </c>
      <c r="E162" s="45" t="s">
        <v>71</v>
      </c>
      <c r="F162" s="45">
        <v>43</v>
      </c>
      <c r="G162" s="45">
        <v>1</v>
      </c>
      <c r="H162" s="45">
        <v>39</v>
      </c>
      <c r="I162" s="45">
        <v>43</v>
      </c>
      <c r="J162" s="45">
        <v>2020</v>
      </c>
      <c r="K162" s="45">
        <v>2020</v>
      </c>
      <c r="L162" s="55">
        <v>48.493382</v>
      </c>
      <c r="M162" s="55">
        <v>0</v>
      </c>
      <c r="N162" s="55">
        <v>0</v>
      </c>
      <c r="O162" s="55">
        <v>0</v>
      </c>
      <c r="P162" s="55">
        <v>48.493382</v>
      </c>
      <c r="Q162" s="45" t="s">
        <v>46</v>
      </c>
      <c r="R162" s="45">
        <v>39</v>
      </c>
      <c r="S162" s="45">
        <v>43</v>
      </c>
      <c r="T162" s="45">
        <f t="shared" si="41"/>
        <v>39</v>
      </c>
      <c r="U162" s="45">
        <f t="shared" si="42"/>
        <v>43</v>
      </c>
      <c r="V162" s="45" t="s">
        <v>41</v>
      </c>
      <c r="W162" s="45" t="s">
        <v>41</v>
      </c>
      <c r="X162" s="45" t="s">
        <v>41</v>
      </c>
      <c r="Y162" s="45" t="s">
        <v>41</v>
      </c>
      <c r="Z162" s="45" t="s">
        <v>41</v>
      </c>
      <c r="AA162" s="45" t="s">
        <v>41</v>
      </c>
      <c r="AB162" s="46" t="s">
        <v>100</v>
      </c>
      <c r="AC162" s="46" t="s">
        <v>108</v>
      </c>
      <c r="AD162" s="69"/>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row>
    <row r="163" s="8" customFormat="1" ht="24" spans="1:30">
      <c r="A163" s="45" t="s">
        <v>42</v>
      </c>
      <c r="B163" s="46" t="s">
        <v>805</v>
      </c>
      <c r="C163" s="45" t="s">
        <v>57</v>
      </c>
      <c r="D163" s="45" t="s">
        <v>70</v>
      </c>
      <c r="E163" s="45" t="s">
        <v>71</v>
      </c>
      <c r="F163" s="45">
        <v>19</v>
      </c>
      <c r="G163" s="45">
        <v>1</v>
      </c>
      <c r="H163" s="45">
        <v>19</v>
      </c>
      <c r="I163" s="45">
        <v>19</v>
      </c>
      <c r="J163" s="45">
        <v>2020</v>
      </c>
      <c r="K163" s="45">
        <v>2020</v>
      </c>
      <c r="L163" s="55">
        <v>9.231115</v>
      </c>
      <c r="M163" s="55">
        <v>0</v>
      </c>
      <c r="N163" s="55">
        <v>0</v>
      </c>
      <c r="O163" s="55">
        <v>0</v>
      </c>
      <c r="P163" s="55">
        <v>9.231115</v>
      </c>
      <c r="Q163" s="45" t="s">
        <v>46</v>
      </c>
      <c r="R163" s="45">
        <v>19</v>
      </c>
      <c r="S163" s="45">
        <v>19</v>
      </c>
      <c r="T163" s="45">
        <f t="shared" si="41"/>
        <v>19</v>
      </c>
      <c r="U163" s="45">
        <f t="shared" si="42"/>
        <v>19</v>
      </c>
      <c r="V163" s="45" t="s">
        <v>41</v>
      </c>
      <c r="W163" s="45" t="s">
        <v>41</v>
      </c>
      <c r="X163" s="45" t="s">
        <v>41</v>
      </c>
      <c r="Y163" s="45" t="s">
        <v>41</v>
      </c>
      <c r="Z163" s="45" t="s">
        <v>41</v>
      </c>
      <c r="AA163" s="45" t="s">
        <v>41</v>
      </c>
      <c r="AB163" s="46" t="s">
        <v>100</v>
      </c>
      <c r="AC163" s="46" t="s">
        <v>108</v>
      </c>
      <c r="AD163" s="66"/>
    </row>
    <row r="164" s="8" customFormat="1" ht="24" spans="1:228">
      <c r="A164" s="45" t="s">
        <v>42</v>
      </c>
      <c r="B164" s="46" t="s">
        <v>806</v>
      </c>
      <c r="C164" s="45" t="s">
        <v>58</v>
      </c>
      <c r="D164" s="45" t="s">
        <v>70</v>
      </c>
      <c r="E164" s="45" t="s">
        <v>71</v>
      </c>
      <c r="F164" s="45">
        <v>50</v>
      </c>
      <c r="G164" s="45">
        <v>1</v>
      </c>
      <c r="H164" s="45">
        <v>50</v>
      </c>
      <c r="I164" s="45">
        <v>50</v>
      </c>
      <c r="J164" s="45">
        <v>2020</v>
      </c>
      <c r="K164" s="45">
        <v>2020</v>
      </c>
      <c r="L164" s="55">
        <v>28.680045</v>
      </c>
      <c r="M164" s="55">
        <v>0</v>
      </c>
      <c r="N164" s="55">
        <v>0</v>
      </c>
      <c r="O164" s="55">
        <v>0</v>
      </c>
      <c r="P164" s="55">
        <v>28.680045</v>
      </c>
      <c r="Q164" s="45" t="s">
        <v>46</v>
      </c>
      <c r="R164" s="45">
        <v>50</v>
      </c>
      <c r="S164" s="45">
        <v>50</v>
      </c>
      <c r="T164" s="45">
        <f t="shared" si="41"/>
        <v>50</v>
      </c>
      <c r="U164" s="45">
        <f t="shared" si="42"/>
        <v>50</v>
      </c>
      <c r="V164" s="45" t="s">
        <v>41</v>
      </c>
      <c r="W164" s="45" t="s">
        <v>41</v>
      </c>
      <c r="X164" s="45" t="s">
        <v>41</v>
      </c>
      <c r="Y164" s="45" t="s">
        <v>41</v>
      </c>
      <c r="Z164" s="45" t="s">
        <v>41</v>
      </c>
      <c r="AA164" s="45" t="s">
        <v>41</v>
      </c>
      <c r="AB164" s="46" t="s">
        <v>100</v>
      </c>
      <c r="AC164" s="46" t="s">
        <v>108</v>
      </c>
      <c r="AD164" s="69"/>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row>
    <row r="165" s="5" customFormat="1" ht="12" spans="1:30">
      <c r="A165" s="43">
        <v>3.5</v>
      </c>
      <c r="B165" s="44" t="s">
        <v>109</v>
      </c>
      <c r="C165" s="43" t="s">
        <v>789</v>
      </c>
      <c r="D165" s="43"/>
      <c r="E165" s="43"/>
      <c r="F165" s="43">
        <f>F166</f>
        <v>85</v>
      </c>
      <c r="G165" s="43">
        <f t="shared" ref="G165:U165" si="43">G166</f>
        <v>1</v>
      </c>
      <c r="H165" s="43">
        <f t="shared" si="43"/>
        <v>74</v>
      </c>
      <c r="I165" s="43">
        <f t="shared" si="43"/>
        <v>85</v>
      </c>
      <c r="J165" s="43"/>
      <c r="K165" s="43"/>
      <c r="L165" s="52">
        <f t="shared" si="43"/>
        <v>53.03648</v>
      </c>
      <c r="M165" s="52">
        <f t="shared" si="43"/>
        <v>0</v>
      </c>
      <c r="N165" s="52">
        <f t="shared" si="43"/>
        <v>0</v>
      </c>
      <c r="O165" s="52">
        <f t="shared" si="43"/>
        <v>0</v>
      </c>
      <c r="P165" s="52">
        <f t="shared" si="43"/>
        <v>53.03648</v>
      </c>
      <c r="Q165" s="43"/>
      <c r="R165" s="43">
        <f t="shared" si="43"/>
        <v>74</v>
      </c>
      <c r="S165" s="43">
        <f t="shared" si="43"/>
        <v>85</v>
      </c>
      <c r="T165" s="43">
        <f t="shared" si="43"/>
        <v>74</v>
      </c>
      <c r="U165" s="43">
        <f t="shared" si="43"/>
        <v>85</v>
      </c>
      <c r="V165" s="43" t="s">
        <v>41</v>
      </c>
      <c r="W165" s="43" t="s">
        <v>41</v>
      </c>
      <c r="X165" s="43" t="s">
        <v>41</v>
      </c>
      <c r="Y165" s="43" t="s">
        <v>41</v>
      </c>
      <c r="Z165" s="43" t="s">
        <v>41</v>
      </c>
      <c r="AA165" s="43" t="s">
        <v>41</v>
      </c>
      <c r="AB165" s="44"/>
      <c r="AC165" s="44"/>
      <c r="AD165" s="65"/>
    </row>
    <row r="166" s="8" customFormat="1" ht="24" spans="1:30">
      <c r="A166" s="45" t="s">
        <v>42</v>
      </c>
      <c r="B166" s="46" t="s">
        <v>110</v>
      </c>
      <c r="C166" s="45" t="s">
        <v>57</v>
      </c>
      <c r="D166" s="45" t="s">
        <v>70</v>
      </c>
      <c r="E166" s="45" t="s">
        <v>71</v>
      </c>
      <c r="F166" s="45">
        <v>85</v>
      </c>
      <c r="G166" s="45">
        <v>1</v>
      </c>
      <c r="H166" s="45">
        <v>74</v>
      </c>
      <c r="I166" s="45">
        <v>85</v>
      </c>
      <c r="J166" s="45">
        <v>2020</v>
      </c>
      <c r="K166" s="45">
        <v>2020</v>
      </c>
      <c r="L166" s="55">
        <v>53.03648</v>
      </c>
      <c r="M166" s="55">
        <v>0</v>
      </c>
      <c r="N166" s="55">
        <v>0</v>
      </c>
      <c r="O166" s="55">
        <v>0</v>
      </c>
      <c r="P166" s="55">
        <v>53.03648</v>
      </c>
      <c r="Q166" s="45" t="s">
        <v>46</v>
      </c>
      <c r="R166" s="45">
        <v>74</v>
      </c>
      <c r="S166" s="45">
        <v>85</v>
      </c>
      <c r="T166" s="45">
        <f>H166</f>
        <v>74</v>
      </c>
      <c r="U166" s="45">
        <f>I166</f>
        <v>85</v>
      </c>
      <c r="V166" s="45" t="s">
        <v>41</v>
      </c>
      <c r="W166" s="45" t="s">
        <v>41</v>
      </c>
      <c r="X166" s="45" t="s">
        <v>41</v>
      </c>
      <c r="Y166" s="45" t="s">
        <v>41</v>
      </c>
      <c r="Z166" s="45" t="s">
        <v>41</v>
      </c>
      <c r="AA166" s="45" t="s">
        <v>41</v>
      </c>
      <c r="AB166" s="46" t="s">
        <v>100</v>
      </c>
      <c r="AC166" s="46" t="s">
        <v>108</v>
      </c>
      <c r="AD166" s="66"/>
    </row>
    <row r="167" s="5" customFormat="1" ht="12" spans="1:30">
      <c r="A167" s="43">
        <v>4</v>
      </c>
      <c r="B167" s="44" t="s">
        <v>111</v>
      </c>
      <c r="C167" s="43"/>
      <c r="D167" s="43"/>
      <c r="E167" s="43"/>
      <c r="F167" s="43">
        <f t="shared" ref="F167:I167" si="44">SUM(F168,F180,F183)</f>
        <v>1894</v>
      </c>
      <c r="G167" s="43">
        <f t="shared" si="44"/>
        <v>56</v>
      </c>
      <c r="H167" s="43">
        <f t="shared" si="44"/>
        <v>1461</v>
      </c>
      <c r="I167" s="43">
        <f t="shared" si="44"/>
        <v>1894</v>
      </c>
      <c r="J167" s="43"/>
      <c r="K167" s="43"/>
      <c r="L167" s="52">
        <f>SUM(L168,L180,L183)</f>
        <v>608.75002</v>
      </c>
      <c r="M167" s="52">
        <f t="shared" ref="M167:AA167" si="45">SUM(M168,M180,M183)</f>
        <v>25.68</v>
      </c>
      <c r="N167" s="52">
        <f t="shared" si="45"/>
        <v>115.31</v>
      </c>
      <c r="O167" s="52">
        <f t="shared" si="45"/>
        <v>17.78</v>
      </c>
      <c r="P167" s="52">
        <f t="shared" si="45"/>
        <v>449.98002</v>
      </c>
      <c r="Q167" s="43"/>
      <c r="R167" s="43">
        <f t="shared" si="45"/>
        <v>1461</v>
      </c>
      <c r="S167" s="43">
        <f t="shared" si="45"/>
        <v>1894</v>
      </c>
      <c r="T167" s="43">
        <f t="shared" si="45"/>
        <v>1461</v>
      </c>
      <c r="U167" s="43">
        <f t="shared" si="45"/>
        <v>1894</v>
      </c>
      <c r="V167" s="43">
        <f t="shared" si="45"/>
        <v>0</v>
      </c>
      <c r="W167" s="43">
        <f t="shared" si="45"/>
        <v>0</v>
      </c>
      <c r="X167" s="43">
        <f t="shared" si="45"/>
        <v>0</v>
      </c>
      <c r="Y167" s="43">
        <f t="shared" si="45"/>
        <v>0</v>
      </c>
      <c r="Z167" s="43">
        <f t="shared" si="45"/>
        <v>1536</v>
      </c>
      <c r="AA167" s="43">
        <f t="shared" si="45"/>
        <v>1988</v>
      </c>
      <c r="AB167" s="44"/>
      <c r="AC167" s="44"/>
      <c r="AD167" s="65"/>
    </row>
    <row r="168" s="5" customFormat="1" ht="12" spans="1:30">
      <c r="A168" s="43">
        <v>4.1</v>
      </c>
      <c r="B168" s="44" t="s">
        <v>112</v>
      </c>
      <c r="C168" s="43" t="s">
        <v>36</v>
      </c>
      <c r="D168" s="43"/>
      <c r="E168" s="43"/>
      <c r="F168" s="43">
        <v>754</v>
      </c>
      <c r="G168" s="43">
        <f>SUM(G169,G172,G175,G178)</f>
        <v>8</v>
      </c>
      <c r="H168" s="43">
        <v>499</v>
      </c>
      <c r="I168" s="43">
        <v>754</v>
      </c>
      <c r="J168" s="43"/>
      <c r="K168" s="43"/>
      <c r="L168" s="52">
        <v>0</v>
      </c>
      <c r="M168" s="52">
        <v>0</v>
      </c>
      <c r="N168" s="52">
        <v>0</v>
      </c>
      <c r="O168" s="52">
        <v>0</v>
      </c>
      <c r="P168" s="52">
        <v>0</v>
      </c>
      <c r="Q168" s="43"/>
      <c r="R168" s="43">
        <v>499</v>
      </c>
      <c r="S168" s="43">
        <v>754</v>
      </c>
      <c r="T168" s="43">
        <v>499</v>
      </c>
      <c r="U168" s="43">
        <v>754</v>
      </c>
      <c r="V168" s="43">
        <v>0</v>
      </c>
      <c r="W168" s="43">
        <v>0</v>
      </c>
      <c r="X168" s="43">
        <v>0</v>
      </c>
      <c r="Y168" s="43">
        <v>0</v>
      </c>
      <c r="Z168" s="43">
        <v>574</v>
      </c>
      <c r="AA168" s="43">
        <v>848</v>
      </c>
      <c r="AB168" s="44"/>
      <c r="AC168" s="44"/>
      <c r="AD168" s="65"/>
    </row>
    <row r="169" s="5" customFormat="1" ht="12" spans="1:30">
      <c r="A169" s="43" t="s">
        <v>113</v>
      </c>
      <c r="B169" s="44" t="s">
        <v>114</v>
      </c>
      <c r="C169" s="43" t="s">
        <v>789</v>
      </c>
      <c r="D169" s="43"/>
      <c r="E169" s="43"/>
      <c r="F169" s="43">
        <v>394</v>
      </c>
      <c r="G169" s="43">
        <v>2</v>
      </c>
      <c r="H169" s="43">
        <v>214</v>
      </c>
      <c r="I169" s="43">
        <v>394</v>
      </c>
      <c r="J169" s="43"/>
      <c r="K169" s="43"/>
      <c r="L169" s="52">
        <v>0</v>
      </c>
      <c r="M169" s="52">
        <v>0</v>
      </c>
      <c r="N169" s="52">
        <v>0</v>
      </c>
      <c r="O169" s="52">
        <v>0</v>
      </c>
      <c r="P169" s="52">
        <v>0</v>
      </c>
      <c r="Q169" s="43"/>
      <c r="R169" s="43">
        <v>214</v>
      </c>
      <c r="S169" s="43">
        <v>394</v>
      </c>
      <c r="T169" s="43">
        <v>214</v>
      </c>
      <c r="U169" s="43">
        <v>394</v>
      </c>
      <c r="V169" s="43" t="s">
        <v>41</v>
      </c>
      <c r="W169" s="43" t="s">
        <v>41</v>
      </c>
      <c r="X169" s="43" t="s">
        <v>41</v>
      </c>
      <c r="Y169" s="43" t="s">
        <v>41</v>
      </c>
      <c r="Z169" s="43">
        <v>214</v>
      </c>
      <c r="AA169" s="43">
        <v>394</v>
      </c>
      <c r="AB169" s="44"/>
      <c r="AC169" s="44"/>
      <c r="AD169" s="65"/>
    </row>
    <row r="170" s="8" customFormat="1" ht="12" spans="1:30">
      <c r="A170" s="45" t="s">
        <v>42</v>
      </c>
      <c r="B170" s="46" t="s">
        <v>116</v>
      </c>
      <c r="C170" s="45" t="s">
        <v>55</v>
      </c>
      <c r="D170" s="45" t="s">
        <v>70</v>
      </c>
      <c r="E170" s="45" t="s">
        <v>71</v>
      </c>
      <c r="F170" s="45">
        <v>185</v>
      </c>
      <c r="G170" s="45">
        <v>1</v>
      </c>
      <c r="H170" s="45">
        <v>72</v>
      </c>
      <c r="I170" s="45">
        <v>185</v>
      </c>
      <c r="J170" s="45">
        <v>2020</v>
      </c>
      <c r="K170" s="45">
        <v>2020</v>
      </c>
      <c r="L170" s="55" t="s">
        <v>70</v>
      </c>
      <c r="M170" s="55" t="s">
        <v>70</v>
      </c>
      <c r="N170" s="55" t="s">
        <v>70</v>
      </c>
      <c r="O170" s="55" t="s">
        <v>70</v>
      </c>
      <c r="P170" s="55" t="s">
        <v>70</v>
      </c>
      <c r="Q170" s="45" t="s">
        <v>337</v>
      </c>
      <c r="R170" s="45">
        <v>72</v>
      </c>
      <c r="S170" s="45">
        <v>185</v>
      </c>
      <c r="T170" s="45">
        <f>H170</f>
        <v>72</v>
      </c>
      <c r="U170" s="45">
        <f>I170</f>
        <v>185</v>
      </c>
      <c r="V170" s="45" t="s">
        <v>41</v>
      </c>
      <c r="W170" s="45" t="s">
        <v>41</v>
      </c>
      <c r="X170" s="45" t="s">
        <v>41</v>
      </c>
      <c r="Y170" s="45" t="s">
        <v>41</v>
      </c>
      <c r="Z170" s="45">
        <v>72</v>
      </c>
      <c r="AA170" s="45">
        <v>185</v>
      </c>
      <c r="AB170" s="46" t="s">
        <v>117</v>
      </c>
      <c r="AC170" s="46" t="s">
        <v>118</v>
      </c>
      <c r="AD170" s="66"/>
    </row>
    <row r="171" s="8" customFormat="1" ht="12" spans="1:228">
      <c r="A171" s="45" t="s">
        <v>42</v>
      </c>
      <c r="B171" s="46" t="s">
        <v>116</v>
      </c>
      <c r="C171" s="45" t="s">
        <v>58</v>
      </c>
      <c r="D171" s="45" t="s">
        <v>70</v>
      </c>
      <c r="E171" s="45" t="s">
        <v>71</v>
      </c>
      <c r="F171" s="45">
        <v>30</v>
      </c>
      <c r="G171" s="45">
        <v>1</v>
      </c>
      <c r="H171" s="45">
        <v>13</v>
      </c>
      <c r="I171" s="45">
        <v>30</v>
      </c>
      <c r="J171" s="45">
        <v>2020</v>
      </c>
      <c r="K171" s="45">
        <v>2020</v>
      </c>
      <c r="L171" s="55" t="s">
        <v>41</v>
      </c>
      <c r="M171" s="55" t="s">
        <v>41</v>
      </c>
      <c r="N171" s="55" t="s">
        <v>41</v>
      </c>
      <c r="O171" s="55" t="s">
        <v>41</v>
      </c>
      <c r="P171" s="55" t="s">
        <v>41</v>
      </c>
      <c r="Q171" s="45" t="s">
        <v>46</v>
      </c>
      <c r="R171" s="45">
        <v>13</v>
      </c>
      <c r="S171" s="45">
        <v>30</v>
      </c>
      <c r="T171" s="45">
        <f>H171</f>
        <v>13</v>
      </c>
      <c r="U171" s="45">
        <f>I171</f>
        <v>30</v>
      </c>
      <c r="V171" s="45" t="s">
        <v>41</v>
      </c>
      <c r="W171" s="45" t="s">
        <v>41</v>
      </c>
      <c r="X171" s="45" t="s">
        <v>41</v>
      </c>
      <c r="Y171" s="45" t="s">
        <v>41</v>
      </c>
      <c r="Z171" s="45">
        <v>13</v>
      </c>
      <c r="AA171" s="45">
        <v>30</v>
      </c>
      <c r="AB171" s="46" t="s">
        <v>117</v>
      </c>
      <c r="AC171" s="46" t="s">
        <v>118</v>
      </c>
      <c r="AD171" s="69"/>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row>
    <row r="172" s="5" customFormat="1" ht="12" spans="1:30">
      <c r="A172" s="43" t="s">
        <v>119</v>
      </c>
      <c r="B172" s="44" t="s">
        <v>120</v>
      </c>
      <c r="C172" s="43" t="s">
        <v>789</v>
      </c>
      <c r="D172" s="43"/>
      <c r="E172" s="43"/>
      <c r="F172" s="43">
        <v>224</v>
      </c>
      <c r="G172" s="43">
        <v>2</v>
      </c>
      <c r="H172" s="43">
        <v>167</v>
      </c>
      <c r="I172" s="43">
        <v>224</v>
      </c>
      <c r="J172" s="43"/>
      <c r="K172" s="43"/>
      <c r="L172" s="52">
        <v>0</v>
      </c>
      <c r="M172" s="52">
        <v>0</v>
      </c>
      <c r="N172" s="52">
        <v>0</v>
      </c>
      <c r="O172" s="52">
        <v>0</v>
      </c>
      <c r="P172" s="52">
        <v>0</v>
      </c>
      <c r="Q172" s="43"/>
      <c r="R172" s="43">
        <v>167</v>
      </c>
      <c r="S172" s="43">
        <v>224</v>
      </c>
      <c r="T172" s="43">
        <v>167</v>
      </c>
      <c r="U172" s="43">
        <v>224</v>
      </c>
      <c r="V172" s="43" t="s">
        <v>41</v>
      </c>
      <c r="W172" s="43" t="s">
        <v>41</v>
      </c>
      <c r="X172" s="43" t="s">
        <v>41</v>
      </c>
      <c r="Y172" s="43" t="s">
        <v>41</v>
      </c>
      <c r="Z172" s="43">
        <v>242</v>
      </c>
      <c r="AA172" s="43">
        <v>318</v>
      </c>
      <c r="AB172" s="44"/>
      <c r="AC172" s="44"/>
      <c r="AD172" s="65"/>
    </row>
    <row r="173" s="8" customFormat="1" ht="12" spans="1:30">
      <c r="A173" s="45" t="s">
        <v>42</v>
      </c>
      <c r="B173" s="46" t="s">
        <v>121</v>
      </c>
      <c r="C173" s="45" t="s">
        <v>55</v>
      </c>
      <c r="D173" s="45" t="s">
        <v>70</v>
      </c>
      <c r="E173" s="45" t="s">
        <v>71</v>
      </c>
      <c r="F173" s="45">
        <v>45</v>
      </c>
      <c r="G173" s="45">
        <v>1</v>
      </c>
      <c r="H173" s="45">
        <v>40</v>
      </c>
      <c r="I173" s="45">
        <v>45</v>
      </c>
      <c r="J173" s="45">
        <v>2020</v>
      </c>
      <c r="K173" s="45">
        <v>2020</v>
      </c>
      <c r="L173" s="55" t="s">
        <v>70</v>
      </c>
      <c r="M173" s="55" t="s">
        <v>70</v>
      </c>
      <c r="N173" s="55" t="s">
        <v>70</v>
      </c>
      <c r="O173" s="55" t="s">
        <v>70</v>
      </c>
      <c r="P173" s="55" t="s">
        <v>70</v>
      </c>
      <c r="Q173" s="45" t="s">
        <v>46</v>
      </c>
      <c r="R173" s="45">
        <v>40</v>
      </c>
      <c r="S173" s="45">
        <v>45</v>
      </c>
      <c r="T173" s="45">
        <f>H173</f>
        <v>40</v>
      </c>
      <c r="U173" s="45">
        <f>I173</f>
        <v>45</v>
      </c>
      <c r="V173" s="45" t="s">
        <v>41</v>
      </c>
      <c r="W173" s="45" t="s">
        <v>41</v>
      </c>
      <c r="X173" s="45" t="s">
        <v>41</v>
      </c>
      <c r="Y173" s="45" t="s">
        <v>41</v>
      </c>
      <c r="Z173" s="45">
        <v>56</v>
      </c>
      <c r="AA173" s="45">
        <v>67</v>
      </c>
      <c r="AB173" s="46" t="s">
        <v>117</v>
      </c>
      <c r="AC173" s="46" t="s">
        <v>118</v>
      </c>
      <c r="AD173" s="66"/>
    </row>
    <row r="174" s="8" customFormat="1" ht="14.25" spans="1:228">
      <c r="A174" s="45" t="s">
        <v>42</v>
      </c>
      <c r="B174" s="46" t="s">
        <v>121</v>
      </c>
      <c r="C174" s="45" t="s">
        <v>58</v>
      </c>
      <c r="D174" s="45" t="s">
        <v>70</v>
      </c>
      <c r="E174" s="45" t="s">
        <v>71</v>
      </c>
      <c r="F174" s="45">
        <v>10</v>
      </c>
      <c r="G174" s="45">
        <v>1</v>
      </c>
      <c r="H174" s="45">
        <v>10</v>
      </c>
      <c r="I174" s="45">
        <v>10</v>
      </c>
      <c r="J174" s="45">
        <v>2020</v>
      </c>
      <c r="K174" s="45">
        <v>2020</v>
      </c>
      <c r="L174" s="55" t="s">
        <v>41</v>
      </c>
      <c r="M174" s="55" t="s">
        <v>41</v>
      </c>
      <c r="N174" s="55" t="s">
        <v>41</v>
      </c>
      <c r="O174" s="55" t="s">
        <v>41</v>
      </c>
      <c r="P174" s="55" t="s">
        <v>41</v>
      </c>
      <c r="Q174" s="45" t="s">
        <v>46</v>
      </c>
      <c r="R174" s="45">
        <v>10</v>
      </c>
      <c r="S174" s="45">
        <v>10</v>
      </c>
      <c r="T174" s="45">
        <f>H174</f>
        <v>10</v>
      </c>
      <c r="U174" s="45">
        <f>I174</f>
        <v>10</v>
      </c>
      <c r="V174" s="45" t="s">
        <v>41</v>
      </c>
      <c r="W174" s="45" t="s">
        <v>41</v>
      </c>
      <c r="X174" s="45" t="s">
        <v>41</v>
      </c>
      <c r="Y174" s="45" t="s">
        <v>41</v>
      </c>
      <c r="Z174" s="45">
        <v>10</v>
      </c>
      <c r="AA174" s="45">
        <v>10</v>
      </c>
      <c r="AB174" s="46" t="s">
        <v>117</v>
      </c>
      <c r="AC174" s="46" t="s">
        <v>118</v>
      </c>
      <c r="AD174" s="68"/>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row>
    <row r="175" s="5" customFormat="1" ht="12" spans="1:30">
      <c r="A175" s="43" t="s">
        <v>122</v>
      </c>
      <c r="B175" s="44" t="s">
        <v>123</v>
      </c>
      <c r="C175" s="43" t="s">
        <v>789</v>
      </c>
      <c r="D175" s="43"/>
      <c r="E175" s="43"/>
      <c r="F175" s="43">
        <v>116</v>
      </c>
      <c r="G175" s="43">
        <v>2</v>
      </c>
      <c r="H175" s="43">
        <v>100</v>
      </c>
      <c r="I175" s="43">
        <v>116</v>
      </c>
      <c r="J175" s="43"/>
      <c r="K175" s="43"/>
      <c r="L175" s="52">
        <v>0</v>
      </c>
      <c r="M175" s="52">
        <v>0</v>
      </c>
      <c r="N175" s="52">
        <v>0</v>
      </c>
      <c r="O175" s="52">
        <v>0</v>
      </c>
      <c r="P175" s="52">
        <v>0</v>
      </c>
      <c r="Q175" s="43"/>
      <c r="R175" s="43">
        <v>100</v>
      </c>
      <c r="S175" s="43">
        <v>116</v>
      </c>
      <c r="T175" s="43">
        <v>100</v>
      </c>
      <c r="U175" s="43">
        <v>116</v>
      </c>
      <c r="V175" s="43" t="s">
        <v>41</v>
      </c>
      <c r="W175" s="43" t="s">
        <v>41</v>
      </c>
      <c r="X175" s="43" t="s">
        <v>41</v>
      </c>
      <c r="Y175" s="43" t="s">
        <v>41</v>
      </c>
      <c r="Z175" s="43">
        <v>100</v>
      </c>
      <c r="AA175" s="43">
        <v>116</v>
      </c>
      <c r="AB175" s="44"/>
      <c r="AC175" s="44"/>
      <c r="AD175" s="65"/>
    </row>
    <row r="176" s="8" customFormat="1" ht="12" spans="1:30">
      <c r="A176" s="45" t="s">
        <v>42</v>
      </c>
      <c r="B176" s="46" t="s">
        <v>125</v>
      </c>
      <c r="C176" s="45" t="s">
        <v>55</v>
      </c>
      <c r="D176" s="45" t="s">
        <v>70</v>
      </c>
      <c r="E176" s="45" t="s">
        <v>71</v>
      </c>
      <c r="F176" s="45">
        <v>16</v>
      </c>
      <c r="G176" s="45">
        <v>1</v>
      </c>
      <c r="H176" s="45">
        <v>14</v>
      </c>
      <c r="I176" s="45">
        <v>16</v>
      </c>
      <c r="J176" s="45">
        <v>2020</v>
      </c>
      <c r="K176" s="45">
        <v>2020</v>
      </c>
      <c r="L176" s="55" t="s">
        <v>70</v>
      </c>
      <c r="M176" s="55" t="s">
        <v>70</v>
      </c>
      <c r="N176" s="55" t="s">
        <v>70</v>
      </c>
      <c r="O176" s="55" t="s">
        <v>70</v>
      </c>
      <c r="P176" s="55" t="s">
        <v>70</v>
      </c>
      <c r="Q176" s="45" t="s">
        <v>337</v>
      </c>
      <c r="R176" s="45">
        <v>14</v>
      </c>
      <c r="S176" s="45">
        <v>16</v>
      </c>
      <c r="T176" s="45">
        <f>H176</f>
        <v>14</v>
      </c>
      <c r="U176" s="45">
        <f>I176</f>
        <v>16</v>
      </c>
      <c r="V176" s="45" t="s">
        <v>41</v>
      </c>
      <c r="W176" s="45" t="s">
        <v>41</v>
      </c>
      <c r="X176" s="45" t="s">
        <v>41</v>
      </c>
      <c r="Y176" s="45" t="s">
        <v>41</v>
      </c>
      <c r="Z176" s="45">
        <v>14</v>
      </c>
      <c r="AA176" s="45">
        <v>16</v>
      </c>
      <c r="AB176" s="46" t="s">
        <v>117</v>
      </c>
      <c r="AC176" s="46" t="s">
        <v>118</v>
      </c>
      <c r="AD176" s="46"/>
    </row>
    <row r="177" s="8" customFormat="1" ht="14.25" spans="1:228">
      <c r="A177" s="45" t="s">
        <v>42</v>
      </c>
      <c r="B177" s="46" t="s">
        <v>125</v>
      </c>
      <c r="C177" s="45" t="s">
        <v>58</v>
      </c>
      <c r="D177" s="45" t="s">
        <v>70</v>
      </c>
      <c r="E177" s="45" t="s">
        <v>71</v>
      </c>
      <c r="F177" s="45">
        <v>10</v>
      </c>
      <c r="G177" s="45">
        <v>1</v>
      </c>
      <c r="H177" s="45">
        <v>10</v>
      </c>
      <c r="I177" s="45">
        <v>10</v>
      </c>
      <c r="J177" s="45">
        <v>2020</v>
      </c>
      <c r="K177" s="45">
        <v>2020</v>
      </c>
      <c r="L177" s="55" t="s">
        <v>41</v>
      </c>
      <c r="M177" s="55" t="s">
        <v>41</v>
      </c>
      <c r="N177" s="55" t="s">
        <v>41</v>
      </c>
      <c r="O177" s="55" t="s">
        <v>41</v>
      </c>
      <c r="P177" s="55" t="s">
        <v>41</v>
      </c>
      <c r="Q177" s="45" t="s">
        <v>46</v>
      </c>
      <c r="R177" s="45">
        <v>10</v>
      </c>
      <c r="S177" s="45">
        <v>10</v>
      </c>
      <c r="T177" s="45">
        <f>H177</f>
        <v>10</v>
      </c>
      <c r="U177" s="45">
        <f>I177</f>
        <v>10</v>
      </c>
      <c r="V177" s="45" t="s">
        <v>41</v>
      </c>
      <c r="W177" s="45" t="s">
        <v>41</v>
      </c>
      <c r="X177" s="45" t="s">
        <v>41</v>
      </c>
      <c r="Y177" s="45" t="s">
        <v>41</v>
      </c>
      <c r="Z177" s="45">
        <v>10</v>
      </c>
      <c r="AA177" s="45">
        <v>10</v>
      </c>
      <c r="AB177" s="46" t="s">
        <v>117</v>
      </c>
      <c r="AC177" s="46" t="s">
        <v>118</v>
      </c>
      <c r="AD177" s="46"/>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row>
    <row r="178" s="5" customFormat="1" ht="12" spans="1:30">
      <c r="A178" s="43" t="s">
        <v>126</v>
      </c>
      <c r="B178" s="44" t="s">
        <v>127</v>
      </c>
      <c r="C178" s="43" t="s">
        <v>134</v>
      </c>
      <c r="D178" s="43"/>
      <c r="E178" s="43"/>
      <c r="F178" s="43">
        <v>20</v>
      </c>
      <c r="G178" s="43">
        <v>2</v>
      </c>
      <c r="H178" s="43">
        <v>18</v>
      </c>
      <c r="I178" s="43">
        <v>20</v>
      </c>
      <c r="J178" s="43"/>
      <c r="K178" s="43"/>
      <c r="L178" s="52">
        <v>0</v>
      </c>
      <c r="M178" s="52">
        <v>0</v>
      </c>
      <c r="N178" s="52">
        <v>0</v>
      </c>
      <c r="O178" s="52">
        <v>0</v>
      </c>
      <c r="P178" s="52">
        <v>0</v>
      </c>
      <c r="Q178" s="43"/>
      <c r="R178" s="43">
        <v>18</v>
      </c>
      <c r="S178" s="43">
        <v>20</v>
      </c>
      <c r="T178" s="43">
        <v>18</v>
      </c>
      <c r="U178" s="43">
        <v>20</v>
      </c>
      <c r="V178" s="43" t="s">
        <v>41</v>
      </c>
      <c r="W178" s="43" t="s">
        <v>41</v>
      </c>
      <c r="X178" s="43" t="s">
        <v>41</v>
      </c>
      <c r="Y178" s="43" t="s">
        <v>41</v>
      </c>
      <c r="Z178" s="43">
        <v>18</v>
      </c>
      <c r="AA178" s="43">
        <v>20</v>
      </c>
      <c r="AB178" s="44"/>
      <c r="AC178" s="44"/>
      <c r="AD178" s="65"/>
    </row>
    <row r="179" s="8" customFormat="1" ht="12" spans="1:30">
      <c r="A179" s="45" t="s">
        <v>42</v>
      </c>
      <c r="B179" s="46" t="s">
        <v>128</v>
      </c>
      <c r="C179" s="45" t="s">
        <v>55</v>
      </c>
      <c r="D179" s="45" t="s">
        <v>70</v>
      </c>
      <c r="E179" s="45" t="s">
        <v>71</v>
      </c>
      <c r="F179" s="45">
        <v>19</v>
      </c>
      <c r="G179" s="45">
        <v>1</v>
      </c>
      <c r="H179" s="45">
        <v>17</v>
      </c>
      <c r="I179" s="45">
        <v>19</v>
      </c>
      <c r="J179" s="45">
        <v>2020</v>
      </c>
      <c r="K179" s="45">
        <v>2020</v>
      </c>
      <c r="L179" s="55" t="s">
        <v>70</v>
      </c>
      <c r="M179" s="55" t="s">
        <v>70</v>
      </c>
      <c r="N179" s="55" t="s">
        <v>70</v>
      </c>
      <c r="O179" s="55" t="s">
        <v>70</v>
      </c>
      <c r="P179" s="55" t="s">
        <v>70</v>
      </c>
      <c r="Q179" s="45" t="s">
        <v>46</v>
      </c>
      <c r="R179" s="45">
        <v>17</v>
      </c>
      <c r="S179" s="45">
        <v>19</v>
      </c>
      <c r="T179" s="45">
        <f>H179</f>
        <v>17</v>
      </c>
      <c r="U179" s="45">
        <f>I179</f>
        <v>19</v>
      </c>
      <c r="V179" s="45" t="s">
        <v>41</v>
      </c>
      <c r="W179" s="45" t="s">
        <v>41</v>
      </c>
      <c r="X179" s="45" t="s">
        <v>41</v>
      </c>
      <c r="Y179" s="45" t="s">
        <v>41</v>
      </c>
      <c r="Z179" s="45">
        <v>17</v>
      </c>
      <c r="AA179" s="45">
        <v>19</v>
      </c>
      <c r="AB179" s="46" t="s">
        <v>117</v>
      </c>
      <c r="AC179" s="46" t="s">
        <v>118</v>
      </c>
      <c r="AD179" s="66"/>
    </row>
    <row r="180" s="5" customFormat="1" ht="12" spans="1:30">
      <c r="A180" s="43">
        <v>4.2</v>
      </c>
      <c r="B180" s="44" t="s">
        <v>129</v>
      </c>
      <c r="C180" s="43" t="s">
        <v>134</v>
      </c>
      <c r="D180" s="43"/>
      <c r="E180" s="43"/>
      <c r="F180" s="43">
        <v>682</v>
      </c>
      <c r="G180" s="43">
        <v>2</v>
      </c>
      <c r="H180" s="43">
        <v>504</v>
      </c>
      <c r="I180" s="43">
        <v>682</v>
      </c>
      <c r="J180" s="43"/>
      <c r="K180" s="43"/>
      <c r="L180" s="52">
        <v>158.77</v>
      </c>
      <c r="M180" s="52">
        <v>25.68</v>
      </c>
      <c r="N180" s="52">
        <v>115.31</v>
      </c>
      <c r="O180" s="52">
        <v>17.78</v>
      </c>
      <c r="P180" s="52">
        <v>0</v>
      </c>
      <c r="Q180" s="43"/>
      <c r="R180" s="43">
        <v>504</v>
      </c>
      <c r="S180" s="43">
        <v>682</v>
      </c>
      <c r="T180" s="43">
        <v>504</v>
      </c>
      <c r="U180" s="43">
        <v>682</v>
      </c>
      <c r="V180" s="43" t="s">
        <v>41</v>
      </c>
      <c r="W180" s="43" t="s">
        <v>41</v>
      </c>
      <c r="X180" s="43" t="s">
        <v>41</v>
      </c>
      <c r="Y180" s="43" t="s">
        <v>41</v>
      </c>
      <c r="Z180" s="43">
        <v>504</v>
      </c>
      <c r="AA180" s="43">
        <v>682</v>
      </c>
      <c r="AB180" s="44"/>
      <c r="AC180" s="44"/>
      <c r="AD180" s="65"/>
    </row>
    <row r="181" s="2" customFormat="1" spans="1:228">
      <c r="A181" s="45" t="s">
        <v>42</v>
      </c>
      <c r="B181" s="46" t="s">
        <v>130</v>
      </c>
      <c r="C181" s="45" t="s">
        <v>52</v>
      </c>
      <c r="D181" s="45" t="s">
        <v>70</v>
      </c>
      <c r="E181" s="45" t="s">
        <v>71</v>
      </c>
      <c r="F181" s="45">
        <v>428</v>
      </c>
      <c r="G181" s="45">
        <v>1</v>
      </c>
      <c r="H181" s="45">
        <v>379</v>
      </c>
      <c r="I181" s="45">
        <v>428</v>
      </c>
      <c r="J181" s="45">
        <v>2020</v>
      </c>
      <c r="K181" s="45">
        <v>2020</v>
      </c>
      <c r="L181" s="55">
        <v>25.68</v>
      </c>
      <c r="M181" s="55">
        <v>25.68</v>
      </c>
      <c r="N181" s="55">
        <v>0</v>
      </c>
      <c r="O181" s="55">
        <v>0</v>
      </c>
      <c r="P181" s="55">
        <v>0</v>
      </c>
      <c r="Q181" s="45" t="s">
        <v>46</v>
      </c>
      <c r="R181" s="45">
        <v>379</v>
      </c>
      <c r="S181" s="45">
        <v>428</v>
      </c>
      <c r="T181" s="45">
        <f>H181</f>
        <v>379</v>
      </c>
      <c r="U181" s="45">
        <f>I181</f>
        <v>428</v>
      </c>
      <c r="V181" s="45" t="s">
        <v>41</v>
      </c>
      <c r="W181" s="45" t="s">
        <v>41</v>
      </c>
      <c r="X181" s="45" t="s">
        <v>41</v>
      </c>
      <c r="Y181" s="45" t="s">
        <v>41</v>
      </c>
      <c r="Z181" s="45">
        <v>379</v>
      </c>
      <c r="AA181" s="45">
        <v>428</v>
      </c>
      <c r="AB181" s="46" t="s">
        <v>117</v>
      </c>
      <c r="AC181" s="46" t="s">
        <v>118</v>
      </c>
      <c r="AD181" s="66"/>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8"/>
      <c r="EG181" s="8"/>
      <c r="EH181" s="8"/>
      <c r="EI181" s="8"/>
      <c r="EJ181" s="8"/>
      <c r="EK181" s="8"/>
      <c r="EL181" s="8"/>
      <c r="EM181" s="8"/>
      <c r="EN181" s="8"/>
      <c r="EO181" s="8"/>
      <c r="EP181" s="8"/>
      <c r="EQ181" s="8"/>
      <c r="ER181" s="8"/>
      <c r="ES181" s="8"/>
      <c r="ET181" s="8"/>
      <c r="EU181" s="8"/>
      <c r="EV181" s="8"/>
      <c r="EW181" s="8"/>
      <c r="EX181" s="8"/>
      <c r="EY181" s="8"/>
      <c r="EZ181" s="8"/>
      <c r="FA181" s="8"/>
      <c r="FB181" s="8"/>
      <c r="FC181" s="8"/>
      <c r="FD181" s="8"/>
      <c r="FE181" s="8"/>
      <c r="FF181" s="8"/>
      <c r="FG181" s="8"/>
      <c r="FH181" s="8"/>
      <c r="FI181" s="8"/>
      <c r="FJ181" s="8"/>
      <c r="FK181" s="8"/>
      <c r="FL181" s="8"/>
      <c r="FM181" s="8"/>
      <c r="FN181" s="8"/>
      <c r="FO181" s="8"/>
      <c r="FP181" s="8"/>
      <c r="FQ181" s="8"/>
      <c r="FR181" s="8"/>
      <c r="FS181" s="8"/>
      <c r="FT181" s="8"/>
      <c r="FU181" s="8"/>
      <c r="FV181" s="8"/>
      <c r="FW181" s="8"/>
      <c r="FX181" s="8"/>
      <c r="FY181" s="8"/>
      <c r="FZ181" s="8"/>
      <c r="GA181" s="8"/>
      <c r="GB181" s="8"/>
      <c r="GC181" s="8"/>
      <c r="GD181" s="8"/>
      <c r="GE181" s="8"/>
      <c r="GF181" s="8"/>
      <c r="GG181" s="8"/>
      <c r="GH181" s="8"/>
      <c r="GI181" s="8"/>
      <c r="GJ181" s="8"/>
      <c r="GK181" s="8"/>
      <c r="GL181" s="8"/>
      <c r="GM181" s="8"/>
      <c r="GN181" s="8"/>
      <c r="GO181" s="8"/>
      <c r="GP181" s="8"/>
      <c r="GQ181" s="8"/>
      <c r="GR181" s="8"/>
      <c r="GS181" s="8"/>
      <c r="GT181" s="8"/>
      <c r="GU181" s="8"/>
      <c r="GV181" s="8"/>
      <c r="GW181" s="8"/>
      <c r="GX181" s="8"/>
      <c r="GY181" s="8"/>
      <c r="GZ181" s="8"/>
      <c r="HA181" s="8"/>
      <c r="HB181" s="8"/>
      <c r="HC181" s="8"/>
      <c r="HD181" s="8"/>
      <c r="HE181" s="8"/>
      <c r="HF181" s="8"/>
      <c r="HG181" s="8"/>
      <c r="HH181" s="8"/>
      <c r="HI181" s="8"/>
      <c r="HJ181" s="8"/>
      <c r="HK181" s="8"/>
      <c r="HL181" s="8"/>
      <c r="HM181" s="8"/>
      <c r="HN181" s="8"/>
      <c r="HO181" s="8"/>
      <c r="HP181" s="8"/>
      <c r="HQ181" s="8"/>
      <c r="HR181" s="8"/>
      <c r="HS181" s="8"/>
      <c r="HT181" s="8"/>
    </row>
    <row r="182" s="8" customFormat="1" ht="14.25" spans="1:228">
      <c r="A182" s="45" t="s">
        <v>42</v>
      </c>
      <c r="B182" s="46" t="s">
        <v>130</v>
      </c>
      <c r="C182" s="45" t="s">
        <v>58</v>
      </c>
      <c r="D182" s="45" t="s">
        <v>70</v>
      </c>
      <c r="E182" s="45" t="s">
        <v>71</v>
      </c>
      <c r="F182" s="45">
        <v>254</v>
      </c>
      <c r="G182" s="45">
        <v>1</v>
      </c>
      <c r="H182" s="45">
        <v>125</v>
      </c>
      <c r="I182" s="45">
        <v>254</v>
      </c>
      <c r="J182" s="45">
        <v>2020</v>
      </c>
      <c r="K182" s="45">
        <v>2020</v>
      </c>
      <c r="L182" s="55">
        <v>133.09</v>
      </c>
      <c r="M182" s="55">
        <v>0</v>
      </c>
      <c r="N182" s="55">
        <v>115.31</v>
      </c>
      <c r="O182" s="55">
        <v>17.78</v>
      </c>
      <c r="P182" s="55">
        <v>0</v>
      </c>
      <c r="Q182" s="45" t="s">
        <v>46</v>
      </c>
      <c r="R182" s="45">
        <v>125</v>
      </c>
      <c r="S182" s="45">
        <v>254</v>
      </c>
      <c r="T182" s="45">
        <f>H182</f>
        <v>125</v>
      </c>
      <c r="U182" s="45">
        <f>I182</f>
        <v>254</v>
      </c>
      <c r="V182" s="45" t="s">
        <v>41</v>
      </c>
      <c r="W182" s="45" t="s">
        <v>41</v>
      </c>
      <c r="X182" s="45" t="s">
        <v>41</v>
      </c>
      <c r="Y182" s="45" t="s">
        <v>41</v>
      </c>
      <c r="Z182" s="45">
        <v>125</v>
      </c>
      <c r="AA182" s="45">
        <v>254</v>
      </c>
      <c r="AB182" s="46" t="s">
        <v>117</v>
      </c>
      <c r="AC182" s="46" t="s">
        <v>118</v>
      </c>
      <c r="AD182" s="68"/>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row>
    <row r="183" s="5" customFormat="1" ht="12" spans="1:30">
      <c r="A183" s="43">
        <v>4.3</v>
      </c>
      <c r="B183" s="44" t="s">
        <v>131</v>
      </c>
      <c r="C183" s="43" t="s">
        <v>36</v>
      </c>
      <c r="D183" s="43"/>
      <c r="E183" s="43"/>
      <c r="F183" s="43">
        <f t="shared" ref="F183:I183" si="46">SUM(F184,F186,F196,F204,F209,F216,F224,F227,F230,F236,F241)</f>
        <v>458</v>
      </c>
      <c r="G183" s="43">
        <f t="shared" si="46"/>
        <v>46</v>
      </c>
      <c r="H183" s="43">
        <f t="shared" si="46"/>
        <v>458</v>
      </c>
      <c r="I183" s="43">
        <f t="shared" si="46"/>
        <v>458</v>
      </c>
      <c r="J183" s="43"/>
      <c r="K183" s="43"/>
      <c r="L183" s="52">
        <f>SUM(L184,L186,L196,L204,L209,L216,L224,L227,L230,L236,L241)</f>
        <v>449.98002</v>
      </c>
      <c r="M183" s="52">
        <f t="shared" ref="M183:AA183" si="47">SUM(M184,M186,M196,M204,M209,M216,M224,M227,M230,M236,M241)</f>
        <v>0</v>
      </c>
      <c r="N183" s="52">
        <f t="shared" si="47"/>
        <v>0</v>
      </c>
      <c r="O183" s="52">
        <f t="shared" si="47"/>
        <v>0</v>
      </c>
      <c r="P183" s="52">
        <f t="shared" si="47"/>
        <v>449.98002</v>
      </c>
      <c r="Q183" s="43"/>
      <c r="R183" s="43">
        <f t="shared" si="47"/>
        <v>458</v>
      </c>
      <c r="S183" s="43">
        <f t="shared" si="47"/>
        <v>458</v>
      </c>
      <c r="T183" s="43">
        <f t="shared" si="47"/>
        <v>458</v>
      </c>
      <c r="U183" s="43">
        <f t="shared" si="47"/>
        <v>458</v>
      </c>
      <c r="V183" s="43">
        <f t="shared" si="47"/>
        <v>0</v>
      </c>
      <c r="W183" s="43">
        <f t="shared" si="47"/>
        <v>0</v>
      </c>
      <c r="X183" s="43">
        <f t="shared" si="47"/>
        <v>0</v>
      </c>
      <c r="Y183" s="43">
        <f t="shared" si="47"/>
        <v>0</v>
      </c>
      <c r="Z183" s="43">
        <f t="shared" si="47"/>
        <v>458</v>
      </c>
      <c r="AA183" s="43">
        <f t="shared" si="47"/>
        <v>458</v>
      </c>
      <c r="AB183" s="44"/>
      <c r="AC183" s="44"/>
      <c r="AD183" s="65"/>
    </row>
    <row r="184" s="5" customFormat="1" ht="12" spans="1:30">
      <c r="A184" s="43" t="s">
        <v>132</v>
      </c>
      <c r="B184" s="44" t="s">
        <v>133</v>
      </c>
      <c r="C184" s="43" t="s">
        <v>174</v>
      </c>
      <c r="D184" s="43"/>
      <c r="E184" s="43"/>
      <c r="F184" s="43">
        <v>2</v>
      </c>
      <c r="G184" s="43">
        <v>1</v>
      </c>
      <c r="H184" s="43">
        <v>2</v>
      </c>
      <c r="I184" s="43">
        <v>2</v>
      </c>
      <c r="J184" s="43"/>
      <c r="K184" s="43"/>
      <c r="L184" s="52">
        <v>1.44</v>
      </c>
      <c r="M184" s="52">
        <v>0</v>
      </c>
      <c r="N184" s="52">
        <v>0</v>
      </c>
      <c r="O184" s="52">
        <v>0</v>
      </c>
      <c r="P184" s="52">
        <v>1.44</v>
      </c>
      <c r="Q184" s="43"/>
      <c r="R184" s="43">
        <v>2</v>
      </c>
      <c r="S184" s="43">
        <v>2</v>
      </c>
      <c r="T184" s="43">
        <v>2</v>
      </c>
      <c r="U184" s="43">
        <v>2</v>
      </c>
      <c r="V184" s="43" t="s">
        <v>41</v>
      </c>
      <c r="W184" s="43" t="s">
        <v>41</v>
      </c>
      <c r="X184" s="43" t="s">
        <v>41</v>
      </c>
      <c r="Y184" s="43" t="s">
        <v>41</v>
      </c>
      <c r="Z184" s="43">
        <v>2</v>
      </c>
      <c r="AA184" s="43">
        <v>2</v>
      </c>
      <c r="AB184" s="44"/>
      <c r="AC184" s="44"/>
      <c r="AD184" s="65"/>
    </row>
    <row r="185" s="8" customFormat="1" ht="14.25" spans="1:228">
      <c r="A185" s="45" t="s">
        <v>42</v>
      </c>
      <c r="B185" s="46" t="s">
        <v>135</v>
      </c>
      <c r="C185" s="45" t="s">
        <v>58</v>
      </c>
      <c r="D185" s="45" t="s">
        <v>70</v>
      </c>
      <c r="E185" s="45" t="s">
        <v>71</v>
      </c>
      <c r="F185" s="45">
        <v>2</v>
      </c>
      <c r="G185" s="45">
        <v>1</v>
      </c>
      <c r="H185" s="45">
        <v>2</v>
      </c>
      <c r="I185" s="45">
        <v>2</v>
      </c>
      <c r="J185" s="45">
        <v>2020</v>
      </c>
      <c r="K185" s="45">
        <v>2020</v>
      </c>
      <c r="L185" s="55">
        <v>1.44</v>
      </c>
      <c r="M185" s="55">
        <v>0</v>
      </c>
      <c r="N185" s="55">
        <v>0</v>
      </c>
      <c r="O185" s="55">
        <v>0</v>
      </c>
      <c r="P185" s="55">
        <v>1.44</v>
      </c>
      <c r="Q185" s="45" t="s">
        <v>46</v>
      </c>
      <c r="R185" s="45">
        <v>2</v>
      </c>
      <c r="S185" s="45">
        <v>2</v>
      </c>
      <c r="T185" s="45">
        <f>H185</f>
        <v>2</v>
      </c>
      <c r="U185" s="45">
        <f>I185</f>
        <v>2</v>
      </c>
      <c r="V185" s="45" t="s">
        <v>41</v>
      </c>
      <c r="W185" s="45" t="s">
        <v>41</v>
      </c>
      <c r="X185" s="45" t="s">
        <v>41</v>
      </c>
      <c r="Y185" s="45" t="s">
        <v>41</v>
      </c>
      <c r="Z185" s="45">
        <v>2</v>
      </c>
      <c r="AA185" s="45">
        <v>2</v>
      </c>
      <c r="AB185" s="46" t="s">
        <v>117</v>
      </c>
      <c r="AC185" s="46" t="s">
        <v>118</v>
      </c>
      <c r="AD185" s="68"/>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row>
    <row r="186" s="5" customFormat="1" ht="12" spans="1:30">
      <c r="A186" s="43" t="s">
        <v>136</v>
      </c>
      <c r="B186" s="44" t="s">
        <v>137</v>
      </c>
      <c r="C186" s="43" t="s">
        <v>115</v>
      </c>
      <c r="D186" s="43"/>
      <c r="E186" s="43"/>
      <c r="F186" s="43">
        <v>168</v>
      </c>
      <c r="G186" s="43">
        <v>9</v>
      </c>
      <c r="H186" s="43">
        <v>168</v>
      </c>
      <c r="I186" s="43">
        <v>168</v>
      </c>
      <c r="J186" s="43"/>
      <c r="K186" s="43"/>
      <c r="L186" s="52">
        <f>SUM(L187:L195)</f>
        <v>170.032</v>
      </c>
      <c r="M186" s="52">
        <f>SUM(M187:M195)</f>
        <v>0</v>
      </c>
      <c r="N186" s="52">
        <f>SUM(N187:N195)</f>
        <v>0</v>
      </c>
      <c r="O186" s="52">
        <f>SUM(O187:O195)</f>
        <v>0</v>
      </c>
      <c r="P186" s="52">
        <f>SUM(P187:P195)</f>
        <v>170.032</v>
      </c>
      <c r="Q186" s="43"/>
      <c r="R186" s="43">
        <v>168</v>
      </c>
      <c r="S186" s="43">
        <v>168</v>
      </c>
      <c r="T186" s="43">
        <v>168</v>
      </c>
      <c r="U186" s="43">
        <v>168</v>
      </c>
      <c r="V186" s="43" t="s">
        <v>41</v>
      </c>
      <c r="W186" s="43" t="s">
        <v>41</v>
      </c>
      <c r="X186" s="43" t="s">
        <v>41</v>
      </c>
      <c r="Y186" s="43" t="s">
        <v>41</v>
      </c>
      <c r="Z186" s="43">
        <v>168</v>
      </c>
      <c r="AA186" s="43">
        <v>168</v>
      </c>
      <c r="AB186" s="44"/>
      <c r="AC186" s="44"/>
      <c r="AD186" s="65"/>
    </row>
    <row r="187" s="6" customFormat="1" ht="12" spans="1:228">
      <c r="A187" s="45" t="s">
        <v>42</v>
      </c>
      <c r="B187" s="46" t="s">
        <v>138</v>
      </c>
      <c r="C187" s="45" t="s">
        <v>44</v>
      </c>
      <c r="D187" s="45" t="s">
        <v>70</v>
      </c>
      <c r="E187" s="45" t="s">
        <v>71</v>
      </c>
      <c r="F187" s="45">
        <v>10</v>
      </c>
      <c r="G187" s="45">
        <v>1</v>
      </c>
      <c r="H187" s="45">
        <v>10</v>
      </c>
      <c r="I187" s="45">
        <v>10</v>
      </c>
      <c r="J187" s="45">
        <v>2020</v>
      </c>
      <c r="K187" s="45">
        <v>2020</v>
      </c>
      <c r="L187" s="55">
        <f>M187+N187+O187+P187</f>
        <v>27.36</v>
      </c>
      <c r="M187" s="55">
        <v>0</v>
      </c>
      <c r="N187" s="55">
        <v>0</v>
      </c>
      <c r="O187" s="55">
        <v>0</v>
      </c>
      <c r="P187" s="55">
        <v>27.36</v>
      </c>
      <c r="Q187" s="45" t="s">
        <v>46</v>
      </c>
      <c r="R187" s="45">
        <v>10</v>
      </c>
      <c r="S187" s="45">
        <v>10</v>
      </c>
      <c r="T187" s="45">
        <f t="shared" ref="T187:T195" si="48">H187</f>
        <v>10</v>
      </c>
      <c r="U187" s="45">
        <f t="shared" ref="U187:U195" si="49">I187</f>
        <v>10</v>
      </c>
      <c r="V187" s="45" t="s">
        <v>41</v>
      </c>
      <c r="W187" s="45" t="s">
        <v>41</v>
      </c>
      <c r="X187" s="45" t="s">
        <v>41</v>
      </c>
      <c r="Y187" s="45" t="s">
        <v>41</v>
      </c>
      <c r="Z187" s="45">
        <v>10</v>
      </c>
      <c r="AA187" s="45">
        <v>10</v>
      </c>
      <c r="AB187" s="46" t="s">
        <v>117</v>
      </c>
      <c r="AC187" s="46" t="s">
        <v>118</v>
      </c>
      <c r="AD187" s="66"/>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row>
    <row r="188" s="7" customFormat="1" ht="12" spans="1:30">
      <c r="A188" s="45" t="s">
        <v>42</v>
      </c>
      <c r="B188" s="46" t="s">
        <v>138</v>
      </c>
      <c r="C188" s="45" t="s">
        <v>49</v>
      </c>
      <c r="D188" s="45" t="s">
        <v>70</v>
      </c>
      <c r="E188" s="45" t="s">
        <v>71</v>
      </c>
      <c r="F188" s="45">
        <v>16</v>
      </c>
      <c r="G188" s="45">
        <v>1</v>
      </c>
      <c r="H188" s="45">
        <v>16</v>
      </c>
      <c r="I188" s="45">
        <v>16</v>
      </c>
      <c r="J188" s="45">
        <v>2020</v>
      </c>
      <c r="K188" s="45">
        <v>2020</v>
      </c>
      <c r="L188" s="55">
        <f t="shared" ref="L188:L195" si="50">M188+N188+O188+P188</f>
        <v>15.36</v>
      </c>
      <c r="M188" s="55">
        <v>0</v>
      </c>
      <c r="N188" s="55">
        <v>0</v>
      </c>
      <c r="O188" s="55">
        <v>0</v>
      </c>
      <c r="P188" s="55">
        <v>15.36</v>
      </c>
      <c r="Q188" s="45" t="s">
        <v>46</v>
      </c>
      <c r="R188" s="45">
        <v>16</v>
      </c>
      <c r="S188" s="45">
        <v>16</v>
      </c>
      <c r="T188" s="45">
        <f t="shared" si="48"/>
        <v>16</v>
      </c>
      <c r="U188" s="45">
        <f t="shared" si="49"/>
        <v>16</v>
      </c>
      <c r="V188" s="45" t="s">
        <v>41</v>
      </c>
      <c r="W188" s="45" t="s">
        <v>41</v>
      </c>
      <c r="X188" s="45" t="s">
        <v>41</v>
      </c>
      <c r="Y188" s="45" t="s">
        <v>41</v>
      </c>
      <c r="Z188" s="45">
        <v>16</v>
      </c>
      <c r="AA188" s="45">
        <v>16</v>
      </c>
      <c r="AB188" s="46" t="s">
        <v>117</v>
      </c>
      <c r="AC188" s="46" t="s">
        <v>118</v>
      </c>
      <c r="AD188" s="67"/>
    </row>
    <row r="189" s="6" customFormat="1" ht="14.25" spans="1:228">
      <c r="A189" s="45" t="s">
        <v>42</v>
      </c>
      <c r="B189" s="46" t="s">
        <v>138</v>
      </c>
      <c r="C189" s="45" t="s">
        <v>50</v>
      </c>
      <c r="D189" s="45" t="s">
        <v>70</v>
      </c>
      <c r="E189" s="45" t="s">
        <v>71</v>
      </c>
      <c r="F189" s="45">
        <v>16</v>
      </c>
      <c r="G189" s="45">
        <v>1</v>
      </c>
      <c r="H189" s="45">
        <v>16</v>
      </c>
      <c r="I189" s="45">
        <v>16</v>
      </c>
      <c r="J189" s="45">
        <v>2020</v>
      </c>
      <c r="K189" s="45">
        <v>2020</v>
      </c>
      <c r="L189" s="55">
        <f t="shared" si="50"/>
        <v>10.944</v>
      </c>
      <c r="M189" s="55">
        <v>0</v>
      </c>
      <c r="N189" s="55">
        <v>0</v>
      </c>
      <c r="O189" s="55">
        <v>0</v>
      </c>
      <c r="P189" s="70">
        <v>10.944</v>
      </c>
      <c r="Q189" s="45" t="s">
        <v>46</v>
      </c>
      <c r="R189" s="45">
        <v>16</v>
      </c>
      <c r="S189" s="45">
        <v>16</v>
      </c>
      <c r="T189" s="45">
        <f t="shared" si="48"/>
        <v>16</v>
      </c>
      <c r="U189" s="45">
        <f t="shared" si="49"/>
        <v>16</v>
      </c>
      <c r="V189" s="45" t="s">
        <v>41</v>
      </c>
      <c r="W189" s="45" t="s">
        <v>41</v>
      </c>
      <c r="X189" s="45" t="s">
        <v>41</v>
      </c>
      <c r="Y189" s="45" t="s">
        <v>41</v>
      </c>
      <c r="Z189" s="45">
        <v>16</v>
      </c>
      <c r="AA189" s="45">
        <v>16</v>
      </c>
      <c r="AB189" s="46" t="s">
        <v>117</v>
      </c>
      <c r="AC189" s="46" t="s">
        <v>118</v>
      </c>
      <c r="AD189" s="68"/>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row>
    <row r="190" s="6" customFormat="1" ht="12" spans="1:30">
      <c r="A190" s="45" t="s">
        <v>42</v>
      </c>
      <c r="B190" s="46" t="s">
        <v>138</v>
      </c>
      <c r="C190" s="45" t="s">
        <v>51</v>
      </c>
      <c r="D190" s="45" t="s">
        <v>70</v>
      </c>
      <c r="E190" s="45" t="s">
        <v>71</v>
      </c>
      <c r="F190" s="45">
        <v>2</v>
      </c>
      <c r="G190" s="45">
        <v>1</v>
      </c>
      <c r="H190" s="45">
        <v>2</v>
      </c>
      <c r="I190" s="45">
        <v>2</v>
      </c>
      <c r="J190" s="45">
        <v>2020</v>
      </c>
      <c r="K190" s="45">
        <v>2020</v>
      </c>
      <c r="L190" s="55">
        <f t="shared" si="50"/>
        <v>1.92</v>
      </c>
      <c r="M190" s="55">
        <v>0</v>
      </c>
      <c r="N190" s="55">
        <v>0</v>
      </c>
      <c r="O190" s="55">
        <v>0</v>
      </c>
      <c r="P190" s="55">
        <v>1.92</v>
      </c>
      <c r="Q190" s="45" t="s">
        <v>46</v>
      </c>
      <c r="R190" s="45">
        <v>2</v>
      </c>
      <c r="S190" s="45">
        <v>2</v>
      </c>
      <c r="T190" s="45">
        <f t="shared" si="48"/>
        <v>2</v>
      </c>
      <c r="U190" s="45">
        <f t="shared" si="49"/>
        <v>2</v>
      </c>
      <c r="V190" s="45" t="s">
        <v>41</v>
      </c>
      <c r="W190" s="45" t="s">
        <v>41</v>
      </c>
      <c r="X190" s="45" t="s">
        <v>41</v>
      </c>
      <c r="Y190" s="45" t="s">
        <v>41</v>
      </c>
      <c r="Z190" s="45">
        <v>2</v>
      </c>
      <c r="AA190" s="45">
        <v>2</v>
      </c>
      <c r="AB190" s="46" t="s">
        <v>117</v>
      </c>
      <c r="AC190" s="46" t="s">
        <v>118</v>
      </c>
      <c r="AD190" s="69"/>
    </row>
    <row r="191" s="2" customFormat="1" spans="1:228">
      <c r="A191" s="45" t="s">
        <v>42</v>
      </c>
      <c r="B191" s="46" t="s">
        <v>138</v>
      </c>
      <c r="C191" s="45" t="s">
        <v>52</v>
      </c>
      <c r="D191" s="45" t="s">
        <v>70</v>
      </c>
      <c r="E191" s="45" t="s">
        <v>71</v>
      </c>
      <c r="F191" s="45">
        <v>10</v>
      </c>
      <c r="G191" s="45">
        <v>1</v>
      </c>
      <c r="H191" s="45">
        <v>10</v>
      </c>
      <c r="I191" s="45">
        <v>10</v>
      </c>
      <c r="J191" s="45">
        <v>2020</v>
      </c>
      <c r="K191" s="45">
        <v>2020</v>
      </c>
      <c r="L191" s="55">
        <f t="shared" si="50"/>
        <v>9.744</v>
      </c>
      <c r="M191" s="55">
        <v>0</v>
      </c>
      <c r="N191" s="55">
        <v>0</v>
      </c>
      <c r="O191" s="55">
        <v>0</v>
      </c>
      <c r="P191" s="55">
        <v>9.744</v>
      </c>
      <c r="Q191" s="45" t="s">
        <v>46</v>
      </c>
      <c r="R191" s="45">
        <v>10</v>
      </c>
      <c r="S191" s="45">
        <v>10</v>
      </c>
      <c r="T191" s="45">
        <f t="shared" si="48"/>
        <v>10</v>
      </c>
      <c r="U191" s="45">
        <f t="shared" si="49"/>
        <v>10</v>
      </c>
      <c r="V191" s="45" t="s">
        <v>41</v>
      </c>
      <c r="W191" s="45" t="s">
        <v>41</v>
      </c>
      <c r="X191" s="45" t="s">
        <v>41</v>
      </c>
      <c r="Y191" s="45" t="s">
        <v>41</v>
      </c>
      <c r="Z191" s="45">
        <v>10</v>
      </c>
      <c r="AA191" s="45">
        <v>10</v>
      </c>
      <c r="AB191" s="46" t="s">
        <v>117</v>
      </c>
      <c r="AC191" s="46" t="s">
        <v>118</v>
      </c>
      <c r="AD191" s="66"/>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c r="FT191" s="8"/>
      <c r="FU191" s="8"/>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c r="GY191" s="8"/>
      <c r="GZ191" s="8"/>
      <c r="HA191" s="8"/>
      <c r="HB191" s="8"/>
      <c r="HC191" s="8"/>
      <c r="HD191" s="8"/>
      <c r="HE191" s="8"/>
      <c r="HF191" s="8"/>
      <c r="HG191" s="8"/>
      <c r="HH191" s="8"/>
      <c r="HI191" s="8"/>
      <c r="HJ191" s="8"/>
      <c r="HK191" s="8"/>
      <c r="HL191" s="8"/>
      <c r="HM191" s="8"/>
      <c r="HN191" s="8"/>
      <c r="HO191" s="8"/>
      <c r="HP191" s="8"/>
      <c r="HQ191" s="8"/>
      <c r="HR191" s="8"/>
      <c r="HS191" s="8"/>
      <c r="HT191" s="8"/>
    </row>
    <row r="192" s="2" customFormat="1" spans="1:228">
      <c r="A192" s="45" t="s">
        <v>42</v>
      </c>
      <c r="B192" s="46" t="s">
        <v>138</v>
      </c>
      <c r="C192" s="45" t="s">
        <v>53</v>
      </c>
      <c r="D192" s="45" t="s">
        <v>70</v>
      </c>
      <c r="E192" s="45" t="s">
        <v>71</v>
      </c>
      <c r="F192" s="45">
        <v>15</v>
      </c>
      <c r="G192" s="45">
        <v>1</v>
      </c>
      <c r="H192" s="45">
        <v>15</v>
      </c>
      <c r="I192" s="45">
        <v>15</v>
      </c>
      <c r="J192" s="45">
        <v>2020</v>
      </c>
      <c r="K192" s="45">
        <v>2020</v>
      </c>
      <c r="L192" s="55">
        <f t="shared" si="50"/>
        <v>9</v>
      </c>
      <c r="M192" s="55">
        <v>0</v>
      </c>
      <c r="N192" s="55">
        <v>0</v>
      </c>
      <c r="O192" s="55">
        <v>0</v>
      </c>
      <c r="P192" s="55">
        <v>9</v>
      </c>
      <c r="Q192" s="45" t="s">
        <v>46</v>
      </c>
      <c r="R192" s="45">
        <v>15</v>
      </c>
      <c r="S192" s="45">
        <v>15</v>
      </c>
      <c r="T192" s="45">
        <f t="shared" si="48"/>
        <v>15</v>
      </c>
      <c r="U192" s="45">
        <f t="shared" si="49"/>
        <v>15</v>
      </c>
      <c r="V192" s="45" t="s">
        <v>41</v>
      </c>
      <c r="W192" s="45" t="s">
        <v>41</v>
      </c>
      <c r="X192" s="45" t="s">
        <v>41</v>
      </c>
      <c r="Y192" s="45" t="s">
        <v>41</v>
      </c>
      <c r="Z192" s="45">
        <v>15</v>
      </c>
      <c r="AA192" s="45">
        <v>15</v>
      </c>
      <c r="AB192" s="46" t="s">
        <v>117</v>
      </c>
      <c r="AC192" s="46" t="s">
        <v>118</v>
      </c>
      <c r="AD192" s="69"/>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row>
    <row r="193" s="8" customFormat="1" ht="12" spans="1:30">
      <c r="A193" s="45" t="s">
        <v>42</v>
      </c>
      <c r="B193" s="46" t="s">
        <v>138</v>
      </c>
      <c r="C193" s="45" t="s">
        <v>55</v>
      </c>
      <c r="D193" s="45" t="s">
        <v>70</v>
      </c>
      <c r="E193" s="45" t="s">
        <v>71</v>
      </c>
      <c r="F193" s="45">
        <v>88</v>
      </c>
      <c r="G193" s="45">
        <v>1</v>
      </c>
      <c r="H193" s="45">
        <v>88</v>
      </c>
      <c r="I193" s="45">
        <v>88</v>
      </c>
      <c r="J193" s="45">
        <v>2020</v>
      </c>
      <c r="K193" s="45">
        <v>2020</v>
      </c>
      <c r="L193" s="55">
        <f t="shared" si="50"/>
        <v>88</v>
      </c>
      <c r="M193" s="55">
        <v>0</v>
      </c>
      <c r="N193" s="55">
        <v>0</v>
      </c>
      <c r="O193" s="55">
        <v>0</v>
      </c>
      <c r="P193" s="55">
        <v>88</v>
      </c>
      <c r="Q193" s="45" t="s">
        <v>337</v>
      </c>
      <c r="R193" s="45">
        <v>88</v>
      </c>
      <c r="S193" s="45">
        <v>88</v>
      </c>
      <c r="T193" s="45">
        <f t="shared" si="48"/>
        <v>88</v>
      </c>
      <c r="U193" s="45">
        <f t="shared" si="49"/>
        <v>88</v>
      </c>
      <c r="V193" s="45" t="s">
        <v>41</v>
      </c>
      <c r="W193" s="45" t="s">
        <v>41</v>
      </c>
      <c r="X193" s="45" t="s">
        <v>41</v>
      </c>
      <c r="Y193" s="45" t="s">
        <v>41</v>
      </c>
      <c r="Z193" s="45">
        <v>88</v>
      </c>
      <c r="AA193" s="45">
        <v>88</v>
      </c>
      <c r="AB193" s="46" t="s">
        <v>117</v>
      </c>
      <c r="AC193" s="46" t="s">
        <v>118</v>
      </c>
      <c r="AD193" s="66"/>
    </row>
    <row r="194" s="8" customFormat="1" ht="12" spans="1:30">
      <c r="A194" s="45" t="s">
        <v>42</v>
      </c>
      <c r="B194" s="46" t="s">
        <v>138</v>
      </c>
      <c r="C194" s="45" t="s">
        <v>57</v>
      </c>
      <c r="D194" s="45" t="s">
        <v>70</v>
      </c>
      <c r="E194" s="45" t="s">
        <v>71</v>
      </c>
      <c r="F194" s="45">
        <v>9</v>
      </c>
      <c r="G194" s="45">
        <v>1</v>
      </c>
      <c r="H194" s="45">
        <v>9</v>
      </c>
      <c r="I194" s="45">
        <v>9</v>
      </c>
      <c r="J194" s="45">
        <v>2020</v>
      </c>
      <c r="K194" s="45">
        <v>2020</v>
      </c>
      <c r="L194" s="55">
        <f t="shared" si="50"/>
        <v>6.264</v>
      </c>
      <c r="M194" s="55">
        <v>0</v>
      </c>
      <c r="N194" s="55">
        <v>0</v>
      </c>
      <c r="O194" s="55">
        <v>0</v>
      </c>
      <c r="P194" s="55">
        <v>6.264</v>
      </c>
      <c r="Q194" s="45" t="s">
        <v>46</v>
      </c>
      <c r="R194" s="45">
        <v>9</v>
      </c>
      <c r="S194" s="45">
        <v>9</v>
      </c>
      <c r="T194" s="45">
        <f t="shared" si="48"/>
        <v>9</v>
      </c>
      <c r="U194" s="45">
        <f t="shared" si="49"/>
        <v>9</v>
      </c>
      <c r="V194" s="45" t="s">
        <v>41</v>
      </c>
      <c r="W194" s="45" t="s">
        <v>41</v>
      </c>
      <c r="X194" s="45" t="s">
        <v>41</v>
      </c>
      <c r="Y194" s="45" t="s">
        <v>41</v>
      </c>
      <c r="Z194" s="45">
        <v>9</v>
      </c>
      <c r="AA194" s="45">
        <v>9</v>
      </c>
      <c r="AB194" s="46" t="s">
        <v>117</v>
      </c>
      <c r="AC194" s="46" t="s">
        <v>118</v>
      </c>
      <c r="AD194" s="66"/>
    </row>
    <row r="195" s="8" customFormat="1" ht="14.25" spans="1:228">
      <c r="A195" s="45" t="s">
        <v>42</v>
      </c>
      <c r="B195" s="46" t="s">
        <v>138</v>
      </c>
      <c r="C195" s="45" t="s">
        <v>58</v>
      </c>
      <c r="D195" s="45" t="s">
        <v>70</v>
      </c>
      <c r="E195" s="45" t="s">
        <v>71</v>
      </c>
      <c r="F195" s="45">
        <v>2</v>
      </c>
      <c r="G195" s="45">
        <v>1</v>
      </c>
      <c r="H195" s="45">
        <v>2</v>
      </c>
      <c r="I195" s="45">
        <v>2</v>
      </c>
      <c r="J195" s="45">
        <v>2020</v>
      </c>
      <c r="K195" s="45">
        <v>2020</v>
      </c>
      <c r="L195" s="55">
        <f t="shared" si="50"/>
        <v>1.44</v>
      </c>
      <c r="M195" s="55">
        <v>0</v>
      </c>
      <c r="N195" s="55">
        <v>0</v>
      </c>
      <c r="O195" s="55">
        <v>0</v>
      </c>
      <c r="P195" s="55">
        <v>1.44</v>
      </c>
      <c r="Q195" s="45" t="s">
        <v>46</v>
      </c>
      <c r="R195" s="45">
        <v>2</v>
      </c>
      <c r="S195" s="45">
        <v>2</v>
      </c>
      <c r="T195" s="45">
        <f t="shared" si="48"/>
        <v>2</v>
      </c>
      <c r="U195" s="45">
        <f t="shared" si="49"/>
        <v>2</v>
      </c>
      <c r="V195" s="45" t="s">
        <v>41</v>
      </c>
      <c r="W195" s="45" t="s">
        <v>41</v>
      </c>
      <c r="X195" s="45" t="s">
        <v>41</v>
      </c>
      <c r="Y195" s="45" t="s">
        <v>41</v>
      </c>
      <c r="Z195" s="45">
        <v>2</v>
      </c>
      <c r="AA195" s="45">
        <v>2</v>
      </c>
      <c r="AB195" s="46" t="s">
        <v>117</v>
      </c>
      <c r="AC195" s="46" t="s">
        <v>118</v>
      </c>
      <c r="AD195" s="68"/>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row>
    <row r="196" s="5" customFormat="1" ht="12" spans="1:30">
      <c r="A196" s="43" t="s">
        <v>139</v>
      </c>
      <c r="B196" s="44" t="s">
        <v>140</v>
      </c>
      <c r="C196" s="43" t="s">
        <v>95</v>
      </c>
      <c r="D196" s="43"/>
      <c r="E196" s="43"/>
      <c r="F196" s="43">
        <v>138</v>
      </c>
      <c r="G196" s="43">
        <v>7</v>
      </c>
      <c r="H196" s="43">
        <v>138</v>
      </c>
      <c r="I196" s="43">
        <v>138</v>
      </c>
      <c r="J196" s="43"/>
      <c r="K196" s="43"/>
      <c r="L196" s="52">
        <f>SUM(L197:L203)</f>
        <v>149.822</v>
      </c>
      <c r="M196" s="52">
        <v>0</v>
      </c>
      <c r="N196" s="52">
        <v>0</v>
      </c>
      <c r="O196" s="52">
        <v>0</v>
      </c>
      <c r="P196" s="52">
        <v>149.822</v>
      </c>
      <c r="Q196" s="43"/>
      <c r="R196" s="43">
        <v>138</v>
      </c>
      <c r="S196" s="43">
        <v>138</v>
      </c>
      <c r="T196" s="43">
        <v>138</v>
      </c>
      <c r="U196" s="43">
        <v>138</v>
      </c>
      <c r="V196" s="43" t="s">
        <v>41</v>
      </c>
      <c r="W196" s="43" t="s">
        <v>41</v>
      </c>
      <c r="X196" s="43" t="s">
        <v>41</v>
      </c>
      <c r="Y196" s="43" t="s">
        <v>41</v>
      </c>
      <c r="Z196" s="43">
        <v>138</v>
      </c>
      <c r="AA196" s="43">
        <v>138</v>
      </c>
      <c r="AB196" s="44"/>
      <c r="AC196" s="44"/>
      <c r="AD196" s="65"/>
    </row>
    <row r="197" s="6" customFormat="1" ht="12" spans="1:228">
      <c r="A197" s="45" t="s">
        <v>42</v>
      </c>
      <c r="B197" s="46" t="s">
        <v>141</v>
      </c>
      <c r="C197" s="45" t="s">
        <v>44</v>
      </c>
      <c r="D197" s="45" t="s">
        <v>70</v>
      </c>
      <c r="E197" s="45" t="s">
        <v>71</v>
      </c>
      <c r="F197" s="45">
        <v>4</v>
      </c>
      <c r="G197" s="45">
        <v>1</v>
      </c>
      <c r="H197" s="45">
        <v>4</v>
      </c>
      <c r="I197" s="45">
        <v>4</v>
      </c>
      <c r="J197" s="45">
        <v>2020</v>
      </c>
      <c r="K197" s="45">
        <v>2020</v>
      </c>
      <c r="L197" s="55">
        <f>M197+N197+O197+P197</f>
        <v>24.48</v>
      </c>
      <c r="M197" s="55">
        <v>0</v>
      </c>
      <c r="N197" s="55">
        <v>0</v>
      </c>
      <c r="O197" s="55">
        <v>0</v>
      </c>
      <c r="P197" s="55">
        <v>24.48</v>
      </c>
      <c r="Q197" s="45" t="s">
        <v>46</v>
      </c>
      <c r="R197" s="45">
        <v>4</v>
      </c>
      <c r="S197" s="45">
        <v>4</v>
      </c>
      <c r="T197" s="45">
        <f t="shared" ref="T197:T203" si="51">H197</f>
        <v>4</v>
      </c>
      <c r="U197" s="45">
        <f t="shared" ref="U197:U203" si="52">I197</f>
        <v>4</v>
      </c>
      <c r="V197" s="45" t="s">
        <v>41</v>
      </c>
      <c r="W197" s="45" t="s">
        <v>41</v>
      </c>
      <c r="X197" s="45" t="s">
        <v>41</v>
      </c>
      <c r="Y197" s="45" t="s">
        <v>41</v>
      </c>
      <c r="Z197" s="45">
        <v>4</v>
      </c>
      <c r="AA197" s="45">
        <v>4</v>
      </c>
      <c r="AB197" s="46" t="s">
        <v>117</v>
      </c>
      <c r="AC197" s="46" t="s">
        <v>118</v>
      </c>
      <c r="AD197" s="66"/>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c r="FN197" s="8"/>
      <c r="FO197" s="8"/>
      <c r="FP197" s="8"/>
      <c r="FQ197" s="8"/>
      <c r="FR197" s="8"/>
      <c r="FS197" s="8"/>
      <c r="FT197" s="8"/>
      <c r="FU197" s="8"/>
      <c r="FV197" s="8"/>
      <c r="FW197" s="8"/>
      <c r="FX197" s="8"/>
      <c r="FY197" s="8"/>
      <c r="FZ197" s="8"/>
      <c r="GA197" s="8"/>
      <c r="GB197" s="8"/>
      <c r="GC197" s="8"/>
      <c r="GD197" s="8"/>
      <c r="GE197" s="8"/>
      <c r="GF197" s="8"/>
      <c r="GG197" s="8"/>
      <c r="GH197" s="8"/>
      <c r="GI197" s="8"/>
      <c r="GJ197" s="8"/>
      <c r="GK197" s="8"/>
      <c r="GL197" s="8"/>
      <c r="GM197" s="8"/>
      <c r="GN197" s="8"/>
      <c r="GO197" s="8"/>
      <c r="GP197" s="8"/>
      <c r="GQ197" s="8"/>
      <c r="GR197" s="8"/>
      <c r="GS197" s="8"/>
      <c r="GT197" s="8"/>
      <c r="GU197" s="8"/>
      <c r="GV197" s="8"/>
      <c r="GW197" s="8"/>
      <c r="GX197" s="8"/>
      <c r="GY197" s="8"/>
      <c r="GZ197" s="8"/>
      <c r="HA197" s="8"/>
      <c r="HB197" s="8"/>
      <c r="HC197" s="8"/>
      <c r="HD197" s="8"/>
      <c r="HE197" s="8"/>
      <c r="HF197" s="8"/>
      <c r="HG197" s="8"/>
      <c r="HH197" s="8"/>
      <c r="HI197" s="8"/>
      <c r="HJ197" s="8"/>
      <c r="HK197" s="8"/>
      <c r="HL197" s="8"/>
      <c r="HM197" s="8"/>
      <c r="HN197" s="8"/>
      <c r="HO197" s="8"/>
      <c r="HP197" s="8"/>
      <c r="HQ197" s="8"/>
      <c r="HR197" s="8"/>
      <c r="HS197" s="8"/>
      <c r="HT197" s="8"/>
    </row>
    <row r="198" s="7" customFormat="1" ht="12" spans="1:30">
      <c r="A198" s="45" t="s">
        <v>42</v>
      </c>
      <c r="B198" s="46" t="s">
        <v>141</v>
      </c>
      <c r="C198" s="45" t="s">
        <v>49</v>
      </c>
      <c r="D198" s="45" t="s">
        <v>70</v>
      </c>
      <c r="E198" s="45" t="s">
        <v>71</v>
      </c>
      <c r="F198" s="45">
        <v>12</v>
      </c>
      <c r="G198" s="45">
        <v>1</v>
      </c>
      <c r="H198" s="45">
        <v>12</v>
      </c>
      <c r="I198" s="45">
        <v>12</v>
      </c>
      <c r="J198" s="45">
        <v>2020</v>
      </c>
      <c r="K198" s="45">
        <v>2020</v>
      </c>
      <c r="L198" s="55">
        <f t="shared" ref="L198:L203" si="53">M198+N198+O198+P198</f>
        <v>14.4</v>
      </c>
      <c r="M198" s="55">
        <v>0</v>
      </c>
      <c r="N198" s="55">
        <v>0</v>
      </c>
      <c r="O198" s="55">
        <v>0</v>
      </c>
      <c r="P198" s="55">
        <v>14.4</v>
      </c>
      <c r="Q198" s="45" t="s">
        <v>46</v>
      </c>
      <c r="R198" s="45">
        <v>12</v>
      </c>
      <c r="S198" s="45">
        <v>12</v>
      </c>
      <c r="T198" s="45">
        <f t="shared" si="51"/>
        <v>12</v>
      </c>
      <c r="U198" s="45">
        <f t="shared" si="52"/>
        <v>12</v>
      </c>
      <c r="V198" s="45" t="s">
        <v>41</v>
      </c>
      <c r="W198" s="45" t="s">
        <v>41</v>
      </c>
      <c r="X198" s="45" t="s">
        <v>41</v>
      </c>
      <c r="Y198" s="45" t="s">
        <v>41</v>
      </c>
      <c r="Z198" s="45">
        <v>12</v>
      </c>
      <c r="AA198" s="45">
        <v>12</v>
      </c>
      <c r="AB198" s="46" t="s">
        <v>117</v>
      </c>
      <c r="AC198" s="46" t="s">
        <v>118</v>
      </c>
      <c r="AD198" s="67"/>
    </row>
    <row r="199" s="2" customFormat="1" spans="1:228">
      <c r="A199" s="45" t="s">
        <v>42</v>
      </c>
      <c r="B199" s="46" t="s">
        <v>141</v>
      </c>
      <c r="C199" s="45" t="s">
        <v>52</v>
      </c>
      <c r="D199" s="45" t="s">
        <v>70</v>
      </c>
      <c r="E199" s="45" t="s">
        <v>71</v>
      </c>
      <c r="F199" s="45">
        <v>40</v>
      </c>
      <c r="G199" s="45">
        <v>1</v>
      </c>
      <c r="H199" s="45">
        <v>40</v>
      </c>
      <c r="I199" s="45">
        <v>40</v>
      </c>
      <c r="J199" s="45">
        <v>2020</v>
      </c>
      <c r="K199" s="45">
        <v>2020</v>
      </c>
      <c r="L199" s="55">
        <f t="shared" si="53"/>
        <v>48.006</v>
      </c>
      <c r="M199" s="55">
        <v>0</v>
      </c>
      <c r="N199" s="55">
        <v>0</v>
      </c>
      <c r="O199" s="55">
        <v>0</v>
      </c>
      <c r="P199" s="55">
        <v>48.006</v>
      </c>
      <c r="Q199" s="45" t="s">
        <v>46</v>
      </c>
      <c r="R199" s="45">
        <v>40</v>
      </c>
      <c r="S199" s="45">
        <v>40</v>
      </c>
      <c r="T199" s="45">
        <f t="shared" si="51"/>
        <v>40</v>
      </c>
      <c r="U199" s="45">
        <f t="shared" si="52"/>
        <v>40</v>
      </c>
      <c r="V199" s="45" t="s">
        <v>41</v>
      </c>
      <c r="W199" s="45" t="s">
        <v>41</v>
      </c>
      <c r="X199" s="45" t="s">
        <v>41</v>
      </c>
      <c r="Y199" s="45" t="s">
        <v>41</v>
      </c>
      <c r="Z199" s="45">
        <v>40</v>
      </c>
      <c r="AA199" s="45">
        <v>40</v>
      </c>
      <c r="AB199" s="46" t="s">
        <v>117</v>
      </c>
      <c r="AC199" s="46" t="s">
        <v>118</v>
      </c>
      <c r="AD199" s="66"/>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c r="EC199" s="8"/>
      <c r="ED199" s="8"/>
      <c r="EE199" s="8"/>
      <c r="EF199" s="8"/>
      <c r="EG199" s="8"/>
      <c r="EH199" s="8"/>
      <c r="EI199" s="8"/>
      <c r="EJ199" s="8"/>
      <c r="EK199" s="8"/>
      <c r="EL199" s="8"/>
      <c r="EM199" s="8"/>
      <c r="EN199" s="8"/>
      <c r="EO199" s="8"/>
      <c r="EP199" s="8"/>
      <c r="EQ199" s="8"/>
      <c r="ER199" s="8"/>
      <c r="ES199" s="8"/>
      <c r="ET199" s="8"/>
      <c r="EU199" s="8"/>
      <c r="EV199" s="8"/>
      <c r="EW199" s="8"/>
      <c r="EX199" s="8"/>
      <c r="EY199" s="8"/>
      <c r="EZ199" s="8"/>
      <c r="FA199" s="8"/>
      <c r="FB199" s="8"/>
      <c r="FC199" s="8"/>
      <c r="FD199" s="8"/>
      <c r="FE199" s="8"/>
      <c r="FF199" s="8"/>
      <c r="FG199" s="8"/>
      <c r="FH199" s="8"/>
      <c r="FI199" s="8"/>
      <c r="FJ199" s="8"/>
      <c r="FK199" s="8"/>
      <c r="FL199" s="8"/>
      <c r="FM199" s="8"/>
      <c r="FN199" s="8"/>
      <c r="FO199" s="8"/>
      <c r="FP199" s="8"/>
      <c r="FQ199" s="8"/>
      <c r="FR199" s="8"/>
      <c r="FS199" s="8"/>
      <c r="FT199" s="8"/>
      <c r="FU199" s="8"/>
      <c r="FV199" s="8"/>
      <c r="FW199" s="8"/>
      <c r="FX199" s="8"/>
      <c r="FY199" s="8"/>
      <c r="FZ199" s="8"/>
      <c r="GA199" s="8"/>
      <c r="GB199" s="8"/>
      <c r="GC199" s="8"/>
      <c r="GD199" s="8"/>
      <c r="GE199" s="8"/>
      <c r="GF199" s="8"/>
      <c r="GG199" s="8"/>
      <c r="GH199" s="8"/>
      <c r="GI199" s="8"/>
      <c r="GJ199" s="8"/>
      <c r="GK199" s="8"/>
      <c r="GL199" s="8"/>
      <c r="GM199" s="8"/>
      <c r="GN199" s="8"/>
      <c r="GO199" s="8"/>
      <c r="GP199" s="8"/>
      <c r="GQ199" s="8"/>
      <c r="GR199" s="8"/>
      <c r="GS199" s="8"/>
      <c r="GT199" s="8"/>
      <c r="GU199" s="8"/>
      <c r="GV199" s="8"/>
      <c r="GW199" s="8"/>
      <c r="GX199" s="8"/>
      <c r="GY199" s="8"/>
      <c r="GZ199" s="8"/>
      <c r="HA199" s="8"/>
      <c r="HB199" s="8"/>
      <c r="HC199" s="8"/>
      <c r="HD199" s="8"/>
      <c r="HE199" s="8"/>
      <c r="HF199" s="8"/>
      <c r="HG199" s="8"/>
      <c r="HH199" s="8"/>
      <c r="HI199" s="8"/>
      <c r="HJ199" s="8"/>
      <c r="HK199" s="8"/>
      <c r="HL199" s="8"/>
      <c r="HM199" s="8"/>
      <c r="HN199" s="8"/>
      <c r="HO199" s="8"/>
      <c r="HP199" s="8"/>
      <c r="HQ199" s="8"/>
      <c r="HR199" s="8"/>
      <c r="HS199" s="8"/>
      <c r="HT199" s="8"/>
    </row>
    <row r="200" s="2" customFormat="1" spans="1:228">
      <c r="A200" s="45" t="s">
        <v>42</v>
      </c>
      <c r="B200" s="46" t="s">
        <v>141</v>
      </c>
      <c r="C200" s="45" t="s">
        <v>53</v>
      </c>
      <c r="D200" s="45" t="s">
        <v>70</v>
      </c>
      <c r="E200" s="45" t="s">
        <v>71</v>
      </c>
      <c r="F200" s="45">
        <v>34</v>
      </c>
      <c r="G200" s="45">
        <v>1</v>
      </c>
      <c r="H200" s="45">
        <v>34</v>
      </c>
      <c r="I200" s="45">
        <v>34</v>
      </c>
      <c r="J200" s="45">
        <v>2020</v>
      </c>
      <c r="K200" s="45">
        <v>2020</v>
      </c>
      <c r="L200" s="55">
        <f t="shared" si="53"/>
        <v>20.4</v>
      </c>
      <c r="M200" s="55">
        <v>0</v>
      </c>
      <c r="N200" s="55">
        <v>0</v>
      </c>
      <c r="O200" s="55">
        <v>0</v>
      </c>
      <c r="P200" s="55">
        <v>20.4</v>
      </c>
      <c r="Q200" s="45" t="s">
        <v>46</v>
      </c>
      <c r="R200" s="45">
        <v>34</v>
      </c>
      <c r="S200" s="45">
        <v>34</v>
      </c>
      <c r="T200" s="45">
        <f t="shared" si="51"/>
        <v>34</v>
      </c>
      <c r="U200" s="45">
        <f t="shared" si="52"/>
        <v>34</v>
      </c>
      <c r="V200" s="45" t="s">
        <v>41</v>
      </c>
      <c r="W200" s="45" t="s">
        <v>41</v>
      </c>
      <c r="X200" s="45" t="s">
        <v>41</v>
      </c>
      <c r="Y200" s="45" t="s">
        <v>41</v>
      </c>
      <c r="Z200" s="45">
        <v>34</v>
      </c>
      <c r="AA200" s="45">
        <v>34</v>
      </c>
      <c r="AB200" s="46" t="s">
        <v>117</v>
      </c>
      <c r="AC200" s="46" t="s">
        <v>118</v>
      </c>
      <c r="AD200" s="69"/>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row>
    <row r="201" s="8" customFormat="1" ht="12" spans="1:30">
      <c r="A201" s="45" t="s">
        <v>42</v>
      </c>
      <c r="B201" s="46" t="s">
        <v>141</v>
      </c>
      <c r="C201" s="45" t="s">
        <v>55</v>
      </c>
      <c r="D201" s="45" t="s">
        <v>70</v>
      </c>
      <c r="E201" s="45" t="s">
        <v>71</v>
      </c>
      <c r="F201" s="45">
        <v>29</v>
      </c>
      <c r="G201" s="45">
        <v>1</v>
      </c>
      <c r="H201" s="45">
        <v>29</v>
      </c>
      <c r="I201" s="45">
        <v>29</v>
      </c>
      <c r="J201" s="45">
        <v>2020</v>
      </c>
      <c r="K201" s="45">
        <v>2020</v>
      </c>
      <c r="L201" s="55">
        <f t="shared" si="53"/>
        <v>29</v>
      </c>
      <c r="M201" s="55">
        <v>0</v>
      </c>
      <c r="N201" s="55">
        <v>0</v>
      </c>
      <c r="O201" s="55">
        <v>0</v>
      </c>
      <c r="P201" s="55">
        <v>29</v>
      </c>
      <c r="Q201" s="45" t="s">
        <v>337</v>
      </c>
      <c r="R201" s="45">
        <v>29</v>
      </c>
      <c r="S201" s="45">
        <v>29</v>
      </c>
      <c r="T201" s="45">
        <f t="shared" si="51"/>
        <v>29</v>
      </c>
      <c r="U201" s="45">
        <f t="shared" si="52"/>
        <v>29</v>
      </c>
      <c r="V201" s="45" t="s">
        <v>41</v>
      </c>
      <c r="W201" s="45" t="s">
        <v>41</v>
      </c>
      <c r="X201" s="45" t="s">
        <v>41</v>
      </c>
      <c r="Y201" s="45" t="s">
        <v>41</v>
      </c>
      <c r="Z201" s="45">
        <v>29</v>
      </c>
      <c r="AA201" s="45">
        <v>29</v>
      </c>
      <c r="AB201" s="46" t="s">
        <v>117</v>
      </c>
      <c r="AC201" s="46" t="s">
        <v>118</v>
      </c>
      <c r="AD201" s="66"/>
    </row>
    <row r="202" s="8" customFormat="1" ht="12" spans="1:30">
      <c r="A202" s="45" t="s">
        <v>42</v>
      </c>
      <c r="B202" s="46" t="s">
        <v>141</v>
      </c>
      <c r="C202" s="45" t="s">
        <v>57</v>
      </c>
      <c r="D202" s="45" t="s">
        <v>70</v>
      </c>
      <c r="E202" s="45" t="s">
        <v>71</v>
      </c>
      <c r="F202" s="45">
        <v>6</v>
      </c>
      <c r="G202" s="45">
        <v>1</v>
      </c>
      <c r="H202" s="45">
        <v>6</v>
      </c>
      <c r="I202" s="45">
        <v>6</v>
      </c>
      <c r="J202" s="45">
        <v>2020</v>
      </c>
      <c r="K202" s="45">
        <v>2020</v>
      </c>
      <c r="L202" s="55">
        <f t="shared" si="53"/>
        <v>4.176</v>
      </c>
      <c r="M202" s="55">
        <v>0</v>
      </c>
      <c r="N202" s="55">
        <v>0</v>
      </c>
      <c r="O202" s="55">
        <v>0</v>
      </c>
      <c r="P202" s="55">
        <v>4.176</v>
      </c>
      <c r="Q202" s="45" t="s">
        <v>46</v>
      </c>
      <c r="R202" s="45">
        <v>6</v>
      </c>
      <c r="S202" s="45">
        <v>6</v>
      </c>
      <c r="T202" s="45">
        <f t="shared" si="51"/>
        <v>6</v>
      </c>
      <c r="U202" s="45">
        <f t="shared" si="52"/>
        <v>6</v>
      </c>
      <c r="V202" s="45" t="s">
        <v>41</v>
      </c>
      <c r="W202" s="45" t="s">
        <v>41</v>
      </c>
      <c r="X202" s="45" t="s">
        <v>41</v>
      </c>
      <c r="Y202" s="45" t="s">
        <v>41</v>
      </c>
      <c r="Z202" s="45">
        <v>6</v>
      </c>
      <c r="AA202" s="45">
        <v>6</v>
      </c>
      <c r="AB202" s="46" t="s">
        <v>117</v>
      </c>
      <c r="AC202" s="46" t="s">
        <v>118</v>
      </c>
      <c r="AD202" s="66"/>
    </row>
    <row r="203" s="8" customFormat="1" ht="14.25" spans="1:228">
      <c r="A203" s="45" t="s">
        <v>42</v>
      </c>
      <c r="B203" s="46" t="s">
        <v>141</v>
      </c>
      <c r="C203" s="45" t="s">
        <v>58</v>
      </c>
      <c r="D203" s="45" t="s">
        <v>70</v>
      </c>
      <c r="E203" s="45" t="s">
        <v>71</v>
      </c>
      <c r="F203" s="45">
        <v>13</v>
      </c>
      <c r="G203" s="45">
        <v>1</v>
      </c>
      <c r="H203" s="45">
        <v>13</v>
      </c>
      <c r="I203" s="45">
        <v>13</v>
      </c>
      <c r="J203" s="45">
        <v>2020</v>
      </c>
      <c r="K203" s="45">
        <v>2020</v>
      </c>
      <c r="L203" s="55">
        <f t="shared" si="53"/>
        <v>9.36</v>
      </c>
      <c r="M203" s="55">
        <v>0</v>
      </c>
      <c r="N203" s="55">
        <v>0</v>
      </c>
      <c r="O203" s="55">
        <v>0</v>
      </c>
      <c r="P203" s="55">
        <v>9.36</v>
      </c>
      <c r="Q203" s="45" t="s">
        <v>46</v>
      </c>
      <c r="R203" s="45">
        <v>13</v>
      </c>
      <c r="S203" s="45">
        <v>13</v>
      </c>
      <c r="T203" s="45">
        <f t="shared" si="51"/>
        <v>13</v>
      </c>
      <c r="U203" s="45">
        <f t="shared" si="52"/>
        <v>13</v>
      </c>
      <c r="V203" s="45" t="s">
        <v>41</v>
      </c>
      <c r="W203" s="45" t="s">
        <v>41</v>
      </c>
      <c r="X203" s="45" t="s">
        <v>41</v>
      </c>
      <c r="Y203" s="45" t="s">
        <v>41</v>
      </c>
      <c r="Z203" s="45">
        <v>13</v>
      </c>
      <c r="AA203" s="45">
        <v>13</v>
      </c>
      <c r="AB203" s="46" t="s">
        <v>117</v>
      </c>
      <c r="AC203" s="46" t="s">
        <v>118</v>
      </c>
      <c r="AD203" s="68"/>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row>
    <row r="204" s="5" customFormat="1" ht="12" spans="1:30">
      <c r="A204" s="43" t="s">
        <v>142</v>
      </c>
      <c r="B204" s="44" t="s">
        <v>143</v>
      </c>
      <c r="C204" s="43" t="s">
        <v>789</v>
      </c>
      <c r="D204" s="43"/>
      <c r="E204" s="43"/>
      <c r="F204" s="43">
        <v>18</v>
      </c>
      <c r="G204" s="43">
        <v>4</v>
      </c>
      <c r="H204" s="43">
        <v>18</v>
      </c>
      <c r="I204" s="43">
        <v>18</v>
      </c>
      <c r="J204" s="43"/>
      <c r="K204" s="43"/>
      <c r="L204" s="52">
        <v>12.6</v>
      </c>
      <c r="M204" s="52">
        <v>0</v>
      </c>
      <c r="N204" s="52">
        <v>0</v>
      </c>
      <c r="O204" s="52">
        <v>0</v>
      </c>
      <c r="P204" s="52">
        <v>12.6</v>
      </c>
      <c r="Q204" s="43"/>
      <c r="R204" s="43">
        <v>18</v>
      </c>
      <c r="S204" s="43">
        <v>18</v>
      </c>
      <c r="T204" s="43">
        <v>18</v>
      </c>
      <c r="U204" s="43">
        <v>18</v>
      </c>
      <c r="V204" s="43" t="s">
        <v>41</v>
      </c>
      <c r="W204" s="43" t="s">
        <v>41</v>
      </c>
      <c r="X204" s="43" t="s">
        <v>41</v>
      </c>
      <c r="Y204" s="43" t="s">
        <v>41</v>
      </c>
      <c r="Z204" s="43">
        <v>18</v>
      </c>
      <c r="AA204" s="43">
        <v>18</v>
      </c>
      <c r="AB204" s="44"/>
      <c r="AC204" s="44"/>
      <c r="AD204" s="65"/>
    </row>
    <row r="205" s="7" customFormat="1" ht="12" spans="1:30">
      <c r="A205" s="45" t="s">
        <v>42</v>
      </c>
      <c r="B205" s="46" t="s">
        <v>145</v>
      </c>
      <c r="C205" s="45" t="s">
        <v>49</v>
      </c>
      <c r="D205" s="45" t="s">
        <v>70</v>
      </c>
      <c r="E205" s="45" t="s">
        <v>71</v>
      </c>
      <c r="F205" s="45">
        <v>3</v>
      </c>
      <c r="G205" s="45">
        <v>1</v>
      </c>
      <c r="H205" s="45">
        <v>3</v>
      </c>
      <c r="I205" s="45">
        <v>3</v>
      </c>
      <c r="J205" s="45">
        <v>2020</v>
      </c>
      <c r="K205" s="45">
        <v>2020</v>
      </c>
      <c r="L205" s="55">
        <v>2.88</v>
      </c>
      <c r="M205" s="55">
        <v>0</v>
      </c>
      <c r="N205" s="55">
        <v>0</v>
      </c>
      <c r="O205" s="55">
        <v>0</v>
      </c>
      <c r="P205" s="55">
        <v>2.88</v>
      </c>
      <c r="Q205" s="45" t="s">
        <v>46</v>
      </c>
      <c r="R205" s="45">
        <v>3</v>
      </c>
      <c r="S205" s="45">
        <v>3</v>
      </c>
      <c r="T205" s="45">
        <f>H205</f>
        <v>3</v>
      </c>
      <c r="U205" s="45">
        <f>I205</f>
        <v>3</v>
      </c>
      <c r="V205" s="45" t="s">
        <v>41</v>
      </c>
      <c r="W205" s="45" t="s">
        <v>41</v>
      </c>
      <c r="X205" s="45" t="s">
        <v>41</v>
      </c>
      <c r="Y205" s="45" t="s">
        <v>41</v>
      </c>
      <c r="Z205" s="45">
        <v>3</v>
      </c>
      <c r="AA205" s="45">
        <v>3</v>
      </c>
      <c r="AB205" s="46" t="s">
        <v>117</v>
      </c>
      <c r="AC205" s="46" t="s">
        <v>118</v>
      </c>
      <c r="AD205" s="67"/>
    </row>
    <row r="206" s="2" customFormat="1" spans="1:228">
      <c r="A206" s="45" t="s">
        <v>42</v>
      </c>
      <c r="B206" s="46" t="s">
        <v>145</v>
      </c>
      <c r="C206" s="45" t="s">
        <v>53</v>
      </c>
      <c r="D206" s="45" t="s">
        <v>70</v>
      </c>
      <c r="E206" s="45" t="s">
        <v>71</v>
      </c>
      <c r="F206" s="45">
        <v>8</v>
      </c>
      <c r="G206" s="45">
        <v>1</v>
      </c>
      <c r="H206" s="45">
        <v>8</v>
      </c>
      <c r="I206" s="45">
        <v>8</v>
      </c>
      <c r="J206" s="45">
        <v>2020</v>
      </c>
      <c r="K206" s="45">
        <v>2020</v>
      </c>
      <c r="L206" s="55">
        <v>4.8</v>
      </c>
      <c r="M206" s="55">
        <v>0</v>
      </c>
      <c r="N206" s="55">
        <v>0</v>
      </c>
      <c r="O206" s="55">
        <v>0</v>
      </c>
      <c r="P206" s="55">
        <v>4.8</v>
      </c>
      <c r="Q206" s="45" t="s">
        <v>46</v>
      </c>
      <c r="R206" s="45">
        <v>8</v>
      </c>
      <c r="S206" s="45">
        <v>8</v>
      </c>
      <c r="T206" s="45">
        <f>H206</f>
        <v>8</v>
      </c>
      <c r="U206" s="45">
        <f>I206</f>
        <v>8</v>
      </c>
      <c r="V206" s="45" t="s">
        <v>41</v>
      </c>
      <c r="W206" s="45" t="s">
        <v>41</v>
      </c>
      <c r="X206" s="45" t="s">
        <v>41</v>
      </c>
      <c r="Y206" s="45" t="s">
        <v>41</v>
      </c>
      <c r="Z206" s="45">
        <v>8</v>
      </c>
      <c r="AA206" s="45">
        <v>8</v>
      </c>
      <c r="AB206" s="46" t="s">
        <v>117</v>
      </c>
      <c r="AC206" s="46" t="s">
        <v>118</v>
      </c>
      <c r="AD206" s="69"/>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row>
    <row r="207" s="8" customFormat="1" ht="12" spans="1:30">
      <c r="A207" s="45" t="s">
        <v>42</v>
      </c>
      <c r="B207" s="46" t="s">
        <v>145</v>
      </c>
      <c r="C207" s="45" t="s">
        <v>55</v>
      </c>
      <c r="D207" s="45" t="s">
        <v>70</v>
      </c>
      <c r="E207" s="45" t="s">
        <v>71</v>
      </c>
      <c r="F207" s="45">
        <v>3</v>
      </c>
      <c r="G207" s="45">
        <v>1</v>
      </c>
      <c r="H207" s="45">
        <v>3</v>
      </c>
      <c r="I207" s="45">
        <v>3</v>
      </c>
      <c r="J207" s="45">
        <v>2020</v>
      </c>
      <c r="K207" s="45">
        <v>2020</v>
      </c>
      <c r="L207" s="55">
        <v>3</v>
      </c>
      <c r="M207" s="55">
        <v>0</v>
      </c>
      <c r="N207" s="55">
        <v>0</v>
      </c>
      <c r="O207" s="55">
        <v>0</v>
      </c>
      <c r="P207" s="55">
        <v>3</v>
      </c>
      <c r="Q207" s="45" t="s">
        <v>337</v>
      </c>
      <c r="R207" s="45">
        <v>3</v>
      </c>
      <c r="S207" s="45">
        <v>3</v>
      </c>
      <c r="T207" s="45">
        <f>H207</f>
        <v>3</v>
      </c>
      <c r="U207" s="45">
        <f>I207</f>
        <v>3</v>
      </c>
      <c r="V207" s="45" t="s">
        <v>41</v>
      </c>
      <c r="W207" s="45" t="s">
        <v>41</v>
      </c>
      <c r="X207" s="45" t="s">
        <v>41</v>
      </c>
      <c r="Y207" s="45" t="s">
        <v>41</v>
      </c>
      <c r="Z207" s="45">
        <v>3</v>
      </c>
      <c r="AA207" s="45">
        <v>3</v>
      </c>
      <c r="AB207" s="46" t="s">
        <v>117</v>
      </c>
      <c r="AC207" s="46" t="s">
        <v>118</v>
      </c>
      <c r="AD207" s="66"/>
    </row>
    <row r="208" s="8" customFormat="1" ht="12" spans="1:30">
      <c r="A208" s="45" t="s">
        <v>42</v>
      </c>
      <c r="B208" s="46" t="s">
        <v>145</v>
      </c>
      <c r="C208" s="45" t="s">
        <v>57</v>
      </c>
      <c r="D208" s="45" t="s">
        <v>70</v>
      </c>
      <c r="E208" s="45" t="s">
        <v>71</v>
      </c>
      <c r="F208" s="45">
        <v>4</v>
      </c>
      <c r="G208" s="45">
        <v>1</v>
      </c>
      <c r="H208" s="45">
        <v>4</v>
      </c>
      <c r="I208" s="45">
        <v>4</v>
      </c>
      <c r="J208" s="45">
        <v>2020</v>
      </c>
      <c r="K208" s="45">
        <v>2020</v>
      </c>
      <c r="L208" s="55">
        <v>1.92</v>
      </c>
      <c r="M208" s="55">
        <v>0</v>
      </c>
      <c r="N208" s="55">
        <v>0</v>
      </c>
      <c r="O208" s="55">
        <v>0</v>
      </c>
      <c r="P208" s="55">
        <v>1.92</v>
      </c>
      <c r="Q208" s="45" t="s">
        <v>46</v>
      </c>
      <c r="R208" s="45">
        <v>4</v>
      </c>
      <c r="S208" s="45">
        <v>4</v>
      </c>
      <c r="T208" s="45">
        <f>H208</f>
        <v>4</v>
      </c>
      <c r="U208" s="45">
        <f>I208</f>
        <v>4</v>
      </c>
      <c r="V208" s="45" t="s">
        <v>41</v>
      </c>
      <c r="W208" s="45" t="s">
        <v>41</v>
      </c>
      <c r="X208" s="45" t="s">
        <v>41</v>
      </c>
      <c r="Y208" s="45" t="s">
        <v>41</v>
      </c>
      <c r="Z208" s="45">
        <v>4</v>
      </c>
      <c r="AA208" s="45">
        <v>4</v>
      </c>
      <c r="AB208" s="46" t="s">
        <v>117</v>
      </c>
      <c r="AC208" s="46" t="s">
        <v>118</v>
      </c>
      <c r="AD208" s="66"/>
    </row>
    <row r="209" s="5" customFormat="1" ht="12" spans="1:30">
      <c r="A209" s="43" t="s">
        <v>146</v>
      </c>
      <c r="B209" s="44" t="s">
        <v>147</v>
      </c>
      <c r="C209" s="43" t="s">
        <v>144</v>
      </c>
      <c r="D209" s="43"/>
      <c r="E209" s="43"/>
      <c r="F209" s="43">
        <v>40</v>
      </c>
      <c r="G209" s="43">
        <v>6</v>
      </c>
      <c r="H209" s="43">
        <v>40</v>
      </c>
      <c r="I209" s="43">
        <v>40</v>
      </c>
      <c r="J209" s="43"/>
      <c r="K209" s="43"/>
      <c r="L209" s="52">
        <f>SUM(L210:L215)</f>
        <v>18.69</v>
      </c>
      <c r="M209" s="52">
        <f>SUM(M210:M215)</f>
        <v>0</v>
      </c>
      <c r="N209" s="52">
        <f>SUM(N210:N215)</f>
        <v>0</v>
      </c>
      <c r="O209" s="52">
        <f>SUM(O210:O215)</f>
        <v>0</v>
      </c>
      <c r="P209" s="52">
        <f>SUM(P210:P215)</f>
        <v>18.69</v>
      </c>
      <c r="Q209" s="43"/>
      <c r="R209" s="43">
        <v>40</v>
      </c>
      <c r="S209" s="43">
        <v>40</v>
      </c>
      <c r="T209" s="43">
        <v>40</v>
      </c>
      <c r="U209" s="43">
        <v>40</v>
      </c>
      <c r="V209" s="43" t="s">
        <v>41</v>
      </c>
      <c r="W209" s="43" t="s">
        <v>41</v>
      </c>
      <c r="X209" s="43" t="s">
        <v>41</v>
      </c>
      <c r="Y209" s="43" t="s">
        <v>41</v>
      </c>
      <c r="Z209" s="43">
        <v>40</v>
      </c>
      <c r="AA209" s="43">
        <v>40</v>
      </c>
      <c r="AB209" s="44"/>
      <c r="AC209" s="44"/>
      <c r="AD209" s="65"/>
    </row>
    <row r="210" s="7" customFormat="1" ht="12" spans="1:30">
      <c r="A210" s="45" t="s">
        <v>42</v>
      </c>
      <c r="B210" s="46" t="s">
        <v>149</v>
      </c>
      <c r="C210" s="45" t="s">
        <v>49</v>
      </c>
      <c r="D210" s="45" t="s">
        <v>70</v>
      </c>
      <c r="E210" s="45" t="s">
        <v>71</v>
      </c>
      <c r="F210" s="45">
        <v>1</v>
      </c>
      <c r="G210" s="45">
        <v>1</v>
      </c>
      <c r="H210" s="45">
        <v>1</v>
      </c>
      <c r="I210" s="45">
        <v>1</v>
      </c>
      <c r="J210" s="45">
        <v>2020</v>
      </c>
      <c r="K210" s="45">
        <v>2020</v>
      </c>
      <c r="L210" s="55">
        <f t="shared" ref="L210:L215" si="54">M210+N210+O210+P210</f>
        <v>9.6</v>
      </c>
      <c r="M210" s="55">
        <v>0</v>
      </c>
      <c r="N210" s="55">
        <v>0</v>
      </c>
      <c r="O210" s="55">
        <v>0</v>
      </c>
      <c r="P210" s="55">
        <v>9.6</v>
      </c>
      <c r="Q210" s="45" t="s">
        <v>46</v>
      </c>
      <c r="R210" s="45">
        <v>1</v>
      </c>
      <c r="S210" s="45">
        <v>1</v>
      </c>
      <c r="T210" s="45">
        <f t="shared" ref="T210:T215" si="55">H210</f>
        <v>1</v>
      </c>
      <c r="U210" s="45">
        <f t="shared" ref="U210:U215" si="56">I210</f>
        <v>1</v>
      </c>
      <c r="V210" s="45" t="s">
        <v>41</v>
      </c>
      <c r="W210" s="45" t="s">
        <v>41</v>
      </c>
      <c r="X210" s="45" t="s">
        <v>41</v>
      </c>
      <c r="Y210" s="45" t="s">
        <v>41</v>
      </c>
      <c r="Z210" s="45">
        <v>1</v>
      </c>
      <c r="AA210" s="45">
        <v>1</v>
      </c>
      <c r="AB210" s="46" t="s">
        <v>117</v>
      </c>
      <c r="AC210" s="46" t="s">
        <v>118</v>
      </c>
      <c r="AD210" s="67"/>
    </row>
    <row r="211" s="6" customFormat="1" ht="14.25" spans="1:228">
      <c r="A211" s="45" t="s">
        <v>42</v>
      </c>
      <c r="B211" s="46" t="s">
        <v>149</v>
      </c>
      <c r="C211" s="45" t="s">
        <v>50</v>
      </c>
      <c r="D211" s="45" t="s">
        <v>70</v>
      </c>
      <c r="E211" s="45" t="s">
        <v>71</v>
      </c>
      <c r="F211" s="45">
        <v>5</v>
      </c>
      <c r="G211" s="45">
        <v>1</v>
      </c>
      <c r="H211" s="45">
        <v>5</v>
      </c>
      <c r="I211" s="45">
        <v>5</v>
      </c>
      <c r="J211" s="45">
        <v>2020</v>
      </c>
      <c r="K211" s="45">
        <v>2020</v>
      </c>
      <c r="L211" s="55">
        <f t="shared" si="54"/>
        <v>3.42</v>
      </c>
      <c r="M211" s="55">
        <v>0</v>
      </c>
      <c r="N211" s="55">
        <v>0</v>
      </c>
      <c r="O211" s="55">
        <v>0</v>
      </c>
      <c r="P211" s="70">
        <v>3.42</v>
      </c>
      <c r="Q211" s="45" t="s">
        <v>46</v>
      </c>
      <c r="R211" s="45">
        <v>5</v>
      </c>
      <c r="S211" s="45">
        <v>5</v>
      </c>
      <c r="T211" s="45">
        <f t="shared" si="55"/>
        <v>5</v>
      </c>
      <c r="U211" s="45">
        <f t="shared" si="56"/>
        <v>5</v>
      </c>
      <c r="V211" s="45" t="s">
        <v>41</v>
      </c>
      <c r="W211" s="45" t="s">
        <v>41</v>
      </c>
      <c r="X211" s="45" t="s">
        <v>41</v>
      </c>
      <c r="Y211" s="45" t="s">
        <v>41</v>
      </c>
      <c r="Z211" s="45">
        <v>5</v>
      </c>
      <c r="AA211" s="45">
        <v>5</v>
      </c>
      <c r="AB211" s="46" t="s">
        <v>117</v>
      </c>
      <c r="AC211" s="46" t="s">
        <v>118</v>
      </c>
      <c r="AD211" s="68"/>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row>
    <row r="212" s="2" customFormat="1" spans="1:228">
      <c r="A212" s="45" t="s">
        <v>42</v>
      </c>
      <c r="B212" s="46" t="s">
        <v>149</v>
      </c>
      <c r="C212" s="45" t="s">
        <v>52</v>
      </c>
      <c r="D212" s="45" t="s">
        <v>70</v>
      </c>
      <c r="E212" s="45" t="s">
        <v>71</v>
      </c>
      <c r="F212" s="45">
        <v>6</v>
      </c>
      <c r="G212" s="45">
        <v>1</v>
      </c>
      <c r="H212" s="45">
        <v>6</v>
      </c>
      <c r="I212" s="45">
        <v>6</v>
      </c>
      <c r="J212" s="45">
        <v>2020</v>
      </c>
      <c r="K212" s="45">
        <v>2020</v>
      </c>
      <c r="L212" s="55">
        <f t="shared" si="54"/>
        <v>0.9</v>
      </c>
      <c r="M212" s="55">
        <v>0</v>
      </c>
      <c r="N212" s="55">
        <v>0</v>
      </c>
      <c r="O212" s="55">
        <v>0</v>
      </c>
      <c r="P212" s="55">
        <v>0.9</v>
      </c>
      <c r="Q212" s="45" t="s">
        <v>46</v>
      </c>
      <c r="R212" s="45">
        <v>6</v>
      </c>
      <c r="S212" s="45">
        <v>6</v>
      </c>
      <c r="T212" s="45">
        <f t="shared" si="55"/>
        <v>6</v>
      </c>
      <c r="U212" s="45">
        <f t="shared" si="56"/>
        <v>6</v>
      </c>
      <c r="V212" s="45" t="s">
        <v>41</v>
      </c>
      <c r="W212" s="45" t="s">
        <v>41</v>
      </c>
      <c r="X212" s="45" t="s">
        <v>41</v>
      </c>
      <c r="Y212" s="45" t="s">
        <v>41</v>
      </c>
      <c r="Z212" s="45">
        <v>6</v>
      </c>
      <c r="AA212" s="45">
        <v>6</v>
      </c>
      <c r="AB212" s="46" t="s">
        <v>117</v>
      </c>
      <c r="AC212" s="46" t="s">
        <v>118</v>
      </c>
      <c r="AD212" s="66"/>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c r="HD212" s="8"/>
      <c r="HE212" s="8"/>
      <c r="HF212" s="8"/>
      <c r="HG212" s="8"/>
      <c r="HH212" s="8"/>
      <c r="HI212" s="8"/>
      <c r="HJ212" s="8"/>
      <c r="HK212" s="8"/>
      <c r="HL212" s="8"/>
      <c r="HM212" s="8"/>
      <c r="HN212" s="8"/>
      <c r="HO212" s="8"/>
      <c r="HP212" s="8"/>
      <c r="HQ212" s="8"/>
      <c r="HR212" s="8"/>
      <c r="HS212" s="8"/>
      <c r="HT212" s="8"/>
    </row>
    <row r="213" s="8" customFormat="1" ht="12" spans="1:30">
      <c r="A213" s="45" t="s">
        <v>42</v>
      </c>
      <c r="B213" s="46" t="s">
        <v>149</v>
      </c>
      <c r="C213" s="45" t="s">
        <v>55</v>
      </c>
      <c r="D213" s="45" t="s">
        <v>70</v>
      </c>
      <c r="E213" s="45" t="s">
        <v>71</v>
      </c>
      <c r="F213" s="45">
        <v>26</v>
      </c>
      <c r="G213" s="45">
        <v>1</v>
      </c>
      <c r="H213" s="45">
        <v>26</v>
      </c>
      <c r="I213" s="45">
        <v>26</v>
      </c>
      <c r="J213" s="45">
        <v>2020</v>
      </c>
      <c r="K213" s="45">
        <v>2020</v>
      </c>
      <c r="L213" s="55">
        <f t="shared" si="54"/>
        <v>3.9</v>
      </c>
      <c r="M213" s="55">
        <v>0</v>
      </c>
      <c r="N213" s="55">
        <v>0</v>
      </c>
      <c r="O213" s="55">
        <v>0</v>
      </c>
      <c r="P213" s="55">
        <v>3.9</v>
      </c>
      <c r="Q213" s="45" t="s">
        <v>46</v>
      </c>
      <c r="R213" s="45">
        <v>26</v>
      </c>
      <c r="S213" s="45">
        <v>26</v>
      </c>
      <c r="T213" s="45">
        <f t="shared" si="55"/>
        <v>26</v>
      </c>
      <c r="U213" s="45">
        <f t="shared" si="56"/>
        <v>26</v>
      </c>
      <c r="V213" s="45" t="s">
        <v>41</v>
      </c>
      <c r="W213" s="45" t="s">
        <v>41</v>
      </c>
      <c r="X213" s="45" t="s">
        <v>41</v>
      </c>
      <c r="Y213" s="45" t="s">
        <v>41</v>
      </c>
      <c r="Z213" s="45">
        <v>26</v>
      </c>
      <c r="AA213" s="45">
        <v>26</v>
      </c>
      <c r="AB213" s="46" t="s">
        <v>117</v>
      </c>
      <c r="AC213" s="46" t="s">
        <v>118</v>
      </c>
      <c r="AD213" s="66"/>
    </row>
    <row r="214" s="8" customFormat="1" ht="12" spans="1:228">
      <c r="A214" s="45" t="s">
        <v>42</v>
      </c>
      <c r="B214" s="46" t="s">
        <v>149</v>
      </c>
      <c r="C214" s="45" t="s">
        <v>56</v>
      </c>
      <c r="D214" s="45" t="s">
        <v>70</v>
      </c>
      <c r="E214" s="45" t="s">
        <v>71</v>
      </c>
      <c r="F214" s="45">
        <v>1</v>
      </c>
      <c r="G214" s="45">
        <v>1</v>
      </c>
      <c r="H214" s="45">
        <v>1</v>
      </c>
      <c r="I214" s="45">
        <v>1</v>
      </c>
      <c r="J214" s="45">
        <v>2020</v>
      </c>
      <c r="K214" s="45">
        <v>2020</v>
      </c>
      <c r="L214" s="55">
        <f t="shared" si="54"/>
        <v>0.15</v>
      </c>
      <c r="M214" s="55">
        <v>0</v>
      </c>
      <c r="N214" s="55">
        <v>0</v>
      </c>
      <c r="O214" s="55">
        <v>0</v>
      </c>
      <c r="P214" s="55">
        <v>0.15</v>
      </c>
      <c r="Q214" s="45" t="s">
        <v>46</v>
      </c>
      <c r="R214" s="45">
        <v>1</v>
      </c>
      <c r="S214" s="45">
        <v>1</v>
      </c>
      <c r="T214" s="45">
        <f t="shared" si="55"/>
        <v>1</v>
      </c>
      <c r="U214" s="45">
        <f t="shared" si="56"/>
        <v>1</v>
      </c>
      <c r="V214" s="45" t="s">
        <v>41</v>
      </c>
      <c r="W214" s="45" t="s">
        <v>41</v>
      </c>
      <c r="X214" s="45" t="s">
        <v>41</v>
      </c>
      <c r="Y214" s="45" t="s">
        <v>41</v>
      </c>
      <c r="Z214" s="45">
        <v>1</v>
      </c>
      <c r="AA214" s="45">
        <v>1</v>
      </c>
      <c r="AB214" s="46" t="s">
        <v>117</v>
      </c>
      <c r="AC214" s="46" t="s">
        <v>118</v>
      </c>
      <c r="AD214" s="69"/>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row>
    <row r="215" s="8" customFormat="1" ht="14.25" spans="1:228">
      <c r="A215" s="45" t="s">
        <v>42</v>
      </c>
      <c r="B215" s="46" t="s">
        <v>149</v>
      </c>
      <c r="C215" s="45" t="s">
        <v>58</v>
      </c>
      <c r="D215" s="45" t="s">
        <v>70</v>
      </c>
      <c r="E215" s="45" t="s">
        <v>71</v>
      </c>
      <c r="F215" s="45">
        <v>1</v>
      </c>
      <c r="G215" s="45">
        <v>1</v>
      </c>
      <c r="H215" s="45">
        <v>1</v>
      </c>
      <c r="I215" s="45">
        <v>1</v>
      </c>
      <c r="J215" s="45">
        <v>2020</v>
      </c>
      <c r="K215" s="45">
        <v>2020</v>
      </c>
      <c r="L215" s="55">
        <f t="shared" si="54"/>
        <v>0.72</v>
      </c>
      <c r="M215" s="55">
        <v>0</v>
      </c>
      <c r="N215" s="55">
        <v>0</v>
      </c>
      <c r="O215" s="55">
        <v>0</v>
      </c>
      <c r="P215" s="55">
        <v>0.72</v>
      </c>
      <c r="Q215" s="45" t="s">
        <v>46</v>
      </c>
      <c r="R215" s="45">
        <v>1</v>
      </c>
      <c r="S215" s="45">
        <v>1</v>
      </c>
      <c r="T215" s="45">
        <f t="shared" si="55"/>
        <v>1</v>
      </c>
      <c r="U215" s="45">
        <f t="shared" si="56"/>
        <v>1</v>
      </c>
      <c r="V215" s="45" t="s">
        <v>41</v>
      </c>
      <c r="W215" s="45" t="s">
        <v>41</v>
      </c>
      <c r="X215" s="45" t="s">
        <v>41</v>
      </c>
      <c r="Y215" s="45" t="s">
        <v>41</v>
      </c>
      <c r="Z215" s="45">
        <v>1</v>
      </c>
      <c r="AA215" s="45">
        <v>1</v>
      </c>
      <c r="AB215" s="46" t="s">
        <v>117</v>
      </c>
      <c r="AC215" s="46" t="s">
        <v>118</v>
      </c>
      <c r="AD215" s="68"/>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row>
    <row r="216" s="5" customFormat="1" ht="12" spans="1:30">
      <c r="A216" s="43" t="s">
        <v>150</v>
      </c>
      <c r="B216" s="44" t="s">
        <v>151</v>
      </c>
      <c r="C216" s="43" t="s">
        <v>64</v>
      </c>
      <c r="D216" s="43"/>
      <c r="E216" s="43"/>
      <c r="F216" s="43">
        <v>6</v>
      </c>
      <c r="G216" s="43">
        <v>5</v>
      </c>
      <c r="H216" s="43">
        <v>6</v>
      </c>
      <c r="I216" s="43">
        <v>6</v>
      </c>
      <c r="J216" s="43"/>
      <c r="K216" s="43"/>
      <c r="L216" s="52">
        <f>SUM(L217:L221)</f>
        <v>4.744</v>
      </c>
      <c r="M216" s="52">
        <f>SUM(M217:M221)</f>
        <v>0</v>
      </c>
      <c r="N216" s="52">
        <f>SUM(N217:N221)</f>
        <v>0</v>
      </c>
      <c r="O216" s="52">
        <f>SUM(O217:O221)</f>
        <v>0</v>
      </c>
      <c r="P216" s="52">
        <f>SUM(P217:P221)</f>
        <v>4.744</v>
      </c>
      <c r="Q216" s="43"/>
      <c r="R216" s="43">
        <v>6</v>
      </c>
      <c r="S216" s="43">
        <v>6</v>
      </c>
      <c r="T216" s="43">
        <v>6</v>
      </c>
      <c r="U216" s="43">
        <v>6</v>
      </c>
      <c r="V216" s="43" t="s">
        <v>41</v>
      </c>
      <c r="W216" s="43" t="s">
        <v>41</v>
      </c>
      <c r="X216" s="43" t="s">
        <v>41</v>
      </c>
      <c r="Y216" s="43" t="s">
        <v>41</v>
      </c>
      <c r="Z216" s="43">
        <v>6</v>
      </c>
      <c r="AA216" s="43">
        <v>6</v>
      </c>
      <c r="AB216" s="44"/>
      <c r="AC216" s="44"/>
      <c r="AD216" s="65"/>
    </row>
    <row r="217" s="6" customFormat="1" ht="14.25" spans="1:228">
      <c r="A217" s="45" t="s">
        <v>42</v>
      </c>
      <c r="B217" s="46" t="s">
        <v>152</v>
      </c>
      <c r="C217" s="45" t="s">
        <v>50</v>
      </c>
      <c r="D217" s="45" t="s">
        <v>70</v>
      </c>
      <c r="E217" s="45" t="s">
        <v>71</v>
      </c>
      <c r="F217" s="45">
        <v>2</v>
      </c>
      <c r="G217" s="45">
        <v>1</v>
      </c>
      <c r="H217" s="45">
        <v>2</v>
      </c>
      <c r="I217" s="45">
        <v>2</v>
      </c>
      <c r="J217" s="45">
        <v>2020</v>
      </c>
      <c r="K217" s="45">
        <v>2020</v>
      </c>
      <c r="L217" s="55">
        <f>M217+N217+O217+P217</f>
        <v>1.368</v>
      </c>
      <c r="M217" s="55">
        <v>0</v>
      </c>
      <c r="N217" s="55">
        <v>0</v>
      </c>
      <c r="O217" s="55">
        <v>0</v>
      </c>
      <c r="P217" s="55">
        <v>1.368</v>
      </c>
      <c r="Q217" s="45" t="s">
        <v>46</v>
      </c>
      <c r="R217" s="45">
        <v>2</v>
      </c>
      <c r="S217" s="45">
        <v>2</v>
      </c>
      <c r="T217" s="45">
        <f>H217</f>
        <v>2</v>
      </c>
      <c r="U217" s="45">
        <f>I217</f>
        <v>2</v>
      </c>
      <c r="V217" s="45" t="s">
        <v>41</v>
      </c>
      <c r="W217" s="45" t="s">
        <v>41</v>
      </c>
      <c r="X217" s="45" t="s">
        <v>41</v>
      </c>
      <c r="Y217" s="45" t="s">
        <v>41</v>
      </c>
      <c r="Z217" s="45">
        <v>2</v>
      </c>
      <c r="AA217" s="45">
        <v>2</v>
      </c>
      <c r="AB217" s="46" t="s">
        <v>117</v>
      </c>
      <c r="AC217" s="46" t="s">
        <v>118</v>
      </c>
      <c r="AD217" s="46"/>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row>
    <row r="218" s="6" customFormat="1" ht="12" spans="1:30">
      <c r="A218" s="45" t="s">
        <v>42</v>
      </c>
      <c r="B218" s="46" t="s">
        <v>152</v>
      </c>
      <c r="C218" s="45" t="s">
        <v>51</v>
      </c>
      <c r="D218" s="45" t="s">
        <v>70</v>
      </c>
      <c r="E218" s="45" t="s">
        <v>71</v>
      </c>
      <c r="F218" s="45">
        <v>1</v>
      </c>
      <c r="G218" s="45">
        <v>1</v>
      </c>
      <c r="H218" s="45">
        <v>1</v>
      </c>
      <c r="I218" s="45">
        <v>1</v>
      </c>
      <c r="J218" s="45">
        <v>2020</v>
      </c>
      <c r="K218" s="45">
        <v>2020</v>
      </c>
      <c r="L218" s="55">
        <f>M218+N218+O218+P218</f>
        <v>0.96</v>
      </c>
      <c r="M218" s="55">
        <v>0</v>
      </c>
      <c r="N218" s="55">
        <v>0</v>
      </c>
      <c r="O218" s="55">
        <v>0</v>
      </c>
      <c r="P218" s="55">
        <v>0.96</v>
      </c>
      <c r="Q218" s="45" t="s">
        <v>46</v>
      </c>
      <c r="R218" s="45">
        <v>1</v>
      </c>
      <c r="S218" s="45">
        <v>1</v>
      </c>
      <c r="T218" s="45">
        <f>H218</f>
        <v>1</v>
      </c>
      <c r="U218" s="45">
        <f>I218</f>
        <v>1</v>
      </c>
      <c r="V218" s="45" t="s">
        <v>41</v>
      </c>
      <c r="W218" s="45" t="s">
        <v>41</v>
      </c>
      <c r="X218" s="45" t="s">
        <v>41</v>
      </c>
      <c r="Y218" s="45" t="s">
        <v>41</v>
      </c>
      <c r="Z218" s="45">
        <v>1</v>
      </c>
      <c r="AA218" s="45">
        <v>1</v>
      </c>
      <c r="AB218" s="46" t="s">
        <v>117</v>
      </c>
      <c r="AC218" s="46" t="s">
        <v>118</v>
      </c>
      <c r="AD218" s="46"/>
    </row>
    <row r="219" s="2" customFormat="1" spans="1:228">
      <c r="A219" s="45" t="s">
        <v>42</v>
      </c>
      <c r="B219" s="46" t="s">
        <v>152</v>
      </c>
      <c r="C219" s="45" t="s">
        <v>52</v>
      </c>
      <c r="D219" s="45" t="s">
        <v>70</v>
      </c>
      <c r="E219" s="45" t="s">
        <v>71</v>
      </c>
      <c r="F219" s="45">
        <v>1</v>
      </c>
      <c r="G219" s="45">
        <v>1</v>
      </c>
      <c r="H219" s="45">
        <v>1</v>
      </c>
      <c r="I219" s="45">
        <v>1</v>
      </c>
      <c r="J219" s="45">
        <v>2020</v>
      </c>
      <c r="K219" s="45">
        <v>2020</v>
      </c>
      <c r="L219" s="55">
        <f>M219+N219+O219+P219</f>
        <v>0.696</v>
      </c>
      <c r="M219" s="55">
        <v>0</v>
      </c>
      <c r="N219" s="55">
        <v>0</v>
      </c>
      <c r="O219" s="55">
        <v>0</v>
      </c>
      <c r="P219" s="55">
        <v>0.696</v>
      </c>
      <c r="Q219" s="45" t="s">
        <v>46</v>
      </c>
      <c r="R219" s="45">
        <v>1</v>
      </c>
      <c r="S219" s="45">
        <v>1</v>
      </c>
      <c r="T219" s="45">
        <f>H219</f>
        <v>1</v>
      </c>
      <c r="U219" s="45">
        <f>I219</f>
        <v>1</v>
      </c>
      <c r="V219" s="45" t="s">
        <v>41</v>
      </c>
      <c r="W219" s="45" t="s">
        <v>41</v>
      </c>
      <c r="X219" s="45" t="s">
        <v>41</v>
      </c>
      <c r="Y219" s="45" t="s">
        <v>41</v>
      </c>
      <c r="Z219" s="45">
        <v>1</v>
      </c>
      <c r="AA219" s="45">
        <v>1</v>
      </c>
      <c r="AB219" s="46" t="s">
        <v>117</v>
      </c>
      <c r="AC219" s="46" t="s">
        <v>118</v>
      </c>
      <c r="AD219" s="66"/>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c r="EA219" s="8"/>
      <c r="EB219" s="8"/>
      <c r="EC219" s="8"/>
      <c r="ED219" s="8"/>
      <c r="EE219" s="8"/>
      <c r="EF219" s="8"/>
      <c r="EG219" s="8"/>
      <c r="EH219" s="8"/>
      <c r="EI219" s="8"/>
      <c r="EJ219" s="8"/>
      <c r="EK219" s="8"/>
      <c r="EL219" s="8"/>
      <c r="EM219" s="8"/>
      <c r="EN219" s="8"/>
      <c r="EO219" s="8"/>
      <c r="EP219" s="8"/>
      <c r="EQ219" s="8"/>
      <c r="ER219" s="8"/>
      <c r="ES219" s="8"/>
      <c r="ET219" s="8"/>
      <c r="EU219" s="8"/>
      <c r="EV219" s="8"/>
      <c r="EW219" s="8"/>
      <c r="EX219" s="8"/>
      <c r="EY219" s="8"/>
      <c r="EZ219" s="8"/>
      <c r="FA219" s="8"/>
      <c r="FB219" s="8"/>
      <c r="FC219" s="8"/>
      <c r="FD219" s="8"/>
      <c r="FE219" s="8"/>
      <c r="FF219" s="8"/>
      <c r="FG219" s="8"/>
      <c r="FH219" s="8"/>
      <c r="FI219" s="8"/>
      <c r="FJ219" s="8"/>
      <c r="FK219" s="8"/>
      <c r="FL219" s="8"/>
      <c r="FM219" s="8"/>
      <c r="FN219" s="8"/>
      <c r="FO219" s="8"/>
      <c r="FP219" s="8"/>
      <c r="FQ219" s="8"/>
      <c r="FR219" s="8"/>
      <c r="FS219" s="8"/>
      <c r="FT219" s="8"/>
      <c r="FU219" s="8"/>
      <c r="FV219" s="8"/>
      <c r="FW219" s="8"/>
      <c r="FX219" s="8"/>
      <c r="FY219" s="8"/>
      <c r="FZ219" s="8"/>
      <c r="GA219" s="8"/>
      <c r="GB219" s="8"/>
      <c r="GC219" s="8"/>
      <c r="GD219" s="8"/>
      <c r="GE219" s="8"/>
      <c r="GF219" s="8"/>
      <c r="GG219" s="8"/>
      <c r="GH219" s="8"/>
      <c r="GI219" s="8"/>
      <c r="GJ219" s="8"/>
      <c r="GK219" s="8"/>
      <c r="GL219" s="8"/>
      <c r="GM219" s="8"/>
      <c r="GN219" s="8"/>
      <c r="GO219" s="8"/>
      <c r="GP219" s="8"/>
      <c r="GQ219" s="8"/>
      <c r="GR219" s="8"/>
      <c r="GS219" s="8"/>
      <c r="GT219" s="8"/>
      <c r="GU219" s="8"/>
      <c r="GV219" s="8"/>
      <c r="GW219" s="8"/>
      <c r="GX219" s="8"/>
      <c r="GY219" s="8"/>
      <c r="GZ219" s="8"/>
      <c r="HA219" s="8"/>
      <c r="HB219" s="8"/>
      <c r="HC219" s="8"/>
      <c r="HD219" s="8"/>
      <c r="HE219" s="8"/>
      <c r="HF219" s="8"/>
      <c r="HG219" s="8"/>
      <c r="HH219" s="8"/>
      <c r="HI219" s="8"/>
      <c r="HJ219" s="8"/>
      <c r="HK219" s="8"/>
      <c r="HL219" s="8"/>
      <c r="HM219" s="8"/>
      <c r="HN219" s="8"/>
      <c r="HO219" s="8"/>
      <c r="HP219" s="8"/>
      <c r="HQ219" s="8"/>
      <c r="HR219" s="8"/>
      <c r="HS219" s="8"/>
      <c r="HT219" s="8"/>
    </row>
    <row r="220" s="8" customFormat="1" ht="12" spans="1:30">
      <c r="A220" s="45" t="s">
        <v>42</v>
      </c>
      <c r="B220" s="46" t="s">
        <v>152</v>
      </c>
      <c r="C220" s="45" t="s">
        <v>55</v>
      </c>
      <c r="D220" s="45" t="s">
        <v>70</v>
      </c>
      <c r="E220" s="45" t="s">
        <v>71</v>
      </c>
      <c r="F220" s="45">
        <v>1</v>
      </c>
      <c r="G220" s="45">
        <v>1</v>
      </c>
      <c r="H220" s="45">
        <v>1</v>
      </c>
      <c r="I220" s="45">
        <v>1</v>
      </c>
      <c r="J220" s="45">
        <v>2020</v>
      </c>
      <c r="K220" s="45">
        <v>2020</v>
      </c>
      <c r="L220" s="55">
        <f>M220+N220+O220+P220</f>
        <v>1</v>
      </c>
      <c r="M220" s="55">
        <v>0</v>
      </c>
      <c r="N220" s="55">
        <v>0</v>
      </c>
      <c r="O220" s="55">
        <v>0</v>
      </c>
      <c r="P220" s="55">
        <v>1</v>
      </c>
      <c r="Q220" s="45" t="s">
        <v>337</v>
      </c>
      <c r="R220" s="45">
        <v>1</v>
      </c>
      <c r="S220" s="45">
        <v>1</v>
      </c>
      <c r="T220" s="45">
        <f>H220</f>
        <v>1</v>
      </c>
      <c r="U220" s="45">
        <f>I220</f>
        <v>1</v>
      </c>
      <c r="V220" s="45" t="s">
        <v>41</v>
      </c>
      <c r="W220" s="45" t="s">
        <v>41</v>
      </c>
      <c r="X220" s="45" t="s">
        <v>41</v>
      </c>
      <c r="Y220" s="45" t="s">
        <v>41</v>
      </c>
      <c r="Z220" s="45">
        <v>1</v>
      </c>
      <c r="AA220" s="45">
        <v>1</v>
      </c>
      <c r="AB220" s="46" t="s">
        <v>117</v>
      </c>
      <c r="AC220" s="46" t="s">
        <v>118</v>
      </c>
      <c r="AD220" s="66"/>
    </row>
    <row r="221" s="8" customFormat="1" ht="14.25" spans="1:228">
      <c r="A221" s="45" t="s">
        <v>42</v>
      </c>
      <c r="B221" s="46" t="s">
        <v>152</v>
      </c>
      <c r="C221" s="45" t="s">
        <v>58</v>
      </c>
      <c r="D221" s="45" t="s">
        <v>70</v>
      </c>
      <c r="E221" s="45" t="s">
        <v>71</v>
      </c>
      <c r="F221" s="45">
        <v>1</v>
      </c>
      <c r="G221" s="45">
        <v>1</v>
      </c>
      <c r="H221" s="45">
        <v>1</v>
      </c>
      <c r="I221" s="45">
        <v>1</v>
      </c>
      <c r="J221" s="45">
        <v>2020</v>
      </c>
      <c r="K221" s="45">
        <v>2020</v>
      </c>
      <c r="L221" s="55">
        <f>M221+N221+O221+P221</f>
        <v>0.72</v>
      </c>
      <c r="M221" s="55">
        <v>0</v>
      </c>
      <c r="N221" s="55">
        <v>0</v>
      </c>
      <c r="O221" s="55">
        <v>0</v>
      </c>
      <c r="P221" s="55">
        <v>0.72</v>
      </c>
      <c r="Q221" s="45" t="s">
        <v>46</v>
      </c>
      <c r="R221" s="45">
        <v>1</v>
      </c>
      <c r="S221" s="45">
        <v>1</v>
      </c>
      <c r="T221" s="45">
        <f>H221</f>
        <v>1</v>
      </c>
      <c r="U221" s="45">
        <f>I221</f>
        <v>1</v>
      </c>
      <c r="V221" s="45" t="s">
        <v>41</v>
      </c>
      <c r="W221" s="45" t="s">
        <v>41</v>
      </c>
      <c r="X221" s="45" t="s">
        <v>41</v>
      </c>
      <c r="Y221" s="45" t="s">
        <v>41</v>
      </c>
      <c r="Z221" s="76">
        <v>1</v>
      </c>
      <c r="AA221" s="76">
        <v>1</v>
      </c>
      <c r="AB221" s="46" t="s">
        <v>117</v>
      </c>
      <c r="AC221" s="46" t="s">
        <v>118</v>
      </c>
      <c r="AD221" s="68"/>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row>
    <row r="222" s="5" customFormat="1" ht="12" spans="1:30">
      <c r="A222" s="43" t="s">
        <v>153</v>
      </c>
      <c r="B222" s="44" t="s">
        <v>154</v>
      </c>
      <c r="C222" s="43"/>
      <c r="D222" s="43"/>
      <c r="E222" s="43"/>
      <c r="F222" s="43" t="s">
        <v>41</v>
      </c>
      <c r="G222" s="43"/>
      <c r="H222" s="43" t="s">
        <v>41</v>
      </c>
      <c r="I222" s="43" t="s">
        <v>41</v>
      </c>
      <c r="J222" s="43"/>
      <c r="K222" s="43"/>
      <c r="L222" s="52" t="s">
        <v>41</v>
      </c>
      <c r="M222" s="52" t="s">
        <v>41</v>
      </c>
      <c r="N222" s="52" t="s">
        <v>41</v>
      </c>
      <c r="O222" s="52" t="s">
        <v>41</v>
      </c>
      <c r="P222" s="52" t="s">
        <v>41</v>
      </c>
      <c r="Q222" s="43"/>
      <c r="R222" s="43" t="s">
        <v>41</v>
      </c>
      <c r="S222" s="43" t="s">
        <v>41</v>
      </c>
      <c r="T222" s="43" t="s">
        <v>41</v>
      </c>
      <c r="U222" s="43" t="s">
        <v>41</v>
      </c>
      <c r="V222" s="43" t="s">
        <v>41</v>
      </c>
      <c r="W222" s="43" t="s">
        <v>41</v>
      </c>
      <c r="X222" s="43" t="s">
        <v>41</v>
      </c>
      <c r="Y222" s="43" t="s">
        <v>41</v>
      </c>
      <c r="Z222" s="43"/>
      <c r="AA222" s="43"/>
      <c r="AB222" s="44"/>
      <c r="AC222" s="44"/>
      <c r="AD222" s="65"/>
    </row>
    <row r="223" s="5" customFormat="1" ht="12" spans="1:30">
      <c r="A223" s="43" t="s">
        <v>156</v>
      </c>
      <c r="B223" s="44" t="s">
        <v>157</v>
      </c>
      <c r="C223" s="43"/>
      <c r="D223" s="43"/>
      <c r="E223" s="43"/>
      <c r="F223" s="43" t="s">
        <v>41</v>
      </c>
      <c r="G223" s="43"/>
      <c r="H223" s="43" t="s">
        <v>41</v>
      </c>
      <c r="I223" s="43" t="s">
        <v>41</v>
      </c>
      <c r="J223" s="43"/>
      <c r="K223" s="43"/>
      <c r="L223" s="52" t="s">
        <v>41</v>
      </c>
      <c r="M223" s="52" t="s">
        <v>41</v>
      </c>
      <c r="N223" s="52" t="s">
        <v>41</v>
      </c>
      <c r="O223" s="52" t="s">
        <v>41</v>
      </c>
      <c r="P223" s="52" t="s">
        <v>41</v>
      </c>
      <c r="Q223" s="43"/>
      <c r="R223" s="43" t="s">
        <v>41</v>
      </c>
      <c r="S223" s="43" t="s">
        <v>41</v>
      </c>
      <c r="T223" s="43" t="s">
        <v>41</v>
      </c>
      <c r="U223" s="43" t="s">
        <v>41</v>
      </c>
      <c r="V223" s="43" t="s">
        <v>41</v>
      </c>
      <c r="W223" s="43" t="s">
        <v>41</v>
      </c>
      <c r="X223" s="43" t="s">
        <v>41</v>
      </c>
      <c r="Y223" s="43" t="s">
        <v>41</v>
      </c>
      <c r="Z223" s="43"/>
      <c r="AA223" s="43"/>
      <c r="AB223" s="44"/>
      <c r="AC223" s="44"/>
      <c r="AD223" s="65"/>
    </row>
    <row r="224" s="5" customFormat="1" ht="12" spans="1:30">
      <c r="A224" s="43" t="s">
        <v>159</v>
      </c>
      <c r="B224" s="44" t="s">
        <v>160</v>
      </c>
      <c r="C224" s="43" t="s">
        <v>134</v>
      </c>
      <c r="D224" s="43"/>
      <c r="E224" s="43"/>
      <c r="F224" s="43">
        <v>24</v>
      </c>
      <c r="G224" s="43">
        <v>2</v>
      </c>
      <c r="H224" s="43">
        <v>24</v>
      </c>
      <c r="I224" s="43">
        <v>24</v>
      </c>
      <c r="J224" s="43"/>
      <c r="K224" s="43"/>
      <c r="L224" s="52">
        <v>23.8</v>
      </c>
      <c r="M224" s="52">
        <v>0</v>
      </c>
      <c r="N224" s="52">
        <v>0</v>
      </c>
      <c r="O224" s="52">
        <v>0</v>
      </c>
      <c r="P224" s="52">
        <v>23.8</v>
      </c>
      <c r="Q224" s="43"/>
      <c r="R224" s="43">
        <v>24</v>
      </c>
      <c r="S224" s="43">
        <v>24</v>
      </c>
      <c r="T224" s="43">
        <v>24</v>
      </c>
      <c r="U224" s="43">
        <v>24</v>
      </c>
      <c r="V224" s="43" t="s">
        <v>41</v>
      </c>
      <c r="W224" s="43" t="s">
        <v>41</v>
      </c>
      <c r="X224" s="43" t="s">
        <v>41</v>
      </c>
      <c r="Y224" s="43" t="s">
        <v>41</v>
      </c>
      <c r="Z224" s="43">
        <v>24</v>
      </c>
      <c r="AA224" s="43">
        <v>24</v>
      </c>
      <c r="AB224" s="44"/>
      <c r="AC224" s="44"/>
      <c r="AD224" s="65"/>
    </row>
    <row r="225" s="7" customFormat="1" ht="12" spans="1:30">
      <c r="A225" s="45" t="s">
        <v>42</v>
      </c>
      <c r="B225" s="46" t="s">
        <v>162</v>
      </c>
      <c r="C225" s="45" t="s">
        <v>49</v>
      </c>
      <c r="D225" s="45" t="s">
        <v>70</v>
      </c>
      <c r="E225" s="45" t="s">
        <v>71</v>
      </c>
      <c r="F225" s="45">
        <v>5</v>
      </c>
      <c r="G225" s="45">
        <v>1</v>
      </c>
      <c r="H225" s="45">
        <v>5</v>
      </c>
      <c r="I225" s="45">
        <v>5</v>
      </c>
      <c r="J225" s="45">
        <v>2020</v>
      </c>
      <c r="K225" s="45">
        <v>2020</v>
      </c>
      <c r="L225" s="55">
        <v>4.8</v>
      </c>
      <c r="M225" s="55">
        <v>0</v>
      </c>
      <c r="N225" s="55">
        <v>0</v>
      </c>
      <c r="O225" s="55">
        <v>0</v>
      </c>
      <c r="P225" s="55">
        <v>4.8</v>
      </c>
      <c r="Q225" s="45" t="s">
        <v>46</v>
      </c>
      <c r="R225" s="45">
        <v>5</v>
      </c>
      <c r="S225" s="45">
        <v>5</v>
      </c>
      <c r="T225" s="45">
        <f>H225</f>
        <v>5</v>
      </c>
      <c r="U225" s="45">
        <f>I225</f>
        <v>5</v>
      </c>
      <c r="V225" s="45" t="s">
        <v>41</v>
      </c>
      <c r="W225" s="45" t="s">
        <v>41</v>
      </c>
      <c r="X225" s="45" t="s">
        <v>41</v>
      </c>
      <c r="Y225" s="45" t="s">
        <v>41</v>
      </c>
      <c r="Z225" s="43">
        <v>5</v>
      </c>
      <c r="AA225" s="43">
        <v>5</v>
      </c>
      <c r="AB225" s="44" t="s">
        <v>117</v>
      </c>
      <c r="AC225" s="44" t="s">
        <v>118</v>
      </c>
      <c r="AD225" s="67"/>
    </row>
    <row r="226" s="8" customFormat="1" ht="12" spans="1:30">
      <c r="A226" s="45" t="s">
        <v>42</v>
      </c>
      <c r="B226" s="46" t="s">
        <v>162</v>
      </c>
      <c r="C226" s="45" t="s">
        <v>55</v>
      </c>
      <c r="D226" s="45" t="s">
        <v>70</v>
      </c>
      <c r="E226" s="45" t="s">
        <v>71</v>
      </c>
      <c r="F226" s="45">
        <v>19</v>
      </c>
      <c r="G226" s="45">
        <v>1</v>
      </c>
      <c r="H226" s="45">
        <v>19</v>
      </c>
      <c r="I226" s="45">
        <v>19</v>
      </c>
      <c r="J226" s="45">
        <v>2020</v>
      </c>
      <c r="K226" s="45">
        <v>2020</v>
      </c>
      <c r="L226" s="55">
        <v>19</v>
      </c>
      <c r="M226" s="55">
        <v>0</v>
      </c>
      <c r="N226" s="55">
        <v>0</v>
      </c>
      <c r="O226" s="55">
        <v>0</v>
      </c>
      <c r="P226" s="55">
        <v>19</v>
      </c>
      <c r="Q226" s="45" t="s">
        <v>46</v>
      </c>
      <c r="R226" s="45">
        <v>19</v>
      </c>
      <c r="S226" s="45">
        <v>19</v>
      </c>
      <c r="T226" s="45">
        <f>H226</f>
        <v>19</v>
      </c>
      <c r="U226" s="45">
        <f>I226</f>
        <v>19</v>
      </c>
      <c r="V226" s="45" t="s">
        <v>41</v>
      </c>
      <c r="W226" s="45" t="s">
        <v>41</v>
      </c>
      <c r="X226" s="45" t="s">
        <v>41</v>
      </c>
      <c r="Y226" s="45" t="s">
        <v>41</v>
      </c>
      <c r="Z226" s="45">
        <v>19</v>
      </c>
      <c r="AA226" s="45">
        <v>19</v>
      </c>
      <c r="AB226" s="46" t="s">
        <v>117</v>
      </c>
      <c r="AC226" s="46" t="s">
        <v>118</v>
      </c>
      <c r="AD226" s="66"/>
    </row>
    <row r="227" s="5" customFormat="1" ht="12" spans="1:30">
      <c r="A227" s="43" t="s">
        <v>163</v>
      </c>
      <c r="B227" s="44" t="s">
        <v>164</v>
      </c>
      <c r="C227" s="43" t="s">
        <v>134</v>
      </c>
      <c r="D227" s="43"/>
      <c r="E227" s="43"/>
      <c r="F227" s="43">
        <v>7</v>
      </c>
      <c r="G227" s="43">
        <v>2</v>
      </c>
      <c r="H227" s="43">
        <v>7</v>
      </c>
      <c r="I227" s="43">
        <v>7</v>
      </c>
      <c r="J227" s="43"/>
      <c r="K227" s="43"/>
      <c r="L227" s="52">
        <v>5.52</v>
      </c>
      <c r="M227" s="52">
        <v>0</v>
      </c>
      <c r="N227" s="52">
        <v>0</v>
      </c>
      <c r="O227" s="52">
        <v>0</v>
      </c>
      <c r="P227" s="52">
        <v>5.52</v>
      </c>
      <c r="Q227" s="43"/>
      <c r="R227" s="43">
        <v>7</v>
      </c>
      <c r="S227" s="43">
        <v>7</v>
      </c>
      <c r="T227" s="43">
        <v>7</v>
      </c>
      <c r="U227" s="43">
        <v>7</v>
      </c>
      <c r="V227" s="43" t="s">
        <v>41</v>
      </c>
      <c r="W227" s="43" t="s">
        <v>41</v>
      </c>
      <c r="X227" s="43" t="s">
        <v>41</v>
      </c>
      <c r="Y227" s="43" t="s">
        <v>41</v>
      </c>
      <c r="Z227" s="43">
        <v>7</v>
      </c>
      <c r="AA227" s="43">
        <v>7</v>
      </c>
      <c r="AB227" s="44"/>
      <c r="AC227" s="44"/>
      <c r="AD227" s="65"/>
    </row>
    <row r="228" s="7" customFormat="1" ht="12" spans="1:30">
      <c r="A228" s="45" t="s">
        <v>42</v>
      </c>
      <c r="B228" s="46" t="s">
        <v>165</v>
      </c>
      <c r="C228" s="45" t="s">
        <v>49</v>
      </c>
      <c r="D228" s="45" t="s">
        <v>70</v>
      </c>
      <c r="E228" s="45" t="s">
        <v>71</v>
      </c>
      <c r="F228" s="45">
        <v>2</v>
      </c>
      <c r="G228" s="45">
        <v>1</v>
      </c>
      <c r="H228" s="45">
        <v>2</v>
      </c>
      <c r="I228" s="45">
        <v>2</v>
      </c>
      <c r="J228" s="45">
        <v>2020</v>
      </c>
      <c r="K228" s="45">
        <v>2020</v>
      </c>
      <c r="L228" s="55">
        <v>1.92</v>
      </c>
      <c r="M228" s="55">
        <v>0</v>
      </c>
      <c r="N228" s="55">
        <v>0</v>
      </c>
      <c r="O228" s="55">
        <v>0</v>
      </c>
      <c r="P228" s="55">
        <v>1.92</v>
      </c>
      <c r="Q228" s="45" t="s">
        <v>46</v>
      </c>
      <c r="R228" s="45">
        <v>2</v>
      </c>
      <c r="S228" s="45">
        <v>2</v>
      </c>
      <c r="T228" s="45">
        <f>H228</f>
        <v>2</v>
      </c>
      <c r="U228" s="45">
        <f>I228</f>
        <v>2</v>
      </c>
      <c r="V228" s="45" t="s">
        <v>41</v>
      </c>
      <c r="W228" s="45" t="s">
        <v>41</v>
      </c>
      <c r="X228" s="45" t="s">
        <v>41</v>
      </c>
      <c r="Y228" s="45" t="s">
        <v>41</v>
      </c>
      <c r="Z228" s="45">
        <v>2</v>
      </c>
      <c r="AA228" s="45">
        <v>2</v>
      </c>
      <c r="AB228" s="46" t="s">
        <v>117</v>
      </c>
      <c r="AC228" s="46" t="s">
        <v>118</v>
      </c>
      <c r="AD228" s="67"/>
    </row>
    <row r="229" s="8" customFormat="1" ht="14.25" spans="1:228">
      <c r="A229" s="45" t="s">
        <v>42</v>
      </c>
      <c r="B229" s="46" t="s">
        <v>165</v>
      </c>
      <c r="C229" s="45" t="s">
        <v>58</v>
      </c>
      <c r="D229" s="45" t="s">
        <v>70</v>
      </c>
      <c r="E229" s="45" t="s">
        <v>71</v>
      </c>
      <c r="F229" s="45">
        <v>5</v>
      </c>
      <c r="G229" s="45">
        <v>1</v>
      </c>
      <c r="H229" s="45">
        <v>5</v>
      </c>
      <c r="I229" s="45">
        <v>5</v>
      </c>
      <c r="J229" s="45">
        <v>2020</v>
      </c>
      <c r="K229" s="45">
        <v>2020</v>
      </c>
      <c r="L229" s="55">
        <v>3.6</v>
      </c>
      <c r="M229" s="55">
        <v>0</v>
      </c>
      <c r="N229" s="55">
        <v>0</v>
      </c>
      <c r="O229" s="55">
        <v>0</v>
      </c>
      <c r="P229" s="55">
        <v>3.6</v>
      </c>
      <c r="Q229" s="45" t="s">
        <v>46</v>
      </c>
      <c r="R229" s="45">
        <v>5</v>
      </c>
      <c r="S229" s="45">
        <v>5</v>
      </c>
      <c r="T229" s="45">
        <f>H229</f>
        <v>5</v>
      </c>
      <c r="U229" s="45">
        <f>I229</f>
        <v>5</v>
      </c>
      <c r="V229" s="45" t="s">
        <v>41</v>
      </c>
      <c r="W229" s="45" t="s">
        <v>41</v>
      </c>
      <c r="X229" s="45" t="s">
        <v>41</v>
      </c>
      <c r="Y229" s="45" t="s">
        <v>41</v>
      </c>
      <c r="Z229" s="45">
        <v>5</v>
      </c>
      <c r="AA229" s="45">
        <v>5</v>
      </c>
      <c r="AB229" s="46" t="s">
        <v>117</v>
      </c>
      <c r="AC229" s="46" t="s">
        <v>118</v>
      </c>
      <c r="AD229" s="68"/>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row>
    <row r="230" s="5" customFormat="1" ht="12" spans="1:30">
      <c r="A230" s="43" t="s">
        <v>166</v>
      </c>
      <c r="B230" s="44" t="s">
        <v>167</v>
      </c>
      <c r="C230" s="43" t="s">
        <v>64</v>
      </c>
      <c r="D230" s="43"/>
      <c r="E230" s="43"/>
      <c r="F230" s="43">
        <v>33</v>
      </c>
      <c r="G230" s="43">
        <v>5</v>
      </c>
      <c r="H230" s="43">
        <v>33</v>
      </c>
      <c r="I230" s="43">
        <v>33</v>
      </c>
      <c r="J230" s="43"/>
      <c r="K230" s="43"/>
      <c r="L230" s="52">
        <v>22.248</v>
      </c>
      <c r="M230" s="52">
        <v>0</v>
      </c>
      <c r="N230" s="52">
        <v>0</v>
      </c>
      <c r="O230" s="52">
        <v>0</v>
      </c>
      <c r="P230" s="52">
        <v>22.248</v>
      </c>
      <c r="Q230" s="43"/>
      <c r="R230" s="43">
        <v>33</v>
      </c>
      <c r="S230" s="43">
        <v>33</v>
      </c>
      <c r="T230" s="43">
        <v>33</v>
      </c>
      <c r="U230" s="43">
        <v>33</v>
      </c>
      <c r="V230" s="43" t="s">
        <v>41</v>
      </c>
      <c r="W230" s="43" t="s">
        <v>41</v>
      </c>
      <c r="X230" s="43" t="s">
        <v>41</v>
      </c>
      <c r="Y230" s="43" t="s">
        <v>41</v>
      </c>
      <c r="Z230" s="43">
        <v>33</v>
      </c>
      <c r="AA230" s="43">
        <v>33</v>
      </c>
      <c r="AB230" s="44"/>
      <c r="AC230" s="44"/>
      <c r="AD230" s="65"/>
    </row>
    <row r="231" s="6" customFormat="1" ht="12" spans="1:228">
      <c r="A231" s="45" t="s">
        <v>42</v>
      </c>
      <c r="B231" s="46" t="s">
        <v>168</v>
      </c>
      <c r="C231" s="45" t="s">
        <v>44</v>
      </c>
      <c r="D231" s="45" t="s">
        <v>70</v>
      </c>
      <c r="E231" s="45" t="s">
        <v>71</v>
      </c>
      <c r="F231" s="45">
        <v>8</v>
      </c>
      <c r="G231" s="45">
        <v>1</v>
      </c>
      <c r="H231" s="45">
        <v>8</v>
      </c>
      <c r="I231" s="45">
        <v>8</v>
      </c>
      <c r="J231" s="45">
        <v>2020</v>
      </c>
      <c r="K231" s="45">
        <v>2020</v>
      </c>
      <c r="L231" s="55">
        <v>5.76</v>
      </c>
      <c r="M231" s="55">
        <v>0</v>
      </c>
      <c r="N231" s="55">
        <v>0</v>
      </c>
      <c r="O231" s="55">
        <v>0</v>
      </c>
      <c r="P231" s="55">
        <v>5.76</v>
      </c>
      <c r="Q231" s="45" t="s">
        <v>46</v>
      </c>
      <c r="R231" s="45">
        <v>8</v>
      </c>
      <c r="S231" s="45">
        <v>8</v>
      </c>
      <c r="T231" s="45">
        <f>H231</f>
        <v>8</v>
      </c>
      <c r="U231" s="45">
        <f>I231</f>
        <v>8</v>
      </c>
      <c r="V231" s="45" t="s">
        <v>41</v>
      </c>
      <c r="W231" s="45" t="s">
        <v>41</v>
      </c>
      <c r="X231" s="45" t="s">
        <v>41</v>
      </c>
      <c r="Y231" s="45" t="s">
        <v>41</v>
      </c>
      <c r="Z231" s="45">
        <v>8</v>
      </c>
      <c r="AA231" s="45">
        <v>8</v>
      </c>
      <c r="AB231" s="46" t="s">
        <v>117</v>
      </c>
      <c r="AC231" s="46" t="s">
        <v>118</v>
      </c>
      <c r="AD231" s="66"/>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8"/>
      <c r="EG231" s="8"/>
      <c r="EH231" s="8"/>
      <c r="EI231" s="8"/>
      <c r="EJ231" s="8"/>
      <c r="EK231" s="8"/>
      <c r="EL231" s="8"/>
      <c r="EM231" s="8"/>
      <c r="EN231" s="8"/>
      <c r="EO231" s="8"/>
      <c r="EP231" s="8"/>
      <c r="EQ231" s="8"/>
      <c r="ER231" s="8"/>
      <c r="ES231" s="8"/>
      <c r="ET231" s="8"/>
      <c r="EU231" s="8"/>
      <c r="EV231" s="8"/>
      <c r="EW231" s="8"/>
      <c r="EX231" s="8"/>
      <c r="EY231" s="8"/>
      <c r="EZ231" s="8"/>
      <c r="FA231" s="8"/>
      <c r="FB231" s="8"/>
      <c r="FC231" s="8"/>
      <c r="FD231" s="8"/>
      <c r="FE231" s="8"/>
      <c r="FF231" s="8"/>
      <c r="FG231" s="8"/>
      <c r="FH231" s="8"/>
      <c r="FI231" s="8"/>
      <c r="FJ231" s="8"/>
      <c r="FK231" s="8"/>
      <c r="FL231" s="8"/>
      <c r="FM231" s="8"/>
      <c r="FN231" s="8"/>
      <c r="FO231" s="8"/>
      <c r="FP231" s="8"/>
      <c r="FQ231" s="8"/>
      <c r="FR231" s="8"/>
      <c r="FS231" s="8"/>
      <c r="FT231" s="8"/>
      <c r="FU231" s="8"/>
      <c r="FV231" s="8"/>
      <c r="FW231" s="8"/>
      <c r="FX231" s="8"/>
      <c r="FY231" s="8"/>
      <c r="FZ231" s="8"/>
      <c r="GA231" s="8"/>
      <c r="GB231" s="8"/>
      <c r="GC231" s="8"/>
      <c r="GD231" s="8"/>
      <c r="GE231" s="8"/>
      <c r="GF231" s="8"/>
      <c r="GG231" s="8"/>
      <c r="GH231" s="8"/>
      <c r="GI231" s="8"/>
      <c r="GJ231" s="8"/>
      <c r="GK231" s="8"/>
      <c r="GL231" s="8"/>
      <c r="GM231" s="8"/>
      <c r="GN231" s="8"/>
      <c r="GO231" s="8"/>
      <c r="GP231" s="8"/>
      <c r="GQ231" s="8"/>
      <c r="GR231" s="8"/>
      <c r="GS231" s="8"/>
      <c r="GT231" s="8"/>
      <c r="GU231" s="8"/>
      <c r="GV231" s="8"/>
      <c r="GW231" s="8"/>
      <c r="GX231" s="8"/>
      <c r="GY231" s="8"/>
      <c r="GZ231" s="8"/>
      <c r="HA231" s="8"/>
      <c r="HB231" s="8"/>
      <c r="HC231" s="8"/>
      <c r="HD231" s="8"/>
      <c r="HE231" s="8"/>
      <c r="HF231" s="8"/>
      <c r="HG231" s="8"/>
      <c r="HH231" s="8"/>
      <c r="HI231" s="8"/>
      <c r="HJ231" s="8"/>
      <c r="HK231" s="8"/>
      <c r="HL231" s="8"/>
      <c r="HM231" s="8"/>
      <c r="HN231" s="8"/>
      <c r="HO231" s="8"/>
      <c r="HP231" s="8"/>
      <c r="HQ231" s="8"/>
      <c r="HR231" s="8"/>
      <c r="HS231" s="8"/>
      <c r="HT231" s="8"/>
    </row>
    <row r="232" s="7" customFormat="1" ht="12" spans="1:30">
      <c r="A232" s="45" t="s">
        <v>42</v>
      </c>
      <c r="B232" s="46" t="s">
        <v>168</v>
      </c>
      <c r="C232" s="45" t="s">
        <v>49</v>
      </c>
      <c r="D232" s="45" t="s">
        <v>70</v>
      </c>
      <c r="E232" s="45" t="s">
        <v>71</v>
      </c>
      <c r="F232" s="45">
        <v>2</v>
      </c>
      <c r="G232" s="45">
        <v>1</v>
      </c>
      <c r="H232" s="45">
        <v>2</v>
      </c>
      <c r="I232" s="45">
        <v>2</v>
      </c>
      <c r="J232" s="45">
        <v>2020</v>
      </c>
      <c r="K232" s="45">
        <v>2020</v>
      </c>
      <c r="L232" s="55">
        <v>1.92</v>
      </c>
      <c r="M232" s="55">
        <v>0</v>
      </c>
      <c r="N232" s="55">
        <v>0</v>
      </c>
      <c r="O232" s="55">
        <v>0</v>
      </c>
      <c r="P232" s="55">
        <v>1.92</v>
      </c>
      <c r="Q232" s="45" t="s">
        <v>46</v>
      </c>
      <c r="R232" s="45">
        <v>2</v>
      </c>
      <c r="S232" s="45">
        <v>2</v>
      </c>
      <c r="T232" s="45">
        <f>H232</f>
        <v>2</v>
      </c>
      <c r="U232" s="45">
        <f>I232</f>
        <v>2</v>
      </c>
      <c r="V232" s="45" t="s">
        <v>41</v>
      </c>
      <c r="W232" s="45" t="s">
        <v>41</v>
      </c>
      <c r="X232" s="45" t="s">
        <v>41</v>
      </c>
      <c r="Y232" s="45" t="s">
        <v>41</v>
      </c>
      <c r="Z232" s="45">
        <v>2</v>
      </c>
      <c r="AA232" s="45">
        <v>2</v>
      </c>
      <c r="AB232" s="46" t="s">
        <v>117</v>
      </c>
      <c r="AC232" s="46" t="s">
        <v>118</v>
      </c>
      <c r="AD232" s="67"/>
    </row>
    <row r="233" s="6" customFormat="1" ht="14.25" spans="1:228">
      <c r="A233" s="45" t="s">
        <v>42</v>
      </c>
      <c r="B233" s="46" t="s">
        <v>168</v>
      </c>
      <c r="C233" s="45" t="s">
        <v>50</v>
      </c>
      <c r="D233" s="45" t="s">
        <v>70</v>
      </c>
      <c r="E233" s="45" t="s">
        <v>71</v>
      </c>
      <c r="F233" s="45">
        <v>2</v>
      </c>
      <c r="G233" s="45">
        <v>1</v>
      </c>
      <c r="H233" s="45">
        <v>2</v>
      </c>
      <c r="I233" s="45">
        <v>2</v>
      </c>
      <c r="J233" s="45">
        <v>2020</v>
      </c>
      <c r="K233" s="45">
        <v>2020</v>
      </c>
      <c r="L233" s="70">
        <v>1.368</v>
      </c>
      <c r="M233" s="55">
        <v>0</v>
      </c>
      <c r="N233" s="55">
        <v>0</v>
      </c>
      <c r="O233" s="55">
        <v>0</v>
      </c>
      <c r="P233" s="70">
        <v>1.368</v>
      </c>
      <c r="Q233" s="45" t="s">
        <v>46</v>
      </c>
      <c r="R233" s="45">
        <v>2</v>
      </c>
      <c r="S233" s="45">
        <v>2</v>
      </c>
      <c r="T233" s="45">
        <f>H233</f>
        <v>2</v>
      </c>
      <c r="U233" s="45">
        <f>I233</f>
        <v>2</v>
      </c>
      <c r="V233" s="45" t="s">
        <v>41</v>
      </c>
      <c r="W233" s="45" t="s">
        <v>41</v>
      </c>
      <c r="X233" s="45" t="s">
        <v>41</v>
      </c>
      <c r="Y233" s="45" t="s">
        <v>41</v>
      </c>
      <c r="Z233" s="45">
        <v>2</v>
      </c>
      <c r="AA233" s="45">
        <v>2</v>
      </c>
      <c r="AB233" s="46" t="s">
        <v>117</v>
      </c>
      <c r="AC233" s="46" t="s">
        <v>118</v>
      </c>
      <c r="AD233" s="68"/>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row>
    <row r="234" s="8" customFormat="1" ht="12" spans="1:30">
      <c r="A234" s="45" t="s">
        <v>42</v>
      </c>
      <c r="B234" s="46" t="s">
        <v>168</v>
      </c>
      <c r="C234" s="45" t="s">
        <v>55</v>
      </c>
      <c r="D234" s="45" t="s">
        <v>70</v>
      </c>
      <c r="E234" s="45" t="s">
        <v>71</v>
      </c>
      <c r="F234" s="45">
        <v>6</v>
      </c>
      <c r="G234" s="45">
        <v>1</v>
      </c>
      <c r="H234" s="45">
        <v>6</v>
      </c>
      <c r="I234" s="45">
        <v>6</v>
      </c>
      <c r="J234" s="45">
        <v>2020</v>
      </c>
      <c r="K234" s="45">
        <v>2020</v>
      </c>
      <c r="L234" s="55">
        <v>6</v>
      </c>
      <c r="M234" s="55">
        <v>0</v>
      </c>
      <c r="N234" s="55">
        <v>0</v>
      </c>
      <c r="O234" s="55">
        <v>0</v>
      </c>
      <c r="P234" s="55">
        <v>6</v>
      </c>
      <c r="Q234" s="45" t="s">
        <v>337</v>
      </c>
      <c r="R234" s="45">
        <v>6</v>
      </c>
      <c r="S234" s="45">
        <v>6</v>
      </c>
      <c r="T234" s="45">
        <f>H234</f>
        <v>6</v>
      </c>
      <c r="U234" s="45">
        <f>I234</f>
        <v>6</v>
      </c>
      <c r="V234" s="45" t="s">
        <v>41</v>
      </c>
      <c r="W234" s="45" t="s">
        <v>41</v>
      </c>
      <c r="X234" s="45" t="s">
        <v>41</v>
      </c>
      <c r="Y234" s="45" t="s">
        <v>41</v>
      </c>
      <c r="Z234" s="45">
        <v>6</v>
      </c>
      <c r="AA234" s="45">
        <v>6</v>
      </c>
      <c r="AB234" s="46" t="s">
        <v>117</v>
      </c>
      <c r="AC234" s="46" t="s">
        <v>118</v>
      </c>
      <c r="AD234" s="66"/>
    </row>
    <row r="235" s="8" customFormat="1" ht="12" spans="1:30">
      <c r="A235" s="45" t="s">
        <v>42</v>
      </c>
      <c r="B235" s="46" t="s">
        <v>168</v>
      </c>
      <c r="C235" s="45" t="s">
        <v>57</v>
      </c>
      <c r="D235" s="45" t="s">
        <v>70</v>
      </c>
      <c r="E235" s="45" t="s">
        <v>71</v>
      </c>
      <c r="F235" s="45">
        <v>15</v>
      </c>
      <c r="G235" s="45">
        <v>1</v>
      </c>
      <c r="H235" s="45">
        <v>15</v>
      </c>
      <c r="I235" s="45">
        <v>15</v>
      </c>
      <c r="J235" s="45">
        <v>2020</v>
      </c>
      <c r="K235" s="45">
        <v>2020</v>
      </c>
      <c r="L235" s="55">
        <v>7.2</v>
      </c>
      <c r="M235" s="55">
        <v>0</v>
      </c>
      <c r="N235" s="55">
        <v>0</v>
      </c>
      <c r="O235" s="55">
        <v>0</v>
      </c>
      <c r="P235" s="55">
        <v>7.2</v>
      </c>
      <c r="Q235" s="45" t="s">
        <v>46</v>
      </c>
      <c r="R235" s="45">
        <v>15</v>
      </c>
      <c r="S235" s="45">
        <v>15</v>
      </c>
      <c r="T235" s="45">
        <f>H235</f>
        <v>15</v>
      </c>
      <c r="U235" s="45">
        <f>I235</f>
        <v>15</v>
      </c>
      <c r="V235" s="45" t="s">
        <v>41</v>
      </c>
      <c r="W235" s="45" t="s">
        <v>41</v>
      </c>
      <c r="X235" s="45" t="s">
        <v>41</v>
      </c>
      <c r="Y235" s="45" t="s">
        <v>41</v>
      </c>
      <c r="Z235" s="45">
        <v>15</v>
      </c>
      <c r="AA235" s="45">
        <v>15</v>
      </c>
      <c r="AB235" s="46" t="s">
        <v>117</v>
      </c>
      <c r="AC235" s="46" t="s">
        <v>118</v>
      </c>
      <c r="AD235" s="66"/>
    </row>
    <row r="236" s="5" customFormat="1" ht="12" spans="1:30">
      <c r="A236" s="43" t="s">
        <v>169</v>
      </c>
      <c r="B236" s="44" t="s">
        <v>170</v>
      </c>
      <c r="C236" s="43" t="s">
        <v>789</v>
      </c>
      <c r="D236" s="43"/>
      <c r="E236" s="43"/>
      <c r="F236" s="43">
        <v>16</v>
      </c>
      <c r="G236" s="43">
        <v>4</v>
      </c>
      <c r="H236" s="43">
        <v>16</v>
      </c>
      <c r="I236" s="43">
        <v>16</v>
      </c>
      <c r="J236" s="43"/>
      <c r="K236" s="43"/>
      <c r="L236" s="52">
        <f>M236+N236+O236+P236</f>
        <v>36.98002</v>
      </c>
      <c r="M236" s="52">
        <f>SUM(M237:M240)</f>
        <v>0</v>
      </c>
      <c r="N236" s="52">
        <f>SUM(N237:N240)</f>
        <v>0</v>
      </c>
      <c r="O236" s="52">
        <f>SUM(O237:O240)</f>
        <v>0</v>
      </c>
      <c r="P236" s="52">
        <f>SUM(P237:P240)</f>
        <v>36.98002</v>
      </c>
      <c r="Q236" s="43"/>
      <c r="R236" s="43">
        <v>16</v>
      </c>
      <c r="S236" s="43">
        <v>16</v>
      </c>
      <c r="T236" s="43">
        <v>16</v>
      </c>
      <c r="U236" s="43">
        <v>16</v>
      </c>
      <c r="V236" s="43" t="s">
        <v>41</v>
      </c>
      <c r="W236" s="43" t="s">
        <v>41</v>
      </c>
      <c r="X236" s="43" t="s">
        <v>41</v>
      </c>
      <c r="Y236" s="43" t="s">
        <v>41</v>
      </c>
      <c r="Z236" s="77">
        <v>16</v>
      </c>
      <c r="AA236" s="77">
        <v>16</v>
      </c>
      <c r="AB236" s="44"/>
      <c r="AC236" s="44"/>
      <c r="AD236" s="65"/>
    </row>
    <row r="237" s="6" customFormat="1" ht="12" spans="1:30">
      <c r="A237" s="45" t="s">
        <v>42</v>
      </c>
      <c r="B237" s="46" t="s">
        <v>171</v>
      </c>
      <c r="C237" s="45" t="s">
        <v>51</v>
      </c>
      <c r="D237" s="45" t="s">
        <v>70</v>
      </c>
      <c r="E237" s="45" t="s">
        <v>71</v>
      </c>
      <c r="F237" s="45">
        <v>3</v>
      </c>
      <c r="G237" s="45">
        <v>1</v>
      </c>
      <c r="H237" s="45">
        <v>3</v>
      </c>
      <c r="I237" s="45">
        <v>3</v>
      </c>
      <c r="J237" s="45">
        <v>2020</v>
      </c>
      <c r="K237" s="45">
        <v>2020</v>
      </c>
      <c r="L237" s="55">
        <f>M237+N237+O237+P237</f>
        <v>2.88</v>
      </c>
      <c r="M237" s="55">
        <v>0</v>
      </c>
      <c r="N237" s="55">
        <v>0</v>
      </c>
      <c r="O237" s="55">
        <v>0</v>
      </c>
      <c r="P237" s="55">
        <v>2.88</v>
      </c>
      <c r="Q237" s="45" t="s">
        <v>46</v>
      </c>
      <c r="R237" s="45">
        <v>3</v>
      </c>
      <c r="S237" s="45">
        <v>3</v>
      </c>
      <c r="T237" s="45">
        <f>H237</f>
        <v>3</v>
      </c>
      <c r="U237" s="45">
        <f>I237</f>
        <v>3</v>
      </c>
      <c r="V237" s="45" t="s">
        <v>41</v>
      </c>
      <c r="W237" s="45" t="s">
        <v>41</v>
      </c>
      <c r="X237" s="45" t="s">
        <v>41</v>
      </c>
      <c r="Y237" s="45" t="s">
        <v>41</v>
      </c>
      <c r="Z237" s="45">
        <v>3</v>
      </c>
      <c r="AA237" s="45">
        <v>3</v>
      </c>
      <c r="AB237" s="46" t="s">
        <v>117</v>
      </c>
      <c r="AC237" s="46" t="s">
        <v>118</v>
      </c>
      <c r="AD237" s="69"/>
    </row>
    <row r="238" s="8" customFormat="1" ht="12" spans="1:228">
      <c r="A238" s="45" t="s">
        <v>42</v>
      </c>
      <c r="B238" s="46" t="s">
        <v>171</v>
      </c>
      <c r="C238" s="45" t="s">
        <v>56</v>
      </c>
      <c r="D238" s="45" t="s">
        <v>70</v>
      </c>
      <c r="E238" s="45" t="s">
        <v>71</v>
      </c>
      <c r="F238" s="45">
        <v>3</v>
      </c>
      <c r="G238" s="45">
        <v>1</v>
      </c>
      <c r="H238" s="45">
        <v>3</v>
      </c>
      <c r="I238" s="45">
        <v>3</v>
      </c>
      <c r="J238" s="45">
        <v>2020</v>
      </c>
      <c r="K238" s="45">
        <v>2020</v>
      </c>
      <c r="L238" s="55">
        <f>M238+N238+O238+P238</f>
        <v>10.480672</v>
      </c>
      <c r="M238" s="55">
        <v>0</v>
      </c>
      <c r="N238" s="55">
        <v>0</v>
      </c>
      <c r="O238" s="55">
        <v>0</v>
      </c>
      <c r="P238" s="55">
        <v>10.480672</v>
      </c>
      <c r="Q238" s="45" t="s">
        <v>46</v>
      </c>
      <c r="R238" s="45">
        <v>3</v>
      </c>
      <c r="S238" s="45">
        <v>3</v>
      </c>
      <c r="T238" s="45">
        <f>H238</f>
        <v>3</v>
      </c>
      <c r="U238" s="45">
        <f>I238</f>
        <v>3</v>
      </c>
      <c r="V238" s="45" t="s">
        <v>41</v>
      </c>
      <c r="W238" s="45" t="s">
        <v>41</v>
      </c>
      <c r="X238" s="45" t="s">
        <v>41</v>
      </c>
      <c r="Y238" s="45" t="s">
        <v>41</v>
      </c>
      <c r="Z238" s="45">
        <v>3</v>
      </c>
      <c r="AA238" s="45">
        <v>3</v>
      </c>
      <c r="AB238" s="46" t="s">
        <v>117</v>
      </c>
      <c r="AC238" s="46" t="s">
        <v>118</v>
      </c>
      <c r="AD238" s="69"/>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row>
    <row r="239" s="8" customFormat="1" ht="12" spans="1:30">
      <c r="A239" s="45" t="s">
        <v>42</v>
      </c>
      <c r="B239" s="46" t="s">
        <v>171</v>
      </c>
      <c r="C239" s="45" t="s">
        <v>57</v>
      </c>
      <c r="D239" s="45" t="s">
        <v>70</v>
      </c>
      <c r="E239" s="45" t="s">
        <v>71</v>
      </c>
      <c r="F239" s="45">
        <v>6</v>
      </c>
      <c r="G239" s="45">
        <v>1</v>
      </c>
      <c r="H239" s="45">
        <v>6</v>
      </c>
      <c r="I239" s="45">
        <v>6</v>
      </c>
      <c r="J239" s="45">
        <v>2020</v>
      </c>
      <c r="K239" s="45">
        <v>2020</v>
      </c>
      <c r="L239" s="55">
        <f>M239+N239+O239+P239</f>
        <v>19.254748</v>
      </c>
      <c r="M239" s="55">
        <v>0</v>
      </c>
      <c r="N239" s="55">
        <v>0</v>
      </c>
      <c r="O239" s="55">
        <v>0</v>
      </c>
      <c r="P239" s="55">
        <v>19.254748</v>
      </c>
      <c r="Q239" s="45" t="s">
        <v>46</v>
      </c>
      <c r="R239" s="45">
        <v>6</v>
      </c>
      <c r="S239" s="45">
        <v>6</v>
      </c>
      <c r="T239" s="45">
        <f>H239</f>
        <v>6</v>
      </c>
      <c r="U239" s="45">
        <f>I239</f>
        <v>6</v>
      </c>
      <c r="V239" s="45" t="s">
        <v>41</v>
      </c>
      <c r="W239" s="45" t="s">
        <v>41</v>
      </c>
      <c r="X239" s="45" t="s">
        <v>41</v>
      </c>
      <c r="Y239" s="45" t="s">
        <v>41</v>
      </c>
      <c r="Z239" s="45">
        <v>6</v>
      </c>
      <c r="AA239" s="45">
        <v>6</v>
      </c>
      <c r="AB239" s="46" t="s">
        <v>117</v>
      </c>
      <c r="AC239" s="46" t="s">
        <v>118</v>
      </c>
      <c r="AD239" s="66"/>
    </row>
    <row r="240" s="8" customFormat="1" ht="14.25" spans="1:228">
      <c r="A240" s="45" t="s">
        <v>42</v>
      </c>
      <c r="B240" s="46" t="s">
        <v>171</v>
      </c>
      <c r="C240" s="45" t="s">
        <v>58</v>
      </c>
      <c r="D240" s="45" t="s">
        <v>70</v>
      </c>
      <c r="E240" s="45" t="s">
        <v>71</v>
      </c>
      <c r="F240" s="45">
        <v>4</v>
      </c>
      <c r="G240" s="45">
        <v>1</v>
      </c>
      <c r="H240" s="45">
        <v>4</v>
      </c>
      <c r="I240" s="45">
        <v>4</v>
      </c>
      <c r="J240" s="45">
        <v>2020</v>
      </c>
      <c r="K240" s="45">
        <v>2020</v>
      </c>
      <c r="L240" s="55">
        <f>M240+N240+O240+P240</f>
        <v>4.3646</v>
      </c>
      <c r="M240" s="55">
        <v>0</v>
      </c>
      <c r="N240" s="55">
        <v>0</v>
      </c>
      <c r="O240" s="55">
        <v>0</v>
      </c>
      <c r="P240" s="55">
        <v>4.3646</v>
      </c>
      <c r="Q240" s="45" t="s">
        <v>46</v>
      </c>
      <c r="R240" s="45">
        <v>4</v>
      </c>
      <c r="S240" s="45">
        <v>4</v>
      </c>
      <c r="T240" s="45">
        <f>H240</f>
        <v>4</v>
      </c>
      <c r="U240" s="45">
        <f>I240</f>
        <v>4</v>
      </c>
      <c r="V240" s="45" t="s">
        <v>41</v>
      </c>
      <c r="W240" s="45" t="s">
        <v>41</v>
      </c>
      <c r="X240" s="45" t="s">
        <v>41</v>
      </c>
      <c r="Y240" s="45" t="s">
        <v>41</v>
      </c>
      <c r="Z240" s="45">
        <v>4</v>
      </c>
      <c r="AA240" s="45">
        <v>4</v>
      </c>
      <c r="AB240" s="46" t="s">
        <v>117</v>
      </c>
      <c r="AC240" s="46" t="s">
        <v>118</v>
      </c>
      <c r="AD240" s="68"/>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row>
    <row r="241" s="5" customFormat="1" ht="14.25" spans="1:228">
      <c r="A241" s="43" t="s">
        <v>172</v>
      </c>
      <c r="B241" s="44" t="s">
        <v>173</v>
      </c>
      <c r="C241" s="43" t="s">
        <v>174</v>
      </c>
      <c r="D241" s="43"/>
      <c r="E241" s="43"/>
      <c r="F241" s="43">
        <v>6</v>
      </c>
      <c r="G241" s="43">
        <v>1</v>
      </c>
      <c r="H241" s="43">
        <v>6</v>
      </c>
      <c r="I241" s="43">
        <v>6</v>
      </c>
      <c r="J241" s="43"/>
      <c r="K241" s="43"/>
      <c r="L241" s="52">
        <v>4.104</v>
      </c>
      <c r="M241" s="52">
        <v>0</v>
      </c>
      <c r="N241" s="52">
        <v>0</v>
      </c>
      <c r="O241" s="52">
        <v>0</v>
      </c>
      <c r="P241" s="52">
        <v>4.104</v>
      </c>
      <c r="Q241" s="43"/>
      <c r="R241" s="43">
        <v>6</v>
      </c>
      <c r="S241" s="43">
        <v>6</v>
      </c>
      <c r="T241" s="43">
        <v>6</v>
      </c>
      <c r="U241" s="43">
        <v>6</v>
      </c>
      <c r="V241" s="43">
        <v>0</v>
      </c>
      <c r="W241" s="43">
        <v>0</v>
      </c>
      <c r="X241" s="43">
        <v>0</v>
      </c>
      <c r="Y241" s="43">
        <v>0</v>
      </c>
      <c r="Z241" s="43">
        <v>6</v>
      </c>
      <c r="AA241" s="43">
        <v>6</v>
      </c>
      <c r="AB241" s="44"/>
      <c r="AC241" s="44"/>
      <c r="AD241" s="78"/>
      <c r="AE241" s="79"/>
      <c r="AF241" s="79"/>
      <c r="AG241" s="79"/>
      <c r="AH241" s="79"/>
      <c r="AI241" s="79"/>
      <c r="AJ241" s="79"/>
      <c r="AK241" s="79"/>
      <c r="AL241" s="79"/>
      <c r="AM241" s="79"/>
      <c r="AN241" s="79"/>
      <c r="AO241" s="79"/>
      <c r="AP241" s="79"/>
      <c r="AQ241" s="79"/>
      <c r="AR241" s="79"/>
      <c r="AS241" s="79"/>
      <c r="AT241" s="79"/>
      <c r="AU241" s="79"/>
      <c r="AV241" s="79"/>
      <c r="AW241" s="79"/>
      <c r="AX241" s="79"/>
      <c r="AY241" s="79"/>
      <c r="AZ241" s="79"/>
      <c r="BA241" s="79"/>
      <c r="BB241" s="79"/>
      <c r="BC241" s="79"/>
      <c r="BD241" s="79"/>
      <c r="BE241" s="79"/>
      <c r="BF241" s="79"/>
      <c r="BG241" s="79"/>
      <c r="BH241" s="79"/>
      <c r="BI241" s="79"/>
      <c r="BJ241" s="79"/>
      <c r="BK241" s="79"/>
      <c r="BL241" s="79"/>
      <c r="BM241" s="79"/>
      <c r="BN241" s="79"/>
      <c r="BO241" s="79"/>
      <c r="BP241" s="79"/>
      <c r="BQ241" s="79"/>
      <c r="BR241" s="79"/>
      <c r="BS241" s="79"/>
      <c r="BT241" s="79"/>
      <c r="BU241" s="79"/>
      <c r="BV241" s="79"/>
      <c r="BW241" s="79"/>
      <c r="BX241" s="79"/>
      <c r="BY241" s="79"/>
      <c r="BZ241" s="79"/>
      <c r="CA241" s="79"/>
      <c r="CB241" s="79"/>
      <c r="CC241" s="79"/>
      <c r="CD241" s="79"/>
      <c r="CE241" s="79"/>
      <c r="CF241" s="79"/>
      <c r="CG241" s="79"/>
      <c r="CH241" s="79"/>
      <c r="CI241" s="79"/>
      <c r="CJ241" s="79"/>
      <c r="CK241" s="79"/>
      <c r="CL241" s="79"/>
      <c r="CM241" s="79"/>
      <c r="CN241" s="79"/>
      <c r="CO241" s="79"/>
      <c r="CP241" s="79"/>
      <c r="CQ241" s="79"/>
      <c r="CR241" s="79"/>
      <c r="CS241" s="79"/>
      <c r="CT241" s="79"/>
      <c r="CU241" s="79"/>
      <c r="CV241" s="79"/>
      <c r="CW241" s="79"/>
      <c r="CX241" s="79"/>
      <c r="CY241" s="79"/>
      <c r="CZ241" s="79"/>
      <c r="DA241" s="79"/>
      <c r="DB241" s="79"/>
      <c r="DC241" s="79"/>
      <c r="DD241" s="79"/>
      <c r="DE241" s="79"/>
      <c r="DF241" s="79"/>
      <c r="DG241" s="79"/>
      <c r="DH241" s="79"/>
      <c r="DI241" s="79"/>
      <c r="DJ241" s="79"/>
      <c r="DK241" s="79"/>
      <c r="DL241" s="79"/>
      <c r="DM241" s="79"/>
      <c r="DN241" s="79"/>
      <c r="DO241" s="79"/>
      <c r="DP241" s="79"/>
      <c r="DQ241" s="79"/>
      <c r="DR241" s="79"/>
      <c r="DS241" s="79"/>
      <c r="DT241" s="79"/>
      <c r="DU241" s="79"/>
      <c r="DV241" s="79"/>
      <c r="DW241" s="79"/>
      <c r="DX241" s="79"/>
      <c r="DY241" s="79"/>
      <c r="DZ241" s="79"/>
      <c r="EA241" s="79"/>
      <c r="EB241" s="79"/>
      <c r="EC241" s="79"/>
      <c r="ED241" s="79"/>
      <c r="EE241" s="79"/>
      <c r="EF241" s="79"/>
      <c r="EG241" s="79"/>
      <c r="EH241" s="79"/>
      <c r="EI241" s="79"/>
      <c r="EJ241" s="79"/>
      <c r="EK241" s="79"/>
      <c r="EL241" s="79"/>
      <c r="EM241" s="79"/>
      <c r="EN241" s="79"/>
      <c r="EO241" s="79"/>
      <c r="EP241" s="79"/>
      <c r="EQ241" s="79"/>
      <c r="ER241" s="79"/>
      <c r="ES241" s="79"/>
      <c r="ET241" s="79"/>
      <c r="EU241" s="79"/>
      <c r="EV241" s="79"/>
      <c r="EW241" s="79"/>
      <c r="EX241" s="79"/>
      <c r="EY241" s="79"/>
      <c r="EZ241" s="79"/>
      <c r="FA241" s="79"/>
      <c r="FB241" s="79"/>
      <c r="FC241" s="79"/>
      <c r="FD241" s="79"/>
      <c r="FE241" s="79"/>
      <c r="FF241" s="79"/>
      <c r="FG241" s="79"/>
      <c r="FH241" s="79"/>
      <c r="FI241" s="79"/>
      <c r="FJ241" s="79"/>
      <c r="FK241" s="79"/>
      <c r="FL241" s="79"/>
      <c r="FM241" s="79"/>
      <c r="FN241" s="79"/>
      <c r="FO241" s="79"/>
      <c r="FP241" s="79"/>
      <c r="FQ241" s="79"/>
      <c r="FR241" s="79"/>
      <c r="FS241" s="79"/>
      <c r="FT241" s="79"/>
      <c r="FU241" s="79"/>
      <c r="FV241" s="79"/>
      <c r="FW241" s="79"/>
      <c r="FX241" s="79"/>
      <c r="FY241" s="79"/>
      <c r="FZ241" s="79"/>
      <c r="GA241" s="79"/>
      <c r="GB241" s="79"/>
      <c r="GC241" s="79"/>
      <c r="GD241" s="79"/>
      <c r="GE241" s="79"/>
      <c r="GF241" s="79"/>
      <c r="GG241" s="79"/>
      <c r="GH241" s="79"/>
      <c r="GI241" s="79"/>
      <c r="GJ241" s="79"/>
      <c r="GK241" s="79"/>
      <c r="GL241" s="79"/>
      <c r="GM241" s="79"/>
      <c r="GN241" s="79"/>
      <c r="GO241" s="79"/>
      <c r="GP241" s="79"/>
      <c r="GQ241" s="79"/>
      <c r="GR241" s="79"/>
      <c r="GS241" s="79"/>
      <c r="GT241" s="79"/>
      <c r="GU241" s="79"/>
      <c r="GV241" s="79"/>
      <c r="GW241" s="79"/>
      <c r="GX241" s="79"/>
      <c r="GY241" s="79"/>
      <c r="GZ241" s="79"/>
      <c r="HA241" s="79"/>
      <c r="HB241" s="79"/>
      <c r="HC241" s="79"/>
      <c r="HD241" s="79"/>
      <c r="HE241" s="79"/>
      <c r="HF241" s="79"/>
      <c r="HG241" s="79"/>
      <c r="HH241" s="79"/>
      <c r="HI241" s="79"/>
      <c r="HJ241" s="79"/>
      <c r="HK241" s="79"/>
      <c r="HL241" s="79"/>
      <c r="HM241" s="79"/>
      <c r="HN241" s="79"/>
      <c r="HO241" s="79"/>
      <c r="HP241" s="79"/>
      <c r="HQ241" s="79"/>
      <c r="HR241" s="79"/>
      <c r="HS241" s="79"/>
      <c r="HT241" s="79"/>
    </row>
    <row r="242" s="8" customFormat="1" spans="1:228">
      <c r="A242" s="45" t="s">
        <v>42</v>
      </c>
      <c r="B242" s="46" t="s">
        <v>175</v>
      </c>
      <c r="C242" s="45" t="s">
        <v>50</v>
      </c>
      <c r="D242" s="45" t="s">
        <v>70</v>
      </c>
      <c r="E242" s="45" t="s">
        <v>71</v>
      </c>
      <c r="F242" s="45">
        <v>6</v>
      </c>
      <c r="G242" s="45">
        <v>1</v>
      </c>
      <c r="H242" s="45">
        <v>6</v>
      </c>
      <c r="I242" s="45">
        <v>6</v>
      </c>
      <c r="J242" s="45">
        <v>2020</v>
      </c>
      <c r="K242" s="45">
        <v>2020</v>
      </c>
      <c r="L242" s="55">
        <v>4.104</v>
      </c>
      <c r="M242" s="55">
        <v>0</v>
      </c>
      <c r="N242" s="55">
        <v>0</v>
      </c>
      <c r="O242" s="55">
        <v>0</v>
      </c>
      <c r="P242" s="55">
        <v>4.104</v>
      </c>
      <c r="Q242" s="45" t="s">
        <v>46</v>
      </c>
      <c r="R242" s="45">
        <v>6</v>
      </c>
      <c r="S242" s="45">
        <v>6</v>
      </c>
      <c r="T242" s="45">
        <f>H242</f>
        <v>6</v>
      </c>
      <c r="U242" s="45">
        <f>I242</f>
        <v>6</v>
      </c>
      <c r="V242" s="73"/>
      <c r="W242" s="74"/>
      <c r="X242" s="74"/>
      <c r="Y242" s="74"/>
      <c r="Z242" s="45">
        <v>6</v>
      </c>
      <c r="AA242" s="45">
        <v>6</v>
      </c>
      <c r="AB242" s="46" t="s">
        <v>117</v>
      </c>
      <c r="AC242" s="46" t="s">
        <v>118</v>
      </c>
      <c r="AD242" s="68"/>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row>
    <row r="243" s="5" customFormat="1" spans="1:31">
      <c r="A243" s="43">
        <v>5</v>
      </c>
      <c r="B243" s="44" t="s">
        <v>176</v>
      </c>
      <c r="C243" s="43" t="s">
        <v>36</v>
      </c>
      <c r="D243" s="43"/>
      <c r="E243" s="43"/>
      <c r="F243" s="43"/>
      <c r="G243" s="43">
        <f t="shared" ref="G243:AA243" si="57">SUM(G244,G256,G268,G282)</f>
        <v>33</v>
      </c>
      <c r="H243" s="43">
        <f t="shared" si="57"/>
        <v>16892</v>
      </c>
      <c r="I243" s="43">
        <f t="shared" si="57"/>
        <v>69075</v>
      </c>
      <c r="J243" s="43"/>
      <c r="K243" s="43"/>
      <c r="L243" s="52">
        <f t="shared" si="57"/>
        <v>2553.044144</v>
      </c>
      <c r="M243" s="52">
        <f t="shared" si="57"/>
        <v>136.170944</v>
      </c>
      <c r="N243" s="52">
        <f t="shared" si="57"/>
        <v>2416.8732</v>
      </c>
      <c r="O243" s="52">
        <f t="shared" si="57"/>
        <v>0</v>
      </c>
      <c r="P243" s="52">
        <f t="shared" si="57"/>
        <v>0</v>
      </c>
      <c r="Q243" s="43"/>
      <c r="R243" s="43">
        <f t="shared" si="57"/>
        <v>16892</v>
      </c>
      <c r="S243" s="43">
        <f t="shared" si="57"/>
        <v>69075</v>
      </c>
      <c r="T243" s="43">
        <f t="shared" si="57"/>
        <v>16892</v>
      </c>
      <c r="U243" s="43">
        <f t="shared" si="57"/>
        <v>69075</v>
      </c>
      <c r="V243" s="43">
        <f t="shared" si="57"/>
        <v>0</v>
      </c>
      <c r="W243" s="43">
        <f t="shared" si="57"/>
        <v>0</v>
      </c>
      <c r="X243" s="43">
        <f t="shared" si="57"/>
        <v>16892</v>
      </c>
      <c r="Y243" s="43">
        <f t="shared" si="57"/>
        <v>69075</v>
      </c>
      <c r="Z243" s="43">
        <f t="shared" si="57"/>
        <v>0</v>
      </c>
      <c r="AA243" s="43">
        <f t="shared" si="57"/>
        <v>0</v>
      </c>
      <c r="AB243" s="44"/>
      <c r="AC243" s="44"/>
      <c r="AD243" s="44"/>
      <c r="AE243" s="3"/>
    </row>
    <row r="244" s="5" customFormat="1" spans="1:31">
      <c r="A244" s="43">
        <v>5.1</v>
      </c>
      <c r="B244" s="44" t="s">
        <v>177</v>
      </c>
      <c r="C244" s="43" t="s">
        <v>36</v>
      </c>
      <c r="D244" s="43"/>
      <c r="E244" s="43"/>
      <c r="F244" s="43">
        <f t="shared" ref="F244:I244" si="58">SUM(F245:F255)</f>
        <v>79190.967</v>
      </c>
      <c r="G244" s="43">
        <f t="shared" si="58"/>
        <v>11</v>
      </c>
      <c r="H244" s="43">
        <f t="shared" si="58"/>
        <v>13111</v>
      </c>
      <c r="I244" s="43">
        <f t="shared" si="58"/>
        <v>54674</v>
      </c>
      <c r="J244" s="43"/>
      <c r="K244" s="43"/>
      <c r="L244" s="52">
        <f t="shared" ref="L244:P244" si="59">SUM(L245:L255)</f>
        <v>1994.4662</v>
      </c>
      <c r="M244" s="52">
        <f t="shared" si="59"/>
        <v>0</v>
      </c>
      <c r="N244" s="52">
        <f t="shared" si="59"/>
        <v>1994.4662</v>
      </c>
      <c r="O244" s="52">
        <f t="shared" si="59"/>
        <v>0</v>
      </c>
      <c r="P244" s="52">
        <f t="shared" si="59"/>
        <v>0</v>
      </c>
      <c r="Q244" s="43"/>
      <c r="R244" s="43">
        <f t="shared" ref="R244:AA244" si="60">SUM(R245:R255)</f>
        <v>13111</v>
      </c>
      <c r="S244" s="43">
        <f t="shared" si="60"/>
        <v>54674</v>
      </c>
      <c r="T244" s="43">
        <f t="shared" si="60"/>
        <v>13111</v>
      </c>
      <c r="U244" s="43">
        <f t="shared" si="60"/>
        <v>54674</v>
      </c>
      <c r="V244" s="43">
        <f t="shared" si="60"/>
        <v>0</v>
      </c>
      <c r="W244" s="43">
        <f t="shared" si="60"/>
        <v>0</v>
      </c>
      <c r="X244" s="43">
        <f t="shared" si="60"/>
        <v>13111</v>
      </c>
      <c r="Y244" s="43">
        <f t="shared" si="60"/>
        <v>54674</v>
      </c>
      <c r="Z244" s="43">
        <f t="shared" si="60"/>
        <v>0</v>
      </c>
      <c r="AA244" s="43">
        <f t="shared" si="60"/>
        <v>0</v>
      </c>
      <c r="AB244" s="44"/>
      <c r="AC244" s="44"/>
      <c r="AD244" s="44"/>
      <c r="AE244" s="3"/>
    </row>
    <row r="245" s="8" customFormat="1" spans="1:31">
      <c r="A245" s="45" t="s">
        <v>42</v>
      </c>
      <c r="B245" s="46" t="s">
        <v>178</v>
      </c>
      <c r="C245" s="45" t="s">
        <v>44</v>
      </c>
      <c r="D245" s="45" t="s">
        <v>70</v>
      </c>
      <c r="E245" s="45" t="s">
        <v>180</v>
      </c>
      <c r="F245" s="45">
        <v>283.527</v>
      </c>
      <c r="G245" s="45">
        <v>1</v>
      </c>
      <c r="H245" s="45">
        <v>70</v>
      </c>
      <c r="I245" s="45">
        <v>224</v>
      </c>
      <c r="J245" s="45">
        <v>2020</v>
      </c>
      <c r="K245" s="45">
        <v>2020</v>
      </c>
      <c r="L245" s="55">
        <v>7.1374</v>
      </c>
      <c r="M245" s="55">
        <v>0</v>
      </c>
      <c r="N245" s="55">
        <v>7.1374</v>
      </c>
      <c r="O245" s="55">
        <v>0</v>
      </c>
      <c r="P245" s="55">
        <v>0</v>
      </c>
      <c r="Q245" s="45" t="s">
        <v>46</v>
      </c>
      <c r="R245" s="45">
        <v>70</v>
      </c>
      <c r="S245" s="45">
        <v>224</v>
      </c>
      <c r="T245" s="45">
        <f t="shared" ref="T245:T255" si="61">H245</f>
        <v>70</v>
      </c>
      <c r="U245" s="45">
        <f t="shared" ref="U245:U255" si="62">I245</f>
        <v>224</v>
      </c>
      <c r="V245" s="73">
        <v>0</v>
      </c>
      <c r="W245" s="75">
        <v>0</v>
      </c>
      <c r="X245" s="75">
        <f t="shared" ref="X245:X255" si="63">T245</f>
        <v>70</v>
      </c>
      <c r="Y245" s="75">
        <f t="shared" ref="Y245:Y255" si="64">U245</f>
        <v>224</v>
      </c>
      <c r="Z245" s="75">
        <v>0</v>
      </c>
      <c r="AA245" s="75">
        <v>0</v>
      </c>
      <c r="AB245" s="46" t="s">
        <v>117</v>
      </c>
      <c r="AC245" s="46" t="s">
        <v>181</v>
      </c>
      <c r="AD245" s="66"/>
      <c r="AE245" s="2"/>
    </row>
    <row r="246" s="5" customFormat="1" spans="1:31">
      <c r="A246" s="45" t="s">
        <v>42</v>
      </c>
      <c r="B246" s="46" t="s">
        <v>178</v>
      </c>
      <c r="C246" s="45" t="s">
        <v>49</v>
      </c>
      <c r="D246" s="45" t="s">
        <v>70</v>
      </c>
      <c r="E246" s="45" t="s">
        <v>180</v>
      </c>
      <c r="F246" s="45">
        <v>5131.93</v>
      </c>
      <c r="G246" s="45">
        <v>1</v>
      </c>
      <c r="H246" s="45">
        <v>1216</v>
      </c>
      <c r="I246" s="45">
        <v>4864</v>
      </c>
      <c r="J246" s="45">
        <v>2020</v>
      </c>
      <c r="K246" s="45">
        <v>2020</v>
      </c>
      <c r="L246" s="55">
        <v>74.6021</v>
      </c>
      <c r="M246" s="55">
        <v>0</v>
      </c>
      <c r="N246" s="55">
        <v>74.6021</v>
      </c>
      <c r="O246" s="55">
        <v>0</v>
      </c>
      <c r="P246" s="55">
        <v>0</v>
      </c>
      <c r="Q246" s="45" t="s">
        <v>46</v>
      </c>
      <c r="R246" s="45">
        <v>1216</v>
      </c>
      <c r="S246" s="45">
        <v>4864</v>
      </c>
      <c r="T246" s="45">
        <f t="shared" si="61"/>
        <v>1216</v>
      </c>
      <c r="U246" s="45">
        <f t="shared" si="62"/>
        <v>4864</v>
      </c>
      <c r="V246" s="73">
        <v>0</v>
      </c>
      <c r="W246" s="75">
        <v>0</v>
      </c>
      <c r="X246" s="75">
        <f t="shared" si="63"/>
        <v>1216</v>
      </c>
      <c r="Y246" s="75">
        <f t="shared" si="64"/>
        <v>4864</v>
      </c>
      <c r="Z246" s="75">
        <v>0</v>
      </c>
      <c r="AA246" s="75">
        <v>0</v>
      </c>
      <c r="AB246" s="46" t="s">
        <v>117</v>
      </c>
      <c r="AC246" s="46" t="s">
        <v>181</v>
      </c>
      <c r="AD246" s="66"/>
      <c r="AE246" s="3"/>
    </row>
    <row r="247" s="5" customFormat="1" spans="1:31">
      <c r="A247" s="45" t="s">
        <v>42</v>
      </c>
      <c r="B247" s="46" t="s">
        <v>178</v>
      </c>
      <c r="C247" s="45" t="s">
        <v>50</v>
      </c>
      <c r="D247" s="45" t="s">
        <v>70</v>
      </c>
      <c r="E247" s="45" t="s">
        <v>180</v>
      </c>
      <c r="F247" s="45">
        <v>2370.62</v>
      </c>
      <c r="G247" s="45">
        <v>1</v>
      </c>
      <c r="H247" s="45">
        <v>518</v>
      </c>
      <c r="I247" s="45">
        <v>1748</v>
      </c>
      <c r="J247" s="45">
        <v>2020</v>
      </c>
      <c r="K247" s="45">
        <v>2020</v>
      </c>
      <c r="L247" s="55">
        <v>78.7277</v>
      </c>
      <c r="M247" s="55">
        <v>0</v>
      </c>
      <c r="N247" s="55">
        <v>78.7277</v>
      </c>
      <c r="O247" s="55">
        <v>0</v>
      </c>
      <c r="P247" s="55">
        <v>0</v>
      </c>
      <c r="Q247" s="45" t="s">
        <v>46</v>
      </c>
      <c r="R247" s="45">
        <v>518</v>
      </c>
      <c r="S247" s="45">
        <v>1748</v>
      </c>
      <c r="T247" s="45">
        <f t="shared" si="61"/>
        <v>518</v>
      </c>
      <c r="U247" s="45">
        <f t="shared" si="62"/>
        <v>1748</v>
      </c>
      <c r="V247" s="73">
        <v>0</v>
      </c>
      <c r="W247" s="75">
        <v>0</v>
      </c>
      <c r="X247" s="75">
        <f t="shared" si="63"/>
        <v>518</v>
      </c>
      <c r="Y247" s="75">
        <f t="shared" si="64"/>
        <v>1748</v>
      </c>
      <c r="Z247" s="75">
        <v>0</v>
      </c>
      <c r="AA247" s="75">
        <v>0</v>
      </c>
      <c r="AB247" s="46" t="s">
        <v>117</v>
      </c>
      <c r="AC247" s="46" t="s">
        <v>181</v>
      </c>
      <c r="AD247" s="67"/>
      <c r="AE247" s="3"/>
    </row>
    <row r="248" s="5" customFormat="1" spans="1:31">
      <c r="A248" s="45" t="s">
        <v>42</v>
      </c>
      <c r="B248" s="46" t="s">
        <v>178</v>
      </c>
      <c r="C248" s="45" t="s">
        <v>51</v>
      </c>
      <c r="D248" s="45" t="s">
        <v>70</v>
      </c>
      <c r="E248" s="45" t="s">
        <v>180</v>
      </c>
      <c r="F248" s="45">
        <v>3146.3</v>
      </c>
      <c r="G248" s="45">
        <v>1</v>
      </c>
      <c r="H248" s="45">
        <v>211</v>
      </c>
      <c r="I248" s="45">
        <v>984</v>
      </c>
      <c r="J248" s="45">
        <v>2020</v>
      </c>
      <c r="K248" s="45">
        <v>2020</v>
      </c>
      <c r="L248" s="55">
        <v>140.454</v>
      </c>
      <c r="M248" s="55">
        <v>0</v>
      </c>
      <c r="N248" s="55">
        <v>140.454</v>
      </c>
      <c r="O248" s="55">
        <v>0</v>
      </c>
      <c r="P248" s="55">
        <v>0</v>
      </c>
      <c r="Q248" s="45" t="s">
        <v>46</v>
      </c>
      <c r="R248" s="45">
        <v>211</v>
      </c>
      <c r="S248" s="45">
        <v>984</v>
      </c>
      <c r="T248" s="45">
        <f t="shared" si="61"/>
        <v>211</v>
      </c>
      <c r="U248" s="45">
        <f t="shared" si="62"/>
        <v>984</v>
      </c>
      <c r="V248" s="73">
        <v>0</v>
      </c>
      <c r="W248" s="75">
        <v>0</v>
      </c>
      <c r="X248" s="75">
        <f t="shared" si="63"/>
        <v>211</v>
      </c>
      <c r="Y248" s="75">
        <f t="shared" si="64"/>
        <v>984</v>
      </c>
      <c r="Z248" s="75">
        <v>0</v>
      </c>
      <c r="AA248" s="75">
        <v>0</v>
      </c>
      <c r="AB248" s="46" t="s">
        <v>117</v>
      </c>
      <c r="AC248" s="46" t="s">
        <v>181</v>
      </c>
      <c r="AD248" s="68"/>
      <c r="AE248" s="3"/>
    </row>
    <row r="249" s="5" customFormat="1" spans="1:31">
      <c r="A249" s="45" t="s">
        <v>42</v>
      </c>
      <c r="B249" s="46" t="s">
        <v>178</v>
      </c>
      <c r="C249" s="45" t="s">
        <v>52</v>
      </c>
      <c r="D249" s="45" t="s">
        <v>70</v>
      </c>
      <c r="E249" s="45" t="s">
        <v>180</v>
      </c>
      <c r="F249" s="45">
        <v>4446.06</v>
      </c>
      <c r="G249" s="45">
        <v>1</v>
      </c>
      <c r="H249" s="45">
        <v>1352</v>
      </c>
      <c r="I249" s="45">
        <v>5207</v>
      </c>
      <c r="J249" s="45">
        <v>2020</v>
      </c>
      <c r="K249" s="45">
        <v>2020</v>
      </c>
      <c r="L249" s="55">
        <v>150.2506</v>
      </c>
      <c r="M249" s="55">
        <v>0</v>
      </c>
      <c r="N249" s="55">
        <v>150.2506</v>
      </c>
      <c r="O249" s="55">
        <v>0</v>
      </c>
      <c r="P249" s="55">
        <v>0</v>
      </c>
      <c r="Q249" s="45" t="s">
        <v>46</v>
      </c>
      <c r="R249" s="45">
        <v>1352</v>
      </c>
      <c r="S249" s="45">
        <v>5207</v>
      </c>
      <c r="T249" s="45">
        <f t="shared" si="61"/>
        <v>1352</v>
      </c>
      <c r="U249" s="45">
        <f t="shared" si="62"/>
        <v>5207</v>
      </c>
      <c r="V249" s="73">
        <v>0</v>
      </c>
      <c r="W249" s="75">
        <v>0</v>
      </c>
      <c r="X249" s="75">
        <f t="shared" si="63"/>
        <v>1352</v>
      </c>
      <c r="Y249" s="75">
        <f t="shared" si="64"/>
        <v>5207</v>
      </c>
      <c r="Z249" s="75">
        <v>0</v>
      </c>
      <c r="AA249" s="75">
        <v>0</v>
      </c>
      <c r="AB249" s="46" t="s">
        <v>117</v>
      </c>
      <c r="AC249" s="46" t="s">
        <v>181</v>
      </c>
      <c r="AD249" s="69"/>
      <c r="AE249" s="3"/>
    </row>
    <row r="250" s="5" customFormat="1" spans="1:31">
      <c r="A250" s="45" t="s">
        <v>42</v>
      </c>
      <c r="B250" s="46" t="s">
        <v>178</v>
      </c>
      <c r="C250" s="45" t="s">
        <v>53</v>
      </c>
      <c r="D250" s="45" t="s">
        <v>70</v>
      </c>
      <c r="E250" s="45" t="s">
        <v>180</v>
      </c>
      <c r="F250" s="45">
        <v>10343.85</v>
      </c>
      <c r="G250" s="45">
        <v>1</v>
      </c>
      <c r="H250" s="45">
        <v>1919</v>
      </c>
      <c r="I250" s="45">
        <v>7925</v>
      </c>
      <c r="J250" s="45">
        <v>2020</v>
      </c>
      <c r="K250" s="45">
        <v>2020</v>
      </c>
      <c r="L250" s="55">
        <v>302.5082</v>
      </c>
      <c r="M250" s="55">
        <v>0</v>
      </c>
      <c r="N250" s="55">
        <v>302.5082</v>
      </c>
      <c r="O250" s="55">
        <v>0</v>
      </c>
      <c r="P250" s="55">
        <v>0</v>
      </c>
      <c r="Q250" s="45" t="s">
        <v>46</v>
      </c>
      <c r="R250" s="45">
        <v>1919</v>
      </c>
      <c r="S250" s="45">
        <v>7925</v>
      </c>
      <c r="T250" s="45">
        <f t="shared" si="61"/>
        <v>1919</v>
      </c>
      <c r="U250" s="45">
        <f t="shared" si="62"/>
        <v>7925</v>
      </c>
      <c r="V250" s="73">
        <v>0</v>
      </c>
      <c r="W250" s="75">
        <v>0</v>
      </c>
      <c r="X250" s="75">
        <f t="shared" si="63"/>
        <v>1919</v>
      </c>
      <c r="Y250" s="75">
        <f t="shared" si="64"/>
        <v>7925</v>
      </c>
      <c r="Z250" s="75">
        <v>0</v>
      </c>
      <c r="AA250" s="75">
        <v>0</v>
      </c>
      <c r="AB250" s="46" t="s">
        <v>117</v>
      </c>
      <c r="AC250" s="46" t="s">
        <v>181</v>
      </c>
      <c r="AD250" s="66"/>
      <c r="AE250" s="3"/>
    </row>
    <row r="251" s="5" customFormat="1" spans="1:31">
      <c r="A251" s="45" t="s">
        <v>42</v>
      </c>
      <c r="B251" s="46" t="s">
        <v>178</v>
      </c>
      <c r="C251" s="45" t="s">
        <v>54</v>
      </c>
      <c r="D251" s="45" t="s">
        <v>70</v>
      </c>
      <c r="E251" s="45" t="s">
        <v>180</v>
      </c>
      <c r="F251" s="45">
        <v>21778.62</v>
      </c>
      <c r="G251" s="45">
        <v>1</v>
      </c>
      <c r="H251" s="45">
        <v>3220</v>
      </c>
      <c r="I251" s="45">
        <v>13425</v>
      </c>
      <c r="J251" s="45">
        <v>2020</v>
      </c>
      <c r="K251" s="45">
        <v>2020</v>
      </c>
      <c r="L251" s="55">
        <v>509.315</v>
      </c>
      <c r="M251" s="55">
        <v>0</v>
      </c>
      <c r="N251" s="55">
        <v>509.315</v>
      </c>
      <c r="O251" s="55">
        <v>0</v>
      </c>
      <c r="P251" s="55">
        <v>0</v>
      </c>
      <c r="Q251" s="45" t="s">
        <v>46</v>
      </c>
      <c r="R251" s="45">
        <v>3220</v>
      </c>
      <c r="S251" s="45">
        <v>13425</v>
      </c>
      <c r="T251" s="45">
        <f t="shared" si="61"/>
        <v>3220</v>
      </c>
      <c r="U251" s="45">
        <f t="shared" si="62"/>
        <v>13425</v>
      </c>
      <c r="V251" s="73">
        <v>0</v>
      </c>
      <c r="W251" s="75">
        <v>0</v>
      </c>
      <c r="X251" s="75">
        <f t="shared" si="63"/>
        <v>3220</v>
      </c>
      <c r="Y251" s="75">
        <f t="shared" si="64"/>
        <v>13425</v>
      </c>
      <c r="Z251" s="75">
        <v>0</v>
      </c>
      <c r="AA251" s="75">
        <v>0</v>
      </c>
      <c r="AB251" s="46" t="s">
        <v>117</v>
      </c>
      <c r="AC251" s="46" t="s">
        <v>181</v>
      </c>
      <c r="AD251" s="69"/>
      <c r="AE251" s="3"/>
    </row>
    <row r="252" s="5" customFormat="1" spans="1:31">
      <c r="A252" s="45" t="s">
        <v>42</v>
      </c>
      <c r="B252" s="46" t="s">
        <v>178</v>
      </c>
      <c r="C252" s="45" t="s">
        <v>55</v>
      </c>
      <c r="D252" s="45" t="s">
        <v>70</v>
      </c>
      <c r="E252" s="45" t="s">
        <v>180</v>
      </c>
      <c r="F252" s="45">
        <v>12584.6</v>
      </c>
      <c r="G252" s="45">
        <v>1</v>
      </c>
      <c r="H252" s="45">
        <v>1716</v>
      </c>
      <c r="I252" s="45">
        <v>7774</v>
      </c>
      <c r="J252" s="45">
        <v>2020</v>
      </c>
      <c r="K252" s="45">
        <v>2020</v>
      </c>
      <c r="L252" s="55">
        <v>281.2766</v>
      </c>
      <c r="M252" s="55">
        <v>0</v>
      </c>
      <c r="N252" s="55">
        <v>281.2766</v>
      </c>
      <c r="O252" s="55">
        <v>0</v>
      </c>
      <c r="P252" s="55">
        <v>0</v>
      </c>
      <c r="Q252" s="45" t="s">
        <v>46</v>
      </c>
      <c r="R252" s="45">
        <v>1716</v>
      </c>
      <c r="S252" s="45">
        <v>7774</v>
      </c>
      <c r="T252" s="45">
        <f t="shared" si="61"/>
        <v>1716</v>
      </c>
      <c r="U252" s="45">
        <f t="shared" si="62"/>
        <v>7774</v>
      </c>
      <c r="V252" s="73">
        <v>0</v>
      </c>
      <c r="W252" s="75">
        <v>0</v>
      </c>
      <c r="X252" s="75">
        <f t="shared" si="63"/>
        <v>1716</v>
      </c>
      <c r="Y252" s="75">
        <f t="shared" si="64"/>
        <v>7774</v>
      </c>
      <c r="Z252" s="75">
        <v>0</v>
      </c>
      <c r="AA252" s="75">
        <v>0</v>
      </c>
      <c r="AB252" s="46" t="s">
        <v>117</v>
      </c>
      <c r="AC252" s="46" t="s">
        <v>181</v>
      </c>
      <c r="AD252" s="68"/>
      <c r="AE252" s="3"/>
    </row>
    <row r="253" s="10" customFormat="1" spans="1:237">
      <c r="A253" s="45" t="s">
        <v>42</v>
      </c>
      <c r="B253" s="46" t="s">
        <v>178</v>
      </c>
      <c r="C253" s="45" t="s">
        <v>56</v>
      </c>
      <c r="D253" s="45" t="s">
        <v>70</v>
      </c>
      <c r="E253" s="45" t="s">
        <v>180</v>
      </c>
      <c r="F253" s="45">
        <v>3650.26</v>
      </c>
      <c r="G253" s="45">
        <v>1</v>
      </c>
      <c r="H253" s="45">
        <v>562</v>
      </c>
      <c r="I253" s="45">
        <v>2191</v>
      </c>
      <c r="J253" s="45">
        <v>2020</v>
      </c>
      <c r="K253" s="45">
        <v>2020</v>
      </c>
      <c r="L253" s="55">
        <v>99.6031</v>
      </c>
      <c r="M253" s="55">
        <v>0</v>
      </c>
      <c r="N253" s="55">
        <v>99.6031</v>
      </c>
      <c r="O253" s="55">
        <v>0</v>
      </c>
      <c r="P253" s="55">
        <v>0</v>
      </c>
      <c r="Q253" s="45" t="s">
        <v>46</v>
      </c>
      <c r="R253" s="45">
        <v>562</v>
      </c>
      <c r="S253" s="45">
        <v>2191</v>
      </c>
      <c r="T253" s="45">
        <f t="shared" si="61"/>
        <v>562</v>
      </c>
      <c r="U253" s="45">
        <f t="shared" si="62"/>
        <v>2191</v>
      </c>
      <c r="V253" s="73">
        <v>0</v>
      </c>
      <c r="W253" s="75">
        <v>0</v>
      </c>
      <c r="X253" s="75">
        <f t="shared" si="63"/>
        <v>562</v>
      </c>
      <c r="Y253" s="75">
        <f t="shared" si="64"/>
        <v>2191</v>
      </c>
      <c r="Z253" s="75">
        <v>0</v>
      </c>
      <c r="AA253" s="75">
        <v>0</v>
      </c>
      <c r="AB253" s="46" t="s">
        <v>117</v>
      </c>
      <c r="AC253" s="46" t="s">
        <v>181</v>
      </c>
      <c r="AD253" s="66"/>
      <c r="AE253" s="2"/>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row>
    <row r="254" s="5" customFormat="1" spans="1:31">
      <c r="A254" s="45" t="s">
        <v>42</v>
      </c>
      <c r="B254" s="46" t="s">
        <v>178</v>
      </c>
      <c r="C254" s="45" t="s">
        <v>57</v>
      </c>
      <c r="D254" s="45" t="s">
        <v>70</v>
      </c>
      <c r="E254" s="45" t="s">
        <v>180</v>
      </c>
      <c r="F254" s="45">
        <v>1878</v>
      </c>
      <c r="G254" s="45">
        <v>1</v>
      </c>
      <c r="H254" s="45">
        <v>405</v>
      </c>
      <c r="I254" s="45">
        <v>1648</v>
      </c>
      <c r="J254" s="45">
        <v>2020</v>
      </c>
      <c r="K254" s="45">
        <v>2020</v>
      </c>
      <c r="L254" s="55">
        <v>47.947</v>
      </c>
      <c r="M254" s="55">
        <v>0</v>
      </c>
      <c r="N254" s="55">
        <v>47.947</v>
      </c>
      <c r="O254" s="55">
        <v>0</v>
      </c>
      <c r="P254" s="55">
        <v>0</v>
      </c>
      <c r="Q254" s="45" t="s">
        <v>46</v>
      </c>
      <c r="R254" s="45">
        <v>405</v>
      </c>
      <c r="S254" s="45">
        <v>1648</v>
      </c>
      <c r="T254" s="45">
        <f t="shared" si="61"/>
        <v>405</v>
      </c>
      <c r="U254" s="45">
        <f t="shared" si="62"/>
        <v>1648</v>
      </c>
      <c r="V254" s="73">
        <v>0</v>
      </c>
      <c r="W254" s="75">
        <v>0</v>
      </c>
      <c r="X254" s="75">
        <f t="shared" si="63"/>
        <v>405</v>
      </c>
      <c r="Y254" s="75">
        <f t="shared" si="64"/>
        <v>1648</v>
      </c>
      <c r="Z254" s="75">
        <v>0</v>
      </c>
      <c r="AA254" s="75">
        <v>0</v>
      </c>
      <c r="AB254" s="46" t="s">
        <v>117</v>
      </c>
      <c r="AC254" s="46" t="s">
        <v>181</v>
      </c>
      <c r="AD254" s="69"/>
      <c r="AE254" s="3"/>
    </row>
    <row r="255" s="8" customFormat="1" spans="1:237">
      <c r="A255" s="45" t="s">
        <v>42</v>
      </c>
      <c r="B255" s="46" t="s">
        <v>178</v>
      </c>
      <c r="C255" s="45" t="s">
        <v>58</v>
      </c>
      <c r="D255" s="45" t="s">
        <v>70</v>
      </c>
      <c r="E255" s="45" t="s">
        <v>180</v>
      </c>
      <c r="F255" s="45">
        <v>13577.2</v>
      </c>
      <c r="G255" s="45">
        <v>1</v>
      </c>
      <c r="H255" s="45">
        <v>1922</v>
      </c>
      <c r="I255" s="45">
        <v>8684</v>
      </c>
      <c r="J255" s="45">
        <v>2020</v>
      </c>
      <c r="K255" s="45">
        <v>2020</v>
      </c>
      <c r="L255" s="55">
        <v>302.6445</v>
      </c>
      <c r="M255" s="55">
        <v>0</v>
      </c>
      <c r="N255" s="55">
        <v>302.6445</v>
      </c>
      <c r="O255" s="55">
        <v>0</v>
      </c>
      <c r="P255" s="55">
        <v>0</v>
      </c>
      <c r="Q255" s="45" t="s">
        <v>46</v>
      </c>
      <c r="R255" s="45">
        <v>1922</v>
      </c>
      <c r="S255" s="45">
        <v>8684</v>
      </c>
      <c r="T255" s="45">
        <f t="shared" si="61"/>
        <v>1922</v>
      </c>
      <c r="U255" s="45">
        <f t="shared" si="62"/>
        <v>8684</v>
      </c>
      <c r="V255" s="73">
        <v>0</v>
      </c>
      <c r="W255" s="75">
        <v>0</v>
      </c>
      <c r="X255" s="75">
        <f t="shared" si="63"/>
        <v>1922</v>
      </c>
      <c r="Y255" s="75">
        <f t="shared" si="64"/>
        <v>8684</v>
      </c>
      <c r="Z255" s="75">
        <v>0</v>
      </c>
      <c r="AA255" s="75">
        <v>0</v>
      </c>
      <c r="AB255" s="46" t="s">
        <v>117</v>
      </c>
      <c r="AC255" s="46" t="s">
        <v>181</v>
      </c>
      <c r="AD255" s="66"/>
      <c r="AE255" s="2"/>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c r="IC255" s="6"/>
    </row>
    <row r="256" s="5" customFormat="1" spans="1:31">
      <c r="A256" s="43">
        <v>5.2</v>
      </c>
      <c r="B256" s="44" t="s">
        <v>182</v>
      </c>
      <c r="C256" s="43" t="s">
        <v>36</v>
      </c>
      <c r="D256" s="43"/>
      <c r="E256" s="43"/>
      <c r="F256" s="43">
        <f t="shared" ref="F256:I256" si="65">SUM(F257:F267)</f>
        <v>24047.6</v>
      </c>
      <c r="G256" s="43">
        <f t="shared" si="65"/>
        <v>11</v>
      </c>
      <c r="H256" s="43">
        <f t="shared" si="65"/>
        <v>2561</v>
      </c>
      <c r="I256" s="43">
        <f t="shared" si="65"/>
        <v>10615</v>
      </c>
      <c r="J256" s="43"/>
      <c r="K256" s="43"/>
      <c r="L256" s="52">
        <f t="shared" ref="L256:AA256" si="66">SUM(L257:L267)</f>
        <v>422.407</v>
      </c>
      <c r="M256" s="52">
        <f t="shared" si="66"/>
        <v>0</v>
      </c>
      <c r="N256" s="52">
        <f t="shared" si="66"/>
        <v>422.407</v>
      </c>
      <c r="O256" s="52">
        <f t="shared" si="66"/>
        <v>0</v>
      </c>
      <c r="P256" s="52">
        <f t="shared" si="66"/>
        <v>0</v>
      </c>
      <c r="Q256" s="43"/>
      <c r="R256" s="43">
        <f t="shared" si="66"/>
        <v>2561</v>
      </c>
      <c r="S256" s="43">
        <f t="shared" si="66"/>
        <v>10615</v>
      </c>
      <c r="T256" s="43">
        <f t="shared" si="66"/>
        <v>2561</v>
      </c>
      <c r="U256" s="43">
        <f t="shared" si="66"/>
        <v>10615</v>
      </c>
      <c r="V256" s="43">
        <f t="shared" si="66"/>
        <v>0</v>
      </c>
      <c r="W256" s="43">
        <f t="shared" si="66"/>
        <v>0</v>
      </c>
      <c r="X256" s="43">
        <f t="shared" si="66"/>
        <v>2561</v>
      </c>
      <c r="Y256" s="43">
        <f t="shared" si="66"/>
        <v>10615</v>
      </c>
      <c r="Z256" s="43">
        <f t="shared" si="66"/>
        <v>0</v>
      </c>
      <c r="AA256" s="43">
        <f t="shared" si="66"/>
        <v>0</v>
      </c>
      <c r="AB256" s="44"/>
      <c r="AC256" s="44"/>
      <c r="AD256" s="44"/>
      <c r="AE256" s="3"/>
    </row>
    <row r="257" s="5" customFormat="1" spans="1:31">
      <c r="A257" s="45" t="s">
        <v>42</v>
      </c>
      <c r="B257" s="46" t="s">
        <v>183</v>
      </c>
      <c r="C257" s="45" t="s">
        <v>44</v>
      </c>
      <c r="D257" s="45" t="s">
        <v>70</v>
      </c>
      <c r="E257" s="45" t="s">
        <v>185</v>
      </c>
      <c r="F257" s="45">
        <v>3439</v>
      </c>
      <c r="G257" s="45">
        <v>1</v>
      </c>
      <c r="H257" s="45">
        <v>48</v>
      </c>
      <c r="I257" s="45">
        <v>163</v>
      </c>
      <c r="J257" s="45">
        <v>2020</v>
      </c>
      <c r="K257" s="45">
        <v>2020</v>
      </c>
      <c r="L257" s="55">
        <v>7.206</v>
      </c>
      <c r="M257" s="55">
        <v>0</v>
      </c>
      <c r="N257" s="55">
        <v>7.206</v>
      </c>
      <c r="O257" s="55">
        <v>0</v>
      </c>
      <c r="P257" s="55">
        <v>0</v>
      </c>
      <c r="Q257" s="45" t="s">
        <v>46</v>
      </c>
      <c r="R257" s="45">
        <v>48</v>
      </c>
      <c r="S257" s="45">
        <v>163</v>
      </c>
      <c r="T257" s="45">
        <f t="shared" ref="T257:T267" si="67">H257</f>
        <v>48</v>
      </c>
      <c r="U257" s="45">
        <f t="shared" ref="U257:U267" si="68">I257</f>
        <v>163</v>
      </c>
      <c r="V257" s="73">
        <v>0</v>
      </c>
      <c r="W257" s="75">
        <v>0</v>
      </c>
      <c r="X257" s="45">
        <f t="shared" ref="X257:X267" si="69">H257</f>
        <v>48</v>
      </c>
      <c r="Y257" s="45">
        <f t="shared" ref="Y257:Y267" si="70">I257</f>
        <v>163</v>
      </c>
      <c r="Z257" s="45">
        <v>0</v>
      </c>
      <c r="AA257" s="45">
        <v>0</v>
      </c>
      <c r="AB257" s="46" t="s">
        <v>117</v>
      </c>
      <c r="AC257" s="46" t="s">
        <v>181</v>
      </c>
      <c r="AD257" s="46"/>
      <c r="AE257" s="3"/>
    </row>
    <row r="258" s="5" customFormat="1" spans="1:31">
      <c r="A258" s="45" t="s">
        <v>42</v>
      </c>
      <c r="B258" s="46" t="s">
        <v>183</v>
      </c>
      <c r="C258" s="45" t="s">
        <v>49</v>
      </c>
      <c r="D258" s="45" t="s">
        <v>70</v>
      </c>
      <c r="E258" s="45" t="s">
        <v>185</v>
      </c>
      <c r="F258" s="45">
        <v>737</v>
      </c>
      <c r="G258" s="45">
        <v>1</v>
      </c>
      <c r="H258" s="45">
        <v>238</v>
      </c>
      <c r="I258" s="45">
        <v>982</v>
      </c>
      <c r="J258" s="45">
        <v>2020</v>
      </c>
      <c r="K258" s="45">
        <v>2020</v>
      </c>
      <c r="L258" s="55">
        <v>30.063</v>
      </c>
      <c r="M258" s="55">
        <v>0</v>
      </c>
      <c r="N258" s="55">
        <v>30.063</v>
      </c>
      <c r="O258" s="55">
        <v>0</v>
      </c>
      <c r="P258" s="55">
        <v>0</v>
      </c>
      <c r="Q258" s="45" t="s">
        <v>46</v>
      </c>
      <c r="R258" s="45">
        <v>238</v>
      </c>
      <c r="S258" s="45">
        <v>982</v>
      </c>
      <c r="T258" s="45">
        <f t="shared" si="67"/>
        <v>238</v>
      </c>
      <c r="U258" s="45">
        <f t="shared" si="68"/>
        <v>982</v>
      </c>
      <c r="V258" s="73">
        <v>0</v>
      </c>
      <c r="W258" s="75">
        <v>0</v>
      </c>
      <c r="X258" s="45">
        <f t="shared" si="69"/>
        <v>238</v>
      </c>
      <c r="Y258" s="45">
        <f t="shared" si="70"/>
        <v>982</v>
      </c>
      <c r="Z258" s="45">
        <v>0</v>
      </c>
      <c r="AA258" s="45">
        <v>0</v>
      </c>
      <c r="AB258" s="46" t="s">
        <v>117</v>
      </c>
      <c r="AC258" s="46" t="s">
        <v>181</v>
      </c>
      <c r="AD258" s="46"/>
      <c r="AE258" s="3"/>
    </row>
    <row r="259" s="5" customFormat="1" spans="1:31">
      <c r="A259" s="45" t="s">
        <v>42</v>
      </c>
      <c r="B259" s="46" t="s">
        <v>183</v>
      </c>
      <c r="C259" s="45" t="s">
        <v>50</v>
      </c>
      <c r="D259" s="45" t="s">
        <v>70</v>
      </c>
      <c r="E259" s="45" t="s">
        <v>185</v>
      </c>
      <c r="F259" s="45">
        <v>186</v>
      </c>
      <c r="G259" s="45">
        <v>1</v>
      </c>
      <c r="H259" s="45">
        <v>47</v>
      </c>
      <c r="I259" s="45">
        <v>194</v>
      </c>
      <c r="J259" s="45">
        <v>2020</v>
      </c>
      <c r="K259" s="45">
        <v>2020</v>
      </c>
      <c r="L259" s="55">
        <v>7.43</v>
      </c>
      <c r="M259" s="55">
        <v>0</v>
      </c>
      <c r="N259" s="55">
        <v>7.43</v>
      </c>
      <c r="O259" s="55">
        <v>0</v>
      </c>
      <c r="P259" s="55">
        <v>0</v>
      </c>
      <c r="Q259" s="45" t="s">
        <v>46</v>
      </c>
      <c r="R259" s="45">
        <v>47</v>
      </c>
      <c r="S259" s="45">
        <v>194</v>
      </c>
      <c r="T259" s="45">
        <f t="shared" si="67"/>
        <v>47</v>
      </c>
      <c r="U259" s="45">
        <f t="shared" si="68"/>
        <v>194</v>
      </c>
      <c r="V259" s="73">
        <v>0</v>
      </c>
      <c r="W259" s="75">
        <v>0</v>
      </c>
      <c r="X259" s="45">
        <f t="shared" si="69"/>
        <v>47</v>
      </c>
      <c r="Y259" s="45">
        <f t="shared" si="70"/>
        <v>194</v>
      </c>
      <c r="Z259" s="45">
        <v>0</v>
      </c>
      <c r="AA259" s="45">
        <v>0</v>
      </c>
      <c r="AB259" s="46" t="s">
        <v>117</v>
      </c>
      <c r="AC259" s="46" t="s">
        <v>181</v>
      </c>
      <c r="AD259" s="46"/>
      <c r="AE259" s="3"/>
    </row>
    <row r="260" s="5" customFormat="1" spans="1:31">
      <c r="A260" s="45" t="s">
        <v>42</v>
      </c>
      <c r="B260" s="46" t="s">
        <v>183</v>
      </c>
      <c r="C260" s="45" t="s">
        <v>51</v>
      </c>
      <c r="D260" s="45" t="s">
        <v>70</v>
      </c>
      <c r="E260" s="45" t="s">
        <v>185</v>
      </c>
      <c r="F260" s="45">
        <v>8407</v>
      </c>
      <c r="G260" s="45">
        <v>1</v>
      </c>
      <c r="H260" s="45">
        <v>244</v>
      </c>
      <c r="I260" s="45">
        <v>1074</v>
      </c>
      <c r="J260" s="45">
        <v>2020</v>
      </c>
      <c r="K260" s="45">
        <v>2020</v>
      </c>
      <c r="L260" s="55">
        <v>63.84</v>
      </c>
      <c r="M260" s="55">
        <v>0</v>
      </c>
      <c r="N260" s="55">
        <v>63.84</v>
      </c>
      <c r="O260" s="55">
        <v>0</v>
      </c>
      <c r="P260" s="55">
        <v>0</v>
      </c>
      <c r="Q260" s="45" t="s">
        <v>46</v>
      </c>
      <c r="R260" s="45">
        <v>244</v>
      </c>
      <c r="S260" s="45">
        <v>1074</v>
      </c>
      <c r="T260" s="45">
        <f t="shared" si="67"/>
        <v>244</v>
      </c>
      <c r="U260" s="45">
        <f t="shared" si="68"/>
        <v>1074</v>
      </c>
      <c r="V260" s="73">
        <v>0</v>
      </c>
      <c r="W260" s="75">
        <v>0</v>
      </c>
      <c r="X260" s="45">
        <f t="shared" si="69"/>
        <v>244</v>
      </c>
      <c r="Y260" s="45">
        <f t="shared" si="70"/>
        <v>1074</v>
      </c>
      <c r="Z260" s="45">
        <v>0</v>
      </c>
      <c r="AA260" s="45">
        <v>0</v>
      </c>
      <c r="AB260" s="46" t="s">
        <v>117</v>
      </c>
      <c r="AC260" s="46" t="s">
        <v>181</v>
      </c>
      <c r="AD260" s="46"/>
      <c r="AE260" s="3"/>
    </row>
    <row r="261" s="5" customFormat="1" spans="1:31">
      <c r="A261" s="45" t="s">
        <v>42</v>
      </c>
      <c r="B261" s="46" t="s">
        <v>183</v>
      </c>
      <c r="C261" s="45" t="s">
        <v>52</v>
      </c>
      <c r="D261" s="45" t="s">
        <v>70</v>
      </c>
      <c r="E261" s="45" t="s">
        <v>185</v>
      </c>
      <c r="F261" s="45">
        <v>62</v>
      </c>
      <c r="G261" s="45">
        <v>1</v>
      </c>
      <c r="H261" s="45">
        <v>21</v>
      </c>
      <c r="I261" s="45">
        <v>92</v>
      </c>
      <c r="J261" s="45">
        <v>2020</v>
      </c>
      <c r="K261" s="45">
        <v>2020</v>
      </c>
      <c r="L261" s="55">
        <v>8.9</v>
      </c>
      <c r="M261" s="55">
        <v>0</v>
      </c>
      <c r="N261" s="55">
        <v>8.9</v>
      </c>
      <c r="O261" s="55">
        <v>0</v>
      </c>
      <c r="P261" s="55">
        <v>0</v>
      </c>
      <c r="Q261" s="45" t="s">
        <v>46</v>
      </c>
      <c r="R261" s="45">
        <v>21</v>
      </c>
      <c r="S261" s="45">
        <v>92</v>
      </c>
      <c r="T261" s="45">
        <f t="shared" si="67"/>
        <v>21</v>
      </c>
      <c r="U261" s="45">
        <f t="shared" si="68"/>
        <v>92</v>
      </c>
      <c r="V261" s="73">
        <v>0</v>
      </c>
      <c r="W261" s="75">
        <v>0</v>
      </c>
      <c r="X261" s="45">
        <f t="shared" si="69"/>
        <v>21</v>
      </c>
      <c r="Y261" s="45">
        <f t="shared" si="70"/>
        <v>92</v>
      </c>
      <c r="Z261" s="45">
        <v>0</v>
      </c>
      <c r="AA261" s="45">
        <v>0</v>
      </c>
      <c r="AB261" s="46" t="s">
        <v>117</v>
      </c>
      <c r="AC261" s="46" t="s">
        <v>181</v>
      </c>
      <c r="AD261" s="46"/>
      <c r="AE261" s="3"/>
    </row>
    <row r="262" s="5" customFormat="1" spans="1:31">
      <c r="A262" s="45" t="s">
        <v>42</v>
      </c>
      <c r="B262" s="46" t="s">
        <v>183</v>
      </c>
      <c r="C262" s="45" t="s">
        <v>53</v>
      </c>
      <c r="D262" s="45" t="s">
        <v>70</v>
      </c>
      <c r="E262" s="45" t="s">
        <v>185</v>
      </c>
      <c r="F262" s="45">
        <v>1471</v>
      </c>
      <c r="G262" s="45">
        <v>1</v>
      </c>
      <c r="H262" s="45">
        <v>123</v>
      </c>
      <c r="I262" s="45">
        <v>401</v>
      </c>
      <c r="J262" s="45">
        <v>2020</v>
      </c>
      <c r="K262" s="45">
        <v>2020</v>
      </c>
      <c r="L262" s="55">
        <v>9.19</v>
      </c>
      <c r="M262" s="55">
        <v>0</v>
      </c>
      <c r="N262" s="55">
        <v>9.19</v>
      </c>
      <c r="O262" s="55">
        <v>0</v>
      </c>
      <c r="P262" s="55">
        <v>0</v>
      </c>
      <c r="Q262" s="45" t="s">
        <v>46</v>
      </c>
      <c r="R262" s="45">
        <v>123</v>
      </c>
      <c r="S262" s="45">
        <v>401</v>
      </c>
      <c r="T262" s="45">
        <f t="shared" si="67"/>
        <v>123</v>
      </c>
      <c r="U262" s="45">
        <f t="shared" si="68"/>
        <v>401</v>
      </c>
      <c r="V262" s="73">
        <v>0</v>
      </c>
      <c r="W262" s="75">
        <v>0</v>
      </c>
      <c r="X262" s="45">
        <f t="shared" si="69"/>
        <v>123</v>
      </c>
      <c r="Y262" s="45">
        <f t="shared" si="70"/>
        <v>401</v>
      </c>
      <c r="Z262" s="45">
        <v>0</v>
      </c>
      <c r="AA262" s="45">
        <v>0</v>
      </c>
      <c r="AB262" s="46" t="s">
        <v>117</v>
      </c>
      <c r="AC262" s="46" t="s">
        <v>181</v>
      </c>
      <c r="AD262" s="46"/>
      <c r="AE262" s="3"/>
    </row>
    <row r="263" s="5" customFormat="1" spans="1:31">
      <c r="A263" s="45" t="s">
        <v>42</v>
      </c>
      <c r="B263" s="46" t="s">
        <v>183</v>
      </c>
      <c r="C263" s="45" t="s">
        <v>54</v>
      </c>
      <c r="D263" s="45" t="s">
        <v>70</v>
      </c>
      <c r="E263" s="45" t="s">
        <v>185</v>
      </c>
      <c r="F263" s="45">
        <v>1345.6</v>
      </c>
      <c r="G263" s="45">
        <v>1</v>
      </c>
      <c r="H263" s="45">
        <v>46</v>
      </c>
      <c r="I263" s="45">
        <v>207</v>
      </c>
      <c r="J263" s="45">
        <v>2020</v>
      </c>
      <c r="K263" s="45">
        <v>2020</v>
      </c>
      <c r="L263" s="55">
        <v>10.015</v>
      </c>
      <c r="M263" s="55">
        <v>0</v>
      </c>
      <c r="N263" s="55">
        <v>10.015</v>
      </c>
      <c r="O263" s="55">
        <v>0</v>
      </c>
      <c r="P263" s="55">
        <v>0</v>
      </c>
      <c r="Q263" s="45" t="s">
        <v>46</v>
      </c>
      <c r="R263" s="45">
        <v>46</v>
      </c>
      <c r="S263" s="45">
        <v>207</v>
      </c>
      <c r="T263" s="45">
        <f t="shared" si="67"/>
        <v>46</v>
      </c>
      <c r="U263" s="45">
        <f t="shared" si="68"/>
        <v>207</v>
      </c>
      <c r="V263" s="73">
        <v>0</v>
      </c>
      <c r="W263" s="75">
        <v>0</v>
      </c>
      <c r="X263" s="45">
        <f t="shared" si="69"/>
        <v>46</v>
      </c>
      <c r="Y263" s="45">
        <f t="shared" si="70"/>
        <v>207</v>
      </c>
      <c r="Z263" s="45">
        <v>0</v>
      </c>
      <c r="AA263" s="45">
        <v>0</v>
      </c>
      <c r="AB263" s="46" t="s">
        <v>117</v>
      </c>
      <c r="AC263" s="46" t="s">
        <v>181</v>
      </c>
      <c r="AD263" s="46"/>
      <c r="AE263" s="3"/>
    </row>
    <row r="264" s="5" customFormat="1" spans="1:31">
      <c r="A264" s="45" t="s">
        <v>42</v>
      </c>
      <c r="B264" s="46" t="s">
        <v>183</v>
      </c>
      <c r="C264" s="45" t="s">
        <v>55</v>
      </c>
      <c r="D264" s="45" t="s">
        <v>70</v>
      </c>
      <c r="E264" s="45" t="s">
        <v>185</v>
      </c>
      <c r="F264" s="45">
        <v>5927</v>
      </c>
      <c r="G264" s="45">
        <v>1</v>
      </c>
      <c r="H264" s="45">
        <v>1384</v>
      </c>
      <c r="I264" s="45">
        <v>5959</v>
      </c>
      <c r="J264" s="45">
        <v>2020</v>
      </c>
      <c r="K264" s="45">
        <v>2020</v>
      </c>
      <c r="L264" s="55">
        <v>216.975</v>
      </c>
      <c r="M264" s="55">
        <v>0</v>
      </c>
      <c r="N264" s="55">
        <v>216.975</v>
      </c>
      <c r="O264" s="55">
        <v>0</v>
      </c>
      <c r="P264" s="55">
        <v>0</v>
      </c>
      <c r="Q264" s="45" t="s">
        <v>46</v>
      </c>
      <c r="R264" s="45">
        <v>1384</v>
      </c>
      <c r="S264" s="45">
        <v>5959</v>
      </c>
      <c r="T264" s="45">
        <f t="shared" si="67"/>
        <v>1384</v>
      </c>
      <c r="U264" s="45">
        <f t="shared" si="68"/>
        <v>5959</v>
      </c>
      <c r="V264" s="73">
        <v>0</v>
      </c>
      <c r="W264" s="75">
        <v>0</v>
      </c>
      <c r="X264" s="45">
        <f t="shared" si="69"/>
        <v>1384</v>
      </c>
      <c r="Y264" s="45">
        <f t="shared" si="70"/>
        <v>5959</v>
      </c>
      <c r="Z264" s="45">
        <v>0</v>
      </c>
      <c r="AA264" s="45">
        <v>0</v>
      </c>
      <c r="AB264" s="46" t="s">
        <v>117</v>
      </c>
      <c r="AC264" s="46" t="s">
        <v>181</v>
      </c>
      <c r="AD264" s="46"/>
      <c r="AE264" s="3"/>
    </row>
    <row r="265" s="5" customFormat="1" spans="1:31">
      <c r="A265" s="45" t="s">
        <v>42</v>
      </c>
      <c r="B265" s="46" t="s">
        <v>183</v>
      </c>
      <c r="C265" s="45" t="s">
        <v>56</v>
      </c>
      <c r="D265" s="45" t="s">
        <v>70</v>
      </c>
      <c r="E265" s="45" t="s">
        <v>185</v>
      </c>
      <c r="F265" s="45">
        <v>1391</v>
      </c>
      <c r="G265" s="45">
        <v>1</v>
      </c>
      <c r="H265" s="45">
        <v>368</v>
      </c>
      <c r="I265" s="45">
        <v>1387</v>
      </c>
      <c r="J265" s="45">
        <v>2020</v>
      </c>
      <c r="K265" s="45">
        <v>2020</v>
      </c>
      <c r="L265" s="55">
        <v>65.71</v>
      </c>
      <c r="M265" s="55">
        <v>0</v>
      </c>
      <c r="N265" s="55">
        <v>65.71</v>
      </c>
      <c r="O265" s="55">
        <v>0</v>
      </c>
      <c r="P265" s="55">
        <v>0</v>
      </c>
      <c r="Q265" s="45" t="s">
        <v>46</v>
      </c>
      <c r="R265" s="45">
        <v>368</v>
      </c>
      <c r="S265" s="45">
        <v>1387</v>
      </c>
      <c r="T265" s="45">
        <f t="shared" si="67"/>
        <v>368</v>
      </c>
      <c r="U265" s="45">
        <f t="shared" si="68"/>
        <v>1387</v>
      </c>
      <c r="V265" s="73">
        <v>0</v>
      </c>
      <c r="W265" s="75">
        <v>0</v>
      </c>
      <c r="X265" s="45">
        <f t="shared" si="69"/>
        <v>368</v>
      </c>
      <c r="Y265" s="45">
        <f t="shared" si="70"/>
        <v>1387</v>
      </c>
      <c r="Z265" s="45">
        <v>0</v>
      </c>
      <c r="AA265" s="45">
        <v>0</v>
      </c>
      <c r="AB265" s="46" t="s">
        <v>117</v>
      </c>
      <c r="AC265" s="46" t="s">
        <v>181</v>
      </c>
      <c r="AD265" s="46"/>
      <c r="AE265" s="3"/>
    </row>
    <row r="266" s="5" customFormat="1" spans="1:31">
      <c r="A266" s="45" t="s">
        <v>42</v>
      </c>
      <c r="B266" s="46" t="s">
        <v>183</v>
      </c>
      <c r="C266" s="45" t="s">
        <v>57</v>
      </c>
      <c r="D266" s="45" t="s">
        <v>70</v>
      </c>
      <c r="E266" s="45" t="s">
        <v>185</v>
      </c>
      <c r="F266" s="45">
        <v>364</v>
      </c>
      <c r="G266" s="45">
        <v>1</v>
      </c>
      <c r="H266" s="45">
        <v>7</v>
      </c>
      <c r="I266" s="45">
        <v>23</v>
      </c>
      <c r="J266" s="45">
        <v>2020</v>
      </c>
      <c r="K266" s="45">
        <v>2020</v>
      </c>
      <c r="L266" s="55">
        <v>1.15</v>
      </c>
      <c r="M266" s="55">
        <v>0</v>
      </c>
      <c r="N266" s="55">
        <v>1.15</v>
      </c>
      <c r="O266" s="55">
        <v>0</v>
      </c>
      <c r="P266" s="55">
        <v>0</v>
      </c>
      <c r="Q266" s="45" t="s">
        <v>46</v>
      </c>
      <c r="R266" s="45">
        <v>7</v>
      </c>
      <c r="S266" s="45">
        <v>23</v>
      </c>
      <c r="T266" s="45">
        <f t="shared" si="67"/>
        <v>7</v>
      </c>
      <c r="U266" s="45">
        <f t="shared" si="68"/>
        <v>23</v>
      </c>
      <c r="V266" s="73">
        <v>0</v>
      </c>
      <c r="W266" s="75">
        <v>0</v>
      </c>
      <c r="X266" s="45">
        <f t="shared" si="69"/>
        <v>7</v>
      </c>
      <c r="Y266" s="45">
        <f t="shared" si="70"/>
        <v>23</v>
      </c>
      <c r="Z266" s="45">
        <v>0</v>
      </c>
      <c r="AA266" s="45">
        <v>0</v>
      </c>
      <c r="AB266" s="46" t="s">
        <v>117</v>
      </c>
      <c r="AC266" s="46" t="s">
        <v>181</v>
      </c>
      <c r="AD266" s="46"/>
      <c r="AE266" s="3"/>
    </row>
    <row r="267" s="5" customFormat="1" spans="1:31">
      <c r="A267" s="45" t="s">
        <v>42</v>
      </c>
      <c r="B267" s="46" t="s">
        <v>183</v>
      </c>
      <c r="C267" s="45" t="s">
        <v>58</v>
      </c>
      <c r="D267" s="45" t="s">
        <v>70</v>
      </c>
      <c r="E267" s="45" t="s">
        <v>185</v>
      </c>
      <c r="F267" s="45">
        <v>718</v>
      </c>
      <c r="G267" s="45">
        <v>1</v>
      </c>
      <c r="H267" s="45">
        <v>35</v>
      </c>
      <c r="I267" s="45">
        <v>133</v>
      </c>
      <c r="J267" s="45">
        <v>2020</v>
      </c>
      <c r="K267" s="45">
        <v>2020</v>
      </c>
      <c r="L267" s="55">
        <v>1.928</v>
      </c>
      <c r="M267" s="55">
        <v>0</v>
      </c>
      <c r="N267" s="55">
        <v>1.928</v>
      </c>
      <c r="O267" s="55">
        <v>0</v>
      </c>
      <c r="P267" s="55">
        <v>0</v>
      </c>
      <c r="Q267" s="45" t="s">
        <v>46</v>
      </c>
      <c r="R267" s="45">
        <v>35</v>
      </c>
      <c r="S267" s="45">
        <v>133</v>
      </c>
      <c r="T267" s="45">
        <f t="shared" si="67"/>
        <v>35</v>
      </c>
      <c r="U267" s="45">
        <f t="shared" si="68"/>
        <v>133</v>
      </c>
      <c r="V267" s="73">
        <v>0</v>
      </c>
      <c r="W267" s="75">
        <v>0</v>
      </c>
      <c r="X267" s="45">
        <f t="shared" si="69"/>
        <v>35</v>
      </c>
      <c r="Y267" s="45">
        <f t="shared" si="70"/>
        <v>133</v>
      </c>
      <c r="Z267" s="45">
        <v>0</v>
      </c>
      <c r="AA267" s="45">
        <v>0</v>
      </c>
      <c r="AB267" s="46" t="s">
        <v>117</v>
      </c>
      <c r="AC267" s="46" t="s">
        <v>181</v>
      </c>
      <c r="AD267" s="46"/>
      <c r="AE267" s="3"/>
    </row>
    <row r="268" s="5" customFormat="1" ht="36" spans="1:31">
      <c r="A268" s="43">
        <v>5.3</v>
      </c>
      <c r="B268" s="44" t="s">
        <v>186</v>
      </c>
      <c r="C268" s="43" t="s">
        <v>36</v>
      </c>
      <c r="D268" s="43"/>
      <c r="E268" s="43"/>
      <c r="F268" s="43">
        <f>SUM(F270)</f>
        <v>1945</v>
      </c>
      <c r="G268" s="43">
        <f t="shared" ref="G268:AA268" si="71">SUM(G270)</f>
        <v>11</v>
      </c>
      <c r="H268" s="43">
        <f t="shared" si="71"/>
        <v>1220</v>
      </c>
      <c r="I268" s="43">
        <f t="shared" si="71"/>
        <v>3786</v>
      </c>
      <c r="J268" s="43"/>
      <c r="K268" s="43"/>
      <c r="L268" s="52">
        <f t="shared" si="71"/>
        <v>136.170944</v>
      </c>
      <c r="M268" s="52">
        <f t="shared" si="71"/>
        <v>136.170944</v>
      </c>
      <c r="N268" s="52">
        <f t="shared" si="71"/>
        <v>0</v>
      </c>
      <c r="O268" s="52">
        <f t="shared" si="71"/>
        <v>0</v>
      </c>
      <c r="P268" s="52">
        <f t="shared" si="71"/>
        <v>0</v>
      </c>
      <c r="Q268" s="43"/>
      <c r="R268" s="43">
        <f t="shared" si="71"/>
        <v>1220</v>
      </c>
      <c r="S268" s="43">
        <f t="shared" si="71"/>
        <v>3786</v>
      </c>
      <c r="T268" s="43">
        <f t="shared" si="71"/>
        <v>1220</v>
      </c>
      <c r="U268" s="43">
        <f t="shared" si="71"/>
        <v>3786</v>
      </c>
      <c r="V268" s="43">
        <f t="shared" si="71"/>
        <v>0</v>
      </c>
      <c r="W268" s="43">
        <f t="shared" si="71"/>
        <v>0</v>
      </c>
      <c r="X268" s="43">
        <f t="shared" si="71"/>
        <v>1220</v>
      </c>
      <c r="Y268" s="43">
        <f t="shared" si="71"/>
        <v>3786</v>
      </c>
      <c r="Z268" s="43">
        <f t="shared" si="71"/>
        <v>0</v>
      </c>
      <c r="AA268" s="43">
        <f t="shared" si="71"/>
        <v>0</v>
      </c>
      <c r="AB268" s="44"/>
      <c r="AC268" s="44"/>
      <c r="AD268" s="44"/>
      <c r="AE268" s="3"/>
    </row>
    <row r="269" s="5" customFormat="1" spans="1:31">
      <c r="A269" s="43" t="s">
        <v>187</v>
      </c>
      <c r="B269" s="44" t="s">
        <v>188</v>
      </c>
      <c r="C269" s="43"/>
      <c r="D269" s="43"/>
      <c r="E269" s="43"/>
      <c r="F269" s="43"/>
      <c r="G269" s="43"/>
      <c r="H269" s="43"/>
      <c r="I269" s="43"/>
      <c r="J269" s="43"/>
      <c r="K269" s="43"/>
      <c r="L269" s="52"/>
      <c r="M269" s="52"/>
      <c r="N269" s="52"/>
      <c r="O269" s="52"/>
      <c r="P269" s="52"/>
      <c r="Q269" s="43"/>
      <c r="R269" s="43"/>
      <c r="S269" s="43"/>
      <c r="T269" s="43"/>
      <c r="U269" s="43"/>
      <c r="V269" s="43"/>
      <c r="W269" s="43"/>
      <c r="X269" s="43"/>
      <c r="Y269" s="43"/>
      <c r="Z269" s="43"/>
      <c r="AA269" s="43"/>
      <c r="AB269" s="43"/>
      <c r="AC269" s="44"/>
      <c r="AD269" s="44"/>
      <c r="AE269" s="3"/>
    </row>
    <row r="270" s="5" customFormat="1" spans="1:31">
      <c r="A270" s="43" t="s">
        <v>189</v>
      </c>
      <c r="B270" s="44" t="s">
        <v>190</v>
      </c>
      <c r="C270" s="43" t="s">
        <v>36</v>
      </c>
      <c r="D270" s="43"/>
      <c r="E270" s="43"/>
      <c r="F270" s="43">
        <f t="shared" ref="F270:I270" si="72">SUM(F271:F281)</f>
        <v>1945</v>
      </c>
      <c r="G270" s="43">
        <f t="shared" si="72"/>
        <v>11</v>
      </c>
      <c r="H270" s="43">
        <f t="shared" si="72"/>
        <v>1220</v>
      </c>
      <c r="I270" s="43">
        <f t="shared" si="72"/>
        <v>3786</v>
      </c>
      <c r="J270" s="43"/>
      <c r="K270" s="43"/>
      <c r="L270" s="52">
        <f t="shared" ref="L270:AA270" si="73">SUM(L271:L281)</f>
        <v>136.170944</v>
      </c>
      <c r="M270" s="52">
        <f t="shared" si="73"/>
        <v>136.170944</v>
      </c>
      <c r="N270" s="52">
        <f t="shared" si="73"/>
        <v>0</v>
      </c>
      <c r="O270" s="52">
        <f t="shared" si="73"/>
        <v>0</v>
      </c>
      <c r="P270" s="52">
        <f t="shared" si="73"/>
        <v>0</v>
      </c>
      <c r="Q270" s="43"/>
      <c r="R270" s="43">
        <f t="shared" si="73"/>
        <v>1220</v>
      </c>
      <c r="S270" s="43">
        <f t="shared" si="73"/>
        <v>3786</v>
      </c>
      <c r="T270" s="43">
        <f t="shared" si="73"/>
        <v>1220</v>
      </c>
      <c r="U270" s="43">
        <f t="shared" si="73"/>
        <v>3786</v>
      </c>
      <c r="V270" s="43">
        <f t="shared" si="73"/>
        <v>0</v>
      </c>
      <c r="W270" s="43">
        <f t="shared" si="73"/>
        <v>0</v>
      </c>
      <c r="X270" s="43">
        <f t="shared" si="73"/>
        <v>1220</v>
      </c>
      <c r="Y270" s="43">
        <f t="shared" si="73"/>
        <v>3786</v>
      </c>
      <c r="Z270" s="43">
        <f t="shared" si="73"/>
        <v>0</v>
      </c>
      <c r="AA270" s="43">
        <f t="shared" si="73"/>
        <v>0</v>
      </c>
      <c r="AB270" s="44"/>
      <c r="AC270" s="44"/>
      <c r="AD270" s="44"/>
      <c r="AE270" s="3"/>
    </row>
    <row r="271" s="8" customFormat="1" spans="1:31">
      <c r="A271" s="45" t="s">
        <v>42</v>
      </c>
      <c r="B271" s="46" t="s">
        <v>191</v>
      </c>
      <c r="C271" s="45" t="s">
        <v>44</v>
      </c>
      <c r="D271" s="45" t="s">
        <v>70</v>
      </c>
      <c r="E271" s="45" t="s">
        <v>19</v>
      </c>
      <c r="F271" s="45">
        <v>10</v>
      </c>
      <c r="G271" s="45">
        <v>1</v>
      </c>
      <c r="H271" s="45">
        <v>10</v>
      </c>
      <c r="I271" s="45">
        <v>40</v>
      </c>
      <c r="J271" s="45">
        <v>2020</v>
      </c>
      <c r="K271" s="45">
        <v>2020</v>
      </c>
      <c r="L271" s="55">
        <v>1.007259</v>
      </c>
      <c r="M271" s="55">
        <v>1.007259</v>
      </c>
      <c r="N271" s="55">
        <v>0</v>
      </c>
      <c r="O271" s="55">
        <v>0</v>
      </c>
      <c r="P271" s="55">
        <v>0</v>
      </c>
      <c r="Q271" s="45" t="s">
        <v>46</v>
      </c>
      <c r="R271" s="45">
        <v>10</v>
      </c>
      <c r="S271" s="45">
        <v>40</v>
      </c>
      <c r="T271" s="45">
        <f t="shared" ref="T271:T281" si="74">H271</f>
        <v>10</v>
      </c>
      <c r="U271" s="45">
        <f t="shared" ref="U271:U281" si="75">I271</f>
        <v>40</v>
      </c>
      <c r="V271" s="73">
        <v>0</v>
      </c>
      <c r="W271" s="75">
        <v>0</v>
      </c>
      <c r="X271" s="74">
        <f t="shared" ref="X271:X281" si="76">T271</f>
        <v>10</v>
      </c>
      <c r="Y271" s="74">
        <f t="shared" ref="Y271:Y281" si="77">U271</f>
        <v>40</v>
      </c>
      <c r="Z271" s="74">
        <v>0</v>
      </c>
      <c r="AA271" s="74">
        <v>0</v>
      </c>
      <c r="AB271" s="46" t="s">
        <v>117</v>
      </c>
      <c r="AC271" s="46" t="s">
        <v>181</v>
      </c>
      <c r="AD271" s="68"/>
      <c r="AE271" s="2"/>
    </row>
    <row r="272" s="8" customFormat="1" spans="1:31">
      <c r="A272" s="45" t="s">
        <v>42</v>
      </c>
      <c r="B272" s="46" t="s">
        <v>191</v>
      </c>
      <c r="C272" s="45" t="s">
        <v>49</v>
      </c>
      <c r="D272" s="45" t="s">
        <v>70</v>
      </c>
      <c r="E272" s="45" t="s">
        <v>19</v>
      </c>
      <c r="F272" s="45">
        <v>79</v>
      </c>
      <c r="G272" s="45">
        <v>1</v>
      </c>
      <c r="H272" s="45">
        <v>89</v>
      </c>
      <c r="I272" s="45">
        <v>425</v>
      </c>
      <c r="J272" s="45">
        <v>2020</v>
      </c>
      <c r="K272" s="45">
        <v>2020</v>
      </c>
      <c r="L272" s="55">
        <v>9.475133</v>
      </c>
      <c r="M272" s="55">
        <v>9.475133</v>
      </c>
      <c r="N272" s="55">
        <v>0</v>
      </c>
      <c r="O272" s="55">
        <v>0</v>
      </c>
      <c r="P272" s="55">
        <v>0</v>
      </c>
      <c r="Q272" s="45" t="s">
        <v>46</v>
      </c>
      <c r="R272" s="45">
        <v>89</v>
      </c>
      <c r="S272" s="45">
        <v>425</v>
      </c>
      <c r="T272" s="45">
        <f t="shared" si="74"/>
        <v>89</v>
      </c>
      <c r="U272" s="45">
        <f t="shared" si="75"/>
        <v>425</v>
      </c>
      <c r="V272" s="73">
        <v>0</v>
      </c>
      <c r="W272" s="75">
        <v>0</v>
      </c>
      <c r="X272" s="74">
        <f t="shared" si="76"/>
        <v>89</v>
      </c>
      <c r="Y272" s="74">
        <f t="shared" si="77"/>
        <v>425</v>
      </c>
      <c r="Z272" s="74">
        <v>0</v>
      </c>
      <c r="AA272" s="74">
        <v>0</v>
      </c>
      <c r="AB272" s="46" t="s">
        <v>117</v>
      </c>
      <c r="AC272" s="46" t="s">
        <v>181</v>
      </c>
      <c r="AD272" s="69"/>
      <c r="AE272" s="2"/>
    </row>
    <row r="273" s="8" customFormat="1" spans="1:31">
      <c r="A273" s="45" t="s">
        <v>42</v>
      </c>
      <c r="B273" s="46" t="s">
        <v>191</v>
      </c>
      <c r="C273" s="45" t="s">
        <v>50</v>
      </c>
      <c r="D273" s="45" t="s">
        <v>70</v>
      </c>
      <c r="E273" s="45" t="s">
        <v>19</v>
      </c>
      <c r="F273" s="45">
        <v>41</v>
      </c>
      <c r="G273" s="45">
        <v>1</v>
      </c>
      <c r="H273" s="45">
        <v>41</v>
      </c>
      <c r="I273" s="45">
        <v>172</v>
      </c>
      <c r="J273" s="45">
        <v>2020</v>
      </c>
      <c r="K273" s="45">
        <v>2020</v>
      </c>
      <c r="L273" s="55">
        <v>4.756766</v>
      </c>
      <c r="M273" s="55">
        <v>4.756766</v>
      </c>
      <c r="N273" s="55">
        <v>0</v>
      </c>
      <c r="O273" s="55">
        <v>0</v>
      </c>
      <c r="P273" s="55">
        <v>0</v>
      </c>
      <c r="Q273" s="45" t="s">
        <v>46</v>
      </c>
      <c r="R273" s="45">
        <v>41</v>
      </c>
      <c r="S273" s="45">
        <v>172</v>
      </c>
      <c r="T273" s="45">
        <f t="shared" si="74"/>
        <v>41</v>
      </c>
      <c r="U273" s="45">
        <f t="shared" si="75"/>
        <v>172</v>
      </c>
      <c r="V273" s="73">
        <v>0</v>
      </c>
      <c r="W273" s="75">
        <v>0</v>
      </c>
      <c r="X273" s="74">
        <f t="shared" si="76"/>
        <v>41</v>
      </c>
      <c r="Y273" s="74">
        <f t="shared" si="77"/>
        <v>172</v>
      </c>
      <c r="Z273" s="74">
        <v>0</v>
      </c>
      <c r="AA273" s="74">
        <v>0</v>
      </c>
      <c r="AB273" s="46" t="s">
        <v>117</v>
      </c>
      <c r="AC273" s="46" t="s">
        <v>181</v>
      </c>
      <c r="AD273" s="66"/>
      <c r="AE273" s="2"/>
    </row>
    <row r="274" s="8" customFormat="1" spans="1:31">
      <c r="A274" s="45" t="s">
        <v>42</v>
      </c>
      <c r="B274" s="46" t="s">
        <v>191</v>
      </c>
      <c r="C274" s="45" t="s">
        <v>51</v>
      </c>
      <c r="D274" s="45" t="s">
        <v>70</v>
      </c>
      <c r="E274" s="45" t="s">
        <v>19</v>
      </c>
      <c r="F274" s="45">
        <v>777</v>
      </c>
      <c r="G274" s="45">
        <v>1</v>
      </c>
      <c r="H274" s="45">
        <v>42</v>
      </c>
      <c r="I274" s="45">
        <v>195</v>
      </c>
      <c r="J274" s="45">
        <v>2020</v>
      </c>
      <c r="K274" s="45">
        <v>2020</v>
      </c>
      <c r="L274" s="55">
        <v>6.747883</v>
      </c>
      <c r="M274" s="55">
        <v>6.747883</v>
      </c>
      <c r="N274" s="55">
        <v>0</v>
      </c>
      <c r="O274" s="55">
        <v>0</v>
      </c>
      <c r="P274" s="55">
        <v>0</v>
      </c>
      <c r="Q274" s="45" t="s">
        <v>46</v>
      </c>
      <c r="R274" s="45">
        <v>42</v>
      </c>
      <c r="S274" s="45">
        <v>195</v>
      </c>
      <c r="T274" s="45">
        <f t="shared" si="74"/>
        <v>42</v>
      </c>
      <c r="U274" s="45">
        <f t="shared" si="75"/>
        <v>195</v>
      </c>
      <c r="V274" s="73">
        <v>0</v>
      </c>
      <c r="W274" s="75">
        <v>0</v>
      </c>
      <c r="X274" s="74">
        <f t="shared" si="76"/>
        <v>42</v>
      </c>
      <c r="Y274" s="74">
        <f t="shared" si="77"/>
        <v>195</v>
      </c>
      <c r="Z274" s="74">
        <v>0</v>
      </c>
      <c r="AA274" s="74">
        <v>0</v>
      </c>
      <c r="AB274" s="46" t="s">
        <v>117</v>
      </c>
      <c r="AC274" s="46" t="s">
        <v>181</v>
      </c>
      <c r="AD274" s="69"/>
      <c r="AE274" s="2"/>
    </row>
    <row r="275" s="8" customFormat="1" spans="1:31">
      <c r="A275" s="45" t="s">
        <v>42</v>
      </c>
      <c r="B275" s="46" t="s">
        <v>191</v>
      </c>
      <c r="C275" s="45" t="s">
        <v>52</v>
      </c>
      <c r="D275" s="45" t="s">
        <v>70</v>
      </c>
      <c r="E275" s="45" t="s">
        <v>19</v>
      </c>
      <c r="F275" s="45">
        <v>120</v>
      </c>
      <c r="G275" s="45">
        <v>1</v>
      </c>
      <c r="H275" s="45">
        <v>120</v>
      </c>
      <c r="I275" s="45">
        <v>444</v>
      </c>
      <c r="J275" s="45">
        <v>2020</v>
      </c>
      <c r="K275" s="45">
        <v>2020</v>
      </c>
      <c r="L275" s="55">
        <v>18.031038</v>
      </c>
      <c r="M275" s="55">
        <v>18.031038</v>
      </c>
      <c r="N275" s="55">
        <v>0</v>
      </c>
      <c r="O275" s="55">
        <v>0</v>
      </c>
      <c r="P275" s="55">
        <v>0</v>
      </c>
      <c r="Q275" s="45" t="s">
        <v>46</v>
      </c>
      <c r="R275" s="45">
        <v>120</v>
      </c>
      <c r="S275" s="45">
        <v>444</v>
      </c>
      <c r="T275" s="45">
        <f t="shared" si="74"/>
        <v>120</v>
      </c>
      <c r="U275" s="45">
        <f t="shared" si="75"/>
        <v>444</v>
      </c>
      <c r="V275" s="73">
        <v>0</v>
      </c>
      <c r="W275" s="75">
        <v>0</v>
      </c>
      <c r="X275" s="74">
        <f t="shared" si="76"/>
        <v>120</v>
      </c>
      <c r="Y275" s="74">
        <f t="shared" si="77"/>
        <v>444</v>
      </c>
      <c r="Z275" s="74">
        <v>0</v>
      </c>
      <c r="AA275" s="74">
        <v>0</v>
      </c>
      <c r="AB275" s="46" t="s">
        <v>117</v>
      </c>
      <c r="AC275" s="46" t="s">
        <v>181</v>
      </c>
      <c r="AD275" s="68"/>
      <c r="AE275" s="2"/>
    </row>
    <row r="276" s="8" customFormat="1" spans="1:31">
      <c r="A276" s="45" t="s">
        <v>42</v>
      </c>
      <c r="B276" s="46" t="s">
        <v>191</v>
      </c>
      <c r="C276" s="45" t="s">
        <v>53</v>
      </c>
      <c r="D276" s="45" t="s">
        <v>70</v>
      </c>
      <c r="E276" s="45" t="s">
        <v>19</v>
      </c>
      <c r="F276" s="45">
        <v>138</v>
      </c>
      <c r="G276" s="45">
        <v>1</v>
      </c>
      <c r="H276" s="45">
        <v>138</v>
      </c>
      <c r="I276" s="45">
        <v>552</v>
      </c>
      <c r="J276" s="45">
        <v>2020</v>
      </c>
      <c r="K276" s="45">
        <v>2020</v>
      </c>
      <c r="L276" s="55">
        <v>11.65</v>
      </c>
      <c r="M276" s="55">
        <v>11.65</v>
      </c>
      <c r="N276" s="55">
        <v>0</v>
      </c>
      <c r="O276" s="55">
        <v>0</v>
      </c>
      <c r="P276" s="55">
        <v>0</v>
      </c>
      <c r="Q276" s="45" t="s">
        <v>46</v>
      </c>
      <c r="R276" s="45">
        <v>138</v>
      </c>
      <c r="S276" s="45">
        <v>552</v>
      </c>
      <c r="T276" s="45">
        <f t="shared" si="74"/>
        <v>138</v>
      </c>
      <c r="U276" s="45">
        <f t="shared" si="75"/>
        <v>552</v>
      </c>
      <c r="V276" s="73">
        <v>0</v>
      </c>
      <c r="W276" s="75">
        <v>0</v>
      </c>
      <c r="X276" s="74">
        <f t="shared" si="76"/>
        <v>138</v>
      </c>
      <c r="Y276" s="74">
        <f t="shared" si="77"/>
        <v>552</v>
      </c>
      <c r="Z276" s="74">
        <v>0</v>
      </c>
      <c r="AA276" s="74">
        <v>0</v>
      </c>
      <c r="AB276" s="46" t="s">
        <v>117</v>
      </c>
      <c r="AC276" s="46" t="s">
        <v>181</v>
      </c>
      <c r="AD276" s="66"/>
      <c r="AE276" s="2"/>
    </row>
    <row r="277" s="8" customFormat="1" spans="1:31">
      <c r="A277" s="45" t="s">
        <v>42</v>
      </c>
      <c r="B277" s="46" t="s">
        <v>191</v>
      </c>
      <c r="C277" s="45" t="s">
        <v>54</v>
      </c>
      <c r="D277" s="45" t="s">
        <v>70</v>
      </c>
      <c r="E277" s="45" t="s">
        <v>19</v>
      </c>
      <c r="F277" s="45">
        <v>202</v>
      </c>
      <c r="G277" s="45">
        <v>1</v>
      </c>
      <c r="H277" s="45">
        <v>202</v>
      </c>
      <c r="I277" s="45">
        <v>808</v>
      </c>
      <c r="J277" s="45">
        <v>2020</v>
      </c>
      <c r="K277" s="45">
        <v>2020</v>
      </c>
      <c r="L277" s="55">
        <v>31.971178</v>
      </c>
      <c r="M277" s="55">
        <v>31.971178</v>
      </c>
      <c r="N277" s="55">
        <v>0</v>
      </c>
      <c r="O277" s="55">
        <v>0</v>
      </c>
      <c r="P277" s="55">
        <v>0</v>
      </c>
      <c r="Q277" s="45" t="s">
        <v>46</v>
      </c>
      <c r="R277" s="45">
        <v>202</v>
      </c>
      <c r="S277" s="45">
        <v>808</v>
      </c>
      <c r="T277" s="45">
        <f t="shared" si="74"/>
        <v>202</v>
      </c>
      <c r="U277" s="45">
        <f t="shared" si="75"/>
        <v>808</v>
      </c>
      <c r="V277" s="73">
        <v>0</v>
      </c>
      <c r="W277" s="75">
        <v>0</v>
      </c>
      <c r="X277" s="74">
        <f t="shared" si="76"/>
        <v>202</v>
      </c>
      <c r="Y277" s="74">
        <f t="shared" si="77"/>
        <v>808</v>
      </c>
      <c r="Z277" s="74">
        <v>0</v>
      </c>
      <c r="AA277" s="74">
        <v>0</v>
      </c>
      <c r="AB277" s="46" t="s">
        <v>117</v>
      </c>
      <c r="AC277" s="46" t="s">
        <v>181</v>
      </c>
      <c r="AD277" s="69"/>
      <c r="AE277" s="2"/>
    </row>
    <row r="278" s="8" customFormat="1" spans="1:31">
      <c r="A278" s="45" t="s">
        <v>42</v>
      </c>
      <c r="B278" s="46" t="s">
        <v>191</v>
      </c>
      <c r="C278" s="45" t="s">
        <v>55</v>
      </c>
      <c r="D278" s="45" t="s">
        <v>70</v>
      </c>
      <c r="E278" s="45" t="s">
        <v>19</v>
      </c>
      <c r="F278" s="45">
        <v>130</v>
      </c>
      <c r="G278" s="45">
        <v>1</v>
      </c>
      <c r="H278" s="45">
        <v>130</v>
      </c>
      <c r="I278" s="45">
        <v>533</v>
      </c>
      <c r="J278" s="45">
        <v>2020</v>
      </c>
      <c r="K278" s="45">
        <v>2020</v>
      </c>
      <c r="L278" s="55">
        <v>8.43</v>
      </c>
      <c r="M278" s="55">
        <v>8.43</v>
      </c>
      <c r="N278" s="55">
        <v>0</v>
      </c>
      <c r="O278" s="55">
        <v>0</v>
      </c>
      <c r="P278" s="55">
        <v>0</v>
      </c>
      <c r="Q278" s="45" t="s">
        <v>46</v>
      </c>
      <c r="R278" s="45">
        <v>130</v>
      </c>
      <c r="S278" s="45">
        <v>533</v>
      </c>
      <c r="T278" s="45">
        <f t="shared" si="74"/>
        <v>130</v>
      </c>
      <c r="U278" s="45">
        <f t="shared" si="75"/>
        <v>533</v>
      </c>
      <c r="V278" s="73">
        <v>0</v>
      </c>
      <c r="W278" s="75">
        <v>0</v>
      </c>
      <c r="X278" s="74">
        <f t="shared" si="76"/>
        <v>130</v>
      </c>
      <c r="Y278" s="74">
        <f t="shared" si="77"/>
        <v>533</v>
      </c>
      <c r="Z278" s="74">
        <v>0</v>
      </c>
      <c r="AA278" s="74">
        <v>0</v>
      </c>
      <c r="AB278" s="46" t="s">
        <v>117</v>
      </c>
      <c r="AC278" s="46" t="s">
        <v>181</v>
      </c>
      <c r="AD278" s="66"/>
      <c r="AE278" s="2"/>
    </row>
    <row r="279" s="8" customFormat="1" spans="1:31">
      <c r="A279" s="45" t="s">
        <v>42</v>
      </c>
      <c r="B279" s="46" t="s">
        <v>191</v>
      </c>
      <c r="C279" s="45" t="s">
        <v>56</v>
      </c>
      <c r="D279" s="45" t="s">
        <v>70</v>
      </c>
      <c r="E279" s="45" t="s">
        <v>19</v>
      </c>
      <c r="F279" s="45">
        <v>227</v>
      </c>
      <c r="G279" s="45">
        <v>1</v>
      </c>
      <c r="H279" s="45">
        <v>227</v>
      </c>
      <c r="I279" s="45">
        <v>227</v>
      </c>
      <c r="J279" s="45">
        <v>2020</v>
      </c>
      <c r="K279" s="45">
        <v>2020</v>
      </c>
      <c r="L279" s="55">
        <v>21.861921</v>
      </c>
      <c r="M279" s="55">
        <v>21.861921</v>
      </c>
      <c r="N279" s="55">
        <v>0</v>
      </c>
      <c r="O279" s="55">
        <v>0</v>
      </c>
      <c r="P279" s="55">
        <v>0</v>
      </c>
      <c r="Q279" s="45" t="s">
        <v>46</v>
      </c>
      <c r="R279" s="45">
        <v>227</v>
      </c>
      <c r="S279" s="45">
        <v>227</v>
      </c>
      <c r="T279" s="45">
        <f t="shared" si="74"/>
        <v>227</v>
      </c>
      <c r="U279" s="45">
        <f t="shared" si="75"/>
        <v>227</v>
      </c>
      <c r="V279" s="73">
        <v>0</v>
      </c>
      <c r="W279" s="75">
        <v>0</v>
      </c>
      <c r="X279" s="74">
        <f t="shared" si="76"/>
        <v>227</v>
      </c>
      <c r="Y279" s="74">
        <f t="shared" si="77"/>
        <v>227</v>
      </c>
      <c r="Z279" s="74">
        <v>0</v>
      </c>
      <c r="AA279" s="74">
        <v>0</v>
      </c>
      <c r="AB279" s="46" t="s">
        <v>117</v>
      </c>
      <c r="AC279" s="46" t="s">
        <v>181</v>
      </c>
      <c r="AD279" s="69"/>
      <c r="AE279" s="2"/>
    </row>
    <row r="280" s="8" customFormat="1" spans="1:31">
      <c r="A280" s="45" t="s">
        <v>42</v>
      </c>
      <c r="B280" s="46" t="s">
        <v>191</v>
      </c>
      <c r="C280" s="45" t="s">
        <v>57</v>
      </c>
      <c r="D280" s="45" t="s">
        <v>70</v>
      </c>
      <c r="E280" s="45" t="s">
        <v>19</v>
      </c>
      <c r="F280" s="45">
        <v>52</v>
      </c>
      <c r="G280" s="45">
        <v>1</v>
      </c>
      <c r="H280" s="45">
        <v>52</v>
      </c>
      <c r="I280" s="45">
        <v>221</v>
      </c>
      <c r="J280" s="45">
        <v>2020</v>
      </c>
      <c r="K280" s="45">
        <v>2020</v>
      </c>
      <c r="L280" s="55">
        <v>7.014799</v>
      </c>
      <c r="M280" s="55">
        <v>7.014799</v>
      </c>
      <c r="N280" s="55">
        <v>0</v>
      </c>
      <c r="O280" s="55">
        <v>0</v>
      </c>
      <c r="P280" s="55">
        <v>0</v>
      </c>
      <c r="Q280" s="45" t="s">
        <v>46</v>
      </c>
      <c r="R280" s="45">
        <v>52</v>
      </c>
      <c r="S280" s="45">
        <v>221</v>
      </c>
      <c r="T280" s="45">
        <f t="shared" si="74"/>
        <v>52</v>
      </c>
      <c r="U280" s="45">
        <f t="shared" si="75"/>
        <v>221</v>
      </c>
      <c r="V280" s="73">
        <v>0</v>
      </c>
      <c r="W280" s="75">
        <v>0</v>
      </c>
      <c r="X280" s="74">
        <f t="shared" si="76"/>
        <v>52</v>
      </c>
      <c r="Y280" s="74">
        <f t="shared" si="77"/>
        <v>221</v>
      </c>
      <c r="Z280" s="74">
        <v>0</v>
      </c>
      <c r="AA280" s="74">
        <v>0</v>
      </c>
      <c r="AB280" s="46" t="s">
        <v>117</v>
      </c>
      <c r="AC280" s="46" t="s">
        <v>181</v>
      </c>
      <c r="AD280" s="66"/>
      <c r="AE280" s="2"/>
    </row>
    <row r="281" s="8" customFormat="1" spans="1:31">
      <c r="A281" s="45" t="s">
        <v>42</v>
      </c>
      <c r="B281" s="46" t="s">
        <v>191</v>
      </c>
      <c r="C281" s="45" t="s">
        <v>58</v>
      </c>
      <c r="D281" s="45" t="s">
        <v>70</v>
      </c>
      <c r="E281" s="45" t="s">
        <v>19</v>
      </c>
      <c r="F281" s="45">
        <v>169</v>
      </c>
      <c r="G281" s="45">
        <v>1</v>
      </c>
      <c r="H281" s="45">
        <v>169</v>
      </c>
      <c r="I281" s="45">
        <v>169</v>
      </c>
      <c r="J281" s="45">
        <v>2020</v>
      </c>
      <c r="K281" s="45">
        <v>2020</v>
      </c>
      <c r="L281" s="55">
        <v>15.224967</v>
      </c>
      <c r="M281" s="55">
        <v>15.224967</v>
      </c>
      <c r="N281" s="55">
        <v>0</v>
      </c>
      <c r="O281" s="55">
        <v>0</v>
      </c>
      <c r="P281" s="55">
        <v>0</v>
      </c>
      <c r="Q281" s="45" t="s">
        <v>46</v>
      </c>
      <c r="R281" s="45">
        <v>169</v>
      </c>
      <c r="S281" s="45">
        <v>169</v>
      </c>
      <c r="T281" s="45">
        <f t="shared" si="74"/>
        <v>169</v>
      </c>
      <c r="U281" s="45">
        <f t="shared" si="75"/>
        <v>169</v>
      </c>
      <c r="V281" s="73">
        <v>0</v>
      </c>
      <c r="W281" s="75">
        <v>0</v>
      </c>
      <c r="X281" s="74">
        <f t="shared" si="76"/>
        <v>169</v>
      </c>
      <c r="Y281" s="74">
        <f t="shared" si="77"/>
        <v>169</v>
      </c>
      <c r="Z281" s="74">
        <v>0</v>
      </c>
      <c r="AA281" s="74">
        <v>0</v>
      </c>
      <c r="AB281" s="46" t="s">
        <v>117</v>
      </c>
      <c r="AC281" s="46" t="s">
        <v>181</v>
      </c>
      <c r="AD281" s="66"/>
      <c r="AE281" s="2"/>
    </row>
    <row r="282" s="5" customFormat="1" ht="24" spans="1:31">
      <c r="A282" s="43">
        <v>5.4</v>
      </c>
      <c r="B282" s="44" t="s">
        <v>192</v>
      </c>
      <c r="C282" s="43"/>
      <c r="D282" s="43"/>
      <c r="E282" s="43"/>
      <c r="F282" s="43"/>
      <c r="G282" s="43"/>
      <c r="H282" s="43"/>
      <c r="I282" s="43"/>
      <c r="J282" s="43"/>
      <c r="K282" s="43"/>
      <c r="L282" s="52"/>
      <c r="M282" s="52"/>
      <c r="N282" s="52"/>
      <c r="O282" s="52"/>
      <c r="P282" s="52"/>
      <c r="Q282" s="43"/>
      <c r="R282" s="43"/>
      <c r="S282" s="43"/>
      <c r="T282" s="43"/>
      <c r="U282" s="43"/>
      <c r="V282" s="43"/>
      <c r="W282" s="43"/>
      <c r="X282" s="43"/>
      <c r="Y282" s="43"/>
      <c r="Z282" s="43"/>
      <c r="AA282" s="43"/>
      <c r="AB282" s="43"/>
      <c r="AC282" s="44"/>
      <c r="AD282" s="44"/>
      <c r="AE282" s="3"/>
    </row>
    <row r="283" s="5" customFormat="1" spans="1:31">
      <c r="A283" s="43">
        <v>6</v>
      </c>
      <c r="B283" s="44" t="s">
        <v>193</v>
      </c>
      <c r="C283" s="77" t="s">
        <v>36</v>
      </c>
      <c r="D283" s="77"/>
      <c r="E283" s="77"/>
      <c r="F283" s="43">
        <f>SUM(F284,F287,F300)</f>
        <v>199192.641</v>
      </c>
      <c r="G283" s="43">
        <f t="shared" ref="G283:AA283" si="78">SUM(G284,G287,G300)</f>
        <v>23</v>
      </c>
      <c r="H283" s="43">
        <f t="shared" si="78"/>
        <v>7353</v>
      </c>
      <c r="I283" s="43">
        <f t="shared" si="78"/>
        <v>27745</v>
      </c>
      <c r="J283" s="43"/>
      <c r="K283" s="43"/>
      <c r="L283" s="52">
        <f t="shared" si="78"/>
        <v>881.239239</v>
      </c>
      <c r="M283" s="52">
        <f t="shared" si="78"/>
        <v>0</v>
      </c>
      <c r="N283" s="52">
        <f t="shared" si="78"/>
        <v>0</v>
      </c>
      <c r="O283" s="52">
        <f t="shared" si="78"/>
        <v>0</v>
      </c>
      <c r="P283" s="52">
        <f t="shared" si="78"/>
        <v>881.239239</v>
      </c>
      <c r="Q283" s="43"/>
      <c r="R283" s="43">
        <f t="shared" si="78"/>
        <v>7353</v>
      </c>
      <c r="S283" s="43">
        <f t="shared" si="78"/>
        <v>27745</v>
      </c>
      <c r="T283" s="43">
        <f t="shared" si="78"/>
        <v>7353</v>
      </c>
      <c r="U283" s="43">
        <f t="shared" si="78"/>
        <v>27745</v>
      </c>
      <c r="V283" s="43">
        <f t="shared" si="78"/>
        <v>8748</v>
      </c>
      <c r="W283" s="43">
        <f t="shared" si="78"/>
        <v>28900</v>
      </c>
      <c r="X283" s="43">
        <f t="shared" si="78"/>
        <v>0</v>
      </c>
      <c r="Y283" s="43">
        <f t="shared" si="78"/>
        <v>0</v>
      </c>
      <c r="Z283" s="43">
        <f t="shared" si="78"/>
        <v>544</v>
      </c>
      <c r="AA283" s="43">
        <f t="shared" si="78"/>
        <v>544</v>
      </c>
      <c r="AB283" s="65"/>
      <c r="AC283" s="65"/>
      <c r="AD283" s="44"/>
      <c r="AE283" s="3"/>
    </row>
    <row r="284" s="5" customFormat="1" spans="1:31">
      <c r="A284" s="77">
        <v>6.1</v>
      </c>
      <c r="B284" s="65" t="s">
        <v>194</v>
      </c>
      <c r="C284" s="77" t="s">
        <v>36</v>
      </c>
      <c r="D284" s="77"/>
      <c r="E284" s="77"/>
      <c r="F284" s="77">
        <f>SUM(F285:F286)</f>
        <v>1596.5</v>
      </c>
      <c r="G284" s="77">
        <f>SUM(G285:G286)</f>
        <v>2</v>
      </c>
      <c r="H284" s="77">
        <f>SUM(H285:H286)</f>
        <v>108</v>
      </c>
      <c r="I284" s="77">
        <f>SUM(I285:I286)</f>
        <v>441</v>
      </c>
      <c r="J284" s="43"/>
      <c r="K284" s="43"/>
      <c r="L284" s="80">
        <f>SUM(L285:L286)</f>
        <v>143.694</v>
      </c>
      <c r="M284" s="80">
        <f>SUM(M285:M286)</f>
        <v>0</v>
      </c>
      <c r="N284" s="80">
        <f>SUM(N285:N286)</f>
        <v>0</v>
      </c>
      <c r="O284" s="80">
        <f>SUM(O285:O286)</f>
        <v>0</v>
      </c>
      <c r="P284" s="80">
        <f>SUM(P285:P286)</f>
        <v>143.694</v>
      </c>
      <c r="Q284" s="43"/>
      <c r="R284" s="77">
        <f t="shared" ref="R284:AA284" si="79">SUM(R285:R286)</f>
        <v>108</v>
      </c>
      <c r="S284" s="77">
        <f t="shared" si="79"/>
        <v>441</v>
      </c>
      <c r="T284" s="77">
        <f t="shared" si="79"/>
        <v>108</v>
      </c>
      <c r="U284" s="77">
        <f t="shared" si="79"/>
        <v>441</v>
      </c>
      <c r="V284" s="77">
        <f t="shared" si="79"/>
        <v>2047</v>
      </c>
      <c r="W284" s="77">
        <f t="shared" si="79"/>
        <v>2140</v>
      </c>
      <c r="X284" s="77">
        <f t="shared" si="79"/>
        <v>0</v>
      </c>
      <c r="Y284" s="77">
        <f t="shared" si="79"/>
        <v>0</v>
      </c>
      <c r="Z284" s="77">
        <f t="shared" si="79"/>
        <v>0</v>
      </c>
      <c r="AA284" s="77">
        <f t="shared" si="79"/>
        <v>0</v>
      </c>
      <c r="AB284" s="65"/>
      <c r="AC284" s="65"/>
      <c r="AD284" s="65"/>
      <c r="AE284" s="3"/>
    </row>
    <row r="285" s="8" customFormat="1" spans="1:31">
      <c r="A285" s="75" t="s">
        <v>42</v>
      </c>
      <c r="B285" s="66" t="s">
        <v>195</v>
      </c>
      <c r="C285" s="75" t="s">
        <v>53</v>
      </c>
      <c r="D285" s="75" t="s">
        <v>70</v>
      </c>
      <c r="E285" s="75" t="s">
        <v>71</v>
      </c>
      <c r="F285" s="75">
        <v>1401.9</v>
      </c>
      <c r="G285" s="75">
        <v>1</v>
      </c>
      <c r="H285" s="75">
        <v>81</v>
      </c>
      <c r="I285" s="75">
        <v>321</v>
      </c>
      <c r="J285" s="45">
        <v>2020</v>
      </c>
      <c r="K285" s="45">
        <v>2020</v>
      </c>
      <c r="L285" s="81">
        <v>126.18</v>
      </c>
      <c r="M285" s="81">
        <v>0</v>
      </c>
      <c r="N285" s="81">
        <v>0</v>
      </c>
      <c r="O285" s="81">
        <v>0</v>
      </c>
      <c r="P285" s="81">
        <v>126.18</v>
      </c>
      <c r="Q285" s="75" t="s">
        <v>46</v>
      </c>
      <c r="R285" s="75">
        <v>81</v>
      </c>
      <c r="S285" s="75">
        <v>321</v>
      </c>
      <c r="T285" s="45">
        <f t="shared" ref="T285:W285" si="80">H285</f>
        <v>81</v>
      </c>
      <c r="U285" s="45">
        <f t="shared" si="80"/>
        <v>321</v>
      </c>
      <c r="V285" s="45">
        <f t="shared" si="80"/>
        <v>2020</v>
      </c>
      <c r="W285" s="45">
        <f t="shared" si="80"/>
        <v>2020</v>
      </c>
      <c r="X285" s="82">
        <v>0</v>
      </c>
      <c r="Y285" s="82">
        <v>0</v>
      </c>
      <c r="Z285" s="82">
        <v>0</v>
      </c>
      <c r="AA285" s="82">
        <v>0</v>
      </c>
      <c r="AB285" s="66" t="s">
        <v>117</v>
      </c>
      <c r="AC285" s="66" t="s">
        <v>196</v>
      </c>
      <c r="AD285" s="71"/>
      <c r="AE285" s="2"/>
    </row>
    <row r="286" s="8" customFormat="1" spans="1:31">
      <c r="A286" s="75" t="s">
        <v>42</v>
      </c>
      <c r="B286" s="66" t="s">
        <v>195</v>
      </c>
      <c r="C286" s="75" t="s">
        <v>56</v>
      </c>
      <c r="D286" s="75" t="s">
        <v>70</v>
      </c>
      <c r="E286" s="75" t="s">
        <v>71</v>
      </c>
      <c r="F286" s="75">
        <v>194.6</v>
      </c>
      <c r="G286" s="75">
        <v>1</v>
      </c>
      <c r="H286" s="75">
        <v>27</v>
      </c>
      <c r="I286" s="75">
        <v>120</v>
      </c>
      <c r="J286" s="45">
        <v>2020</v>
      </c>
      <c r="K286" s="45">
        <v>2020</v>
      </c>
      <c r="L286" s="81">
        <v>17.514</v>
      </c>
      <c r="M286" s="81">
        <v>0</v>
      </c>
      <c r="N286" s="81">
        <v>0</v>
      </c>
      <c r="O286" s="81">
        <v>0</v>
      </c>
      <c r="P286" s="81">
        <v>17.514</v>
      </c>
      <c r="Q286" s="75" t="s">
        <v>337</v>
      </c>
      <c r="R286" s="75">
        <v>27</v>
      </c>
      <c r="S286" s="75">
        <v>120</v>
      </c>
      <c r="T286" s="45">
        <f>H286</f>
        <v>27</v>
      </c>
      <c r="U286" s="45">
        <f>I286</f>
        <v>120</v>
      </c>
      <c r="V286" s="73">
        <v>27</v>
      </c>
      <c r="W286" s="75">
        <v>120</v>
      </c>
      <c r="X286" s="75">
        <v>0</v>
      </c>
      <c r="Y286" s="75">
        <v>0</v>
      </c>
      <c r="Z286" s="75">
        <v>0</v>
      </c>
      <c r="AA286" s="75">
        <v>0</v>
      </c>
      <c r="AB286" s="66" t="s">
        <v>117</v>
      </c>
      <c r="AC286" s="66" t="s">
        <v>196</v>
      </c>
      <c r="AD286" s="67"/>
      <c r="AE286" s="2"/>
    </row>
    <row r="287" s="5" customFormat="1" spans="1:31">
      <c r="A287" s="77">
        <v>6.2</v>
      </c>
      <c r="B287" s="65" t="s">
        <v>197</v>
      </c>
      <c r="C287" s="77" t="s">
        <v>148</v>
      </c>
      <c r="D287" s="77"/>
      <c r="E287" s="77"/>
      <c r="F287" s="77">
        <f t="shared" ref="F287:I287" si="81">F288+F289+F290+F291+F292+F293+F294+F295+F296+F297</f>
        <v>544</v>
      </c>
      <c r="G287" s="77">
        <f t="shared" si="81"/>
        <v>10</v>
      </c>
      <c r="H287" s="77">
        <f t="shared" si="81"/>
        <v>544</v>
      </c>
      <c r="I287" s="77">
        <f t="shared" si="81"/>
        <v>544</v>
      </c>
      <c r="J287" s="43"/>
      <c r="K287" s="43"/>
      <c r="L287" s="80">
        <f>L288+L289+L290+L291+L292+L293+L294+L295+L296+L297</f>
        <v>540.28</v>
      </c>
      <c r="M287" s="80">
        <f>M288+M289+M290+M291+M292+M293+M294+M295+M296+M297</f>
        <v>0</v>
      </c>
      <c r="N287" s="80">
        <f>N288+N289+N290+N291+N292+N293+N294+N295+N296+N297</f>
        <v>0</v>
      </c>
      <c r="O287" s="80">
        <f>O288+O289+O290+O291+O292+O293+O294+O295+O296+O297</f>
        <v>0</v>
      </c>
      <c r="P287" s="80">
        <f>P288+P289+P290+P291+P292+P293+P294+P295+P296+P297</f>
        <v>540.28</v>
      </c>
      <c r="Q287" s="43"/>
      <c r="R287" s="77">
        <f t="shared" ref="R287:AA287" si="82">R288+R289+R290+R291+R292+R293+R294+R295+R296+R297</f>
        <v>544</v>
      </c>
      <c r="S287" s="77">
        <f t="shared" si="82"/>
        <v>544</v>
      </c>
      <c r="T287" s="77">
        <f t="shared" si="82"/>
        <v>544</v>
      </c>
      <c r="U287" s="77">
        <f t="shared" si="82"/>
        <v>544</v>
      </c>
      <c r="V287" s="77">
        <f t="shared" si="82"/>
        <v>0</v>
      </c>
      <c r="W287" s="77">
        <f t="shared" si="82"/>
        <v>0</v>
      </c>
      <c r="X287" s="77">
        <f t="shared" si="82"/>
        <v>0</v>
      </c>
      <c r="Y287" s="77">
        <f t="shared" si="82"/>
        <v>0</v>
      </c>
      <c r="Z287" s="77">
        <f t="shared" si="82"/>
        <v>544</v>
      </c>
      <c r="AA287" s="77">
        <f t="shared" si="82"/>
        <v>544</v>
      </c>
      <c r="AB287" s="65"/>
      <c r="AC287" s="65"/>
      <c r="AD287" s="65"/>
      <c r="AE287" s="3"/>
    </row>
    <row r="288" s="8" customFormat="1" spans="1:31">
      <c r="A288" s="75" t="s">
        <v>42</v>
      </c>
      <c r="B288" s="66" t="s">
        <v>198</v>
      </c>
      <c r="C288" s="75" t="s">
        <v>49</v>
      </c>
      <c r="D288" s="77" t="s">
        <v>70</v>
      </c>
      <c r="E288" s="75" t="s">
        <v>71</v>
      </c>
      <c r="F288" s="75">
        <v>34</v>
      </c>
      <c r="G288" s="75">
        <v>1</v>
      </c>
      <c r="H288" s="75">
        <v>34</v>
      </c>
      <c r="I288" s="75">
        <v>34</v>
      </c>
      <c r="J288" s="45">
        <v>2020</v>
      </c>
      <c r="K288" s="45">
        <v>2020</v>
      </c>
      <c r="L288" s="81">
        <f>M288+N288+O288+P288</f>
        <v>34</v>
      </c>
      <c r="M288" s="81">
        <v>0</v>
      </c>
      <c r="N288" s="81">
        <v>0</v>
      </c>
      <c r="O288" s="81">
        <v>0</v>
      </c>
      <c r="P288" s="81">
        <v>34</v>
      </c>
      <c r="Q288" s="75" t="s">
        <v>46</v>
      </c>
      <c r="R288" s="75">
        <v>34</v>
      </c>
      <c r="S288" s="75">
        <v>34</v>
      </c>
      <c r="T288" s="45">
        <f t="shared" ref="T288:T297" si="83">H288</f>
        <v>34</v>
      </c>
      <c r="U288" s="45">
        <f t="shared" ref="U288:U297" si="84">I288</f>
        <v>34</v>
      </c>
      <c r="V288" s="73">
        <v>0</v>
      </c>
      <c r="W288" s="73">
        <v>0</v>
      </c>
      <c r="X288" s="74">
        <v>0</v>
      </c>
      <c r="Y288" s="74">
        <v>0</v>
      </c>
      <c r="Z288" s="74">
        <f t="shared" ref="Z288:Z297" si="85">T288</f>
        <v>34</v>
      </c>
      <c r="AA288" s="74">
        <f t="shared" ref="AA288:AA297" si="86">U288</f>
        <v>34</v>
      </c>
      <c r="AB288" s="66" t="s">
        <v>117</v>
      </c>
      <c r="AC288" s="66" t="s">
        <v>196</v>
      </c>
      <c r="AD288" s="68"/>
      <c r="AE288" s="2"/>
    </row>
    <row r="289" s="8" customFormat="1" spans="1:31">
      <c r="A289" s="75" t="s">
        <v>42</v>
      </c>
      <c r="B289" s="66" t="s">
        <v>198</v>
      </c>
      <c r="C289" s="75" t="s">
        <v>50</v>
      </c>
      <c r="D289" s="77" t="s">
        <v>70</v>
      </c>
      <c r="E289" s="75" t="s">
        <v>71</v>
      </c>
      <c r="F289" s="75">
        <v>43</v>
      </c>
      <c r="G289" s="75">
        <v>1</v>
      </c>
      <c r="H289" s="75">
        <v>43</v>
      </c>
      <c r="I289" s="75">
        <v>43</v>
      </c>
      <c r="J289" s="45">
        <v>2020</v>
      </c>
      <c r="K289" s="45">
        <v>2020</v>
      </c>
      <c r="L289" s="81">
        <f t="shared" ref="L289:L297" si="87">M289+N289+O289+P289</f>
        <v>43</v>
      </c>
      <c r="M289" s="81">
        <v>0</v>
      </c>
      <c r="N289" s="81">
        <v>0</v>
      </c>
      <c r="O289" s="81">
        <v>0</v>
      </c>
      <c r="P289" s="81">
        <v>43</v>
      </c>
      <c r="Q289" s="75" t="s">
        <v>46</v>
      </c>
      <c r="R289" s="75">
        <v>43</v>
      </c>
      <c r="S289" s="75">
        <v>43</v>
      </c>
      <c r="T289" s="45">
        <f t="shared" si="83"/>
        <v>43</v>
      </c>
      <c r="U289" s="45">
        <f t="shared" si="84"/>
        <v>43</v>
      </c>
      <c r="V289" s="73">
        <v>0</v>
      </c>
      <c r="W289" s="73">
        <v>0</v>
      </c>
      <c r="X289" s="75">
        <v>0</v>
      </c>
      <c r="Y289" s="75">
        <v>0</v>
      </c>
      <c r="Z289" s="74">
        <f t="shared" si="85"/>
        <v>43</v>
      </c>
      <c r="AA289" s="74">
        <f t="shared" si="86"/>
        <v>43</v>
      </c>
      <c r="AB289" s="66" t="s">
        <v>117</v>
      </c>
      <c r="AC289" s="66" t="s">
        <v>196</v>
      </c>
      <c r="AD289" s="67"/>
      <c r="AE289" s="2"/>
    </row>
    <row r="290" s="8" customFormat="1" spans="1:31">
      <c r="A290" s="75" t="s">
        <v>42</v>
      </c>
      <c r="B290" s="66" t="s">
        <v>198</v>
      </c>
      <c r="C290" s="75" t="s">
        <v>51</v>
      </c>
      <c r="D290" s="77" t="s">
        <v>70</v>
      </c>
      <c r="E290" s="75" t="s">
        <v>71</v>
      </c>
      <c r="F290" s="75">
        <v>59</v>
      </c>
      <c r="G290" s="75">
        <v>1</v>
      </c>
      <c r="H290" s="75">
        <v>59</v>
      </c>
      <c r="I290" s="75">
        <v>59</v>
      </c>
      <c r="J290" s="45">
        <v>2020</v>
      </c>
      <c r="K290" s="45">
        <v>2020</v>
      </c>
      <c r="L290" s="81">
        <f t="shared" si="87"/>
        <v>56.64</v>
      </c>
      <c r="M290" s="81">
        <v>0</v>
      </c>
      <c r="N290" s="81">
        <v>0</v>
      </c>
      <c r="O290" s="81">
        <v>0</v>
      </c>
      <c r="P290" s="81">
        <v>56.64</v>
      </c>
      <c r="Q290" s="75" t="s">
        <v>46</v>
      </c>
      <c r="R290" s="75">
        <v>59</v>
      </c>
      <c r="S290" s="75">
        <v>59</v>
      </c>
      <c r="T290" s="45">
        <f t="shared" si="83"/>
        <v>59</v>
      </c>
      <c r="U290" s="45">
        <f t="shared" si="84"/>
        <v>59</v>
      </c>
      <c r="V290" s="73">
        <v>0</v>
      </c>
      <c r="W290" s="73">
        <v>0</v>
      </c>
      <c r="X290" s="75">
        <v>0</v>
      </c>
      <c r="Y290" s="75">
        <v>0</v>
      </c>
      <c r="Z290" s="74">
        <f t="shared" si="85"/>
        <v>59</v>
      </c>
      <c r="AA290" s="74">
        <f t="shared" si="86"/>
        <v>59</v>
      </c>
      <c r="AB290" s="66" t="s">
        <v>117</v>
      </c>
      <c r="AC290" s="66" t="s">
        <v>196</v>
      </c>
      <c r="AD290" s="66"/>
      <c r="AE290" s="2"/>
    </row>
    <row r="291" s="8" customFormat="1" spans="1:31">
      <c r="A291" s="75" t="s">
        <v>42</v>
      </c>
      <c r="B291" s="66" t="s">
        <v>198</v>
      </c>
      <c r="C291" s="75" t="s">
        <v>52</v>
      </c>
      <c r="D291" s="77" t="s">
        <v>70</v>
      </c>
      <c r="E291" s="75" t="s">
        <v>71</v>
      </c>
      <c r="F291" s="75">
        <v>34</v>
      </c>
      <c r="G291" s="75">
        <v>1</v>
      </c>
      <c r="H291" s="75">
        <v>34</v>
      </c>
      <c r="I291" s="75">
        <v>34</v>
      </c>
      <c r="J291" s="45">
        <v>2020</v>
      </c>
      <c r="K291" s="45">
        <v>2020</v>
      </c>
      <c r="L291" s="81">
        <f t="shared" si="87"/>
        <v>32.64</v>
      </c>
      <c r="M291" s="81">
        <v>0</v>
      </c>
      <c r="N291" s="81">
        <v>0</v>
      </c>
      <c r="O291" s="81">
        <v>0</v>
      </c>
      <c r="P291" s="81">
        <v>32.64</v>
      </c>
      <c r="Q291" s="75" t="s">
        <v>46</v>
      </c>
      <c r="R291" s="75">
        <v>34</v>
      </c>
      <c r="S291" s="75">
        <v>34</v>
      </c>
      <c r="T291" s="45">
        <f t="shared" si="83"/>
        <v>34</v>
      </c>
      <c r="U291" s="45">
        <f t="shared" si="84"/>
        <v>34</v>
      </c>
      <c r="V291" s="73">
        <v>0</v>
      </c>
      <c r="W291" s="73">
        <v>0</v>
      </c>
      <c r="X291" s="75">
        <v>0</v>
      </c>
      <c r="Y291" s="75">
        <v>0</v>
      </c>
      <c r="Z291" s="74">
        <f t="shared" si="85"/>
        <v>34</v>
      </c>
      <c r="AA291" s="74">
        <f t="shared" si="86"/>
        <v>34</v>
      </c>
      <c r="AB291" s="66" t="s">
        <v>117</v>
      </c>
      <c r="AC291" s="66" t="s">
        <v>196</v>
      </c>
      <c r="AD291" s="67"/>
      <c r="AE291" s="2"/>
    </row>
    <row r="292" s="8" customFormat="1" spans="1:31">
      <c r="A292" s="75" t="s">
        <v>42</v>
      </c>
      <c r="B292" s="66" t="s">
        <v>198</v>
      </c>
      <c r="C292" s="75" t="s">
        <v>53</v>
      </c>
      <c r="D292" s="77" t="s">
        <v>70</v>
      </c>
      <c r="E292" s="75" t="s">
        <v>71</v>
      </c>
      <c r="F292" s="75">
        <v>73</v>
      </c>
      <c r="G292" s="75">
        <v>1</v>
      </c>
      <c r="H292" s="75">
        <v>73</v>
      </c>
      <c r="I292" s="75">
        <v>73</v>
      </c>
      <c r="J292" s="45">
        <v>2020</v>
      </c>
      <c r="K292" s="45">
        <v>2020</v>
      </c>
      <c r="L292" s="81">
        <f t="shared" si="87"/>
        <v>73</v>
      </c>
      <c r="M292" s="81">
        <v>0</v>
      </c>
      <c r="N292" s="81">
        <v>0</v>
      </c>
      <c r="O292" s="81">
        <v>0</v>
      </c>
      <c r="P292" s="81">
        <v>73</v>
      </c>
      <c r="Q292" s="75" t="s">
        <v>46</v>
      </c>
      <c r="R292" s="75">
        <v>73</v>
      </c>
      <c r="S292" s="75">
        <v>73</v>
      </c>
      <c r="T292" s="45">
        <f t="shared" si="83"/>
        <v>73</v>
      </c>
      <c r="U292" s="45">
        <f t="shared" si="84"/>
        <v>73</v>
      </c>
      <c r="V292" s="73">
        <v>0</v>
      </c>
      <c r="W292" s="73">
        <v>0</v>
      </c>
      <c r="X292" s="73">
        <v>0</v>
      </c>
      <c r="Y292" s="73">
        <v>0</v>
      </c>
      <c r="Z292" s="74">
        <f t="shared" si="85"/>
        <v>73</v>
      </c>
      <c r="AA292" s="74">
        <f t="shared" si="86"/>
        <v>73</v>
      </c>
      <c r="AB292" s="66" t="s">
        <v>117</v>
      </c>
      <c r="AC292" s="66" t="s">
        <v>196</v>
      </c>
      <c r="AD292" s="84"/>
      <c r="AE292" s="2"/>
    </row>
    <row r="293" s="8" customFormat="1" spans="1:31">
      <c r="A293" s="75" t="s">
        <v>42</v>
      </c>
      <c r="B293" s="66" t="s">
        <v>198</v>
      </c>
      <c r="C293" s="75" t="s">
        <v>54</v>
      </c>
      <c r="D293" s="77" t="s">
        <v>70</v>
      </c>
      <c r="E293" s="75" t="s">
        <v>71</v>
      </c>
      <c r="F293" s="75">
        <v>83</v>
      </c>
      <c r="G293" s="75">
        <v>1</v>
      </c>
      <c r="H293" s="75">
        <v>83</v>
      </c>
      <c r="I293" s="75">
        <v>83</v>
      </c>
      <c r="J293" s="45">
        <v>2020</v>
      </c>
      <c r="K293" s="45">
        <v>2020</v>
      </c>
      <c r="L293" s="81">
        <f t="shared" si="87"/>
        <v>83</v>
      </c>
      <c r="M293" s="81">
        <v>0</v>
      </c>
      <c r="N293" s="81">
        <v>0</v>
      </c>
      <c r="O293" s="81">
        <v>0</v>
      </c>
      <c r="P293" s="81">
        <v>83</v>
      </c>
      <c r="Q293" s="75" t="s">
        <v>46</v>
      </c>
      <c r="R293" s="75">
        <v>83</v>
      </c>
      <c r="S293" s="75">
        <v>83</v>
      </c>
      <c r="T293" s="45">
        <f t="shared" si="83"/>
        <v>83</v>
      </c>
      <c r="U293" s="45">
        <f t="shared" si="84"/>
        <v>83</v>
      </c>
      <c r="V293" s="73">
        <v>0</v>
      </c>
      <c r="W293" s="73">
        <v>0</v>
      </c>
      <c r="X293" s="75">
        <v>0</v>
      </c>
      <c r="Y293" s="75">
        <v>0</v>
      </c>
      <c r="Z293" s="74">
        <f t="shared" si="85"/>
        <v>83</v>
      </c>
      <c r="AA293" s="74">
        <f t="shared" si="86"/>
        <v>83</v>
      </c>
      <c r="AB293" s="66" t="s">
        <v>117</v>
      </c>
      <c r="AC293" s="66" t="s">
        <v>196</v>
      </c>
      <c r="AD293" s="66"/>
      <c r="AE293" s="2"/>
    </row>
    <row r="294" s="8" customFormat="1" spans="1:31">
      <c r="A294" s="75" t="s">
        <v>42</v>
      </c>
      <c r="B294" s="66" t="s">
        <v>198</v>
      </c>
      <c r="C294" s="75" t="s">
        <v>55</v>
      </c>
      <c r="D294" s="77" t="s">
        <v>70</v>
      </c>
      <c r="E294" s="75" t="s">
        <v>71</v>
      </c>
      <c r="F294" s="75">
        <v>72</v>
      </c>
      <c r="G294" s="75">
        <v>1</v>
      </c>
      <c r="H294" s="75">
        <v>72</v>
      </c>
      <c r="I294" s="75">
        <v>72</v>
      </c>
      <c r="J294" s="45">
        <v>2020</v>
      </c>
      <c r="K294" s="45">
        <v>2020</v>
      </c>
      <c r="L294" s="81">
        <f t="shared" si="87"/>
        <v>72</v>
      </c>
      <c r="M294" s="81">
        <v>0</v>
      </c>
      <c r="N294" s="81">
        <v>0</v>
      </c>
      <c r="O294" s="81">
        <v>0</v>
      </c>
      <c r="P294" s="81">
        <v>72</v>
      </c>
      <c r="Q294" s="75" t="s">
        <v>46</v>
      </c>
      <c r="R294" s="75">
        <v>72</v>
      </c>
      <c r="S294" s="75">
        <v>72</v>
      </c>
      <c r="T294" s="45">
        <f t="shared" si="83"/>
        <v>72</v>
      </c>
      <c r="U294" s="45">
        <f t="shared" si="84"/>
        <v>72</v>
      </c>
      <c r="V294" s="73">
        <v>0</v>
      </c>
      <c r="W294" s="73">
        <v>0</v>
      </c>
      <c r="X294" s="75">
        <v>0</v>
      </c>
      <c r="Y294" s="75">
        <v>0</v>
      </c>
      <c r="Z294" s="74">
        <f t="shared" si="85"/>
        <v>72</v>
      </c>
      <c r="AA294" s="74">
        <f t="shared" si="86"/>
        <v>72</v>
      </c>
      <c r="AB294" s="66" t="s">
        <v>117</v>
      </c>
      <c r="AC294" s="66" t="s">
        <v>196</v>
      </c>
      <c r="AD294" s="67"/>
      <c r="AE294" s="2"/>
    </row>
    <row r="295" s="8" customFormat="1" spans="1:31">
      <c r="A295" s="75" t="s">
        <v>42</v>
      </c>
      <c r="B295" s="66" t="s">
        <v>198</v>
      </c>
      <c r="C295" s="75" t="s">
        <v>56</v>
      </c>
      <c r="D295" s="77" t="s">
        <v>70</v>
      </c>
      <c r="E295" s="75" t="s">
        <v>71</v>
      </c>
      <c r="F295" s="75">
        <v>71</v>
      </c>
      <c r="G295" s="75">
        <v>1</v>
      </c>
      <c r="H295" s="75">
        <v>71</v>
      </c>
      <c r="I295" s="75">
        <v>71</v>
      </c>
      <c r="J295" s="45">
        <v>2020</v>
      </c>
      <c r="K295" s="45">
        <v>2020</v>
      </c>
      <c r="L295" s="81">
        <f t="shared" si="87"/>
        <v>71</v>
      </c>
      <c r="M295" s="81">
        <v>0</v>
      </c>
      <c r="N295" s="81">
        <v>0</v>
      </c>
      <c r="O295" s="81">
        <v>0</v>
      </c>
      <c r="P295" s="81">
        <v>71</v>
      </c>
      <c r="Q295" s="75" t="s">
        <v>46</v>
      </c>
      <c r="R295" s="75">
        <v>71</v>
      </c>
      <c r="S295" s="75">
        <v>71</v>
      </c>
      <c r="T295" s="45">
        <f t="shared" si="83"/>
        <v>71</v>
      </c>
      <c r="U295" s="45">
        <f t="shared" si="84"/>
        <v>71</v>
      </c>
      <c r="V295" s="73">
        <v>0</v>
      </c>
      <c r="W295" s="73">
        <v>0</v>
      </c>
      <c r="X295" s="75">
        <v>0</v>
      </c>
      <c r="Y295" s="75">
        <v>0</v>
      </c>
      <c r="Z295" s="74">
        <f t="shared" si="85"/>
        <v>71</v>
      </c>
      <c r="AA295" s="74">
        <f t="shared" si="86"/>
        <v>71</v>
      </c>
      <c r="AB295" s="66" t="s">
        <v>117</v>
      </c>
      <c r="AC295" s="66" t="s">
        <v>196</v>
      </c>
      <c r="AD295" s="66"/>
      <c r="AE295" s="2"/>
    </row>
    <row r="296" s="8" customFormat="1" spans="1:31">
      <c r="A296" s="75" t="s">
        <v>42</v>
      </c>
      <c r="B296" s="66" t="s">
        <v>198</v>
      </c>
      <c r="C296" s="75" t="s">
        <v>57</v>
      </c>
      <c r="D296" s="77" t="s">
        <v>70</v>
      </c>
      <c r="E296" s="75" t="s">
        <v>71</v>
      </c>
      <c r="F296" s="75">
        <v>3</v>
      </c>
      <c r="G296" s="75">
        <v>1</v>
      </c>
      <c r="H296" s="75">
        <v>3</v>
      </c>
      <c r="I296" s="75">
        <v>3</v>
      </c>
      <c r="J296" s="45">
        <v>2020</v>
      </c>
      <c r="K296" s="45">
        <v>2020</v>
      </c>
      <c r="L296" s="81">
        <f t="shared" si="87"/>
        <v>3</v>
      </c>
      <c r="M296" s="81">
        <v>0</v>
      </c>
      <c r="N296" s="81">
        <v>0</v>
      </c>
      <c r="O296" s="81">
        <v>0</v>
      </c>
      <c r="P296" s="81">
        <v>3</v>
      </c>
      <c r="Q296" s="75" t="s">
        <v>46</v>
      </c>
      <c r="R296" s="75">
        <v>3</v>
      </c>
      <c r="S296" s="75">
        <v>3</v>
      </c>
      <c r="T296" s="45">
        <f t="shared" si="83"/>
        <v>3</v>
      </c>
      <c r="U296" s="45">
        <f t="shared" si="84"/>
        <v>3</v>
      </c>
      <c r="V296" s="73">
        <v>0</v>
      </c>
      <c r="W296" s="73">
        <v>0</v>
      </c>
      <c r="X296" s="75">
        <v>0</v>
      </c>
      <c r="Y296" s="75">
        <v>0</v>
      </c>
      <c r="Z296" s="74">
        <f t="shared" si="85"/>
        <v>3</v>
      </c>
      <c r="AA296" s="74">
        <f t="shared" si="86"/>
        <v>3</v>
      </c>
      <c r="AB296" s="66" t="s">
        <v>117</v>
      </c>
      <c r="AC296" s="66" t="s">
        <v>196</v>
      </c>
      <c r="AD296" s="67"/>
      <c r="AE296" s="2"/>
    </row>
    <row r="297" s="8" customFormat="1" spans="1:31">
      <c r="A297" s="75" t="s">
        <v>42</v>
      </c>
      <c r="B297" s="66" t="s">
        <v>198</v>
      </c>
      <c r="C297" s="75" t="s">
        <v>58</v>
      </c>
      <c r="D297" s="77" t="s">
        <v>70</v>
      </c>
      <c r="E297" s="75" t="s">
        <v>71</v>
      </c>
      <c r="F297" s="75">
        <v>72</v>
      </c>
      <c r="G297" s="75">
        <v>1</v>
      </c>
      <c r="H297" s="75">
        <v>72</v>
      </c>
      <c r="I297" s="75">
        <v>72</v>
      </c>
      <c r="J297" s="45">
        <v>2020</v>
      </c>
      <c r="K297" s="45">
        <v>2020</v>
      </c>
      <c r="L297" s="81">
        <f t="shared" si="87"/>
        <v>72</v>
      </c>
      <c r="M297" s="81">
        <v>0</v>
      </c>
      <c r="N297" s="81">
        <v>0</v>
      </c>
      <c r="O297" s="81">
        <v>0</v>
      </c>
      <c r="P297" s="81">
        <v>72</v>
      </c>
      <c r="Q297" s="75" t="s">
        <v>46</v>
      </c>
      <c r="R297" s="75">
        <v>72</v>
      </c>
      <c r="S297" s="75">
        <v>72</v>
      </c>
      <c r="T297" s="45">
        <f t="shared" si="83"/>
        <v>72</v>
      </c>
      <c r="U297" s="45">
        <f t="shared" si="84"/>
        <v>72</v>
      </c>
      <c r="V297" s="73">
        <v>0</v>
      </c>
      <c r="W297" s="73">
        <v>0</v>
      </c>
      <c r="X297" s="75">
        <v>0</v>
      </c>
      <c r="Y297" s="75">
        <v>0</v>
      </c>
      <c r="Z297" s="74">
        <f t="shared" si="85"/>
        <v>72</v>
      </c>
      <c r="AA297" s="74">
        <f t="shared" si="86"/>
        <v>72</v>
      </c>
      <c r="AB297" s="66" t="s">
        <v>117</v>
      </c>
      <c r="AC297" s="66" t="s">
        <v>196</v>
      </c>
      <c r="AD297" s="67"/>
      <c r="AE297" s="2"/>
    </row>
    <row r="298" s="5" customFormat="1" spans="1:31">
      <c r="A298" s="77">
        <v>6.3</v>
      </c>
      <c r="B298" s="65" t="s">
        <v>199</v>
      </c>
      <c r="C298" s="77"/>
      <c r="D298" s="77"/>
      <c r="E298" s="77"/>
      <c r="F298" s="77"/>
      <c r="G298" s="77"/>
      <c r="H298" s="77"/>
      <c r="I298" s="77"/>
      <c r="J298" s="77"/>
      <c r="K298" s="77"/>
      <c r="L298" s="80"/>
      <c r="M298" s="80"/>
      <c r="N298" s="80"/>
      <c r="O298" s="80"/>
      <c r="P298" s="80"/>
      <c r="Q298" s="77"/>
      <c r="R298" s="77"/>
      <c r="S298" s="77"/>
      <c r="T298" s="77"/>
      <c r="U298" s="77"/>
      <c r="V298" s="83"/>
      <c r="W298" s="77"/>
      <c r="X298" s="77"/>
      <c r="Y298" s="77"/>
      <c r="Z298" s="77"/>
      <c r="AA298" s="77"/>
      <c r="AB298" s="65"/>
      <c r="AC298" s="65"/>
      <c r="AD298" s="65"/>
      <c r="AE298" s="3"/>
    </row>
    <row r="299" s="5" customFormat="1" spans="1:31">
      <c r="A299" s="77">
        <v>6.4</v>
      </c>
      <c r="B299" s="65" t="s">
        <v>200</v>
      </c>
      <c r="C299" s="77"/>
      <c r="D299" s="77"/>
      <c r="E299" s="77"/>
      <c r="F299" s="77"/>
      <c r="G299" s="77"/>
      <c r="H299" s="77"/>
      <c r="I299" s="77"/>
      <c r="J299" s="77"/>
      <c r="K299" s="77"/>
      <c r="L299" s="80"/>
      <c r="M299" s="80"/>
      <c r="N299" s="80"/>
      <c r="O299" s="80"/>
      <c r="P299" s="80"/>
      <c r="Q299" s="77"/>
      <c r="R299" s="77"/>
      <c r="S299" s="77"/>
      <c r="T299" s="77"/>
      <c r="U299" s="77"/>
      <c r="V299" s="83"/>
      <c r="W299" s="77"/>
      <c r="X299" s="77"/>
      <c r="Y299" s="77"/>
      <c r="Z299" s="77"/>
      <c r="AA299" s="77"/>
      <c r="AB299" s="65"/>
      <c r="AC299" s="65"/>
      <c r="AD299" s="65"/>
      <c r="AE299" s="3"/>
    </row>
    <row r="300" s="5" customFormat="1" spans="1:31">
      <c r="A300" s="77">
        <v>6.5</v>
      </c>
      <c r="B300" s="65" t="s">
        <v>201</v>
      </c>
      <c r="C300" s="77" t="s">
        <v>36</v>
      </c>
      <c r="D300" s="77"/>
      <c r="E300" s="77"/>
      <c r="F300" s="77">
        <f t="shared" ref="F300:I300" si="88">F301+F302+F303+F304+F305+F306+F307+F308+F309+F310+F311</f>
        <v>197052.141</v>
      </c>
      <c r="G300" s="77">
        <f t="shared" si="88"/>
        <v>11</v>
      </c>
      <c r="H300" s="77">
        <f t="shared" si="88"/>
        <v>6701</v>
      </c>
      <c r="I300" s="77">
        <f t="shared" si="88"/>
        <v>26760</v>
      </c>
      <c r="J300" s="43"/>
      <c r="K300" s="43"/>
      <c r="L300" s="80">
        <f>L301+L302+L303+L304+L305+L306+L307+L308+L309+L310+L311</f>
        <v>197.265239</v>
      </c>
      <c r="M300" s="80">
        <f>M301+M302+M303+M304+M305+M306+M307+M308+M309+M310+M311</f>
        <v>0</v>
      </c>
      <c r="N300" s="80">
        <f>N301+N302+N303+N304+N305+N306+N307+N308+N309+N310+N311</f>
        <v>0</v>
      </c>
      <c r="O300" s="80">
        <f>O301+O302+O303+O304+O305+O306+O307+O308+O309+O310+O311</f>
        <v>0</v>
      </c>
      <c r="P300" s="80">
        <f>P301+P302+P303+P304+P305+P306+P307+P308+P309+P310+P311</f>
        <v>197.265239</v>
      </c>
      <c r="Q300" s="43"/>
      <c r="R300" s="77">
        <f t="shared" ref="R300:AA300" si="89">R301+R302+R303+R304+R305+R306+R307+R308+R309+R310+R311</f>
        <v>6701</v>
      </c>
      <c r="S300" s="77">
        <f t="shared" si="89"/>
        <v>26760</v>
      </c>
      <c r="T300" s="77">
        <f t="shared" si="89"/>
        <v>6701</v>
      </c>
      <c r="U300" s="77">
        <f t="shared" si="89"/>
        <v>26760</v>
      </c>
      <c r="V300" s="77">
        <f t="shared" si="89"/>
        <v>6701</v>
      </c>
      <c r="W300" s="77">
        <f t="shared" si="89"/>
        <v>26760</v>
      </c>
      <c r="X300" s="77">
        <f t="shared" si="89"/>
        <v>0</v>
      </c>
      <c r="Y300" s="77">
        <f t="shared" si="89"/>
        <v>0</v>
      </c>
      <c r="Z300" s="77">
        <f t="shared" si="89"/>
        <v>0</v>
      </c>
      <c r="AA300" s="77">
        <f t="shared" si="89"/>
        <v>0</v>
      </c>
      <c r="AB300" s="65"/>
      <c r="AC300" s="65"/>
      <c r="AD300" s="65"/>
      <c r="AE300" s="3"/>
    </row>
    <row r="301" s="8" customFormat="1" spans="1:31">
      <c r="A301" s="75" t="s">
        <v>42</v>
      </c>
      <c r="B301" s="66" t="s">
        <v>202</v>
      </c>
      <c r="C301" s="75" t="s">
        <v>44</v>
      </c>
      <c r="D301" s="77" t="s">
        <v>70</v>
      </c>
      <c r="E301" s="75" t="s">
        <v>180</v>
      </c>
      <c r="F301" s="75">
        <v>49</v>
      </c>
      <c r="G301" s="75">
        <v>1</v>
      </c>
      <c r="H301" s="75">
        <v>12</v>
      </c>
      <c r="I301" s="75">
        <v>39</v>
      </c>
      <c r="J301" s="45">
        <v>2020</v>
      </c>
      <c r="K301" s="45">
        <v>2020</v>
      </c>
      <c r="L301" s="81">
        <f>M301+N301+O301+P301</f>
        <v>0.049</v>
      </c>
      <c r="M301" s="81">
        <v>0</v>
      </c>
      <c r="N301" s="81">
        <v>0</v>
      </c>
      <c r="O301" s="81">
        <v>0</v>
      </c>
      <c r="P301" s="81">
        <v>0.049</v>
      </c>
      <c r="Q301" s="75" t="s">
        <v>46</v>
      </c>
      <c r="R301" s="75">
        <v>12</v>
      </c>
      <c r="S301" s="75">
        <v>39</v>
      </c>
      <c r="T301" s="45">
        <f t="shared" ref="T301:T311" si="90">H301</f>
        <v>12</v>
      </c>
      <c r="U301" s="45">
        <f t="shared" ref="U301:U311" si="91">I301</f>
        <v>39</v>
      </c>
      <c r="V301" s="75">
        <f t="shared" ref="V301:V311" si="92">T301</f>
        <v>12</v>
      </c>
      <c r="W301" s="75">
        <f t="shared" ref="W301:W311" si="93">U301</f>
        <v>39</v>
      </c>
      <c r="X301" s="75">
        <v>0</v>
      </c>
      <c r="Y301" s="75">
        <v>0</v>
      </c>
      <c r="Z301" s="75">
        <v>0</v>
      </c>
      <c r="AA301" s="75">
        <v>0</v>
      </c>
      <c r="AB301" s="66" t="s">
        <v>117</v>
      </c>
      <c r="AC301" s="66" t="s">
        <v>196</v>
      </c>
      <c r="AD301" s="66"/>
      <c r="AE301" s="2"/>
    </row>
    <row r="302" s="8" customFormat="1" spans="1:31">
      <c r="A302" s="75" t="s">
        <v>42</v>
      </c>
      <c r="B302" s="66" t="s">
        <v>202</v>
      </c>
      <c r="C302" s="75" t="s">
        <v>49</v>
      </c>
      <c r="D302" s="77" t="s">
        <v>70</v>
      </c>
      <c r="E302" s="75" t="s">
        <v>180</v>
      </c>
      <c r="F302" s="75">
        <v>2775</v>
      </c>
      <c r="G302" s="75">
        <v>1</v>
      </c>
      <c r="H302" s="75">
        <v>210</v>
      </c>
      <c r="I302" s="75">
        <v>774</v>
      </c>
      <c r="J302" s="45">
        <v>2020</v>
      </c>
      <c r="K302" s="45">
        <v>2020</v>
      </c>
      <c r="L302" s="81">
        <f t="shared" ref="L302:L311" si="94">M302+N302+O302+P302</f>
        <v>2.78</v>
      </c>
      <c r="M302" s="81">
        <v>0</v>
      </c>
      <c r="N302" s="81">
        <v>0</v>
      </c>
      <c r="O302" s="81">
        <v>0</v>
      </c>
      <c r="P302" s="81">
        <v>2.78</v>
      </c>
      <c r="Q302" s="75" t="s">
        <v>46</v>
      </c>
      <c r="R302" s="75">
        <v>210</v>
      </c>
      <c r="S302" s="75">
        <v>774</v>
      </c>
      <c r="T302" s="45">
        <f t="shared" si="90"/>
        <v>210</v>
      </c>
      <c r="U302" s="45">
        <f t="shared" si="91"/>
        <v>774</v>
      </c>
      <c r="V302" s="75">
        <f t="shared" si="92"/>
        <v>210</v>
      </c>
      <c r="W302" s="75">
        <f t="shared" si="93"/>
        <v>774</v>
      </c>
      <c r="X302" s="75">
        <v>0</v>
      </c>
      <c r="Y302" s="75">
        <v>0</v>
      </c>
      <c r="Z302" s="75">
        <v>0</v>
      </c>
      <c r="AA302" s="75">
        <v>0</v>
      </c>
      <c r="AB302" s="66" t="s">
        <v>117</v>
      </c>
      <c r="AC302" s="66" t="s">
        <v>196</v>
      </c>
      <c r="AD302" s="67"/>
      <c r="AE302" s="2"/>
    </row>
    <row r="303" s="8" customFormat="1" spans="1:31">
      <c r="A303" s="75" t="s">
        <v>42</v>
      </c>
      <c r="B303" s="66" t="s">
        <v>202</v>
      </c>
      <c r="C303" s="75" t="s">
        <v>50</v>
      </c>
      <c r="D303" s="77" t="s">
        <v>70</v>
      </c>
      <c r="E303" s="75" t="s">
        <v>180</v>
      </c>
      <c r="F303" s="75">
        <v>2209.164</v>
      </c>
      <c r="G303" s="75">
        <v>1</v>
      </c>
      <c r="H303" s="75">
        <v>248</v>
      </c>
      <c r="I303" s="75">
        <v>929</v>
      </c>
      <c r="J303" s="45">
        <v>2020</v>
      </c>
      <c r="K303" s="45">
        <v>2020</v>
      </c>
      <c r="L303" s="81">
        <f t="shared" si="94"/>
        <v>2.209164</v>
      </c>
      <c r="M303" s="81">
        <v>0</v>
      </c>
      <c r="N303" s="81">
        <v>0</v>
      </c>
      <c r="O303" s="81">
        <v>0</v>
      </c>
      <c r="P303" s="81">
        <v>2.209164</v>
      </c>
      <c r="Q303" s="75" t="s">
        <v>46</v>
      </c>
      <c r="R303" s="75">
        <v>248</v>
      </c>
      <c r="S303" s="75">
        <v>929</v>
      </c>
      <c r="T303" s="45">
        <f t="shared" si="90"/>
        <v>248</v>
      </c>
      <c r="U303" s="45">
        <f t="shared" si="91"/>
        <v>929</v>
      </c>
      <c r="V303" s="75">
        <f t="shared" si="92"/>
        <v>248</v>
      </c>
      <c r="W303" s="75">
        <f t="shared" si="93"/>
        <v>929</v>
      </c>
      <c r="X303" s="74">
        <v>0</v>
      </c>
      <c r="Y303" s="74">
        <v>0</v>
      </c>
      <c r="Z303" s="74">
        <v>0</v>
      </c>
      <c r="AA303" s="74">
        <v>0</v>
      </c>
      <c r="AB303" s="66" t="s">
        <v>117</v>
      </c>
      <c r="AC303" s="66" t="s">
        <v>196</v>
      </c>
      <c r="AD303" s="68"/>
      <c r="AE303" s="2"/>
    </row>
    <row r="304" s="8" customFormat="1" spans="1:31">
      <c r="A304" s="75" t="s">
        <v>42</v>
      </c>
      <c r="B304" s="66" t="s">
        <v>202</v>
      </c>
      <c r="C304" s="75" t="s">
        <v>51</v>
      </c>
      <c r="D304" s="77" t="s">
        <v>70</v>
      </c>
      <c r="E304" s="75" t="s">
        <v>180</v>
      </c>
      <c r="F304" s="75">
        <v>9980.857</v>
      </c>
      <c r="G304" s="75">
        <v>1</v>
      </c>
      <c r="H304" s="75">
        <v>161</v>
      </c>
      <c r="I304" s="75">
        <v>700</v>
      </c>
      <c r="J304" s="45">
        <v>2020</v>
      </c>
      <c r="K304" s="45">
        <v>2020</v>
      </c>
      <c r="L304" s="81">
        <f t="shared" si="94"/>
        <v>9.98</v>
      </c>
      <c r="M304" s="81">
        <v>0</v>
      </c>
      <c r="N304" s="81">
        <v>0</v>
      </c>
      <c r="O304" s="81">
        <v>0</v>
      </c>
      <c r="P304" s="81">
        <v>9.98</v>
      </c>
      <c r="Q304" s="75" t="s">
        <v>46</v>
      </c>
      <c r="R304" s="75">
        <v>161</v>
      </c>
      <c r="S304" s="75">
        <v>700</v>
      </c>
      <c r="T304" s="45">
        <f t="shared" si="90"/>
        <v>161</v>
      </c>
      <c r="U304" s="45">
        <f t="shared" si="91"/>
        <v>700</v>
      </c>
      <c r="V304" s="75">
        <f t="shared" si="92"/>
        <v>161</v>
      </c>
      <c r="W304" s="75">
        <f t="shared" si="93"/>
        <v>700</v>
      </c>
      <c r="X304" s="75">
        <v>0</v>
      </c>
      <c r="Y304" s="75">
        <v>0</v>
      </c>
      <c r="Z304" s="75">
        <v>0</v>
      </c>
      <c r="AA304" s="75">
        <v>0</v>
      </c>
      <c r="AB304" s="66" t="s">
        <v>117</v>
      </c>
      <c r="AC304" s="66" t="s">
        <v>196</v>
      </c>
      <c r="AD304" s="67"/>
      <c r="AE304" s="2"/>
    </row>
    <row r="305" s="8" customFormat="1" spans="1:31">
      <c r="A305" s="75" t="s">
        <v>42</v>
      </c>
      <c r="B305" s="66" t="s">
        <v>202</v>
      </c>
      <c r="C305" s="75" t="s">
        <v>52</v>
      </c>
      <c r="D305" s="77" t="s">
        <v>70</v>
      </c>
      <c r="E305" s="75" t="s">
        <v>180</v>
      </c>
      <c r="F305" s="75">
        <v>6990.778</v>
      </c>
      <c r="G305" s="75">
        <v>1</v>
      </c>
      <c r="H305" s="75">
        <v>427</v>
      </c>
      <c r="I305" s="75">
        <v>1571</v>
      </c>
      <c r="J305" s="45">
        <v>2020</v>
      </c>
      <c r="K305" s="45">
        <v>2020</v>
      </c>
      <c r="L305" s="81">
        <f t="shared" si="94"/>
        <v>6.990778</v>
      </c>
      <c r="M305" s="81">
        <v>0</v>
      </c>
      <c r="N305" s="81">
        <v>0</v>
      </c>
      <c r="O305" s="81">
        <v>0</v>
      </c>
      <c r="P305" s="81">
        <v>6.990778</v>
      </c>
      <c r="Q305" s="75" t="s">
        <v>46</v>
      </c>
      <c r="R305" s="75">
        <v>427</v>
      </c>
      <c r="S305" s="75">
        <v>1571</v>
      </c>
      <c r="T305" s="45">
        <f t="shared" si="90"/>
        <v>427</v>
      </c>
      <c r="U305" s="45">
        <f t="shared" si="91"/>
        <v>1571</v>
      </c>
      <c r="V305" s="75">
        <f t="shared" si="92"/>
        <v>427</v>
      </c>
      <c r="W305" s="75">
        <f t="shared" si="93"/>
        <v>1571</v>
      </c>
      <c r="X305" s="75">
        <v>0</v>
      </c>
      <c r="Y305" s="75">
        <v>0</v>
      </c>
      <c r="Z305" s="75">
        <v>0</v>
      </c>
      <c r="AA305" s="75">
        <v>0</v>
      </c>
      <c r="AB305" s="66" t="s">
        <v>117</v>
      </c>
      <c r="AC305" s="66" t="s">
        <v>196</v>
      </c>
      <c r="AD305" s="66"/>
      <c r="AE305" s="2"/>
    </row>
    <row r="306" s="11" customFormat="1" spans="1:237">
      <c r="A306" s="75" t="s">
        <v>42</v>
      </c>
      <c r="B306" s="66" t="s">
        <v>202</v>
      </c>
      <c r="C306" s="75" t="s">
        <v>53</v>
      </c>
      <c r="D306" s="77" t="s">
        <v>70</v>
      </c>
      <c r="E306" s="75" t="s">
        <v>180</v>
      </c>
      <c r="F306" s="75">
        <v>12176.697</v>
      </c>
      <c r="G306" s="75">
        <v>1</v>
      </c>
      <c r="H306" s="75">
        <v>847</v>
      </c>
      <c r="I306" s="75">
        <v>3235</v>
      </c>
      <c r="J306" s="45">
        <v>2020</v>
      </c>
      <c r="K306" s="45">
        <v>2020</v>
      </c>
      <c r="L306" s="81">
        <f t="shared" si="94"/>
        <v>12.176697</v>
      </c>
      <c r="M306" s="81">
        <v>0</v>
      </c>
      <c r="N306" s="81">
        <v>0</v>
      </c>
      <c r="O306" s="81">
        <v>0</v>
      </c>
      <c r="P306" s="81">
        <v>12.176697</v>
      </c>
      <c r="Q306" s="75" t="s">
        <v>46</v>
      </c>
      <c r="R306" s="75">
        <v>847</v>
      </c>
      <c r="S306" s="75">
        <v>3235</v>
      </c>
      <c r="T306" s="45">
        <f t="shared" si="90"/>
        <v>847</v>
      </c>
      <c r="U306" s="45">
        <f t="shared" si="91"/>
        <v>3235</v>
      </c>
      <c r="V306" s="75">
        <f t="shared" si="92"/>
        <v>847</v>
      </c>
      <c r="W306" s="75">
        <f t="shared" si="93"/>
        <v>3235</v>
      </c>
      <c r="X306" s="75">
        <v>0</v>
      </c>
      <c r="Y306" s="75">
        <v>0</v>
      </c>
      <c r="Z306" s="75">
        <v>0</v>
      </c>
      <c r="AA306" s="75">
        <v>0</v>
      </c>
      <c r="AB306" s="66" t="s">
        <v>117</v>
      </c>
      <c r="AC306" s="66" t="s">
        <v>196</v>
      </c>
      <c r="AD306" s="67"/>
      <c r="AE306" s="2"/>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c r="GG306" s="6"/>
      <c r="GH306" s="6"/>
      <c r="GI306" s="6"/>
      <c r="GJ306" s="6"/>
      <c r="GK306" s="6"/>
      <c r="GL306" s="6"/>
      <c r="GM306" s="6"/>
      <c r="GN306" s="6"/>
      <c r="GO306" s="6"/>
      <c r="GP306" s="6"/>
      <c r="GQ306" s="6"/>
      <c r="GR306" s="6"/>
      <c r="GS306" s="6"/>
      <c r="GT306" s="6"/>
      <c r="GU306" s="6"/>
      <c r="GV306" s="6"/>
      <c r="GW306" s="6"/>
      <c r="GX306" s="6"/>
      <c r="GY306" s="6"/>
      <c r="GZ306" s="6"/>
      <c r="HA306" s="6"/>
      <c r="HB306" s="6"/>
      <c r="HC306" s="6"/>
      <c r="HD306" s="6"/>
      <c r="HE306" s="6"/>
      <c r="HF306" s="6"/>
      <c r="HG306" s="6"/>
      <c r="HH306" s="6"/>
      <c r="HI306" s="6"/>
      <c r="HJ306" s="6"/>
      <c r="HK306" s="6"/>
      <c r="HL306" s="6"/>
      <c r="HM306" s="6"/>
      <c r="HN306" s="6"/>
      <c r="HO306" s="6"/>
      <c r="HP306" s="6"/>
      <c r="HQ306" s="6"/>
      <c r="HR306" s="6"/>
      <c r="HS306" s="6"/>
      <c r="HT306" s="6"/>
      <c r="HU306" s="6"/>
      <c r="HV306" s="6"/>
      <c r="HW306" s="6"/>
      <c r="HX306" s="6"/>
      <c r="HY306" s="6"/>
      <c r="HZ306" s="6"/>
      <c r="IA306" s="6"/>
      <c r="IB306" s="6"/>
      <c r="IC306" s="6"/>
    </row>
    <row r="307" s="8" customFormat="1" spans="1:31">
      <c r="A307" s="75" t="s">
        <v>42</v>
      </c>
      <c r="B307" s="66" t="s">
        <v>202</v>
      </c>
      <c r="C307" s="75" t="s">
        <v>54</v>
      </c>
      <c r="D307" s="77" t="s">
        <v>70</v>
      </c>
      <c r="E307" s="75" t="s">
        <v>180</v>
      </c>
      <c r="F307" s="75">
        <v>29538.795</v>
      </c>
      <c r="G307" s="75">
        <v>1</v>
      </c>
      <c r="H307" s="75">
        <v>1143</v>
      </c>
      <c r="I307" s="75">
        <v>4487</v>
      </c>
      <c r="J307" s="45">
        <v>2020</v>
      </c>
      <c r="K307" s="45">
        <v>2020</v>
      </c>
      <c r="L307" s="81">
        <f t="shared" si="94"/>
        <v>29.5388</v>
      </c>
      <c r="M307" s="81">
        <v>0</v>
      </c>
      <c r="N307" s="81">
        <v>0</v>
      </c>
      <c r="O307" s="81">
        <v>0</v>
      </c>
      <c r="P307" s="81">
        <v>29.5388</v>
      </c>
      <c r="Q307" s="75" t="s">
        <v>46</v>
      </c>
      <c r="R307" s="75">
        <v>1143</v>
      </c>
      <c r="S307" s="75">
        <v>4487</v>
      </c>
      <c r="T307" s="45">
        <f t="shared" si="90"/>
        <v>1143</v>
      </c>
      <c r="U307" s="45">
        <f t="shared" si="91"/>
        <v>4487</v>
      </c>
      <c r="V307" s="75">
        <f t="shared" si="92"/>
        <v>1143</v>
      </c>
      <c r="W307" s="75">
        <f t="shared" si="93"/>
        <v>4487</v>
      </c>
      <c r="X307" s="74">
        <v>0</v>
      </c>
      <c r="Y307" s="74">
        <v>0</v>
      </c>
      <c r="Z307" s="74">
        <v>0</v>
      </c>
      <c r="AA307" s="74">
        <v>0</v>
      </c>
      <c r="AB307" s="66" t="s">
        <v>117</v>
      </c>
      <c r="AC307" s="66" t="s">
        <v>196</v>
      </c>
      <c r="AD307" s="68"/>
      <c r="AE307" s="2"/>
    </row>
    <row r="308" s="12" customFormat="1" spans="1:237">
      <c r="A308" s="75" t="s">
        <v>42</v>
      </c>
      <c r="B308" s="66" t="s">
        <v>202</v>
      </c>
      <c r="C308" s="75" t="s">
        <v>55</v>
      </c>
      <c r="D308" s="77" t="s">
        <v>70</v>
      </c>
      <c r="E308" s="75" t="s">
        <v>180</v>
      </c>
      <c r="F308" s="75">
        <v>38871.269</v>
      </c>
      <c r="G308" s="75">
        <v>1</v>
      </c>
      <c r="H308" s="75">
        <v>1265</v>
      </c>
      <c r="I308" s="75">
        <v>5008</v>
      </c>
      <c r="J308" s="45">
        <v>2020</v>
      </c>
      <c r="K308" s="45">
        <v>2020</v>
      </c>
      <c r="L308" s="81">
        <f t="shared" si="94"/>
        <v>39.08</v>
      </c>
      <c r="M308" s="81">
        <v>0</v>
      </c>
      <c r="N308" s="81">
        <v>0</v>
      </c>
      <c r="O308" s="81">
        <v>0</v>
      </c>
      <c r="P308" s="81">
        <v>39.08</v>
      </c>
      <c r="Q308" s="75" t="s">
        <v>46</v>
      </c>
      <c r="R308" s="75">
        <v>1265</v>
      </c>
      <c r="S308" s="75">
        <v>5008</v>
      </c>
      <c r="T308" s="45">
        <f t="shared" si="90"/>
        <v>1265</v>
      </c>
      <c r="U308" s="45">
        <f t="shared" si="91"/>
        <v>5008</v>
      </c>
      <c r="V308" s="75">
        <f t="shared" si="92"/>
        <v>1265</v>
      </c>
      <c r="W308" s="75">
        <f t="shared" si="93"/>
        <v>5008</v>
      </c>
      <c r="X308" s="75">
        <v>0</v>
      </c>
      <c r="Y308" s="75">
        <v>0</v>
      </c>
      <c r="Z308" s="75">
        <v>0</v>
      </c>
      <c r="AA308" s="75">
        <v>0</v>
      </c>
      <c r="AB308" s="66" t="s">
        <v>117</v>
      </c>
      <c r="AC308" s="66" t="s">
        <v>196</v>
      </c>
      <c r="AD308" s="66"/>
      <c r="AE308" s="2"/>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row>
    <row r="309" s="8" customFormat="1" spans="1:31">
      <c r="A309" s="75" t="s">
        <v>42</v>
      </c>
      <c r="B309" s="66" t="s">
        <v>202</v>
      </c>
      <c r="C309" s="75" t="s">
        <v>56</v>
      </c>
      <c r="D309" s="77" t="s">
        <v>70</v>
      </c>
      <c r="E309" s="75" t="s">
        <v>180</v>
      </c>
      <c r="F309" s="75">
        <v>12339</v>
      </c>
      <c r="G309" s="75">
        <v>1</v>
      </c>
      <c r="H309" s="75">
        <v>456</v>
      </c>
      <c r="I309" s="75">
        <v>1643</v>
      </c>
      <c r="J309" s="45">
        <v>2020</v>
      </c>
      <c r="K309" s="45">
        <v>2020</v>
      </c>
      <c r="L309" s="81">
        <f t="shared" si="94"/>
        <v>12.339</v>
      </c>
      <c r="M309" s="81">
        <v>0</v>
      </c>
      <c r="N309" s="81">
        <v>0</v>
      </c>
      <c r="O309" s="81">
        <v>0</v>
      </c>
      <c r="P309" s="81">
        <v>12.339</v>
      </c>
      <c r="Q309" s="75" t="s">
        <v>46</v>
      </c>
      <c r="R309" s="75">
        <v>456</v>
      </c>
      <c r="S309" s="75">
        <v>1643</v>
      </c>
      <c r="T309" s="45">
        <f t="shared" si="90"/>
        <v>456</v>
      </c>
      <c r="U309" s="45">
        <f t="shared" si="91"/>
        <v>1643</v>
      </c>
      <c r="V309" s="75">
        <f t="shared" si="92"/>
        <v>456</v>
      </c>
      <c r="W309" s="75">
        <f t="shared" si="93"/>
        <v>1643</v>
      </c>
      <c r="X309" s="75">
        <v>0</v>
      </c>
      <c r="Y309" s="75">
        <v>0</v>
      </c>
      <c r="Z309" s="75">
        <v>0</v>
      </c>
      <c r="AA309" s="75">
        <v>0</v>
      </c>
      <c r="AB309" s="66" t="s">
        <v>117</v>
      </c>
      <c r="AC309" s="66" t="s">
        <v>196</v>
      </c>
      <c r="AD309" s="67"/>
      <c r="AE309" s="2"/>
    </row>
    <row r="310" s="8" customFormat="1" spans="1:31">
      <c r="A310" s="75" t="s">
        <v>42</v>
      </c>
      <c r="B310" s="66" t="s">
        <v>202</v>
      </c>
      <c r="C310" s="75" t="s">
        <v>57</v>
      </c>
      <c r="D310" s="77" t="s">
        <v>70</v>
      </c>
      <c r="E310" s="75" t="s">
        <v>180</v>
      </c>
      <c r="F310" s="75">
        <v>1377.379</v>
      </c>
      <c r="G310" s="75">
        <v>1</v>
      </c>
      <c r="H310" s="75">
        <v>108</v>
      </c>
      <c r="I310" s="75">
        <v>432</v>
      </c>
      <c r="J310" s="45">
        <v>2020</v>
      </c>
      <c r="K310" s="45">
        <v>2020</v>
      </c>
      <c r="L310" s="81">
        <f t="shared" si="94"/>
        <v>1.3774</v>
      </c>
      <c r="M310" s="81">
        <v>0</v>
      </c>
      <c r="N310" s="81">
        <v>0</v>
      </c>
      <c r="O310" s="81">
        <v>0</v>
      </c>
      <c r="P310" s="81">
        <v>1.3774</v>
      </c>
      <c r="Q310" s="75" t="s">
        <v>46</v>
      </c>
      <c r="R310" s="75">
        <v>108</v>
      </c>
      <c r="S310" s="75">
        <v>432</v>
      </c>
      <c r="T310" s="45">
        <f t="shared" si="90"/>
        <v>108</v>
      </c>
      <c r="U310" s="45">
        <f t="shared" si="91"/>
        <v>432</v>
      </c>
      <c r="V310" s="75">
        <f t="shared" si="92"/>
        <v>108</v>
      </c>
      <c r="W310" s="75">
        <f t="shared" si="93"/>
        <v>432</v>
      </c>
      <c r="X310" s="75">
        <v>0</v>
      </c>
      <c r="Y310" s="75">
        <v>0</v>
      </c>
      <c r="Z310" s="75">
        <v>0</v>
      </c>
      <c r="AA310" s="75">
        <v>0</v>
      </c>
      <c r="AB310" s="66" t="s">
        <v>117</v>
      </c>
      <c r="AC310" s="66" t="s">
        <v>196</v>
      </c>
      <c r="AD310" s="66"/>
      <c r="AE310" s="2"/>
    </row>
    <row r="311" s="2" customFormat="1" spans="1:30">
      <c r="A311" s="75" t="s">
        <v>42</v>
      </c>
      <c r="B311" s="66" t="s">
        <v>202</v>
      </c>
      <c r="C311" s="75" t="s">
        <v>58</v>
      </c>
      <c r="D311" s="77" t="s">
        <v>70</v>
      </c>
      <c r="E311" s="75" t="s">
        <v>180</v>
      </c>
      <c r="F311" s="75">
        <v>80744.202</v>
      </c>
      <c r="G311" s="75">
        <v>1</v>
      </c>
      <c r="H311" s="75">
        <v>1824</v>
      </c>
      <c r="I311" s="75">
        <v>7942</v>
      </c>
      <c r="J311" s="45">
        <v>2020</v>
      </c>
      <c r="K311" s="45">
        <v>2020</v>
      </c>
      <c r="L311" s="81">
        <f t="shared" si="94"/>
        <v>80.7444</v>
      </c>
      <c r="M311" s="81">
        <v>0</v>
      </c>
      <c r="N311" s="81">
        <v>0</v>
      </c>
      <c r="O311" s="81">
        <v>0</v>
      </c>
      <c r="P311" s="81">
        <v>80.7444</v>
      </c>
      <c r="Q311" s="75" t="s">
        <v>46</v>
      </c>
      <c r="R311" s="75">
        <v>1824</v>
      </c>
      <c r="S311" s="75">
        <v>7942</v>
      </c>
      <c r="T311" s="45">
        <f t="shared" si="90"/>
        <v>1824</v>
      </c>
      <c r="U311" s="45">
        <f t="shared" si="91"/>
        <v>7942</v>
      </c>
      <c r="V311" s="75">
        <f t="shared" si="92"/>
        <v>1824</v>
      </c>
      <c r="W311" s="75">
        <f t="shared" si="93"/>
        <v>7942</v>
      </c>
      <c r="X311" s="75">
        <v>0</v>
      </c>
      <c r="Y311" s="75">
        <v>0</v>
      </c>
      <c r="Z311" s="75">
        <v>0</v>
      </c>
      <c r="AA311" s="75">
        <v>0</v>
      </c>
      <c r="AB311" s="66" t="s">
        <v>117</v>
      </c>
      <c r="AC311" s="66" t="s">
        <v>196</v>
      </c>
      <c r="AD311" s="66"/>
    </row>
    <row r="312" s="5" customFormat="1" spans="1:31">
      <c r="A312" s="77">
        <v>7</v>
      </c>
      <c r="B312" s="65" t="s">
        <v>203</v>
      </c>
      <c r="C312" s="77" t="s">
        <v>36</v>
      </c>
      <c r="D312" s="77"/>
      <c r="E312" s="77"/>
      <c r="F312" s="77">
        <f t="shared" ref="F312:I312" si="95">F313+F325+F344+F366+F380+F392+F393</f>
        <v>52321</v>
      </c>
      <c r="G312" s="77">
        <f t="shared" si="95"/>
        <v>72</v>
      </c>
      <c r="H312" s="77">
        <f t="shared" si="95"/>
        <v>15959</v>
      </c>
      <c r="I312" s="77">
        <f t="shared" si="95"/>
        <v>52434</v>
      </c>
      <c r="J312" s="43"/>
      <c r="K312" s="43"/>
      <c r="L312" s="80">
        <f t="shared" ref="L312:P312" si="96">L313+L325+L344+L366+L380+L392+L393</f>
        <v>1451.9589</v>
      </c>
      <c r="M312" s="80">
        <f t="shared" si="96"/>
        <v>0</v>
      </c>
      <c r="N312" s="80">
        <f t="shared" si="96"/>
        <v>0</v>
      </c>
      <c r="O312" s="80">
        <f t="shared" si="96"/>
        <v>0</v>
      </c>
      <c r="P312" s="80">
        <f t="shared" si="96"/>
        <v>1451.9589</v>
      </c>
      <c r="Q312" s="43"/>
      <c r="R312" s="77">
        <f t="shared" ref="R312:AA312" si="97">R313+R325+R344+R366+R380+R392+R393</f>
        <v>16081</v>
      </c>
      <c r="S312" s="77">
        <f t="shared" si="97"/>
        <v>52933</v>
      </c>
      <c r="T312" s="77">
        <f t="shared" si="97"/>
        <v>16081</v>
      </c>
      <c r="U312" s="77">
        <f t="shared" si="97"/>
        <v>52933</v>
      </c>
      <c r="V312" s="77">
        <f t="shared" si="97"/>
        <v>0</v>
      </c>
      <c r="W312" s="77">
        <f t="shared" si="97"/>
        <v>0</v>
      </c>
      <c r="X312" s="77">
        <f t="shared" si="97"/>
        <v>0</v>
      </c>
      <c r="Y312" s="77">
        <f t="shared" si="97"/>
        <v>0</v>
      </c>
      <c r="Z312" s="77">
        <f t="shared" si="97"/>
        <v>0</v>
      </c>
      <c r="AA312" s="77">
        <f t="shared" si="97"/>
        <v>0</v>
      </c>
      <c r="AB312" s="65"/>
      <c r="AC312" s="65"/>
      <c r="AD312" s="65"/>
      <c r="AE312" s="3"/>
    </row>
    <row r="313" s="5" customFormat="1" spans="1:31">
      <c r="A313" s="77">
        <v>7.1</v>
      </c>
      <c r="B313" s="65" t="s">
        <v>204</v>
      </c>
      <c r="C313" s="77" t="s">
        <v>36</v>
      </c>
      <c r="D313" s="77"/>
      <c r="E313" s="77"/>
      <c r="F313" s="77">
        <f t="shared" ref="F313:I313" si="98">F314+F315+F316+F317+F318+F319+F320+F321+F322+F323+F324</f>
        <v>3388</v>
      </c>
      <c r="G313" s="77">
        <f t="shared" si="98"/>
        <v>11</v>
      </c>
      <c r="H313" s="77">
        <f t="shared" si="98"/>
        <v>1247</v>
      </c>
      <c r="I313" s="77">
        <f t="shared" si="98"/>
        <v>3452</v>
      </c>
      <c r="J313" s="43"/>
      <c r="K313" s="43"/>
      <c r="L313" s="80">
        <f t="shared" ref="L313:P313" si="99">L314+L315+L316+L317+L318+L319+L320+L321+L322+L323+L324</f>
        <v>777.143</v>
      </c>
      <c r="M313" s="80">
        <f t="shared" si="99"/>
        <v>0</v>
      </c>
      <c r="N313" s="80">
        <f t="shared" si="99"/>
        <v>0</v>
      </c>
      <c r="O313" s="80">
        <f t="shared" si="99"/>
        <v>0</v>
      </c>
      <c r="P313" s="80">
        <f t="shared" si="99"/>
        <v>777.143</v>
      </c>
      <c r="Q313" s="43"/>
      <c r="R313" s="77">
        <f t="shared" ref="R313:AA313" si="100">R314+R315+R316+R317+R318+R319+R320+R321+R322+R323+R324</f>
        <v>1247</v>
      </c>
      <c r="S313" s="77">
        <f t="shared" si="100"/>
        <v>3452</v>
      </c>
      <c r="T313" s="77">
        <f t="shared" si="100"/>
        <v>1247</v>
      </c>
      <c r="U313" s="77">
        <f t="shared" si="100"/>
        <v>3452</v>
      </c>
      <c r="V313" s="77">
        <f t="shared" si="100"/>
        <v>0</v>
      </c>
      <c r="W313" s="77">
        <f t="shared" si="100"/>
        <v>0</v>
      </c>
      <c r="X313" s="77">
        <f t="shared" si="100"/>
        <v>0</v>
      </c>
      <c r="Y313" s="77">
        <f t="shared" si="100"/>
        <v>0</v>
      </c>
      <c r="Z313" s="77">
        <f t="shared" si="100"/>
        <v>0</v>
      </c>
      <c r="AA313" s="77">
        <f t="shared" si="100"/>
        <v>0</v>
      </c>
      <c r="AB313" s="65"/>
      <c r="AC313" s="65"/>
      <c r="AD313" s="65"/>
      <c r="AE313" s="3"/>
    </row>
    <row r="314" s="8" customFormat="1" spans="1:31">
      <c r="A314" s="75" t="s">
        <v>42</v>
      </c>
      <c r="B314" s="66" t="s">
        <v>205</v>
      </c>
      <c r="C314" s="75" t="s">
        <v>44</v>
      </c>
      <c r="D314" s="77" t="s">
        <v>70</v>
      </c>
      <c r="E314" s="75" t="s">
        <v>71</v>
      </c>
      <c r="F314" s="75">
        <v>79</v>
      </c>
      <c r="G314" s="75">
        <v>1</v>
      </c>
      <c r="H314" s="75">
        <v>31</v>
      </c>
      <c r="I314" s="75">
        <v>79</v>
      </c>
      <c r="J314" s="45">
        <v>2020</v>
      </c>
      <c r="K314" s="45">
        <v>2020</v>
      </c>
      <c r="L314" s="81">
        <v>21.685</v>
      </c>
      <c r="M314" s="81">
        <v>0</v>
      </c>
      <c r="N314" s="81">
        <v>0</v>
      </c>
      <c r="O314" s="81">
        <v>0</v>
      </c>
      <c r="P314" s="81">
        <v>21.685</v>
      </c>
      <c r="Q314" s="75" t="s">
        <v>46</v>
      </c>
      <c r="R314" s="75">
        <v>31</v>
      </c>
      <c r="S314" s="75">
        <v>79</v>
      </c>
      <c r="T314" s="45">
        <f t="shared" ref="T314:T324" si="101">H314</f>
        <v>31</v>
      </c>
      <c r="U314" s="45">
        <f t="shared" ref="U314:U324" si="102">I314</f>
        <v>79</v>
      </c>
      <c r="V314" s="75">
        <v>0</v>
      </c>
      <c r="W314" s="75">
        <v>0</v>
      </c>
      <c r="X314" s="75">
        <v>0</v>
      </c>
      <c r="Y314" s="75">
        <v>0</v>
      </c>
      <c r="Z314" s="75">
        <v>0</v>
      </c>
      <c r="AA314" s="75">
        <v>0</v>
      </c>
      <c r="AB314" s="66" t="s">
        <v>206</v>
      </c>
      <c r="AC314" s="66" t="s">
        <v>207</v>
      </c>
      <c r="AD314" s="66"/>
      <c r="AE314" s="2"/>
    </row>
    <row r="315" s="8" customFormat="1" spans="1:31">
      <c r="A315" s="75" t="s">
        <v>42</v>
      </c>
      <c r="B315" s="66" t="s">
        <v>205</v>
      </c>
      <c r="C315" s="75" t="s">
        <v>49</v>
      </c>
      <c r="D315" s="77" t="s">
        <v>70</v>
      </c>
      <c r="E315" s="75" t="s">
        <v>71</v>
      </c>
      <c r="F315" s="75">
        <v>57</v>
      </c>
      <c r="G315" s="75">
        <v>1</v>
      </c>
      <c r="H315" s="75">
        <v>57</v>
      </c>
      <c r="I315" s="75">
        <v>149</v>
      </c>
      <c r="J315" s="45">
        <v>2020</v>
      </c>
      <c r="K315" s="45">
        <v>2020</v>
      </c>
      <c r="L315" s="81">
        <v>37.281</v>
      </c>
      <c r="M315" s="81">
        <v>0</v>
      </c>
      <c r="N315" s="81">
        <v>0</v>
      </c>
      <c r="O315" s="81">
        <v>0</v>
      </c>
      <c r="P315" s="81">
        <v>37.281</v>
      </c>
      <c r="Q315" s="75" t="s">
        <v>46</v>
      </c>
      <c r="R315" s="75">
        <v>57</v>
      </c>
      <c r="S315" s="75">
        <v>149</v>
      </c>
      <c r="T315" s="45">
        <f t="shared" si="101"/>
        <v>57</v>
      </c>
      <c r="U315" s="45">
        <f t="shared" si="102"/>
        <v>149</v>
      </c>
      <c r="V315" s="73">
        <v>0</v>
      </c>
      <c r="W315" s="75">
        <v>0</v>
      </c>
      <c r="X315" s="75">
        <v>0</v>
      </c>
      <c r="Y315" s="75">
        <v>0</v>
      </c>
      <c r="Z315" s="75">
        <v>0</v>
      </c>
      <c r="AA315" s="75">
        <v>0</v>
      </c>
      <c r="AB315" s="66" t="s">
        <v>206</v>
      </c>
      <c r="AC315" s="66" t="s">
        <v>207</v>
      </c>
      <c r="AD315" s="67"/>
      <c r="AE315" s="2"/>
    </row>
    <row r="316" s="8" customFormat="1" spans="1:31">
      <c r="A316" s="75" t="s">
        <v>42</v>
      </c>
      <c r="B316" s="66" t="s">
        <v>205</v>
      </c>
      <c r="C316" s="75" t="s">
        <v>50</v>
      </c>
      <c r="D316" s="77" t="s">
        <v>70</v>
      </c>
      <c r="E316" s="75" t="s">
        <v>71</v>
      </c>
      <c r="F316" s="75">
        <v>213</v>
      </c>
      <c r="G316" s="75">
        <v>1</v>
      </c>
      <c r="H316" s="75">
        <v>76</v>
      </c>
      <c r="I316" s="75">
        <v>185</v>
      </c>
      <c r="J316" s="45">
        <v>2020</v>
      </c>
      <c r="K316" s="45">
        <v>2020</v>
      </c>
      <c r="L316" s="81">
        <v>41.863</v>
      </c>
      <c r="M316" s="81">
        <v>0</v>
      </c>
      <c r="N316" s="81">
        <v>0</v>
      </c>
      <c r="O316" s="81">
        <v>0</v>
      </c>
      <c r="P316" s="81">
        <v>41.863</v>
      </c>
      <c r="Q316" s="75" t="s">
        <v>46</v>
      </c>
      <c r="R316" s="75">
        <v>76</v>
      </c>
      <c r="S316" s="75">
        <v>185</v>
      </c>
      <c r="T316" s="45">
        <f t="shared" si="101"/>
        <v>76</v>
      </c>
      <c r="U316" s="45">
        <f t="shared" si="102"/>
        <v>185</v>
      </c>
      <c r="V316" s="73">
        <v>0</v>
      </c>
      <c r="W316" s="74">
        <v>0</v>
      </c>
      <c r="X316" s="74">
        <v>0</v>
      </c>
      <c r="Y316" s="74">
        <v>0</v>
      </c>
      <c r="Z316" s="74">
        <v>0</v>
      </c>
      <c r="AA316" s="74">
        <v>0</v>
      </c>
      <c r="AB316" s="66" t="s">
        <v>206</v>
      </c>
      <c r="AC316" s="66" t="s">
        <v>207</v>
      </c>
      <c r="AD316" s="68"/>
      <c r="AE316" s="2"/>
    </row>
    <row r="317" s="8" customFormat="1" spans="1:31">
      <c r="A317" s="75" t="s">
        <v>42</v>
      </c>
      <c r="B317" s="66" t="s">
        <v>205</v>
      </c>
      <c r="C317" s="75" t="s">
        <v>51</v>
      </c>
      <c r="D317" s="77" t="s">
        <v>70</v>
      </c>
      <c r="E317" s="75" t="s">
        <v>71</v>
      </c>
      <c r="F317" s="75">
        <v>191</v>
      </c>
      <c r="G317" s="75">
        <v>1</v>
      </c>
      <c r="H317" s="75">
        <v>52</v>
      </c>
      <c r="I317" s="75">
        <v>191</v>
      </c>
      <c r="J317" s="45">
        <v>2020</v>
      </c>
      <c r="K317" s="45">
        <v>2020</v>
      </c>
      <c r="L317" s="81">
        <v>32.84</v>
      </c>
      <c r="M317" s="81">
        <v>0</v>
      </c>
      <c r="N317" s="81">
        <v>0</v>
      </c>
      <c r="O317" s="81">
        <v>0</v>
      </c>
      <c r="P317" s="81">
        <v>32.84</v>
      </c>
      <c r="Q317" s="75" t="s">
        <v>46</v>
      </c>
      <c r="R317" s="75">
        <v>52</v>
      </c>
      <c r="S317" s="75">
        <v>191</v>
      </c>
      <c r="T317" s="45">
        <f t="shared" si="101"/>
        <v>52</v>
      </c>
      <c r="U317" s="45">
        <f t="shared" si="102"/>
        <v>191</v>
      </c>
      <c r="V317" s="73">
        <v>0</v>
      </c>
      <c r="W317" s="75">
        <v>0</v>
      </c>
      <c r="X317" s="75">
        <v>0</v>
      </c>
      <c r="Y317" s="75">
        <v>0</v>
      </c>
      <c r="Z317" s="75">
        <v>0</v>
      </c>
      <c r="AA317" s="75">
        <v>0</v>
      </c>
      <c r="AB317" s="66" t="s">
        <v>206</v>
      </c>
      <c r="AC317" s="66" t="s">
        <v>207</v>
      </c>
      <c r="AD317" s="67"/>
      <c r="AE317" s="2"/>
    </row>
    <row r="318" s="8" customFormat="1" spans="1:31">
      <c r="A318" s="75" t="s">
        <v>42</v>
      </c>
      <c r="B318" s="66" t="s">
        <v>205</v>
      </c>
      <c r="C318" s="75" t="s">
        <v>52</v>
      </c>
      <c r="D318" s="77" t="s">
        <v>70</v>
      </c>
      <c r="E318" s="75" t="s">
        <v>71</v>
      </c>
      <c r="F318" s="75">
        <v>446</v>
      </c>
      <c r="G318" s="75">
        <v>1</v>
      </c>
      <c r="H318" s="75">
        <v>169</v>
      </c>
      <c r="I318" s="75">
        <v>446</v>
      </c>
      <c r="J318" s="45">
        <v>2020</v>
      </c>
      <c r="K318" s="45">
        <v>2020</v>
      </c>
      <c r="L318" s="81">
        <v>107.86</v>
      </c>
      <c r="M318" s="81">
        <v>0</v>
      </c>
      <c r="N318" s="81">
        <v>0</v>
      </c>
      <c r="O318" s="81">
        <v>0</v>
      </c>
      <c r="P318" s="81">
        <v>107.86</v>
      </c>
      <c r="Q318" s="75" t="s">
        <v>46</v>
      </c>
      <c r="R318" s="75">
        <v>169</v>
      </c>
      <c r="S318" s="75">
        <v>446</v>
      </c>
      <c r="T318" s="45">
        <f t="shared" si="101"/>
        <v>169</v>
      </c>
      <c r="U318" s="45">
        <f t="shared" si="102"/>
        <v>446</v>
      </c>
      <c r="V318" s="75">
        <v>0</v>
      </c>
      <c r="W318" s="75">
        <v>0</v>
      </c>
      <c r="X318" s="75">
        <v>0</v>
      </c>
      <c r="Y318" s="75">
        <v>0</v>
      </c>
      <c r="Z318" s="75">
        <v>0</v>
      </c>
      <c r="AA318" s="75">
        <v>0</v>
      </c>
      <c r="AB318" s="66" t="s">
        <v>206</v>
      </c>
      <c r="AC318" s="66" t="s">
        <v>207</v>
      </c>
      <c r="AD318" s="66"/>
      <c r="AE318" s="2"/>
    </row>
    <row r="319" s="8" customFormat="1" spans="1:31">
      <c r="A319" s="75" t="s">
        <v>42</v>
      </c>
      <c r="B319" s="66" t="s">
        <v>205</v>
      </c>
      <c r="C319" s="75" t="s">
        <v>53</v>
      </c>
      <c r="D319" s="77" t="s">
        <v>70</v>
      </c>
      <c r="E319" s="75" t="s">
        <v>71</v>
      </c>
      <c r="F319" s="75">
        <v>344</v>
      </c>
      <c r="G319" s="75">
        <v>1</v>
      </c>
      <c r="H319" s="75">
        <v>136</v>
      </c>
      <c r="I319" s="75">
        <v>344</v>
      </c>
      <c r="J319" s="45">
        <v>2020</v>
      </c>
      <c r="K319" s="45">
        <v>2020</v>
      </c>
      <c r="L319" s="81">
        <v>75.619</v>
      </c>
      <c r="M319" s="81">
        <v>0</v>
      </c>
      <c r="N319" s="81">
        <v>0</v>
      </c>
      <c r="O319" s="81">
        <v>0</v>
      </c>
      <c r="P319" s="81">
        <v>75.619</v>
      </c>
      <c r="Q319" s="75" t="s">
        <v>46</v>
      </c>
      <c r="R319" s="75">
        <v>136</v>
      </c>
      <c r="S319" s="75">
        <v>344</v>
      </c>
      <c r="T319" s="45">
        <f t="shared" si="101"/>
        <v>136</v>
      </c>
      <c r="U319" s="45">
        <f t="shared" si="102"/>
        <v>344</v>
      </c>
      <c r="V319" s="73">
        <v>0</v>
      </c>
      <c r="W319" s="75">
        <v>0</v>
      </c>
      <c r="X319" s="75">
        <v>0</v>
      </c>
      <c r="Y319" s="75">
        <v>0</v>
      </c>
      <c r="Z319" s="75">
        <v>0</v>
      </c>
      <c r="AA319" s="75">
        <v>0</v>
      </c>
      <c r="AB319" s="66" t="s">
        <v>206</v>
      </c>
      <c r="AC319" s="66" t="s">
        <v>207</v>
      </c>
      <c r="AD319" s="67"/>
      <c r="AE319" s="2"/>
    </row>
    <row r="320" s="8" customFormat="1" spans="1:31">
      <c r="A320" s="75" t="s">
        <v>42</v>
      </c>
      <c r="B320" s="66" t="s">
        <v>205</v>
      </c>
      <c r="C320" s="75" t="s">
        <v>54</v>
      </c>
      <c r="D320" s="77" t="s">
        <v>70</v>
      </c>
      <c r="E320" s="75" t="s">
        <v>71</v>
      </c>
      <c r="F320" s="75">
        <v>714</v>
      </c>
      <c r="G320" s="75">
        <v>1</v>
      </c>
      <c r="H320" s="75">
        <v>248</v>
      </c>
      <c r="I320" s="75">
        <v>714</v>
      </c>
      <c r="J320" s="45">
        <v>2020</v>
      </c>
      <c r="K320" s="45">
        <v>2020</v>
      </c>
      <c r="L320" s="81">
        <v>169.258</v>
      </c>
      <c r="M320" s="81">
        <v>0</v>
      </c>
      <c r="N320" s="81">
        <v>0</v>
      </c>
      <c r="O320" s="81">
        <v>0</v>
      </c>
      <c r="P320" s="81">
        <v>169.258</v>
      </c>
      <c r="Q320" s="75" t="s">
        <v>46</v>
      </c>
      <c r="R320" s="75">
        <v>248</v>
      </c>
      <c r="S320" s="75">
        <v>714</v>
      </c>
      <c r="T320" s="45">
        <f t="shared" si="101"/>
        <v>248</v>
      </c>
      <c r="U320" s="45">
        <f t="shared" si="102"/>
        <v>714</v>
      </c>
      <c r="V320" s="73">
        <v>0</v>
      </c>
      <c r="W320" s="74">
        <v>0</v>
      </c>
      <c r="X320" s="74">
        <v>0</v>
      </c>
      <c r="Y320" s="74">
        <v>0</v>
      </c>
      <c r="Z320" s="74">
        <v>0</v>
      </c>
      <c r="AA320" s="74">
        <v>0</v>
      </c>
      <c r="AB320" s="66" t="s">
        <v>206</v>
      </c>
      <c r="AC320" s="66" t="s">
        <v>207</v>
      </c>
      <c r="AD320" s="68"/>
      <c r="AE320" s="2"/>
    </row>
    <row r="321" s="8" customFormat="1" spans="1:31">
      <c r="A321" s="75" t="s">
        <v>42</v>
      </c>
      <c r="B321" s="66" t="s">
        <v>205</v>
      </c>
      <c r="C321" s="75" t="s">
        <v>55</v>
      </c>
      <c r="D321" s="77" t="s">
        <v>70</v>
      </c>
      <c r="E321" s="75" t="s">
        <v>71</v>
      </c>
      <c r="F321" s="75">
        <v>504</v>
      </c>
      <c r="G321" s="75">
        <v>1</v>
      </c>
      <c r="H321" s="75">
        <v>189</v>
      </c>
      <c r="I321" s="75">
        <v>504</v>
      </c>
      <c r="J321" s="45">
        <v>2020</v>
      </c>
      <c r="K321" s="45">
        <v>2020</v>
      </c>
      <c r="L321" s="81">
        <v>120.647</v>
      </c>
      <c r="M321" s="81">
        <v>0</v>
      </c>
      <c r="N321" s="81">
        <v>0</v>
      </c>
      <c r="O321" s="81">
        <v>0</v>
      </c>
      <c r="P321" s="81">
        <v>120.647</v>
      </c>
      <c r="Q321" s="75" t="s">
        <v>46</v>
      </c>
      <c r="R321" s="75">
        <v>189</v>
      </c>
      <c r="S321" s="75">
        <v>504</v>
      </c>
      <c r="T321" s="45">
        <f t="shared" si="101"/>
        <v>189</v>
      </c>
      <c r="U321" s="45">
        <f t="shared" si="102"/>
        <v>504</v>
      </c>
      <c r="V321" s="75">
        <v>0</v>
      </c>
      <c r="W321" s="75">
        <v>0</v>
      </c>
      <c r="X321" s="75">
        <v>0</v>
      </c>
      <c r="Y321" s="75">
        <v>0</v>
      </c>
      <c r="Z321" s="75">
        <v>0</v>
      </c>
      <c r="AA321" s="75">
        <v>0</v>
      </c>
      <c r="AB321" s="66" t="s">
        <v>206</v>
      </c>
      <c r="AC321" s="66" t="s">
        <v>207</v>
      </c>
      <c r="AD321" s="66"/>
      <c r="AE321" s="2"/>
    </row>
    <row r="322" s="8" customFormat="1" spans="1:31">
      <c r="A322" s="75" t="s">
        <v>42</v>
      </c>
      <c r="B322" s="66" t="s">
        <v>205</v>
      </c>
      <c r="C322" s="75" t="s">
        <v>56</v>
      </c>
      <c r="D322" s="77" t="s">
        <v>70</v>
      </c>
      <c r="E322" s="75" t="s">
        <v>71</v>
      </c>
      <c r="F322" s="75">
        <v>255</v>
      </c>
      <c r="G322" s="75">
        <v>1</v>
      </c>
      <c r="H322" s="75">
        <v>104</v>
      </c>
      <c r="I322" s="75">
        <v>255</v>
      </c>
      <c r="J322" s="45">
        <v>2020</v>
      </c>
      <c r="K322" s="45">
        <v>2020</v>
      </c>
      <c r="L322" s="81">
        <v>62.586</v>
      </c>
      <c r="M322" s="81">
        <v>0</v>
      </c>
      <c r="N322" s="81">
        <v>0</v>
      </c>
      <c r="O322" s="81">
        <v>0</v>
      </c>
      <c r="P322" s="81">
        <v>62.586</v>
      </c>
      <c r="Q322" s="75" t="s">
        <v>46</v>
      </c>
      <c r="R322" s="75">
        <v>104</v>
      </c>
      <c r="S322" s="75">
        <v>255</v>
      </c>
      <c r="T322" s="45">
        <f t="shared" si="101"/>
        <v>104</v>
      </c>
      <c r="U322" s="45">
        <f t="shared" si="102"/>
        <v>255</v>
      </c>
      <c r="V322" s="73">
        <v>0</v>
      </c>
      <c r="W322" s="75">
        <v>0</v>
      </c>
      <c r="X322" s="75">
        <v>0</v>
      </c>
      <c r="Y322" s="75">
        <v>0</v>
      </c>
      <c r="Z322" s="75">
        <v>0</v>
      </c>
      <c r="AA322" s="75">
        <v>0</v>
      </c>
      <c r="AB322" s="66" t="s">
        <v>206</v>
      </c>
      <c r="AC322" s="66" t="s">
        <v>207</v>
      </c>
      <c r="AD322" s="67"/>
      <c r="AE322" s="2"/>
    </row>
    <row r="323" s="8" customFormat="1" spans="1:31">
      <c r="A323" s="75" t="s">
        <v>42</v>
      </c>
      <c r="B323" s="66" t="s">
        <v>205</v>
      </c>
      <c r="C323" s="75" t="s">
        <v>57</v>
      </c>
      <c r="D323" s="77" t="s">
        <v>70</v>
      </c>
      <c r="E323" s="75" t="s">
        <v>71</v>
      </c>
      <c r="F323" s="75">
        <v>55</v>
      </c>
      <c r="G323" s="75">
        <v>1</v>
      </c>
      <c r="H323" s="75">
        <v>21</v>
      </c>
      <c r="I323" s="75">
        <v>55</v>
      </c>
      <c r="J323" s="45">
        <v>2020</v>
      </c>
      <c r="K323" s="45">
        <v>2020</v>
      </c>
      <c r="L323" s="81">
        <v>14.376</v>
      </c>
      <c r="M323" s="81">
        <v>0</v>
      </c>
      <c r="N323" s="81">
        <v>0</v>
      </c>
      <c r="O323" s="81">
        <v>0</v>
      </c>
      <c r="P323" s="81">
        <v>14.376</v>
      </c>
      <c r="Q323" s="75" t="s">
        <v>46</v>
      </c>
      <c r="R323" s="75">
        <v>21</v>
      </c>
      <c r="S323" s="75">
        <v>55</v>
      </c>
      <c r="T323" s="45">
        <f t="shared" si="101"/>
        <v>21</v>
      </c>
      <c r="U323" s="45">
        <f t="shared" si="102"/>
        <v>55</v>
      </c>
      <c r="V323" s="75">
        <v>0</v>
      </c>
      <c r="W323" s="75">
        <v>0</v>
      </c>
      <c r="X323" s="75">
        <v>0</v>
      </c>
      <c r="Y323" s="75">
        <v>0</v>
      </c>
      <c r="Z323" s="75">
        <v>0</v>
      </c>
      <c r="AA323" s="75">
        <v>0</v>
      </c>
      <c r="AB323" s="66" t="s">
        <v>206</v>
      </c>
      <c r="AC323" s="66" t="s">
        <v>207</v>
      </c>
      <c r="AD323" s="66"/>
      <c r="AE323" s="2"/>
    </row>
    <row r="324" s="8" customFormat="1" spans="1:31">
      <c r="A324" s="75" t="s">
        <v>42</v>
      </c>
      <c r="B324" s="66" t="s">
        <v>205</v>
      </c>
      <c r="C324" s="75" t="s">
        <v>58</v>
      </c>
      <c r="D324" s="77" t="s">
        <v>70</v>
      </c>
      <c r="E324" s="75" t="s">
        <v>71</v>
      </c>
      <c r="F324" s="75">
        <v>530</v>
      </c>
      <c r="G324" s="75">
        <v>1</v>
      </c>
      <c r="H324" s="75">
        <v>164</v>
      </c>
      <c r="I324" s="75">
        <v>530</v>
      </c>
      <c r="J324" s="45">
        <v>2020</v>
      </c>
      <c r="K324" s="45">
        <v>2020</v>
      </c>
      <c r="L324" s="81">
        <v>93.128</v>
      </c>
      <c r="M324" s="81">
        <v>0</v>
      </c>
      <c r="N324" s="81">
        <v>0</v>
      </c>
      <c r="O324" s="81">
        <v>0</v>
      </c>
      <c r="P324" s="81">
        <v>93.128</v>
      </c>
      <c r="Q324" s="75" t="s">
        <v>46</v>
      </c>
      <c r="R324" s="75">
        <v>164</v>
      </c>
      <c r="S324" s="75">
        <v>530</v>
      </c>
      <c r="T324" s="45">
        <f t="shared" si="101"/>
        <v>164</v>
      </c>
      <c r="U324" s="45">
        <f t="shared" si="102"/>
        <v>530</v>
      </c>
      <c r="V324" s="73">
        <v>0</v>
      </c>
      <c r="W324" s="75">
        <v>0</v>
      </c>
      <c r="X324" s="75">
        <v>0</v>
      </c>
      <c r="Y324" s="75">
        <v>0</v>
      </c>
      <c r="Z324" s="75">
        <v>0</v>
      </c>
      <c r="AA324" s="75">
        <v>0</v>
      </c>
      <c r="AB324" s="66" t="s">
        <v>206</v>
      </c>
      <c r="AC324" s="66" t="s">
        <v>207</v>
      </c>
      <c r="AD324" s="67"/>
      <c r="AE324" s="2"/>
    </row>
    <row r="325" s="5" customFormat="1" spans="1:31">
      <c r="A325" s="77">
        <v>7.2</v>
      </c>
      <c r="B325" s="65" t="s">
        <v>208</v>
      </c>
      <c r="C325" s="77" t="s">
        <v>36</v>
      </c>
      <c r="D325" s="77"/>
      <c r="E325" s="77"/>
      <c r="F325" s="77">
        <f t="shared" ref="F325:I325" si="103">F326+F333</f>
        <v>17</v>
      </c>
      <c r="G325" s="77">
        <f>G326+G334</f>
        <v>15</v>
      </c>
      <c r="H325" s="77">
        <f t="shared" si="103"/>
        <v>17</v>
      </c>
      <c r="I325" s="77">
        <f t="shared" si="103"/>
        <v>18</v>
      </c>
      <c r="J325" s="43"/>
      <c r="K325" s="43"/>
      <c r="L325" s="80">
        <f>SUM(L326,L334)</f>
        <v>52.0419</v>
      </c>
      <c r="M325" s="80">
        <f t="shared" ref="M325:AA325" si="104">SUM(M326,M334)</f>
        <v>0</v>
      </c>
      <c r="N325" s="80">
        <f t="shared" si="104"/>
        <v>0</v>
      </c>
      <c r="O325" s="80">
        <f t="shared" si="104"/>
        <v>0</v>
      </c>
      <c r="P325" s="80">
        <f t="shared" si="104"/>
        <v>52.0419</v>
      </c>
      <c r="Q325" s="43"/>
      <c r="R325" s="77">
        <f t="shared" si="104"/>
        <v>139</v>
      </c>
      <c r="S325" s="77">
        <f t="shared" si="104"/>
        <v>517</v>
      </c>
      <c r="T325" s="77">
        <f t="shared" si="104"/>
        <v>139</v>
      </c>
      <c r="U325" s="77">
        <f t="shared" si="104"/>
        <v>517</v>
      </c>
      <c r="V325" s="77">
        <f t="shared" si="104"/>
        <v>0</v>
      </c>
      <c r="W325" s="77">
        <f t="shared" si="104"/>
        <v>0</v>
      </c>
      <c r="X325" s="77">
        <f t="shared" si="104"/>
        <v>0</v>
      </c>
      <c r="Y325" s="77">
        <f t="shared" si="104"/>
        <v>0</v>
      </c>
      <c r="Z325" s="77">
        <f t="shared" si="104"/>
        <v>0</v>
      </c>
      <c r="AA325" s="77">
        <f t="shared" si="104"/>
        <v>0</v>
      </c>
      <c r="AB325" s="65"/>
      <c r="AC325" s="65"/>
      <c r="AD325" s="65"/>
      <c r="AE325" s="3"/>
    </row>
    <row r="326" s="5" customFormat="1" spans="1:31">
      <c r="A326" s="77" t="s">
        <v>209</v>
      </c>
      <c r="B326" s="65" t="s">
        <v>210</v>
      </c>
      <c r="C326" s="77" t="s">
        <v>64</v>
      </c>
      <c r="D326" s="77"/>
      <c r="E326" s="77"/>
      <c r="F326" s="77">
        <f>SUM(F327:F332)</f>
        <v>17</v>
      </c>
      <c r="G326" s="77">
        <f>SUM(G327:G332)</f>
        <v>6</v>
      </c>
      <c r="H326" s="77">
        <f>SUM(H327:H332)</f>
        <v>17</v>
      </c>
      <c r="I326" s="77">
        <f>SUM(I327:I332)</f>
        <v>18</v>
      </c>
      <c r="J326" s="43"/>
      <c r="K326" s="43"/>
      <c r="L326" s="80">
        <f t="shared" ref="L326:AA326" si="105">SUM(L327:L332)</f>
        <v>6.6419</v>
      </c>
      <c r="M326" s="80">
        <f t="shared" si="105"/>
        <v>0</v>
      </c>
      <c r="N326" s="80">
        <f t="shared" si="105"/>
        <v>0</v>
      </c>
      <c r="O326" s="80">
        <f t="shared" si="105"/>
        <v>0</v>
      </c>
      <c r="P326" s="80">
        <f t="shared" si="105"/>
        <v>6.6419</v>
      </c>
      <c r="Q326" s="43"/>
      <c r="R326" s="77">
        <v>17</v>
      </c>
      <c r="S326" s="77">
        <v>18</v>
      </c>
      <c r="T326" s="77">
        <f t="shared" si="105"/>
        <v>17</v>
      </c>
      <c r="U326" s="77">
        <f t="shared" si="105"/>
        <v>18</v>
      </c>
      <c r="V326" s="77">
        <f t="shared" si="105"/>
        <v>0</v>
      </c>
      <c r="W326" s="77">
        <f t="shared" si="105"/>
        <v>0</v>
      </c>
      <c r="X326" s="77">
        <f t="shared" si="105"/>
        <v>0</v>
      </c>
      <c r="Y326" s="77">
        <f t="shared" si="105"/>
        <v>0</v>
      </c>
      <c r="Z326" s="77">
        <f t="shared" si="105"/>
        <v>0</v>
      </c>
      <c r="AA326" s="77">
        <f t="shared" si="105"/>
        <v>0</v>
      </c>
      <c r="AB326" s="65"/>
      <c r="AC326" s="65"/>
      <c r="AD326" s="65"/>
      <c r="AE326" s="3"/>
    </row>
    <row r="327" s="6" customFormat="1" spans="1:31">
      <c r="A327" s="75" t="s">
        <v>42</v>
      </c>
      <c r="B327" s="66" t="s">
        <v>211</v>
      </c>
      <c r="C327" s="75" t="s">
        <v>44</v>
      </c>
      <c r="D327" s="77" t="s">
        <v>70</v>
      </c>
      <c r="E327" s="75" t="s">
        <v>71</v>
      </c>
      <c r="F327" s="75">
        <v>2</v>
      </c>
      <c r="G327" s="75">
        <v>1</v>
      </c>
      <c r="H327" s="75">
        <v>2</v>
      </c>
      <c r="I327" s="75">
        <v>2</v>
      </c>
      <c r="J327" s="45">
        <v>2020</v>
      </c>
      <c r="K327" s="45">
        <v>2020</v>
      </c>
      <c r="L327" s="81">
        <v>0.14</v>
      </c>
      <c r="M327" s="81">
        <v>0</v>
      </c>
      <c r="N327" s="81">
        <v>0</v>
      </c>
      <c r="O327" s="81">
        <v>0</v>
      </c>
      <c r="P327" s="81">
        <v>0.14</v>
      </c>
      <c r="Q327" s="75" t="s">
        <v>46</v>
      </c>
      <c r="R327" s="75">
        <v>2</v>
      </c>
      <c r="S327" s="75">
        <v>2</v>
      </c>
      <c r="T327" s="45">
        <f t="shared" ref="T327:T332" si="106">H327</f>
        <v>2</v>
      </c>
      <c r="U327" s="45">
        <f t="shared" ref="U327:U332" si="107">I327</f>
        <v>2</v>
      </c>
      <c r="V327" s="75">
        <v>0</v>
      </c>
      <c r="W327" s="75">
        <v>0</v>
      </c>
      <c r="X327" s="75">
        <v>0</v>
      </c>
      <c r="Y327" s="75">
        <v>0</v>
      </c>
      <c r="Z327" s="75">
        <v>0</v>
      </c>
      <c r="AA327" s="75">
        <v>0</v>
      </c>
      <c r="AB327" s="66" t="s">
        <v>206</v>
      </c>
      <c r="AC327" s="66" t="s">
        <v>207</v>
      </c>
      <c r="AD327" s="66"/>
      <c r="AE327" s="2"/>
    </row>
    <row r="328" s="8" customFormat="1" spans="1:31">
      <c r="A328" s="75" t="s">
        <v>42</v>
      </c>
      <c r="B328" s="66" t="s">
        <v>211</v>
      </c>
      <c r="C328" s="75" t="s">
        <v>52</v>
      </c>
      <c r="D328" s="77" t="s">
        <v>70</v>
      </c>
      <c r="E328" s="75" t="s">
        <v>71</v>
      </c>
      <c r="F328" s="75">
        <v>3</v>
      </c>
      <c r="G328" s="75">
        <v>1</v>
      </c>
      <c r="H328" s="75">
        <v>3</v>
      </c>
      <c r="I328" s="75">
        <v>3</v>
      </c>
      <c r="J328" s="45">
        <v>2020</v>
      </c>
      <c r="K328" s="45">
        <v>2020</v>
      </c>
      <c r="L328" s="81">
        <v>1.64</v>
      </c>
      <c r="M328" s="81">
        <v>0</v>
      </c>
      <c r="N328" s="81">
        <v>0</v>
      </c>
      <c r="O328" s="81">
        <v>0</v>
      </c>
      <c r="P328" s="81">
        <v>1.64</v>
      </c>
      <c r="Q328" s="75" t="s">
        <v>46</v>
      </c>
      <c r="R328" s="75">
        <v>3</v>
      </c>
      <c r="S328" s="75">
        <v>3</v>
      </c>
      <c r="T328" s="45">
        <f t="shared" si="106"/>
        <v>3</v>
      </c>
      <c r="U328" s="45">
        <f t="shared" si="107"/>
        <v>3</v>
      </c>
      <c r="V328" s="75">
        <v>0</v>
      </c>
      <c r="W328" s="75">
        <v>0</v>
      </c>
      <c r="X328" s="75">
        <v>0</v>
      </c>
      <c r="Y328" s="75">
        <v>0</v>
      </c>
      <c r="Z328" s="75">
        <v>0</v>
      </c>
      <c r="AA328" s="75">
        <v>0</v>
      </c>
      <c r="AB328" s="66" t="s">
        <v>206</v>
      </c>
      <c r="AC328" s="66" t="s">
        <v>207</v>
      </c>
      <c r="AD328" s="68"/>
      <c r="AE328" s="2"/>
    </row>
    <row r="329" s="8" customFormat="1" spans="1:31">
      <c r="A329" s="75" t="s">
        <v>42</v>
      </c>
      <c r="B329" s="66" t="s">
        <v>211</v>
      </c>
      <c r="C329" s="75" t="s">
        <v>53</v>
      </c>
      <c r="D329" s="77" t="s">
        <v>70</v>
      </c>
      <c r="E329" s="75" t="s">
        <v>71</v>
      </c>
      <c r="F329" s="75">
        <v>2</v>
      </c>
      <c r="G329" s="75">
        <v>1</v>
      </c>
      <c r="H329" s="75">
        <v>2</v>
      </c>
      <c r="I329" s="75">
        <v>2</v>
      </c>
      <c r="J329" s="45">
        <v>2020</v>
      </c>
      <c r="K329" s="45">
        <v>2020</v>
      </c>
      <c r="L329" s="81">
        <v>0.8315</v>
      </c>
      <c r="M329" s="81">
        <v>0</v>
      </c>
      <c r="N329" s="81">
        <v>0</v>
      </c>
      <c r="O329" s="81">
        <v>0</v>
      </c>
      <c r="P329" s="81">
        <v>0.8315</v>
      </c>
      <c r="Q329" s="75" t="s">
        <v>46</v>
      </c>
      <c r="R329" s="75">
        <v>2</v>
      </c>
      <c r="S329" s="75">
        <v>2</v>
      </c>
      <c r="T329" s="45">
        <f t="shared" si="106"/>
        <v>2</v>
      </c>
      <c r="U329" s="45">
        <f t="shared" si="107"/>
        <v>2</v>
      </c>
      <c r="V329" s="75">
        <v>0</v>
      </c>
      <c r="W329" s="75">
        <v>0</v>
      </c>
      <c r="X329" s="75">
        <v>0</v>
      </c>
      <c r="Y329" s="75">
        <v>0</v>
      </c>
      <c r="Z329" s="75">
        <v>0</v>
      </c>
      <c r="AA329" s="75">
        <v>0</v>
      </c>
      <c r="AB329" s="66" t="s">
        <v>206</v>
      </c>
      <c r="AC329" s="66" t="s">
        <v>207</v>
      </c>
      <c r="AD329" s="68"/>
      <c r="AE329" s="2"/>
    </row>
    <row r="330" s="8" customFormat="1" spans="1:31">
      <c r="A330" s="75" t="s">
        <v>42</v>
      </c>
      <c r="B330" s="66" t="s">
        <v>211</v>
      </c>
      <c r="C330" s="75" t="s">
        <v>54</v>
      </c>
      <c r="D330" s="77" t="s">
        <v>70</v>
      </c>
      <c r="E330" s="75" t="s">
        <v>71</v>
      </c>
      <c r="F330" s="75">
        <v>4</v>
      </c>
      <c r="G330" s="75">
        <v>1</v>
      </c>
      <c r="H330" s="75">
        <v>4</v>
      </c>
      <c r="I330" s="75">
        <v>5</v>
      </c>
      <c r="J330" s="45">
        <v>2020</v>
      </c>
      <c r="K330" s="45">
        <v>2020</v>
      </c>
      <c r="L330" s="81">
        <v>2.0357</v>
      </c>
      <c r="M330" s="81">
        <v>0</v>
      </c>
      <c r="N330" s="81">
        <v>0</v>
      </c>
      <c r="O330" s="81">
        <v>0</v>
      </c>
      <c r="P330" s="81">
        <v>2.0357</v>
      </c>
      <c r="Q330" s="75" t="s">
        <v>46</v>
      </c>
      <c r="R330" s="75">
        <v>4</v>
      </c>
      <c r="S330" s="75">
        <v>5</v>
      </c>
      <c r="T330" s="45">
        <f t="shared" si="106"/>
        <v>4</v>
      </c>
      <c r="U330" s="45">
        <f t="shared" si="107"/>
        <v>5</v>
      </c>
      <c r="V330" s="75">
        <v>0</v>
      </c>
      <c r="W330" s="75">
        <v>0</v>
      </c>
      <c r="X330" s="75">
        <v>0</v>
      </c>
      <c r="Y330" s="75">
        <v>0</v>
      </c>
      <c r="Z330" s="75">
        <v>0</v>
      </c>
      <c r="AA330" s="75">
        <v>0</v>
      </c>
      <c r="AB330" s="66" t="s">
        <v>206</v>
      </c>
      <c r="AC330" s="66" t="s">
        <v>207</v>
      </c>
      <c r="AD330" s="68"/>
      <c r="AE330" s="2"/>
    </row>
    <row r="331" s="8" customFormat="1" spans="1:31">
      <c r="A331" s="75" t="s">
        <v>42</v>
      </c>
      <c r="B331" s="66" t="s">
        <v>211</v>
      </c>
      <c r="C331" s="75" t="s">
        <v>55</v>
      </c>
      <c r="D331" s="77" t="s">
        <v>70</v>
      </c>
      <c r="E331" s="75" t="s">
        <v>71</v>
      </c>
      <c r="F331" s="75">
        <v>2</v>
      </c>
      <c r="G331" s="75">
        <v>1</v>
      </c>
      <c r="H331" s="75">
        <v>2</v>
      </c>
      <c r="I331" s="75">
        <v>2</v>
      </c>
      <c r="J331" s="45">
        <v>2020</v>
      </c>
      <c r="K331" s="45">
        <v>2020</v>
      </c>
      <c r="L331" s="81">
        <v>1</v>
      </c>
      <c r="M331" s="81">
        <v>0</v>
      </c>
      <c r="N331" s="81">
        <v>0</v>
      </c>
      <c r="O331" s="81">
        <v>0</v>
      </c>
      <c r="P331" s="81">
        <v>1</v>
      </c>
      <c r="Q331" s="75" t="s">
        <v>46</v>
      </c>
      <c r="R331" s="75">
        <v>2</v>
      </c>
      <c r="S331" s="75">
        <v>2</v>
      </c>
      <c r="T331" s="45">
        <f t="shared" si="106"/>
        <v>2</v>
      </c>
      <c r="U331" s="45">
        <f t="shared" si="107"/>
        <v>2</v>
      </c>
      <c r="V331" s="75">
        <v>0</v>
      </c>
      <c r="W331" s="75">
        <v>0</v>
      </c>
      <c r="X331" s="75">
        <v>0</v>
      </c>
      <c r="Y331" s="75">
        <v>0</v>
      </c>
      <c r="Z331" s="75">
        <v>0</v>
      </c>
      <c r="AA331" s="75">
        <v>0</v>
      </c>
      <c r="AB331" s="66" t="s">
        <v>206</v>
      </c>
      <c r="AC331" s="66" t="s">
        <v>207</v>
      </c>
      <c r="AD331" s="68"/>
      <c r="AE331" s="2"/>
    </row>
    <row r="332" s="8" customFormat="1" spans="1:31">
      <c r="A332" s="75" t="s">
        <v>42</v>
      </c>
      <c r="B332" s="66" t="s">
        <v>211</v>
      </c>
      <c r="C332" s="75" t="s">
        <v>58</v>
      </c>
      <c r="D332" s="77" t="s">
        <v>70</v>
      </c>
      <c r="E332" s="75" t="s">
        <v>71</v>
      </c>
      <c r="F332" s="75">
        <v>4</v>
      </c>
      <c r="G332" s="75">
        <v>1</v>
      </c>
      <c r="H332" s="75">
        <v>4</v>
      </c>
      <c r="I332" s="75">
        <v>4</v>
      </c>
      <c r="J332" s="45">
        <v>2020</v>
      </c>
      <c r="K332" s="45">
        <v>2020</v>
      </c>
      <c r="L332" s="81">
        <v>0.9947</v>
      </c>
      <c r="M332" s="81">
        <v>0</v>
      </c>
      <c r="N332" s="81">
        <v>0</v>
      </c>
      <c r="O332" s="81">
        <v>0</v>
      </c>
      <c r="P332" s="81">
        <v>0.9947</v>
      </c>
      <c r="Q332" s="75" t="s">
        <v>46</v>
      </c>
      <c r="R332" s="75">
        <v>4</v>
      </c>
      <c r="S332" s="75">
        <v>4</v>
      </c>
      <c r="T332" s="45">
        <f t="shared" si="106"/>
        <v>4</v>
      </c>
      <c r="U332" s="45">
        <f t="shared" si="107"/>
        <v>4</v>
      </c>
      <c r="V332" s="75">
        <v>0</v>
      </c>
      <c r="W332" s="75">
        <v>0</v>
      </c>
      <c r="X332" s="75">
        <v>0</v>
      </c>
      <c r="Y332" s="75">
        <v>0</v>
      </c>
      <c r="Z332" s="75">
        <v>0</v>
      </c>
      <c r="AA332" s="75">
        <v>0</v>
      </c>
      <c r="AB332" s="66" t="s">
        <v>206</v>
      </c>
      <c r="AC332" s="66" t="s">
        <v>207</v>
      </c>
      <c r="AD332" s="68"/>
      <c r="AE332" s="2"/>
    </row>
    <row r="333" s="3" customFormat="1" spans="1:30">
      <c r="A333" s="77" t="s">
        <v>212</v>
      </c>
      <c r="B333" s="65" t="s">
        <v>213</v>
      </c>
      <c r="C333" s="77"/>
      <c r="D333" s="77"/>
      <c r="E333" s="77"/>
      <c r="F333" s="77"/>
      <c r="G333" s="77"/>
      <c r="H333" s="77"/>
      <c r="I333" s="77"/>
      <c r="J333" s="77"/>
      <c r="K333" s="77"/>
      <c r="L333" s="80"/>
      <c r="M333" s="80"/>
      <c r="N333" s="80"/>
      <c r="O333" s="80"/>
      <c r="P333" s="80"/>
      <c r="Q333" s="77"/>
      <c r="R333" s="77"/>
      <c r="S333" s="77"/>
      <c r="T333" s="77"/>
      <c r="U333" s="77"/>
      <c r="V333" s="77"/>
      <c r="W333" s="77"/>
      <c r="X333" s="77"/>
      <c r="Y333" s="77"/>
      <c r="Z333" s="77"/>
      <c r="AA333" s="77"/>
      <c r="AB333" s="65"/>
      <c r="AC333" s="65"/>
      <c r="AD333" s="65"/>
    </row>
    <row r="334" s="5" customFormat="1" spans="1:31">
      <c r="A334" s="43" t="s">
        <v>214</v>
      </c>
      <c r="B334" s="44" t="s">
        <v>216</v>
      </c>
      <c r="C334" s="77" t="s">
        <v>115</v>
      </c>
      <c r="D334" s="77"/>
      <c r="E334" s="77"/>
      <c r="F334" s="77">
        <f>SUM(F335:F343)</f>
        <v>9</v>
      </c>
      <c r="G334" s="77">
        <f t="shared" ref="G334:P334" si="108">SUM(G335:G343)</f>
        <v>9</v>
      </c>
      <c r="H334" s="77">
        <f t="shared" si="108"/>
        <v>122</v>
      </c>
      <c r="I334" s="77">
        <f t="shared" si="108"/>
        <v>499</v>
      </c>
      <c r="J334" s="43"/>
      <c r="K334" s="43"/>
      <c r="L334" s="80">
        <f t="shared" si="108"/>
        <v>45.4</v>
      </c>
      <c r="M334" s="80">
        <f t="shared" si="108"/>
        <v>0</v>
      </c>
      <c r="N334" s="80">
        <f t="shared" si="108"/>
        <v>0</v>
      </c>
      <c r="O334" s="80">
        <f t="shared" si="108"/>
        <v>0</v>
      </c>
      <c r="P334" s="80">
        <f t="shared" si="108"/>
        <v>45.4</v>
      </c>
      <c r="Q334" s="43"/>
      <c r="R334" s="43">
        <f>SUM(R335:R343)</f>
        <v>122</v>
      </c>
      <c r="S334" s="43">
        <f>SUM(S335:S343)</f>
        <v>499</v>
      </c>
      <c r="T334" s="43">
        <f>SUM(T335:T343)</f>
        <v>122</v>
      </c>
      <c r="U334" s="43">
        <f>SUM(U335:U343)</f>
        <v>499</v>
      </c>
      <c r="V334" s="43">
        <f t="shared" ref="V334:AA334" si="109">SUM(V335:V343)</f>
        <v>0</v>
      </c>
      <c r="W334" s="43">
        <f t="shared" si="109"/>
        <v>0</v>
      </c>
      <c r="X334" s="43">
        <f t="shared" si="109"/>
        <v>0</v>
      </c>
      <c r="Y334" s="43">
        <f t="shared" si="109"/>
        <v>0</v>
      </c>
      <c r="Z334" s="43">
        <f t="shared" si="109"/>
        <v>0</v>
      </c>
      <c r="AA334" s="43">
        <f t="shared" si="109"/>
        <v>0</v>
      </c>
      <c r="AB334" s="65"/>
      <c r="AC334" s="65"/>
      <c r="AD334" s="86"/>
      <c r="AE334" s="3"/>
    </row>
    <row r="335" s="8" customFormat="1" spans="1:31">
      <c r="A335" s="45" t="s">
        <v>42</v>
      </c>
      <c r="B335" s="46" t="s">
        <v>216</v>
      </c>
      <c r="C335" s="75" t="s">
        <v>49</v>
      </c>
      <c r="D335" s="77"/>
      <c r="E335" s="75" t="s">
        <v>71</v>
      </c>
      <c r="F335" s="75">
        <v>1</v>
      </c>
      <c r="G335" s="75">
        <v>1</v>
      </c>
      <c r="H335" s="75">
        <v>3</v>
      </c>
      <c r="I335" s="75">
        <v>15</v>
      </c>
      <c r="J335" s="45">
        <v>2020</v>
      </c>
      <c r="K335" s="45">
        <v>2020</v>
      </c>
      <c r="L335" s="81">
        <v>1.05</v>
      </c>
      <c r="M335" s="81">
        <v>0</v>
      </c>
      <c r="N335" s="81">
        <v>0</v>
      </c>
      <c r="O335" s="81">
        <v>0</v>
      </c>
      <c r="P335" s="81">
        <v>1.05</v>
      </c>
      <c r="Q335" s="75" t="s">
        <v>46</v>
      </c>
      <c r="R335" s="75">
        <v>3</v>
      </c>
      <c r="S335" s="75">
        <v>15</v>
      </c>
      <c r="T335" s="45">
        <f t="shared" ref="T335:T343" si="110">H335</f>
        <v>3</v>
      </c>
      <c r="U335" s="45">
        <f t="shared" ref="U335:U343" si="111">I335</f>
        <v>15</v>
      </c>
      <c r="V335" s="73">
        <v>0</v>
      </c>
      <c r="W335" s="75">
        <v>0</v>
      </c>
      <c r="X335" s="75">
        <v>0</v>
      </c>
      <c r="Y335" s="75">
        <v>0</v>
      </c>
      <c r="Z335" s="75">
        <v>0</v>
      </c>
      <c r="AA335" s="75">
        <v>0</v>
      </c>
      <c r="AB335" s="66" t="s">
        <v>206</v>
      </c>
      <c r="AC335" s="66" t="s">
        <v>207</v>
      </c>
      <c r="AD335" s="67"/>
      <c r="AE335" s="2"/>
    </row>
    <row r="336" s="8" customFormat="1" spans="1:31">
      <c r="A336" s="45" t="s">
        <v>42</v>
      </c>
      <c r="B336" s="46" t="s">
        <v>216</v>
      </c>
      <c r="C336" s="75" t="s">
        <v>50</v>
      </c>
      <c r="D336" s="77"/>
      <c r="E336" s="75" t="s">
        <v>71</v>
      </c>
      <c r="F336" s="75">
        <v>1</v>
      </c>
      <c r="G336" s="75">
        <v>1</v>
      </c>
      <c r="H336" s="75">
        <v>12</v>
      </c>
      <c r="I336" s="75">
        <v>49</v>
      </c>
      <c r="J336" s="45">
        <v>2020</v>
      </c>
      <c r="K336" s="45">
        <v>2020</v>
      </c>
      <c r="L336" s="81">
        <v>4.45</v>
      </c>
      <c r="M336" s="81">
        <v>0</v>
      </c>
      <c r="N336" s="81">
        <v>0</v>
      </c>
      <c r="O336" s="81">
        <v>0</v>
      </c>
      <c r="P336" s="81">
        <v>4.45</v>
      </c>
      <c r="Q336" s="75" t="s">
        <v>46</v>
      </c>
      <c r="R336" s="75">
        <v>12</v>
      </c>
      <c r="S336" s="75">
        <v>49</v>
      </c>
      <c r="T336" s="45">
        <f t="shared" si="110"/>
        <v>12</v>
      </c>
      <c r="U336" s="45">
        <f t="shared" si="111"/>
        <v>49</v>
      </c>
      <c r="V336" s="73">
        <v>0</v>
      </c>
      <c r="W336" s="75">
        <v>0</v>
      </c>
      <c r="X336" s="75">
        <v>0</v>
      </c>
      <c r="Y336" s="75">
        <v>0</v>
      </c>
      <c r="Z336" s="75">
        <v>0</v>
      </c>
      <c r="AA336" s="75">
        <v>0</v>
      </c>
      <c r="AB336" s="66" t="s">
        <v>206</v>
      </c>
      <c r="AC336" s="66" t="s">
        <v>207</v>
      </c>
      <c r="AD336" s="67"/>
      <c r="AE336" s="2"/>
    </row>
    <row r="337" s="8" customFormat="1" spans="1:31">
      <c r="A337" s="45" t="s">
        <v>42</v>
      </c>
      <c r="B337" s="46" t="s">
        <v>216</v>
      </c>
      <c r="C337" s="75" t="s">
        <v>52</v>
      </c>
      <c r="D337" s="77"/>
      <c r="E337" s="75" t="s">
        <v>71</v>
      </c>
      <c r="F337" s="75">
        <v>1</v>
      </c>
      <c r="G337" s="75">
        <v>1</v>
      </c>
      <c r="H337" s="75">
        <v>7</v>
      </c>
      <c r="I337" s="75">
        <v>30</v>
      </c>
      <c r="J337" s="45">
        <v>2020</v>
      </c>
      <c r="K337" s="45">
        <v>2020</v>
      </c>
      <c r="L337" s="81">
        <v>2.2</v>
      </c>
      <c r="M337" s="81">
        <v>0</v>
      </c>
      <c r="N337" s="81">
        <v>0</v>
      </c>
      <c r="O337" s="81">
        <v>0</v>
      </c>
      <c r="P337" s="81">
        <v>2.2</v>
      </c>
      <c r="Q337" s="75" t="s">
        <v>46</v>
      </c>
      <c r="R337" s="75">
        <v>7</v>
      </c>
      <c r="S337" s="75">
        <v>30</v>
      </c>
      <c r="T337" s="45">
        <f t="shared" si="110"/>
        <v>7</v>
      </c>
      <c r="U337" s="45">
        <f t="shared" si="111"/>
        <v>30</v>
      </c>
      <c r="V337" s="73">
        <v>0</v>
      </c>
      <c r="W337" s="75">
        <v>0</v>
      </c>
      <c r="X337" s="75">
        <v>0</v>
      </c>
      <c r="Y337" s="75">
        <v>0</v>
      </c>
      <c r="Z337" s="75">
        <v>0</v>
      </c>
      <c r="AA337" s="75">
        <v>0</v>
      </c>
      <c r="AB337" s="66" t="s">
        <v>206</v>
      </c>
      <c r="AC337" s="66" t="s">
        <v>207</v>
      </c>
      <c r="AD337" s="67"/>
      <c r="AE337" s="2"/>
    </row>
    <row r="338" s="8" customFormat="1" spans="1:31">
      <c r="A338" s="45" t="s">
        <v>42</v>
      </c>
      <c r="B338" s="46" t="s">
        <v>216</v>
      </c>
      <c r="C338" s="75" t="s">
        <v>53</v>
      </c>
      <c r="D338" s="77"/>
      <c r="E338" s="75" t="s">
        <v>71</v>
      </c>
      <c r="F338" s="75">
        <v>1</v>
      </c>
      <c r="G338" s="75">
        <v>1</v>
      </c>
      <c r="H338" s="75">
        <v>27</v>
      </c>
      <c r="I338" s="75">
        <v>109</v>
      </c>
      <c r="J338" s="45">
        <v>2020</v>
      </c>
      <c r="K338" s="45">
        <v>2020</v>
      </c>
      <c r="L338" s="81">
        <v>9.65</v>
      </c>
      <c r="M338" s="81">
        <v>0</v>
      </c>
      <c r="N338" s="81">
        <v>0</v>
      </c>
      <c r="O338" s="81">
        <v>0</v>
      </c>
      <c r="P338" s="81">
        <v>9.65</v>
      </c>
      <c r="Q338" s="75" t="s">
        <v>46</v>
      </c>
      <c r="R338" s="75">
        <v>27</v>
      </c>
      <c r="S338" s="75">
        <v>109</v>
      </c>
      <c r="T338" s="45">
        <f t="shared" si="110"/>
        <v>27</v>
      </c>
      <c r="U338" s="45">
        <f t="shared" si="111"/>
        <v>109</v>
      </c>
      <c r="V338" s="73">
        <v>0</v>
      </c>
      <c r="W338" s="75">
        <v>0</v>
      </c>
      <c r="X338" s="75">
        <v>0</v>
      </c>
      <c r="Y338" s="75">
        <v>0</v>
      </c>
      <c r="Z338" s="75">
        <v>0</v>
      </c>
      <c r="AA338" s="75">
        <v>0</v>
      </c>
      <c r="AB338" s="66" t="s">
        <v>206</v>
      </c>
      <c r="AC338" s="66" t="s">
        <v>207</v>
      </c>
      <c r="AD338" s="67"/>
      <c r="AE338" s="2"/>
    </row>
    <row r="339" s="8" customFormat="1" spans="1:31">
      <c r="A339" s="45" t="s">
        <v>42</v>
      </c>
      <c r="B339" s="46" t="s">
        <v>216</v>
      </c>
      <c r="C339" s="75" t="s">
        <v>54</v>
      </c>
      <c r="D339" s="77"/>
      <c r="E339" s="75" t="s">
        <v>71</v>
      </c>
      <c r="F339" s="75">
        <v>1</v>
      </c>
      <c r="G339" s="75">
        <v>1</v>
      </c>
      <c r="H339" s="75">
        <v>24</v>
      </c>
      <c r="I339" s="75">
        <v>105</v>
      </c>
      <c r="J339" s="45">
        <v>2020</v>
      </c>
      <c r="K339" s="45">
        <v>2020</v>
      </c>
      <c r="L339" s="81">
        <v>10.6</v>
      </c>
      <c r="M339" s="81">
        <v>0</v>
      </c>
      <c r="N339" s="81">
        <v>0</v>
      </c>
      <c r="O339" s="81">
        <v>0</v>
      </c>
      <c r="P339" s="81">
        <v>10.6</v>
      </c>
      <c r="Q339" s="75" t="s">
        <v>46</v>
      </c>
      <c r="R339" s="75">
        <v>24</v>
      </c>
      <c r="S339" s="75">
        <v>105</v>
      </c>
      <c r="T339" s="45">
        <f t="shared" si="110"/>
        <v>24</v>
      </c>
      <c r="U339" s="45">
        <f t="shared" si="111"/>
        <v>105</v>
      </c>
      <c r="V339" s="73">
        <v>0</v>
      </c>
      <c r="W339" s="75">
        <v>0</v>
      </c>
      <c r="X339" s="75">
        <v>0</v>
      </c>
      <c r="Y339" s="75">
        <v>0</v>
      </c>
      <c r="Z339" s="75">
        <v>0</v>
      </c>
      <c r="AA339" s="75">
        <v>0</v>
      </c>
      <c r="AB339" s="66" t="s">
        <v>206</v>
      </c>
      <c r="AC339" s="66" t="s">
        <v>207</v>
      </c>
      <c r="AD339" s="67"/>
      <c r="AE339" s="2"/>
    </row>
    <row r="340" s="8" customFormat="1" spans="1:31">
      <c r="A340" s="45" t="s">
        <v>42</v>
      </c>
      <c r="B340" s="46" t="s">
        <v>216</v>
      </c>
      <c r="C340" s="75" t="s">
        <v>55</v>
      </c>
      <c r="D340" s="77"/>
      <c r="E340" s="75" t="s">
        <v>71</v>
      </c>
      <c r="F340" s="75">
        <v>1</v>
      </c>
      <c r="G340" s="75">
        <v>1</v>
      </c>
      <c r="H340" s="75">
        <v>21</v>
      </c>
      <c r="I340" s="75">
        <v>75</v>
      </c>
      <c r="J340" s="45">
        <v>2020</v>
      </c>
      <c r="K340" s="45">
        <v>2020</v>
      </c>
      <c r="L340" s="81">
        <v>7.4</v>
      </c>
      <c r="M340" s="81">
        <v>0</v>
      </c>
      <c r="N340" s="81">
        <v>0</v>
      </c>
      <c r="O340" s="81">
        <v>0</v>
      </c>
      <c r="P340" s="81">
        <v>7.4</v>
      </c>
      <c r="Q340" s="75" t="s">
        <v>46</v>
      </c>
      <c r="R340" s="75">
        <v>21</v>
      </c>
      <c r="S340" s="75">
        <v>75</v>
      </c>
      <c r="T340" s="45">
        <f t="shared" si="110"/>
        <v>21</v>
      </c>
      <c r="U340" s="45">
        <f t="shared" si="111"/>
        <v>75</v>
      </c>
      <c r="V340" s="73">
        <v>0</v>
      </c>
      <c r="W340" s="75">
        <v>0</v>
      </c>
      <c r="X340" s="75">
        <v>0</v>
      </c>
      <c r="Y340" s="75">
        <v>0</v>
      </c>
      <c r="Z340" s="75">
        <v>0</v>
      </c>
      <c r="AA340" s="75">
        <v>0</v>
      </c>
      <c r="AB340" s="66" t="s">
        <v>206</v>
      </c>
      <c r="AC340" s="66" t="s">
        <v>207</v>
      </c>
      <c r="AD340" s="67"/>
      <c r="AE340" s="2"/>
    </row>
    <row r="341" s="8" customFormat="1" spans="1:31">
      <c r="A341" s="45" t="s">
        <v>42</v>
      </c>
      <c r="B341" s="46" t="s">
        <v>216</v>
      </c>
      <c r="C341" s="75" t="s">
        <v>56</v>
      </c>
      <c r="D341" s="77"/>
      <c r="E341" s="75" t="s">
        <v>71</v>
      </c>
      <c r="F341" s="75">
        <v>1</v>
      </c>
      <c r="G341" s="75">
        <v>1</v>
      </c>
      <c r="H341" s="75">
        <v>19</v>
      </c>
      <c r="I341" s="75">
        <v>75</v>
      </c>
      <c r="J341" s="45">
        <v>2020</v>
      </c>
      <c r="K341" s="45">
        <v>2020</v>
      </c>
      <c r="L341" s="81">
        <v>6.55</v>
      </c>
      <c r="M341" s="81">
        <v>0</v>
      </c>
      <c r="N341" s="81">
        <v>0</v>
      </c>
      <c r="O341" s="81">
        <v>0</v>
      </c>
      <c r="P341" s="81">
        <v>6.55</v>
      </c>
      <c r="Q341" s="75" t="s">
        <v>46</v>
      </c>
      <c r="R341" s="75">
        <v>19</v>
      </c>
      <c r="S341" s="75">
        <v>75</v>
      </c>
      <c r="T341" s="45">
        <f t="shared" si="110"/>
        <v>19</v>
      </c>
      <c r="U341" s="45">
        <f t="shared" si="111"/>
        <v>75</v>
      </c>
      <c r="V341" s="73">
        <v>0</v>
      </c>
      <c r="W341" s="75">
        <v>0</v>
      </c>
      <c r="X341" s="75">
        <v>0</v>
      </c>
      <c r="Y341" s="75">
        <v>0</v>
      </c>
      <c r="Z341" s="75">
        <v>0</v>
      </c>
      <c r="AA341" s="75">
        <v>0</v>
      </c>
      <c r="AB341" s="66" t="s">
        <v>206</v>
      </c>
      <c r="AC341" s="66" t="s">
        <v>207</v>
      </c>
      <c r="AD341" s="67"/>
      <c r="AE341" s="2"/>
    </row>
    <row r="342" s="8" customFormat="1" spans="1:31">
      <c r="A342" s="45" t="s">
        <v>42</v>
      </c>
      <c r="B342" s="46" t="s">
        <v>216</v>
      </c>
      <c r="C342" s="75" t="s">
        <v>57</v>
      </c>
      <c r="D342" s="77"/>
      <c r="E342" s="75" t="s">
        <v>71</v>
      </c>
      <c r="F342" s="75">
        <v>1</v>
      </c>
      <c r="G342" s="75">
        <v>1</v>
      </c>
      <c r="H342" s="75">
        <v>2</v>
      </c>
      <c r="I342" s="75">
        <v>14</v>
      </c>
      <c r="J342" s="45">
        <v>2020</v>
      </c>
      <c r="K342" s="45">
        <v>2020</v>
      </c>
      <c r="L342" s="81">
        <v>0.85</v>
      </c>
      <c r="M342" s="81">
        <v>0</v>
      </c>
      <c r="N342" s="81">
        <v>0</v>
      </c>
      <c r="O342" s="81">
        <v>0</v>
      </c>
      <c r="P342" s="81">
        <v>0.85</v>
      </c>
      <c r="Q342" s="75" t="s">
        <v>46</v>
      </c>
      <c r="R342" s="75">
        <v>2</v>
      </c>
      <c r="S342" s="75">
        <v>14</v>
      </c>
      <c r="T342" s="45">
        <f t="shared" si="110"/>
        <v>2</v>
      </c>
      <c r="U342" s="45">
        <f t="shared" si="111"/>
        <v>14</v>
      </c>
      <c r="V342" s="73">
        <v>0</v>
      </c>
      <c r="W342" s="75">
        <v>0</v>
      </c>
      <c r="X342" s="75">
        <v>0</v>
      </c>
      <c r="Y342" s="75">
        <v>0</v>
      </c>
      <c r="Z342" s="75">
        <v>0</v>
      </c>
      <c r="AA342" s="75">
        <v>0</v>
      </c>
      <c r="AB342" s="66" t="s">
        <v>206</v>
      </c>
      <c r="AC342" s="66" t="s">
        <v>207</v>
      </c>
      <c r="AD342" s="67"/>
      <c r="AE342" s="2"/>
    </row>
    <row r="343" s="8" customFormat="1" spans="1:31">
      <c r="A343" s="45" t="s">
        <v>42</v>
      </c>
      <c r="B343" s="46" t="s">
        <v>216</v>
      </c>
      <c r="C343" s="75" t="s">
        <v>58</v>
      </c>
      <c r="D343" s="77" t="s">
        <v>70</v>
      </c>
      <c r="E343" s="75" t="s">
        <v>71</v>
      </c>
      <c r="F343" s="75">
        <v>1</v>
      </c>
      <c r="G343" s="75">
        <v>1</v>
      </c>
      <c r="H343" s="75">
        <v>7</v>
      </c>
      <c r="I343" s="75">
        <v>27</v>
      </c>
      <c r="J343" s="45">
        <v>2020</v>
      </c>
      <c r="K343" s="45">
        <v>2020</v>
      </c>
      <c r="L343" s="81">
        <v>2.65</v>
      </c>
      <c r="M343" s="81">
        <v>0</v>
      </c>
      <c r="N343" s="81">
        <v>0</v>
      </c>
      <c r="O343" s="81">
        <v>0</v>
      </c>
      <c r="P343" s="81">
        <v>2.65</v>
      </c>
      <c r="Q343" s="75" t="s">
        <v>46</v>
      </c>
      <c r="R343" s="75">
        <v>7</v>
      </c>
      <c r="S343" s="75">
        <v>27</v>
      </c>
      <c r="T343" s="45">
        <f t="shared" si="110"/>
        <v>7</v>
      </c>
      <c r="U343" s="45">
        <f t="shared" si="111"/>
        <v>27</v>
      </c>
      <c r="V343" s="73">
        <v>0</v>
      </c>
      <c r="W343" s="75">
        <v>0</v>
      </c>
      <c r="X343" s="75">
        <v>0</v>
      </c>
      <c r="Y343" s="75">
        <v>0</v>
      </c>
      <c r="Z343" s="75">
        <v>0</v>
      </c>
      <c r="AA343" s="75">
        <v>0</v>
      </c>
      <c r="AB343" s="66" t="s">
        <v>206</v>
      </c>
      <c r="AC343" s="66" t="s">
        <v>207</v>
      </c>
      <c r="AD343" s="67"/>
      <c r="AE343" s="2"/>
    </row>
    <row r="344" s="5" customFormat="1" spans="1:31">
      <c r="A344" s="77">
        <v>7.3</v>
      </c>
      <c r="B344" s="65" t="s">
        <v>217</v>
      </c>
      <c r="C344" s="77"/>
      <c r="D344" s="77"/>
      <c r="E344" s="77"/>
      <c r="F344" s="77">
        <f t="shared" ref="F344:I344" si="112">F345+F355</f>
        <v>880</v>
      </c>
      <c r="G344" s="77">
        <f t="shared" si="112"/>
        <v>19</v>
      </c>
      <c r="H344" s="77">
        <f t="shared" si="112"/>
        <v>857</v>
      </c>
      <c r="I344" s="77">
        <f t="shared" si="112"/>
        <v>880</v>
      </c>
      <c r="J344" s="43"/>
      <c r="K344" s="43"/>
      <c r="L344" s="80">
        <f t="shared" ref="L344:P344" si="113">L345+L355</f>
        <v>54.604</v>
      </c>
      <c r="M344" s="80">
        <f t="shared" si="113"/>
        <v>0</v>
      </c>
      <c r="N344" s="80">
        <f t="shared" si="113"/>
        <v>0</v>
      </c>
      <c r="O344" s="80">
        <f t="shared" si="113"/>
        <v>0</v>
      </c>
      <c r="P344" s="80">
        <f t="shared" si="113"/>
        <v>54.604</v>
      </c>
      <c r="Q344" s="43"/>
      <c r="R344" s="77">
        <f t="shared" ref="R344:AA344" si="114">R345+R355</f>
        <v>857</v>
      </c>
      <c r="S344" s="77">
        <f t="shared" si="114"/>
        <v>880</v>
      </c>
      <c r="T344" s="77">
        <f t="shared" si="114"/>
        <v>857</v>
      </c>
      <c r="U344" s="77">
        <f t="shared" si="114"/>
        <v>880</v>
      </c>
      <c r="V344" s="77">
        <f t="shared" si="114"/>
        <v>0</v>
      </c>
      <c r="W344" s="77">
        <f t="shared" si="114"/>
        <v>0</v>
      </c>
      <c r="X344" s="77">
        <f t="shared" si="114"/>
        <v>0</v>
      </c>
      <c r="Y344" s="77">
        <f t="shared" si="114"/>
        <v>0</v>
      </c>
      <c r="Z344" s="77">
        <f t="shared" si="114"/>
        <v>0</v>
      </c>
      <c r="AA344" s="77">
        <f t="shared" si="114"/>
        <v>0</v>
      </c>
      <c r="AB344" s="65"/>
      <c r="AC344" s="65"/>
      <c r="AD344" s="65"/>
      <c r="AE344" s="3"/>
    </row>
    <row r="345" s="5" customFormat="1" spans="1:31">
      <c r="A345" s="77" t="s">
        <v>218</v>
      </c>
      <c r="B345" s="65" t="s">
        <v>219</v>
      </c>
      <c r="C345" s="77" t="s">
        <v>148</v>
      </c>
      <c r="D345" s="77"/>
      <c r="E345" s="77"/>
      <c r="F345" s="77">
        <f>F346+F347+F348+F349+F350+F351+F352+F353+F354</f>
        <v>268</v>
      </c>
      <c r="G345" s="77">
        <f t="shared" ref="G345:AA345" si="115">G346+G347+G348+G349+G350+G351+G352+G353+G354</f>
        <v>9</v>
      </c>
      <c r="H345" s="77">
        <f t="shared" si="115"/>
        <v>265</v>
      </c>
      <c r="I345" s="77">
        <f t="shared" si="115"/>
        <v>268</v>
      </c>
      <c r="J345" s="43"/>
      <c r="K345" s="43"/>
      <c r="L345" s="80">
        <f t="shared" si="115"/>
        <v>17.024</v>
      </c>
      <c r="M345" s="80">
        <f t="shared" si="115"/>
        <v>0</v>
      </c>
      <c r="N345" s="80">
        <f t="shared" si="115"/>
        <v>0</v>
      </c>
      <c r="O345" s="80">
        <f t="shared" si="115"/>
        <v>0</v>
      </c>
      <c r="P345" s="80">
        <f t="shared" si="115"/>
        <v>17.024</v>
      </c>
      <c r="Q345" s="43"/>
      <c r="R345" s="77">
        <f t="shared" si="115"/>
        <v>265</v>
      </c>
      <c r="S345" s="77">
        <f t="shared" si="115"/>
        <v>268</v>
      </c>
      <c r="T345" s="77">
        <f t="shared" si="115"/>
        <v>265</v>
      </c>
      <c r="U345" s="77">
        <f t="shared" si="115"/>
        <v>268</v>
      </c>
      <c r="V345" s="77">
        <f t="shared" si="115"/>
        <v>0</v>
      </c>
      <c r="W345" s="77">
        <f t="shared" si="115"/>
        <v>0</v>
      </c>
      <c r="X345" s="77">
        <f t="shared" si="115"/>
        <v>0</v>
      </c>
      <c r="Y345" s="77">
        <f t="shared" si="115"/>
        <v>0</v>
      </c>
      <c r="Z345" s="77">
        <f t="shared" si="115"/>
        <v>0</v>
      </c>
      <c r="AA345" s="77">
        <f t="shared" si="115"/>
        <v>0</v>
      </c>
      <c r="AB345" s="65"/>
      <c r="AC345" s="65"/>
      <c r="AD345" s="65"/>
      <c r="AE345" s="3"/>
    </row>
    <row r="346" s="8" customFormat="1" spans="1:31">
      <c r="A346" s="75" t="s">
        <v>42</v>
      </c>
      <c r="B346" s="66" t="s">
        <v>220</v>
      </c>
      <c r="C346" s="75" t="s">
        <v>44</v>
      </c>
      <c r="D346" s="77" t="s">
        <v>70</v>
      </c>
      <c r="E346" s="75" t="s">
        <v>71</v>
      </c>
      <c r="F346" s="75">
        <v>9</v>
      </c>
      <c r="G346" s="75">
        <v>1</v>
      </c>
      <c r="H346" s="75">
        <v>9</v>
      </c>
      <c r="I346" s="75">
        <v>9</v>
      </c>
      <c r="J346" s="45">
        <v>2020</v>
      </c>
      <c r="K346" s="45">
        <v>2020</v>
      </c>
      <c r="L346" s="81">
        <f>M346+N346+O346+P346</f>
        <v>0.612</v>
      </c>
      <c r="M346" s="81">
        <v>0</v>
      </c>
      <c r="N346" s="81">
        <v>0</v>
      </c>
      <c r="O346" s="81">
        <v>0</v>
      </c>
      <c r="P346" s="81">
        <v>0.612</v>
      </c>
      <c r="Q346" s="75" t="s">
        <v>46</v>
      </c>
      <c r="R346" s="75">
        <v>9</v>
      </c>
      <c r="S346" s="75">
        <v>9</v>
      </c>
      <c r="T346" s="45">
        <f t="shared" ref="T346:T354" si="116">H346</f>
        <v>9</v>
      </c>
      <c r="U346" s="45">
        <f t="shared" ref="U346:U354" si="117">I346</f>
        <v>9</v>
      </c>
      <c r="V346" s="75">
        <v>0</v>
      </c>
      <c r="W346" s="75">
        <v>0</v>
      </c>
      <c r="X346" s="75">
        <v>0</v>
      </c>
      <c r="Y346" s="75">
        <v>0</v>
      </c>
      <c r="Z346" s="75">
        <v>0</v>
      </c>
      <c r="AA346" s="75">
        <v>0</v>
      </c>
      <c r="AB346" s="66" t="s">
        <v>206</v>
      </c>
      <c r="AC346" s="66" t="s">
        <v>868</v>
      </c>
      <c r="AD346" s="66"/>
      <c r="AE346" s="2"/>
    </row>
    <row r="347" s="6" customFormat="1" spans="1:31">
      <c r="A347" s="75" t="s">
        <v>42</v>
      </c>
      <c r="B347" s="66" t="s">
        <v>220</v>
      </c>
      <c r="C347" s="75" t="s">
        <v>49</v>
      </c>
      <c r="D347" s="77" t="s">
        <v>70</v>
      </c>
      <c r="E347" s="75" t="s">
        <v>71</v>
      </c>
      <c r="F347" s="75">
        <v>13</v>
      </c>
      <c r="G347" s="75">
        <v>1</v>
      </c>
      <c r="H347" s="75">
        <v>12</v>
      </c>
      <c r="I347" s="75">
        <v>13</v>
      </c>
      <c r="J347" s="45">
        <v>2020</v>
      </c>
      <c r="K347" s="45">
        <v>2020</v>
      </c>
      <c r="L347" s="81">
        <f t="shared" ref="L347:L354" si="118">M347+N347+O347+P347</f>
        <v>1.19</v>
      </c>
      <c r="M347" s="81">
        <v>0</v>
      </c>
      <c r="N347" s="81">
        <v>0</v>
      </c>
      <c r="O347" s="81">
        <v>0</v>
      </c>
      <c r="P347" s="81">
        <v>1.19</v>
      </c>
      <c r="Q347" s="75" t="s">
        <v>46</v>
      </c>
      <c r="R347" s="75">
        <v>12</v>
      </c>
      <c r="S347" s="75">
        <v>13</v>
      </c>
      <c r="T347" s="45">
        <f t="shared" si="116"/>
        <v>12</v>
      </c>
      <c r="U347" s="45">
        <f t="shared" si="117"/>
        <v>13</v>
      </c>
      <c r="V347" s="73">
        <v>0</v>
      </c>
      <c r="W347" s="75">
        <v>0</v>
      </c>
      <c r="X347" s="75">
        <v>0</v>
      </c>
      <c r="Y347" s="75">
        <v>0</v>
      </c>
      <c r="Z347" s="75">
        <v>0</v>
      </c>
      <c r="AA347" s="75">
        <v>0</v>
      </c>
      <c r="AB347" s="66" t="s">
        <v>206</v>
      </c>
      <c r="AC347" s="66" t="s">
        <v>868</v>
      </c>
      <c r="AD347" s="67"/>
      <c r="AE347" s="2"/>
    </row>
    <row r="348" s="8" customFormat="1" spans="1:31">
      <c r="A348" s="75" t="s">
        <v>42</v>
      </c>
      <c r="B348" s="66" t="s">
        <v>220</v>
      </c>
      <c r="C348" s="75" t="s">
        <v>50</v>
      </c>
      <c r="D348" s="77" t="s">
        <v>70</v>
      </c>
      <c r="E348" s="75" t="s">
        <v>71</v>
      </c>
      <c r="F348" s="75">
        <v>14</v>
      </c>
      <c r="G348" s="75">
        <v>1</v>
      </c>
      <c r="H348" s="75">
        <v>14</v>
      </c>
      <c r="I348" s="75">
        <v>14</v>
      </c>
      <c r="J348" s="45">
        <v>2020</v>
      </c>
      <c r="K348" s="45">
        <v>2020</v>
      </c>
      <c r="L348" s="81">
        <f t="shared" si="118"/>
        <v>0.816</v>
      </c>
      <c r="M348" s="81">
        <v>0</v>
      </c>
      <c r="N348" s="81">
        <v>0</v>
      </c>
      <c r="O348" s="81">
        <v>0</v>
      </c>
      <c r="P348" s="81">
        <v>0.816</v>
      </c>
      <c r="Q348" s="75" t="s">
        <v>46</v>
      </c>
      <c r="R348" s="75">
        <v>14</v>
      </c>
      <c r="S348" s="75">
        <v>14</v>
      </c>
      <c r="T348" s="45">
        <f t="shared" si="116"/>
        <v>14</v>
      </c>
      <c r="U348" s="45">
        <f t="shared" si="117"/>
        <v>14</v>
      </c>
      <c r="V348" s="73">
        <v>0</v>
      </c>
      <c r="W348" s="74">
        <v>0</v>
      </c>
      <c r="X348" s="74">
        <v>0</v>
      </c>
      <c r="Y348" s="74">
        <v>0</v>
      </c>
      <c r="Z348" s="74">
        <v>0</v>
      </c>
      <c r="AA348" s="74">
        <v>0</v>
      </c>
      <c r="AB348" s="66" t="s">
        <v>206</v>
      </c>
      <c r="AC348" s="66" t="s">
        <v>868</v>
      </c>
      <c r="AD348" s="68"/>
      <c r="AE348" s="2"/>
    </row>
    <row r="349" s="8" customFormat="1" spans="1:31">
      <c r="A349" s="75" t="s">
        <v>42</v>
      </c>
      <c r="B349" s="66" t="s">
        <v>220</v>
      </c>
      <c r="C349" s="75" t="s">
        <v>51</v>
      </c>
      <c r="D349" s="77" t="s">
        <v>70</v>
      </c>
      <c r="E349" s="75" t="s">
        <v>71</v>
      </c>
      <c r="F349" s="75">
        <v>3</v>
      </c>
      <c r="G349" s="75">
        <v>1</v>
      </c>
      <c r="H349" s="75">
        <v>3</v>
      </c>
      <c r="I349" s="75">
        <v>3</v>
      </c>
      <c r="J349" s="45">
        <v>2020</v>
      </c>
      <c r="K349" s="45">
        <v>2020</v>
      </c>
      <c r="L349" s="81">
        <f t="shared" si="118"/>
        <v>0.18</v>
      </c>
      <c r="M349" s="81">
        <v>0</v>
      </c>
      <c r="N349" s="81">
        <v>0</v>
      </c>
      <c r="O349" s="81">
        <v>0</v>
      </c>
      <c r="P349" s="81">
        <v>0.18</v>
      </c>
      <c r="Q349" s="75" t="s">
        <v>46</v>
      </c>
      <c r="R349" s="75">
        <v>3</v>
      </c>
      <c r="S349" s="75">
        <v>3</v>
      </c>
      <c r="T349" s="45">
        <f t="shared" si="116"/>
        <v>3</v>
      </c>
      <c r="U349" s="45">
        <f t="shared" si="117"/>
        <v>3</v>
      </c>
      <c r="V349" s="75">
        <v>0</v>
      </c>
      <c r="W349" s="75">
        <v>0</v>
      </c>
      <c r="X349" s="75">
        <v>0</v>
      </c>
      <c r="Y349" s="75">
        <v>0</v>
      </c>
      <c r="Z349" s="75">
        <v>0</v>
      </c>
      <c r="AA349" s="75">
        <v>0</v>
      </c>
      <c r="AB349" s="66" t="s">
        <v>206</v>
      </c>
      <c r="AC349" s="66" t="s">
        <v>868</v>
      </c>
      <c r="AD349" s="66"/>
      <c r="AE349" s="2"/>
    </row>
    <row r="350" s="8" customFormat="1" spans="1:31">
      <c r="A350" s="75" t="s">
        <v>42</v>
      </c>
      <c r="B350" s="66" t="s">
        <v>220</v>
      </c>
      <c r="C350" s="75" t="s">
        <v>52</v>
      </c>
      <c r="D350" s="77" t="s">
        <v>70</v>
      </c>
      <c r="E350" s="75" t="s">
        <v>71</v>
      </c>
      <c r="F350" s="75">
        <v>57</v>
      </c>
      <c r="G350" s="75">
        <v>1</v>
      </c>
      <c r="H350" s="75">
        <v>56</v>
      </c>
      <c r="I350" s="75">
        <v>57</v>
      </c>
      <c r="J350" s="45">
        <v>2020</v>
      </c>
      <c r="K350" s="45">
        <v>2020</v>
      </c>
      <c r="L350" s="81">
        <f t="shared" si="118"/>
        <v>3.384</v>
      </c>
      <c r="M350" s="81">
        <v>0</v>
      </c>
      <c r="N350" s="81">
        <v>0</v>
      </c>
      <c r="O350" s="81">
        <v>0</v>
      </c>
      <c r="P350" s="81">
        <v>3.384</v>
      </c>
      <c r="Q350" s="75" t="s">
        <v>46</v>
      </c>
      <c r="R350" s="75">
        <v>56</v>
      </c>
      <c r="S350" s="75">
        <v>57</v>
      </c>
      <c r="T350" s="45">
        <f t="shared" si="116"/>
        <v>56</v>
      </c>
      <c r="U350" s="45">
        <f t="shared" si="117"/>
        <v>57</v>
      </c>
      <c r="V350" s="73">
        <v>0</v>
      </c>
      <c r="W350" s="75">
        <v>0</v>
      </c>
      <c r="X350" s="75">
        <v>0</v>
      </c>
      <c r="Y350" s="75">
        <v>0</v>
      </c>
      <c r="Z350" s="75">
        <v>0</v>
      </c>
      <c r="AA350" s="75">
        <v>0</v>
      </c>
      <c r="AB350" s="66" t="s">
        <v>206</v>
      </c>
      <c r="AC350" s="66" t="s">
        <v>868</v>
      </c>
      <c r="AD350" s="67"/>
      <c r="AE350" s="2"/>
    </row>
    <row r="351" s="8" customFormat="1" spans="1:31">
      <c r="A351" s="75" t="s">
        <v>42</v>
      </c>
      <c r="B351" s="66" t="s">
        <v>220</v>
      </c>
      <c r="C351" s="75" t="s">
        <v>53</v>
      </c>
      <c r="D351" s="77" t="s">
        <v>70</v>
      </c>
      <c r="E351" s="75" t="s">
        <v>71</v>
      </c>
      <c r="F351" s="75">
        <v>31</v>
      </c>
      <c r="G351" s="75">
        <v>1</v>
      </c>
      <c r="H351" s="75">
        <v>31</v>
      </c>
      <c r="I351" s="75">
        <v>31</v>
      </c>
      <c r="J351" s="45">
        <v>2020</v>
      </c>
      <c r="K351" s="45">
        <v>2020</v>
      </c>
      <c r="L351" s="81">
        <f t="shared" si="118"/>
        <v>2.03</v>
      </c>
      <c r="M351" s="81">
        <v>0</v>
      </c>
      <c r="N351" s="81">
        <v>0</v>
      </c>
      <c r="O351" s="81">
        <v>0</v>
      </c>
      <c r="P351" s="81">
        <v>2.03</v>
      </c>
      <c r="Q351" s="75" t="s">
        <v>46</v>
      </c>
      <c r="R351" s="75">
        <v>31</v>
      </c>
      <c r="S351" s="75">
        <v>31</v>
      </c>
      <c r="T351" s="45">
        <f t="shared" si="116"/>
        <v>31</v>
      </c>
      <c r="U351" s="45">
        <f t="shared" si="117"/>
        <v>31</v>
      </c>
      <c r="V351" s="73">
        <v>0</v>
      </c>
      <c r="W351" s="74">
        <v>0</v>
      </c>
      <c r="X351" s="74">
        <v>0</v>
      </c>
      <c r="Y351" s="74">
        <v>0</v>
      </c>
      <c r="Z351" s="74">
        <v>0</v>
      </c>
      <c r="AA351" s="74">
        <v>0</v>
      </c>
      <c r="AB351" s="66" t="s">
        <v>206</v>
      </c>
      <c r="AC351" s="66" t="s">
        <v>868</v>
      </c>
      <c r="AD351" s="68"/>
      <c r="AE351" s="2"/>
    </row>
    <row r="352" s="8" customFormat="1" spans="1:31">
      <c r="A352" s="75" t="s">
        <v>42</v>
      </c>
      <c r="B352" s="66" t="s">
        <v>220</v>
      </c>
      <c r="C352" s="75" t="s">
        <v>54</v>
      </c>
      <c r="D352" s="77" t="s">
        <v>70</v>
      </c>
      <c r="E352" s="75" t="s">
        <v>71</v>
      </c>
      <c r="F352" s="75">
        <v>72</v>
      </c>
      <c r="G352" s="75">
        <v>1</v>
      </c>
      <c r="H352" s="75">
        <v>71</v>
      </c>
      <c r="I352" s="75">
        <v>72</v>
      </c>
      <c r="J352" s="45">
        <v>2020</v>
      </c>
      <c r="K352" s="45">
        <v>2020</v>
      </c>
      <c r="L352" s="81">
        <f t="shared" si="118"/>
        <v>4.69</v>
      </c>
      <c r="M352" s="81">
        <v>0</v>
      </c>
      <c r="N352" s="81">
        <v>0</v>
      </c>
      <c r="O352" s="81">
        <v>0</v>
      </c>
      <c r="P352" s="81">
        <v>4.69</v>
      </c>
      <c r="Q352" s="75" t="s">
        <v>46</v>
      </c>
      <c r="R352" s="75">
        <v>71</v>
      </c>
      <c r="S352" s="75">
        <v>72</v>
      </c>
      <c r="T352" s="45">
        <f t="shared" si="116"/>
        <v>71</v>
      </c>
      <c r="U352" s="45">
        <f t="shared" si="117"/>
        <v>72</v>
      </c>
      <c r="V352" s="75">
        <v>0</v>
      </c>
      <c r="W352" s="75">
        <v>0</v>
      </c>
      <c r="X352" s="75">
        <v>0</v>
      </c>
      <c r="Y352" s="75">
        <v>0</v>
      </c>
      <c r="Z352" s="75">
        <v>0</v>
      </c>
      <c r="AA352" s="75">
        <v>0</v>
      </c>
      <c r="AB352" s="66" t="s">
        <v>206</v>
      </c>
      <c r="AC352" s="66" t="s">
        <v>868</v>
      </c>
      <c r="AD352" s="66"/>
      <c r="AE352" s="2"/>
    </row>
    <row r="353" s="8" customFormat="1" spans="1:31">
      <c r="A353" s="75" t="s">
        <v>42</v>
      </c>
      <c r="B353" s="66" t="s">
        <v>220</v>
      </c>
      <c r="C353" s="75" t="s">
        <v>56</v>
      </c>
      <c r="D353" s="77" t="s">
        <v>70</v>
      </c>
      <c r="E353" s="75" t="s">
        <v>71</v>
      </c>
      <c r="F353" s="75">
        <v>42</v>
      </c>
      <c r="G353" s="75">
        <v>1</v>
      </c>
      <c r="H353" s="75">
        <v>42</v>
      </c>
      <c r="I353" s="75">
        <v>42</v>
      </c>
      <c r="J353" s="45">
        <v>2020</v>
      </c>
      <c r="K353" s="45">
        <v>2020</v>
      </c>
      <c r="L353" s="81">
        <f t="shared" si="118"/>
        <v>2.43</v>
      </c>
      <c r="M353" s="81">
        <v>0</v>
      </c>
      <c r="N353" s="81">
        <v>0</v>
      </c>
      <c r="O353" s="81">
        <v>0</v>
      </c>
      <c r="P353" s="81">
        <v>2.43</v>
      </c>
      <c r="Q353" s="75" t="s">
        <v>46</v>
      </c>
      <c r="R353" s="75">
        <v>42</v>
      </c>
      <c r="S353" s="75">
        <v>42</v>
      </c>
      <c r="T353" s="45">
        <f t="shared" si="116"/>
        <v>42</v>
      </c>
      <c r="U353" s="45">
        <f t="shared" si="117"/>
        <v>42</v>
      </c>
      <c r="V353" s="73">
        <v>0</v>
      </c>
      <c r="W353" s="75">
        <v>0</v>
      </c>
      <c r="X353" s="75">
        <v>0</v>
      </c>
      <c r="Y353" s="75">
        <v>0</v>
      </c>
      <c r="Z353" s="75">
        <v>0</v>
      </c>
      <c r="AA353" s="75">
        <v>0</v>
      </c>
      <c r="AB353" s="66" t="s">
        <v>206</v>
      </c>
      <c r="AC353" s="66" t="s">
        <v>868</v>
      </c>
      <c r="AD353" s="67"/>
      <c r="AE353" s="2"/>
    </row>
    <row r="354" s="8" customFormat="1" spans="1:31">
      <c r="A354" s="75" t="s">
        <v>42</v>
      </c>
      <c r="B354" s="66" t="s">
        <v>220</v>
      </c>
      <c r="C354" s="75" t="s">
        <v>58</v>
      </c>
      <c r="D354" s="77" t="s">
        <v>70</v>
      </c>
      <c r="E354" s="75" t="s">
        <v>71</v>
      </c>
      <c r="F354" s="75">
        <v>27</v>
      </c>
      <c r="G354" s="75">
        <v>1</v>
      </c>
      <c r="H354" s="75">
        <v>27</v>
      </c>
      <c r="I354" s="75">
        <v>27</v>
      </c>
      <c r="J354" s="45">
        <v>2020</v>
      </c>
      <c r="K354" s="45">
        <v>2020</v>
      </c>
      <c r="L354" s="81">
        <f t="shared" si="118"/>
        <v>1.692</v>
      </c>
      <c r="M354" s="81">
        <v>0</v>
      </c>
      <c r="N354" s="81">
        <v>0</v>
      </c>
      <c r="O354" s="81">
        <v>0</v>
      </c>
      <c r="P354" s="81">
        <v>1.692</v>
      </c>
      <c r="Q354" s="75" t="s">
        <v>46</v>
      </c>
      <c r="R354" s="75">
        <v>27</v>
      </c>
      <c r="S354" s="75">
        <v>27</v>
      </c>
      <c r="T354" s="45">
        <f t="shared" si="116"/>
        <v>27</v>
      </c>
      <c r="U354" s="45">
        <f t="shared" si="117"/>
        <v>27</v>
      </c>
      <c r="V354" s="73">
        <v>0</v>
      </c>
      <c r="W354" s="73">
        <v>0</v>
      </c>
      <c r="X354" s="73">
        <v>0</v>
      </c>
      <c r="Y354" s="73">
        <v>0</v>
      </c>
      <c r="Z354" s="73">
        <v>0</v>
      </c>
      <c r="AA354" s="73">
        <v>0</v>
      </c>
      <c r="AB354" s="66" t="s">
        <v>206</v>
      </c>
      <c r="AC354" s="66" t="s">
        <v>868</v>
      </c>
      <c r="AD354" s="67"/>
      <c r="AE354" s="2"/>
    </row>
    <row r="355" s="5" customFormat="1" ht="24" spans="1:30">
      <c r="A355" s="77" t="s">
        <v>223</v>
      </c>
      <c r="B355" s="65" t="s">
        <v>224</v>
      </c>
      <c r="C355" s="77" t="s">
        <v>36</v>
      </c>
      <c r="D355" s="77"/>
      <c r="E355" s="77"/>
      <c r="F355" s="77">
        <f>F356+F357+F358+F359+F360+F361+F362+F363+F364+F365</f>
        <v>612</v>
      </c>
      <c r="G355" s="77">
        <f t="shared" ref="G355:AA355" si="119">G356+G357+G358+G359+G360+G361+G362+G363+G364+G365</f>
        <v>10</v>
      </c>
      <c r="H355" s="77">
        <f t="shared" si="119"/>
        <v>592</v>
      </c>
      <c r="I355" s="77">
        <f t="shared" si="119"/>
        <v>612</v>
      </c>
      <c r="J355" s="43"/>
      <c r="K355" s="43"/>
      <c r="L355" s="80">
        <f t="shared" si="119"/>
        <v>37.58</v>
      </c>
      <c r="M355" s="80">
        <f t="shared" si="119"/>
        <v>0</v>
      </c>
      <c r="N355" s="80">
        <f t="shared" si="119"/>
        <v>0</v>
      </c>
      <c r="O355" s="80">
        <f t="shared" si="119"/>
        <v>0</v>
      </c>
      <c r="P355" s="80">
        <f t="shared" si="119"/>
        <v>37.58</v>
      </c>
      <c r="Q355" s="43"/>
      <c r="R355" s="77">
        <f t="shared" si="119"/>
        <v>592</v>
      </c>
      <c r="S355" s="77">
        <f t="shared" si="119"/>
        <v>612</v>
      </c>
      <c r="T355" s="77">
        <f t="shared" si="119"/>
        <v>592</v>
      </c>
      <c r="U355" s="77">
        <f t="shared" si="119"/>
        <v>612</v>
      </c>
      <c r="V355" s="77">
        <f t="shared" si="119"/>
        <v>0</v>
      </c>
      <c r="W355" s="77">
        <f t="shared" si="119"/>
        <v>0</v>
      </c>
      <c r="X355" s="77">
        <f t="shared" si="119"/>
        <v>0</v>
      </c>
      <c r="Y355" s="77">
        <f t="shared" si="119"/>
        <v>0</v>
      </c>
      <c r="Z355" s="77">
        <f t="shared" si="119"/>
        <v>0</v>
      </c>
      <c r="AA355" s="77">
        <f t="shared" si="119"/>
        <v>0</v>
      </c>
      <c r="AB355" s="65"/>
      <c r="AC355" s="65"/>
      <c r="AD355" s="65"/>
    </row>
    <row r="356" s="8" customFormat="1" spans="1:31">
      <c r="A356" s="75" t="s">
        <v>42</v>
      </c>
      <c r="B356" s="66" t="s">
        <v>225</v>
      </c>
      <c r="C356" s="75" t="s">
        <v>44</v>
      </c>
      <c r="D356" s="77" t="s">
        <v>70</v>
      </c>
      <c r="E356" s="75" t="s">
        <v>71</v>
      </c>
      <c r="F356" s="75">
        <v>11</v>
      </c>
      <c r="G356" s="75">
        <v>1</v>
      </c>
      <c r="H356" s="75">
        <v>10</v>
      </c>
      <c r="I356" s="75">
        <v>11</v>
      </c>
      <c r="J356" s="45">
        <v>2020</v>
      </c>
      <c r="K356" s="45">
        <v>2020</v>
      </c>
      <c r="L356" s="81">
        <v>0.66</v>
      </c>
      <c r="M356" s="81">
        <v>0</v>
      </c>
      <c r="N356" s="81">
        <v>0</v>
      </c>
      <c r="O356" s="81">
        <v>0</v>
      </c>
      <c r="P356" s="81">
        <v>0.66</v>
      </c>
      <c r="Q356" s="75" t="s">
        <v>46</v>
      </c>
      <c r="R356" s="75">
        <v>10</v>
      </c>
      <c r="S356" s="75">
        <v>11</v>
      </c>
      <c r="T356" s="45">
        <f t="shared" ref="T356:T365" si="120">H356</f>
        <v>10</v>
      </c>
      <c r="U356" s="45">
        <f t="shared" ref="U356:U365" si="121">I356</f>
        <v>11</v>
      </c>
      <c r="V356" s="75">
        <v>0</v>
      </c>
      <c r="W356" s="75">
        <v>0</v>
      </c>
      <c r="X356" s="75">
        <v>0</v>
      </c>
      <c r="Y356" s="75">
        <v>0</v>
      </c>
      <c r="Z356" s="75">
        <v>0</v>
      </c>
      <c r="AA356" s="75">
        <v>0</v>
      </c>
      <c r="AB356" s="66" t="s">
        <v>206</v>
      </c>
      <c r="AC356" s="66" t="s">
        <v>868</v>
      </c>
      <c r="AD356" s="66"/>
      <c r="AE356" s="2"/>
    </row>
    <row r="357" s="8" customFormat="1" spans="1:31">
      <c r="A357" s="75" t="s">
        <v>42</v>
      </c>
      <c r="B357" s="66" t="s">
        <v>225</v>
      </c>
      <c r="C357" s="75" t="s">
        <v>49</v>
      </c>
      <c r="D357" s="77" t="s">
        <v>70</v>
      </c>
      <c r="E357" s="75" t="s">
        <v>71</v>
      </c>
      <c r="F357" s="75">
        <v>16</v>
      </c>
      <c r="G357" s="75">
        <v>1</v>
      </c>
      <c r="H357" s="75">
        <v>16</v>
      </c>
      <c r="I357" s="75">
        <v>16</v>
      </c>
      <c r="J357" s="45">
        <v>2020</v>
      </c>
      <c r="K357" s="45">
        <v>2020</v>
      </c>
      <c r="L357" s="81">
        <v>1.92</v>
      </c>
      <c r="M357" s="81">
        <v>0</v>
      </c>
      <c r="N357" s="81">
        <v>0</v>
      </c>
      <c r="O357" s="81">
        <v>0</v>
      </c>
      <c r="P357" s="81">
        <v>1.92</v>
      </c>
      <c r="Q357" s="75" t="s">
        <v>46</v>
      </c>
      <c r="R357" s="75">
        <v>16</v>
      </c>
      <c r="S357" s="75">
        <v>16</v>
      </c>
      <c r="T357" s="45">
        <f t="shared" si="120"/>
        <v>16</v>
      </c>
      <c r="U357" s="45">
        <f t="shared" si="121"/>
        <v>16</v>
      </c>
      <c r="V357" s="73">
        <v>0</v>
      </c>
      <c r="W357" s="75">
        <v>0</v>
      </c>
      <c r="X357" s="75">
        <v>0</v>
      </c>
      <c r="Y357" s="75">
        <v>0</v>
      </c>
      <c r="Z357" s="75">
        <v>0</v>
      </c>
      <c r="AA357" s="75">
        <v>0</v>
      </c>
      <c r="AB357" s="66" t="s">
        <v>206</v>
      </c>
      <c r="AC357" s="66" t="s">
        <v>868</v>
      </c>
      <c r="AD357" s="67"/>
      <c r="AE357" s="2"/>
    </row>
    <row r="358" s="8" customFormat="1" spans="1:31">
      <c r="A358" s="75" t="s">
        <v>42</v>
      </c>
      <c r="B358" s="66" t="s">
        <v>225</v>
      </c>
      <c r="C358" s="75" t="s">
        <v>50</v>
      </c>
      <c r="D358" s="77" t="s">
        <v>70</v>
      </c>
      <c r="E358" s="75" t="s">
        <v>71</v>
      </c>
      <c r="F358" s="75">
        <v>38</v>
      </c>
      <c r="G358" s="75">
        <v>1</v>
      </c>
      <c r="H358" s="75">
        <v>38</v>
      </c>
      <c r="I358" s="75">
        <v>38</v>
      </c>
      <c r="J358" s="45">
        <v>2020</v>
      </c>
      <c r="K358" s="45">
        <v>2020</v>
      </c>
      <c r="L358" s="81">
        <v>2.28</v>
      </c>
      <c r="M358" s="81">
        <v>0</v>
      </c>
      <c r="N358" s="81">
        <v>0</v>
      </c>
      <c r="O358" s="81">
        <v>0</v>
      </c>
      <c r="P358" s="81">
        <v>2.28</v>
      </c>
      <c r="Q358" s="75" t="s">
        <v>46</v>
      </c>
      <c r="R358" s="75">
        <v>38</v>
      </c>
      <c r="S358" s="75">
        <v>38</v>
      </c>
      <c r="T358" s="45">
        <f t="shared" si="120"/>
        <v>38</v>
      </c>
      <c r="U358" s="45">
        <f t="shared" si="121"/>
        <v>38</v>
      </c>
      <c r="V358" s="73">
        <v>0</v>
      </c>
      <c r="W358" s="74">
        <v>0</v>
      </c>
      <c r="X358" s="74">
        <v>0</v>
      </c>
      <c r="Y358" s="74">
        <v>0</v>
      </c>
      <c r="Z358" s="74">
        <v>0</v>
      </c>
      <c r="AA358" s="74">
        <v>0</v>
      </c>
      <c r="AB358" s="66" t="s">
        <v>206</v>
      </c>
      <c r="AC358" s="66" t="s">
        <v>868</v>
      </c>
      <c r="AD358" s="68"/>
      <c r="AE358" s="2"/>
    </row>
    <row r="359" s="8" customFormat="1" spans="1:31">
      <c r="A359" s="75" t="s">
        <v>42</v>
      </c>
      <c r="B359" s="66" t="s">
        <v>225</v>
      </c>
      <c r="C359" s="75" t="s">
        <v>51</v>
      </c>
      <c r="D359" s="77" t="s">
        <v>70</v>
      </c>
      <c r="E359" s="75" t="s">
        <v>71</v>
      </c>
      <c r="F359" s="75">
        <v>8</v>
      </c>
      <c r="G359" s="75">
        <v>1</v>
      </c>
      <c r="H359" s="75">
        <v>8</v>
      </c>
      <c r="I359" s="75">
        <v>8</v>
      </c>
      <c r="J359" s="45">
        <v>2020</v>
      </c>
      <c r="K359" s="45">
        <v>2020</v>
      </c>
      <c r="L359" s="81">
        <v>0.48</v>
      </c>
      <c r="M359" s="81">
        <v>0</v>
      </c>
      <c r="N359" s="81">
        <v>0</v>
      </c>
      <c r="O359" s="81">
        <v>0</v>
      </c>
      <c r="P359" s="81">
        <v>0.48</v>
      </c>
      <c r="Q359" s="75" t="s">
        <v>46</v>
      </c>
      <c r="R359" s="75">
        <v>8</v>
      </c>
      <c r="S359" s="75">
        <v>8</v>
      </c>
      <c r="T359" s="45">
        <f t="shared" si="120"/>
        <v>8</v>
      </c>
      <c r="U359" s="45">
        <f t="shared" si="121"/>
        <v>8</v>
      </c>
      <c r="V359" s="75">
        <v>0</v>
      </c>
      <c r="W359" s="75">
        <v>0</v>
      </c>
      <c r="X359" s="75">
        <v>0</v>
      </c>
      <c r="Y359" s="75">
        <v>0</v>
      </c>
      <c r="Z359" s="75">
        <v>0</v>
      </c>
      <c r="AA359" s="75">
        <v>0</v>
      </c>
      <c r="AB359" s="66" t="s">
        <v>206</v>
      </c>
      <c r="AC359" s="66" t="s">
        <v>868</v>
      </c>
      <c r="AD359" s="66"/>
      <c r="AE359" s="2"/>
    </row>
    <row r="360" s="8" customFormat="1" spans="1:31">
      <c r="A360" s="75" t="s">
        <v>42</v>
      </c>
      <c r="B360" s="66" t="s">
        <v>225</v>
      </c>
      <c r="C360" s="75" t="s">
        <v>52</v>
      </c>
      <c r="D360" s="77" t="s">
        <v>70</v>
      </c>
      <c r="E360" s="75" t="s">
        <v>71</v>
      </c>
      <c r="F360" s="75">
        <v>110</v>
      </c>
      <c r="G360" s="75">
        <v>1</v>
      </c>
      <c r="H360" s="75">
        <v>104</v>
      </c>
      <c r="I360" s="75">
        <v>110</v>
      </c>
      <c r="J360" s="45">
        <v>2020</v>
      </c>
      <c r="K360" s="45">
        <v>2020</v>
      </c>
      <c r="L360" s="81">
        <v>6.6</v>
      </c>
      <c r="M360" s="81">
        <v>0</v>
      </c>
      <c r="N360" s="81">
        <v>0</v>
      </c>
      <c r="O360" s="81">
        <v>0</v>
      </c>
      <c r="P360" s="81">
        <v>6.6</v>
      </c>
      <c r="Q360" s="75" t="s">
        <v>46</v>
      </c>
      <c r="R360" s="75">
        <v>104</v>
      </c>
      <c r="S360" s="75">
        <v>110</v>
      </c>
      <c r="T360" s="45">
        <f t="shared" si="120"/>
        <v>104</v>
      </c>
      <c r="U360" s="45">
        <f t="shared" si="121"/>
        <v>110</v>
      </c>
      <c r="V360" s="73">
        <v>0</v>
      </c>
      <c r="W360" s="75">
        <v>0</v>
      </c>
      <c r="X360" s="75">
        <v>0</v>
      </c>
      <c r="Y360" s="75">
        <v>0</v>
      </c>
      <c r="Z360" s="75">
        <v>0</v>
      </c>
      <c r="AA360" s="75">
        <v>0</v>
      </c>
      <c r="AB360" s="66" t="s">
        <v>206</v>
      </c>
      <c r="AC360" s="66" t="s">
        <v>868</v>
      </c>
      <c r="AD360" s="67"/>
      <c r="AE360" s="2"/>
    </row>
    <row r="361" s="8" customFormat="1" spans="1:31">
      <c r="A361" s="75" t="s">
        <v>42</v>
      </c>
      <c r="B361" s="66" t="s">
        <v>225</v>
      </c>
      <c r="C361" s="75" t="s">
        <v>53</v>
      </c>
      <c r="D361" s="77" t="s">
        <v>70</v>
      </c>
      <c r="E361" s="75" t="s">
        <v>71</v>
      </c>
      <c r="F361" s="75">
        <v>91</v>
      </c>
      <c r="G361" s="75">
        <v>1</v>
      </c>
      <c r="H361" s="75">
        <v>91</v>
      </c>
      <c r="I361" s="75">
        <v>91</v>
      </c>
      <c r="J361" s="45">
        <v>2020</v>
      </c>
      <c r="K361" s="45">
        <v>2020</v>
      </c>
      <c r="L361" s="81">
        <v>5.46</v>
      </c>
      <c r="M361" s="81">
        <v>0</v>
      </c>
      <c r="N361" s="81">
        <v>0</v>
      </c>
      <c r="O361" s="81">
        <v>0</v>
      </c>
      <c r="P361" s="81">
        <v>5.46</v>
      </c>
      <c r="Q361" s="75" t="s">
        <v>46</v>
      </c>
      <c r="R361" s="75">
        <v>91</v>
      </c>
      <c r="S361" s="75">
        <v>91</v>
      </c>
      <c r="T361" s="45">
        <f t="shared" si="120"/>
        <v>91</v>
      </c>
      <c r="U361" s="45">
        <f t="shared" si="121"/>
        <v>91</v>
      </c>
      <c r="V361" s="73">
        <v>0</v>
      </c>
      <c r="W361" s="74">
        <v>0</v>
      </c>
      <c r="X361" s="74">
        <v>0</v>
      </c>
      <c r="Y361" s="74">
        <v>0</v>
      </c>
      <c r="Z361" s="74">
        <v>0</v>
      </c>
      <c r="AA361" s="74">
        <v>0</v>
      </c>
      <c r="AB361" s="66" t="s">
        <v>206</v>
      </c>
      <c r="AC361" s="66" t="s">
        <v>868</v>
      </c>
      <c r="AD361" s="68"/>
      <c r="AE361" s="2"/>
    </row>
    <row r="362" s="2" customFormat="1" spans="1:30">
      <c r="A362" s="75" t="s">
        <v>42</v>
      </c>
      <c r="B362" s="66" t="s">
        <v>225</v>
      </c>
      <c r="C362" s="75" t="s">
        <v>54</v>
      </c>
      <c r="D362" s="77" t="s">
        <v>70</v>
      </c>
      <c r="E362" s="75" t="s">
        <v>71</v>
      </c>
      <c r="F362" s="75">
        <v>154</v>
      </c>
      <c r="G362" s="75">
        <v>1</v>
      </c>
      <c r="H362" s="75">
        <v>148</v>
      </c>
      <c r="I362" s="75">
        <v>154</v>
      </c>
      <c r="J362" s="45">
        <v>2020</v>
      </c>
      <c r="K362" s="45">
        <v>2020</v>
      </c>
      <c r="L362" s="81">
        <v>9.24</v>
      </c>
      <c r="M362" s="81">
        <v>0</v>
      </c>
      <c r="N362" s="81">
        <v>0</v>
      </c>
      <c r="O362" s="81">
        <v>0</v>
      </c>
      <c r="P362" s="81">
        <v>9.24</v>
      </c>
      <c r="Q362" s="75" t="s">
        <v>46</v>
      </c>
      <c r="R362" s="75">
        <v>148</v>
      </c>
      <c r="S362" s="75">
        <v>154</v>
      </c>
      <c r="T362" s="45">
        <f t="shared" si="120"/>
        <v>148</v>
      </c>
      <c r="U362" s="45">
        <f t="shared" si="121"/>
        <v>154</v>
      </c>
      <c r="V362" s="75">
        <v>0</v>
      </c>
      <c r="W362" s="75">
        <v>0</v>
      </c>
      <c r="X362" s="75">
        <v>0</v>
      </c>
      <c r="Y362" s="75">
        <v>0</v>
      </c>
      <c r="Z362" s="75">
        <v>0</v>
      </c>
      <c r="AA362" s="75">
        <v>0</v>
      </c>
      <c r="AB362" s="66" t="s">
        <v>206</v>
      </c>
      <c r="AC362" s="66" t="s">
        <v>868</v>
      </c>
      <c r="AD362" s="66"/>
    </row>
    <row r="363" s="2" customFormat="1" spans="1:30">
      <c r="A363" s="75" t="s">
        <v>42</v>
      </c>
      <c r="B363" s="66" t="s">
        <v>225</v>
      </c>
      <c r="C363" s="75" t="s">
        <v>56</v>
      </c>
      <c r="D363" s="77" t="s">
        <v>70</v>
      </c>
      <c r="E363" s="75" t="s">
        <v>71</v>
      </c>
      <c r="F363" s="75">
        <v>105</v>
      </c>
      <c r="G363" s="75">
        <v>1</v>
      </c>
      <c r="H363" s="75">
        <v>101</v>
      </c>
      <c r="I363" s="75">
        <v>105</v>
      </c>
      <c r="J363" s="45">
        <v>2020</v>
      </c>
      <c r="K363" s="45">
        <v>2020</v>
      </c>
      <c r="L363" s="81">
        <v>6.3</v>
      </c>
      <c r="M363" s="81">
        <v>0</v>
      </c>
      <c r="N363" s="81">
        <v>0</v>
      </c>
      <c r="O363" s="81">
        <v>0</v>
      </c>
      <c r="P363" s="81">
        <v>6.3</v>
      </c>
      <c r="Q363" s="75" t="s">
        <v>46</v>
      </c>
      <c r="R363" s="75">
        <v>101</v>
      </c>
      <c r="S363" s="75">
        <v>105</v>
      </c>
      <c r="T363" s="45">
        <f t="shared" si="120"/>
        <v>101</v>
      </c>
      <c r="U363" s="45">
        <f t="shared" si="121"/>
        <v>105</v>
      </c>
      <c r="V363" s="85">
        <v>0</v>
      </c>
      <c r="W363" s="85">
        <v>0</v>
      </c>
      <c r="X363" s="85">
        <v>0</v>
      </c>
      <c r="Y363" s="85">
        <v>0</v>
      </c>
      <c r="Z363" s="85">
        <v>0</v>
      </c>
      <c r="AA363" s="85">
        <v>0</v>
      </c>
      <c r="AB363" s="66" t="s">
        <v>206</v>
      </c>
      <c r="AC363" s="66" t="s">
        <v>868</v>
      </c>
      <c r="AD363" s="87"/>
    </row>
    <row r="364" s="2" customFormat="1" spans="1:30">
      <c r="A364" s="75" t="s">
        <v>42</v>
      </c>
      <c r="B364" s="66" t="s">
        <v>225</v>
      </c>
      <c r="C364" s="75" t="s">
        <v>57</v>
      </c>
      <c r="D364" s="77" t="s">
        <v>70</v>
      </c>
      <c r="E364" s="75" t="s">
        <v>71</v>
      </c>
      <c r="F364" s="75">
        <v>9</v>
      </c>
      <c r="G364" s="75">
        <v>1</v>
      </c>
      <c r="H364" s="75">
        <v>9</v>
      </c>
      <c r="I364" s="75">
        <v>9</v>
      </c>
      <c r="J364" s="45">
        <v>2020</v>
      </c>
      <c r="K364" s="45">
        <v>2020</v>
      </c>
      <c r="L364" s="81">
        <v>0.44</v>
      </c>
      <c r="M364" s="81">
        <v>0</v>
      </c>
      <c r="N364" s="81">
        <v>0</v>
      </c>
      <c r="O364" s="81">
        <v>0</v>
      </c>
      <c r="P364" s="81">
        <v>0.44</v>
      </c>
      <c r="Q364" s="75" t="s">
        <v>46</v>
      </c>
      <c r="R364" s="75">
        <v>9</v>
      </c>
      <c r="S364" s="75">
        <v>9</v>
      </c>
      <c r="T364" s="45">
        <f t="shared" si="120"/>
        <v>9</v>
      </c>
      <c r="U364" s="45">
        <f t="shared" si="121"/>
        <v>9</v>
      </c>
      <c r="V364" s="73">
        <v>0</v>
      </c>
      <c r="W364" s="75">
        <v>0</v>
      </c>
      <c r="X364" s="75">
        <v>0</v>
      </c>
      <c r="Y364" s="75">
        <v>0</v>
      </c>
      <c r="Z364" s="75">
        <v>0</v>
      </c>
      <c r="AA364" s="75">
        <v>0</v>
      </c>
      <c r="AB364" s="66" t="s">
        <v>206</v>
      </c>
      <c r="AC364" s="66" t="s">
        <v>868</v>
      </c>
      <c r="AD364" s="67"/>
    </row>
    <row r="365" s="2" customFormat="1" spans="1:30">
      <c r="A365" s="75" t="s">
        <v>42</v>
      </c>
      <c r="B365" s="66" t="s">
        <v>225</v>
      </c>
      <c r="C365" s="75" t="s">
        <v>58</v>
      </c>
      <c r="D365" s="77" t="s">
        <v>70</v>
      </c>
      <c r="E365" s="75" t="s">
        <v>71</v>
      </c>
      <c r="F365" s="75">
        <v>70</v>
      </c>
      <c r="G365" s="75">
        <v>1</v>
      </c>
      <c r="H365" s="75">
        <v>67</v>
      </c>
      <c r="I365" s="75">
        <v>70</v>
      </c>
      <c r="J365" s="45">
        <v>2020</v>
      </c>
      <c r="K365" s="45">
        <v>2020</v>
      </c>
      <c r="L365" s="81">
        <v>4.2</v>
      </c>
      <c r="M365" s="81">
        <v>0</v>
      </c>
      <c r="N365" s="81">
        <v>0</v>
      </c>
      <c r="O365" s="81">
        <v>0</v>
      </c>
      <c r="P365" s="81">
        <v>4.2</v>
      </c>
      <c r="Q365" s="75" t="s">
        <v>46</v>
      </c>
      <c r="R365" s="75">
        <v>67</v>
      </c>
      <c r="S365" s="75">
        <v>70</v>
      </c>
      <c r="T365" s="45">
        <f t="shared" si="120"/>
        <v>67</v>
      </c>
      <c r="U365" s="45">
        <f t="shared" si="121"/>
        <v>70</v>
      </c>
      <c r="V365" s="73">
        <v>0</v>
      </c>
      <c r="W365" s="73">
        <v>0</v>
      </c>
      <c r="X365" s="73">
        <v>0</v>
      </c>
      <c r="Y365" s="73">
        <v>0</v>
      </c>
      <c r="Z365" s="73">
        <v>0</v>
      </c>
      <c r="AA365" s="73">
        <v>0</v>
      </c>
      <c r="AB365" s="66" t="s">
        <v>206</v>
      </c>
      <c r="AC365" s="66" t="s">
        <v>868</v>
      </c>
      <c r="AD365" s="67"/>
    </row>
    <row r="366" s="3" customFormat="1" spans="1:30">
      <c r="A366" s="77">
        <v>7.4</v>
      </c>
      <c r="B366" s="65" t="s">
        <v>227</v>
      </c>
      <c r="C366" s="77" t="s">
        <v>36</v>
      </c>
      <c r="D366" s="77"/>
      <c r="E366" s="77"/>
      <c r="F366" s="77">
        <f>SUM(F368)</f>
        <v>18332</v>
      </c>
      <c r="G366" s="77">
        <f t="shared" ref="G366:AA366" si="122">SUM(G368)</f>
        <v>11</v>
      </c>
      <c r="H366" s="77">
        <f t="shared" si="122"/>
        <v>5979</v>
      </c>
      <c r="I366" s="77">
        <f t="shared" si="122"/>
        <v>18332</v>
      </c>
      <c r="J366" s="43"/>
      <c r="K366" s="43"/>
      <c r="L366" s="80">
        <f t="shared" si="122"/>
        <v>183.32</v>
      </c>
      <c r="M366" s="80">
        <f t="shared" si="122"/>
        <v>0</v>
      </c>
      <c r="N366" s="80">
        <f t="shared" si="122"/>
        <v>0</v>
      </c>
      <c r="O366" s="80">
        <f t="shared" si="122"/>
        <v>0</v>
      </c>
      <c r="P366" s="80">
        <f t="shared" si="122"/>
        <v>183.32</v>
      </c>
      <c r="Q366" s="43"/>
      <c r="R366" s="77">
        <f t="shared" si="122"/>
        <v>5979</v>
      </c>
      <c r="S366" s="77">
        <f t="shared" si="122"/>
        <v>18332</v>
      </c>
      <c r="T366" s="77">
        <f t="shared" si="122"/>
        <v>5979</v>
      </c>
      <c r="U366" s="77">
        <f t="shared" si="122"/>
        <v>18332</v>
      </c>
      <c r="V366" s="77">
        <f t="shared" si="122"/>
        <v>0</v>
      </c>
      <c r="W366" s="77">
        <f t="shared" si="122"/>
        <v>0</v>
      </c>
      <c r="X366" s="77">
        <f t="shared" si="122"/>
        <v>0</v>
      </c>
      <c r="Y366" s="77">
        <f t="shared" si="122"/>
        <v>0</v>
      </c>
      <c r="Z366" s="77">
        <f t="shared" si="122"/>
        <v>0</v>
      </c>
      <c r="AA366" s="77">
        <f t="shared" si="122"/>
        <v>0</v>
      </c>
      <c r="AB366" s="65"/>
      <c r="AC366" s="65"/>
      <c r="AD366" s="65"/>
    </row>
    <row r="367" s="3" customFormat="1" spans="1:30">
      <c r="A367" s="77" t="s">
        <v>228</v>
      </c>
      <c r="B367" s="65" t="s">
        <v>229</v>
      </c>
      <c r="C367" s="77"/>
      <c r="D367" s="77"/>
      <c r="E367" s="77"/>
      <c r="F367" s="77"/>
      <c r="G367" s="77"/>
      <c r="H367" s="77"/>
      <c r="I367" s="77"/>
      <c r="J367" s="77"/>
      <c r="K367" s="77"/>
      <c r="L367" s="80"/>
      <c r="M367" s="80"/>
      <c r="N367" s="80"/>
      <c r="O367" s="80"/>
      <c r="P367" s="80"/>
      <c r="Q367" s="77"/>
      <c r="R367" s="77"/>
      <c r="S367" s="77"/>
      <c r="T367" s="77"/>
      <c r="U367" s="77"/>
      <c r="V367" s="83"/>
      <c r="W367" s="77"/>
      <c r="X367" s="77"/>
      <c r="Y367" s="77"/>
      <c r="Z367" s="77"/>
      <c r="AA367" s="77"/>
      <c r="AB367" s="65"/>
      <c r="AC367" s="65"/>
      <c r="AD367" s="65"/>
    </row>
    <row r="368" s="3" customFormat="1" spans="1:30">
      <c r="A368" s="77" t="s">
        <v>230</v>
      </c>
      <c r="B368" s="65" t="s">
        <v>231</v>
      </c>
      <c r="C368" s="77" t="s">
        <v>36</v>
      </c>
      <c r="D368" s="77"/>
      <c r="E368" s="77"/>
      <c r="F368" s="77">
        <f>SUM(F369:F379)</f>
        <v>18332</v>
      </c>
      <c r="G368" s="77">
        <f t="shared" ref="G368:AA368" si="123">SUM(G369:G379)</f>
        <v>11</v>
      </c>
      <c r="H368" s="77">
        <f t="shared" si="123"/>
        <v>5979</v>
      </c>
      <c r="I368" s="77">
        <f t="shared" si="123"/>
        <v>18332</v>
      </c>
      <c r="J368" s="43"/>
      <c r="K368" s="43"/>
      <c r="L368" s="80">
        <f t="shared" si="123"/>
        <v>183.32</v>
      </c>
      <c r="M368" s="80">
        <f t="shared" si="123"/>
        <v>0</v>
      </c>
      <c r="N368" s="80">
        <f t="shared" si="123"/>
        <v>0</v>
      </c>
      <c r="O368" s="80">
        <f t="shared" si="123"/>
        <v>0</v>
      </c>
      <c r="P368" s="80">
        <f t="shared" si="123"/>
        <v>183.32</v>
      </c>
      <c r="Q368" s="43"/>
      <c r="R368" s="77">
        <f t="shared" si="123"/>
        <v>5979</v>
      </c>
      <c r="S368" s="77">
        <f t="shared" si="123"/>
        <v>18332</v>
      </c>
      <c r="T368" s="77">
        <f t="shared" si="123"/>
        <v>5979</v>
      </c>
      <c r="U368" s="77">
        <f t="shared" si="123"/>
        <v>18332</v>
      </c>
      <c r="V368" s="77">
        <f t="shared" si="123"/>
        <v>0</v>
      </c>
      <c r="W368" s="77">
        <f t="shared" si="123"/>
        <v>0</v>
      </c>
      <c r="X368" s="77">
        <f t="shared" si="123"/>
        <v>0</v>
      </c>
      <c r="Y368" s="77">
        <f t="shared" si="123"/>
        <v>0</v>
      </c>
      <c r="Z368" s="77">
        <f t="shared" si="123"/>
        <v>0</v>
      </c>
      <c r="AA368" s="77">
        <f t="shared" si="123"/>
        <v>0</v>
      </c>
      <c r="AB368" s="65"/>
      <c r="AC368" s="65"/>
      <c r="AD368" s="65"/>
    </row>
    <row r="369" s="2" customFormat="1" spans="1:30">
      <c r="A369" s="75" t="s">
        <v>42</v>
      </c>
      <c r="B369" s="66" t="s">
        <v>232</v>
      </c>
      <c r="C369" s="75" t="s">
        <v>44</v>
      </c>
      <c r="D369" s="77" t="s">
        <v>70</v>
      </c>
      <c r="E369" s="75" t="s">
        <v>71</v>
      </c>
      <c r="F369" s="75">
        <v>143</v>
      </c>
      <c r="G369" s="75">
        <v>1</v>
      </c>
      <c r="H369" s="75">
        <v>51</v>
      </c>
      <c r="I369" s="75">
        <v>143</v>
      </c>
      <c r="J369" s="45">
        <v>2020</v>
      </c>
      <c r="K369" s="45">
        <v>2020</v>
      </c>
      <c r="L369" s="81">
        <f>M369+N369+O369+P369</f>
        <v>1.43</v>
      </c>
      <c r="M369" s="81">
        <v>0</v>
      </c>
      <c r="N369" s="81">
        <v>0</v>
      </c>
      <c r="O369" s="81">
        <v>0</v>
      </c>
      <c r="P369" s="81">
        <v>1.43</v>
      </c>
      <c r="Q369" s="75" t="s">
        <v>46</v>
      </c>
      <c r="R369" s="75">
        <v>51</v>
      </c>
      <c r="S369" s="75">
        <v>143</v>
      </c>
      <c r="T369" s="45">
        <f t="shared" ref="T369:T379" si="124">H369</f>
        <v>51</v>
      </c>
      <c r="U369" s="45">
        <f t="shared" ref="U369:U379" si="125">I369</f>
        <v>143</v>
      </c>
      <c r="V369" s="75">
        <v>0</v>
      </c>
      <c r="W369" s="75">
        <v>0</v>
      </c>
      <c r="X369" s="75">
        <v>0</v>
      </c>
      <c r="Y369" s="75">
        <v>0</v>
      </c>
      <c r="Z369" s="75">
        <v>0</v>
      </c>
      <c r="AA369" s="75">
        <v>0</v>
      </c>
      <c r="AB369" s="66" t="s">
        <v>233</v>
      </c>
      <c r="AC369" s="66" t="s">
        <v>234</v>
      </c>
      <c r="AD369" s="68"/>
    </row>
    <row r="370" s="2" customFormat="1" spans="1:30">
      <c r="A370" s="75" t="s">
        <v>42</v>
      </c>
      <c r="B370" s="66" t="s">
        <v>232</v>
      </c>
      <c r="C370" s="75" t="s">
        <v>49</v>
      </c>
      <c r="D370" s="77" t="s">
        <v>70</v>
      </c>
      <c r="E370" s="75" t="s">
        <v>71</v>
      </c>
      <c r="F370" s="75">
        <v>878</v>
      </c>
      <c r="G370" s="75">
        <v>1</v>
      </c>
      <c r="H370" s="75">
        <v>316</v>
      </c>
      <c r="I370" s="75">
        <v>878</v>
      </c>
      <c r="J370" s="45">
        <v>2020</v>
      </c>
      <c r="K370" s="45">
        <v>2020</v>
      </c>
      <c r="L370" s="81">
        <v>8.78</v>
      </c>
      <c r="M370" s="81">
        <v>0</v>
      </c>
      <c r="N370" s="81">
        <v>0</v>
      </c>
      <c r="O370" s="81">
        <v>0</v>
      </c>
      <c r="P370" s="81">
        <v>8.78</v>
      </c>
      <c r="Q370" s="75" t="s">
        <v>46</v>
      </c>
      <c r="R370" s="75">
        <v>316</v>
      </c>
      <c r="S370" s="75">
        <v>878</v>
      </c>
      <c r="T370" s="45">
        <f t="shared" si="124"/>
        <v>316</v>
      </c>
      <c r="U370" s="45">
        <f t="shared" si="125"/>
        <v>878</v>
      </c>
      <c r="V370" s="75">
        <v>0</v>
      </c>
      <c r="W370" s="75">
        <v>0</v>
      </c>
      <c r="X370" s="75">
        <v>0</v>
      </c>
      <c r="Y370" s="75">
        <v>0</v>
      </c>
      <c r="Z370" s="75">
        <v>0</v>
      </c>
      <c r="AA370" s="75">
        <v>0</v>
      </c>
      <c r="AB370" s="66" t="s">
        <v>233</v>
      </c>
      <c r="AC370" s="66" t="s">
        <v>234</v>
      </c>
      <c r="AD370" s="68"/>
    </row>
    <row r="371" s="2" customFormat="1" spans="1:30">
      <c r="A371" s="75" t="s">
        <v>42</v>
      </c>
      <c r="B371" s="66" t="s">
        <v>232</v>
      </c>
      <c r="C371" s="75" t="s">
        <v>50</v>
      </c>
      <c r="D371" s="77" t="s">
        <v>70</v>
      </c>
      <c r="E371" s="75" t="s">
        <v>71</v>
      </c>
      <c r="F371" s="75">
        <v>740</v>
      </c>
      <c r="G371" s="75">
        <v>1</v>
      </c>
      <c r="H371" s="75">
        <v>256</v>
      </c>
      <c r="I371" s="75">
        <v>740</v>
      </c>
      <c r="J371" s="45">
        <v>2020</v>
      </c>
      <c r="K371" s="45">
        <v>2020</v>
      </c>
      <c r="L371" s="81">
        <v>7.4</v>
      </c>
      <c r="M371" s="81">
        <v>0</v>
      </c>
      <c r="N371" s="81">
        <v>0</v>
      </c>
      <c r="O371" s="81">
        <v>0</v>
      </c>
      <c r="P371" s="81">
        <v>7.4</v>
      </c>
      <c r="Q371" s="75" t="s">
        <v>46</v>
      </c>
      <c r="R371" s="75">
        <v>256</v>
      </c>
      <c r="S371" s="75">
        <v>740</v>
      </c>
      <c r="T371" s="45">
        <f t="shared" si="124"/>
        <v>256</v>
      </c>
      <c r="U371" s="45">
        <f t="shared" si="125"/>
        <v>740</v>
      </c>
      <c r="V371" s="75">
        <v>0</v>
      </c>
      <c r="W371" s="75">
        <v>0</v>
      </c>
      <c r="X371" s="75">
        <v>0</v>
      </c>
      <c r="Y371" s="75">
        <v>0</v>
      </c>
      <c r="Z371" s="75">
        <v>0</v>
      </c>
      <c r="AA371" s="75">
        <v>0</v>
      </c>
      <c r="AB371" s="66" t="s">
        <v>233</v>
      </c>
      <c r="AC371" s="66" t="s">
        <v>234</v>
      </c>
      <c r="AD371" s="68"/>
    </row>
    <row r="372" s="2" customFormat="1" spans="1:30">
      <c r="A372" s="75" t="s">
        <v>42</v>
      </c>
      <c r="B372" s="66" t="s">
        <v>232</v>
      </c>
      <c r="C372" s="75" t="s">
        <v>51</v>
      </c>
      <c r="D372" s="77" t="s">
        <v>70</v>
      </c>
      <c r="E372" s="75" t="s">
        <v>71</v>
      </c>
      <c r="F372" s="75">
        <v>456</v>
      </c>
      <c r="G372" s="75">
        <v>1</v>
      </c>
      <c r="H372" s="75">
        <v>145</v>
      </c>
      <c r="I372" s="75">
        <v>456</v>
      </c>
      <c r="J372" s="45">
        <v>2020</v>
      </c>
      <c r="K372" s="45">
        <v>2020</v>
      </c>
      <c r="L372" s="81">
        <v>4.56</v>
      </c>
      <c r="M372" s="81">
        <v>0</v>
      </c>
      <c r="N372" s="81">
        <v>0</v>
      </c>
      <c r="O372" s="81">
        <v>0</v>
      </c>
      <c r="P372" s="81">
        <v>4.56</v>
      </c>
      <c r="Q372" s="75" t="s">
        <v>46</v>
      </c>
      <c r="R372" s="75">
        <v>145</v>
      </c>
      <c r="S372" s="75">
        <v>456</v>
      </c>
      <c r="T372" s="45">
        <f t="shared" si="124"/>
        <v>145</v>
      </c>
      <c r="U372" s="45">
        <f t="shared" si="125"/>
        <v>456</v>
      </c>
      <c r="V372" s="75">
        <v>0</v>
      </c>
      <c r="W372" s="75">
        <v>0</v>
      </c>
      <c r="X372" s="75">
        <v>0</v>
      </c>
      <c r="Y372" s="75">
        <v>0</v>
      </c>
      <c r="Z372" s="75">
        <v>0</v>
      </c>
      <c r="AA372" s="75">
        <v>0</v>
      </c>
      <c r="AB372" s="66" t="s">
        <v>233</v>
      </c>
      <c r="AC372" s="66" t="s">
        <v>234</v>
      </c>
      <c r="AD372" s="68"/>
    </row>
    <row r="373" s="2" customFormat="1" spans="1:30">
      <c r="A373" s="75" t="s">
        <v>42</v>
      </c>
      <c r="B373" s="66" t="s">
        <v>232</v>
      </c>
      <c r="C373" s="75" t="s">
        <v>52</v>
      </c>
      <c r="D373" s="77" t="s">
        <v>70</v>
      </c>
      <c r="E373" s="75" t="s">
        <v>71</v>
      </c>
      <c r="F373" s="75">
        <v>1563</v>
      </c>
      <c r="G373" s="75">
        <v>1</v>
      </c>
      <c r="H373" s="75">
        <v>561</v>
      </c>
      <c r="I373" s="75">
        <v>1563</v>
      </c>
      <c r="J373" s="45">
        <v>2020</v>
      </c>
      <c r="K373" s="45">
        <v>2020</v>
      </c>
      <c r="L373" s="81">
        <v>15.63</v>
      </c>
      <c r="M373" s="81">
        <v>0</v>
      </c>
      <c r="N373" s="81">
        <v>0</v>
      </c>
      <c r="O373" s="81">
        <v>0</v>
      </c>
      <c r="P373" s="81">
        <v>15.63</v>
      </c>
      <c r="Q373" s="75" t="s">
        <v>46</v>
      </c>
      <c r="R373" s="75">
        <v>561</v>
      </c>
      <c r="S373" s="75">
        <v>1563</v>
      </c>
      <c r="T373" s="45">
        <f t="shared" si="124"/>
        <v>561</v>
      </c>
      <c r="U373" s="45">
        <f t="shared" si="125"/>
        <v>1563</v>
      </c>
      <c r="V373" s="75">
        <v>0</v>
      </c>
      <c r="W373" s="75">
        <v>0</v>
      </c>
      <c r="X373" s="75">
        <v>0</v>
      </c>
      <c r="Y373" s="75">
        <v>0</v>
      </c>
      <c r="Z373" s="75">
        <v>0</v>
      </c>
      <c r="AA373" s="75">
        <v>0</v>
      </c>
      <c r="AB373" s="66" t="s">
        <v>233</v>
      </c>
      <c r="AC373" s="66" t="s">
        <v>234</v>
      </c>
      <c r="AD373" s="68"/>
    </row>
    <row r="374" s="2" customFormat="1" spans="1:30">
      <c r="A374" s="75" t="s">
        <v>42</v>
      </c>
      <c r="B374" s="66" t="s">
        <v>232</v>
      </c>
      <c r="C374" s="75" t="s">
        <v>53</v>
      </c>
      <c r="D374" s="77" t="s">
        <v>70</v>
      </c>
      <c r="E374" s="75" t="s">
        <v>71</v>
      </c>
      <c r="F374" s="75">
        <v>2686</v>
      </c>
      <c r="G374" s="75">
        <v>1</v>
      </c>
      <c r="H374" s="75">
        <v>872</v>
      </c>
      <c r="I374" s="75">
        <v>2686</v>
      </c>
      <c r="J374" s="45">
        <v>2020</v>
      </c>
      <c r="K374" s="45">
        <v>2020</v>
      </c>
      <c r="L374" s="81">
        <v>26.86</v>
      </c>
      <c r="M374" s="81">
        <v>0</v>
      </c>
      <c r="N374" s="81">
        <v>0</v>
      </c>
      <c r="O374" s="81">
        <v>0</v>
      </c>
      <c r="P374" s="81">
        <v>26.86</v>
      </c>
      <c r="Q374" s="75" t="s">
        <v>46</v>
      </c>
      <c r="R374" s="75">
        <v>872</v>
      </c>
      <c r="S374" s="75">
        <v>2686</v>
      </c>
      <c r="T374" s="45">
        <f t="shared" si="124"/>
        <v>872</v>
      </c>
      <c r="U374" s="45">
        <f t="shared" si="125"/>
        <v>2686</v>
      </c>
      <c r="V374" s="75">
        <v>0</v>
      </c>
      <c r="W374" s="75">
        <v>0</v>
      </c>
      <c r="X374" s="75">
        <v>0</v>
      </c>
      <c r="Y374" s="75">
        <v>0</v>
      </c>
      <c r="Z374" s="75">
        <v>0</v>
      </c>
      <c r="AA374" s="75">
        <v>0</v>
      </c>
      <c r="AB374" s="66" t="s">
        <v>233</v>
      </c>
      <c r="AC374" s="66" t="s">
        <v>234</v>
      </c>
      <c r="AD374" s="68"/>
    </row>
    <row r="375" s="2" customFormat="1" spans="1:30">
      <c r="A375" s="75" t="s">
        <v>42</v>
      </c>
      <c r="B375" s="66" t="s">
        <v>232</v>
      </c>
      <c r="C375" s="75" t="s">
        <v>54</v>
      </c>
      <c r="D375" s="77" t="s">
        <v>70</v>
      </c>
      <c r="E375" s="75" t="s">
        <v>71</v>
      </c>
      <c r="F375" s="75">
        <v>3724</v>
      </c>
      <c r="G375" s="75">
        <v>1</v>
      </c>
      <c r="H375" s="75">
        <v>1188</v>
      </c>
      <c r="I375" s="75">
        <v>3724</v>
      </c>
      <c r="J375" s="45">
        <v>2020</v>
      </c>
      <c r="K375" s="45">
        <v>2020</v>
      </c>
      <c r="L375" s="81">
        <v>37.24</v>
      </c>
      <c r="M375" s="81">
        <v>0</v>
      </c>
      <c r="N375" s="81">
        <v>0</v>
      </c>
      <c r="O375" s="81">
        <v>0</v>
      </c>
      <c r="P375" s="81">
        <v>37.24</v>
      </c>
      <c r="Q375" s="75" t="s">
        <v>46</v>
      </c>
      <c r="R375" s="75">
        <v>1188</v>
      </c>
      <c r="S375" s="75">
        <v>3724</v>
      </c>
      <c r="T375" s="45">
        <f t="shared" si="124"/>
        <v>1188</v>
      </c>
      <c r="U375" s="45">
        <f t="shared" si="125"/>
        <v>3724</v>
      </c>
      <c r="V375" s="75">
        <v>0</v>
      </c>
      <c r="W375" s="75">
        <v>0</v>
      </c>
      <c r="X375" s="75">
        <v>0</v>
      </c>
      <c r="Y375" s="75">
        <v>0</v>
      </c>
      <c r="Z375" s="75">
        <v>0</v>
      </c>
      <c r="AA375" s="75">
        <v>0</v>
      </c>
      <c r="AB375" s="66" t="s">
        <v>233</v>
      </c>
      <c r="AC375" s="66" t="s">
        <v>234</v>
      </c>
      <c r="AD375" s="68"/>
    </row>
    <row r="376" s="2" customFormat="1" spans="1:30">
      <c r="A376" s="75" t="s">
        <v>42</v>
      </c>
      <c r="B376" s="66" t="s">
        <v>232</v>
      </c>
      <c r="C376" s="75" t="s">
        <v>55</v>
      </c>
      <c r="D376" s="77" t="s">
        <v>70</v>
      </c>
      <c r="E376" s="75" t="s">
        <v>71</v>
      </c>
      <c r="F376" s="75">
        <v>3504</v>
      </c>
      <c r="G376" s="75">
        <v>1</v>
      </c>
      <c r="H376" s="75">
        <v>1026</v>
      </c>
      <c r="I376" s="75">
        <v>3504</v>
      </c>
      <c r="J376" s="45">
        <v>2020</v>
      </c>
      <c r="K376" s="45">
        <v>2020</v>
      </c>
      <c r="L376" s="81">
        <v>35.04</v>
      </c>
      <c r="M376" s="81">
        <v>0</v>
      </c>
      <c r="N376" s="81">
        <v>0</v>
      </c>
      <c r="O376" s="81">
        <v>0</v>
      </c>
      <c r="P376" s="81">
        <v>35.04</v>
      </c>
      <c r="Q376" s="75" t="s">
        <v>46</v>
      </c>
      <c r="R376" s="75">
        <v>1026</v>
      </c>
      <c r="S376" s="75">
        <v>3504</v>
      </c>
      <c r="T376" s="45">
        <f t="shared" si="124"/>
        <v>1026</v>
      </c>
      <c r="U376" s="45">
        <f t="shared" si="125"/>
        <v>3504</v>
      </c>
      <c r="V376" s="75">
        <v>0</v>
      </c>
      <c r="W376" s="75">
        <v>0</v>
      </c>
      <c r="X376" s="75">
        <v>0</v>
      </c>
      <c r="Y376" s="75">
        <v>0</v>
      </c>
      <c r="Z376" s="75">
        <v>0</v>
      </c>
      <c r="AA376" s="75">
        <v>0</v>
      </c>
      <c r="AB376" s="66" t="s">
        <v>233</v>
      </c>
      <c r="AC376" s="66" t="s">
        <v>234</v>
      </c>
      <c r="AD376" s="68"/>
    </row>
    <row r="377" s="2" customFormat="1" spans="1:30">
      <c r="A377" s="75" t="s">
        <v>42</v>
      </c>
      <c r="B377" s="66" t="s">
        <v>232</v>
      </c>
      <c r="C377" s="75" t="s">
        <v>56</v>
      </c>
      <c r="D377" s="77" t="s">
        <v>70</v>
      </c>
      <c r="E377" s="75" t="s">
        <v>71</v>
      </c>
      <c r="F377" s="75">
        <v>1483</v>
      </c>
      <c r="G377" s="75">
        <v>1</v>
      </c>
      <c r="H377" s="75">
        <v>558</v>
      </c>
      <c r="I377" s="75">
        <v>1483</v>
      </c>
      <c r="J377" s="45">
        <v>2020</v>
      </c>
      <c r="K377" s="45">
        <v>2020</v>
      </c>
      <c r="L377" s="81">
        <v>14.83</v>
      </c>
      <c r="M377" s="81">
        <v>0</v>
      </c>
      <c r="N377" s="81">
        <v>0</v>
      </c>
      <c r="O377" s="81">
        <v>0</v>
      </c>
      <c r="P377" s="81">
        <v>14.83</v>
      </c>
      <c r="Q377" s="75" t="s">
        <v>46</v>
      </c>
      <c r="R377" s="75">
        <v>558</v>
      </c>
      <c r="S377" s="75">
        <v>1483</v>
      </c>
      <c r="T377" s="45">
        <f t="shared" si="124"/>
        <v>558</v>
      </c>
      <c r="U377" s="45">
        <f t="shared" si="125"/>
        <v>1483</v>
      </c>
      <c r="V377" s="75">
        <v>0</v>
      </c>
      <c r="W377" s="75">
        <v>0</v>
      </c>
      <c r="X377" s="75">
        <v>0</v>
      </c>
      <c r="Y377" s="75">
        <v>0</v>
      </c>
      <c r="Z377" s="75">
        <v>0</v>
      </c>
      <c r="AA377" s="75">
        <v>0</v>
      </c>
      <c r="AB377" s="66" t="s">
        <v>233</v>
      </c>
      <c r="AC377" s="66" t="s">
        <v>234</v>
      </c>
      <c r="AD377" s="68"/>
    </row>
    <row r="378" s="2" customFormat="1" spans="1:30">
      <c r="A378" s="75" t="s">
        <v>42</v>
      </c>
      <c r="B378" s="66" t="s">
        <v>232</v>
      </c>
      <c r="C378" s="75" t="s">
        <v>57</v>
      </c>
      <c r="D378" s="77" t="s">
        <v>70</v>
      </c>
      <c r="E378" s="75" t="s">
        <v>71</v>
      </c>
      <c r="F378" s="75">
        <v>494</v>
      </c>
      <c r="G378" s="75">
        <v>1</v>
      </c>
      <c r="H378" s="75">
        <v>162</v>
      </c>
      <c r="I378" s="75">
        <v>494</v>
      </c>
      <c r="J378" s="45">
        <v>2020</v>
      </c>
      <c r="K378" s="45">
        <v>2020</v>
      </c>
      <c r="L378" s="81">
        <v>4.94</v>
      </c>
      <c r="M378" s="81">
        <v>0</v>
      </c>
      <c r="N378" s="81">
        <v>0</v>
      </c>
      <c r="O378" s="81">
        <v>0</v>
      </c>
      <c r="P378" s="81">
        <v>4.94</v>
      </c>
      <c r="Q378" s="75" t="s">
        <v>46</v>
      </c>
      <c r="R378" s="75">
        <v>162</v>
      </c>
      <c r="S378" s="75">
        <v>494</v>
      </c>
      <c r="T378" s="45">
        <f t="shared" si="124"/>
        <v>162</v>
      </c>
      <c r="U378" s="45">
        <f t="shared" si="125"/>
        <v>494</v>
      </c>
      <c r="V378" s="75">
        <v>0</v>
      </c>
      <c r="W378" s="75">
        <v>0</v>
      </c>
      <c r="X378" s="75">
        <v>0</v>
      </c>
      <c r="Y378" s="75">
        <v>0</v>
      </c>
      <c r="Z378" s="75">
        <v>0</v>
      </c>
      <c r="AA378" s="75">
        <v>0</v>
      </c>
      <c r="AB378" s="66" t="s">
        <v>233</v>
      </c>
      <c r="AC378" s="66" t="s">
        <v>234</v>
      </c>
      <c r="AD378" s="68"/>
    </row>
    <row r="379" s="2" customFormat="1" spans="1:30">
      <c r="A379" s="75" t="s">
        <v>42</v>
      </c>
      <c r="B379" s="66" t="s">
        <v>232</v>
      </c>
      <c r="C379" s="75" t="s">
        <v>58</v>
      </c>
      <c r="D379" s="77" t="s">
        <v>70</v>
      </c>
      <c r="E379" s="75" t="s">
        <v>71</v>
      </c>
      <c r="F379" s="75">
        <v>2661</v>
      </c>
      <c r="G379" s="75">
        <v>1</v>
      </c>
      <c r="H379" s="75">
        <v>844</v>
      </c>
      <c r="I379" s="75">
        <v>2661</v>
      </c>
      <c r="J379" s="45">
        <v>2020</v>
      </c>
      <c r="K379" s="45">
        <v>2020</v>
      </c>
      <c r="L379" s="81">
        <v>26.61</v>
      </c>
      <c r="M379" s="81">
        <v>0</v>
      </c>
      <c r="N379" s="81">
        <v>0</v>
      </c>
      <c r="O379" s="81">
        <v>0</v>
      </c>
      <c r="P379" s="81">
        <v>26.61</v>
      </c>
      <c r="Q379" s="75" t="s">
        <v>46</v>
      </c>
      <c r="R379" s="75">
        <v>844</v>
      </c>
      <c r="S379" s="75">
        <v>2661</v>
      </c>
      <c r="T379" s="45">
        <f t="shared" si="124"/>
        <v>844</v>
      </c>
      <c r="U379" s="45">
        <f t="shared" si="125"/>
        <v>2661</v>
      </c>
      <c r="V379" s="75">
        <v>0</v>
      </c>
      <c r="W379" s="75">
        <v>0</v>
      </c>
      <c r="X379" s="75">
        <v>0</v>
      </c>
      <c r="Y379" s="75">
        <v>0</v>
      </c>
      <c r="Z379" s="75">
        <v>0</v>
      </c>
      <c r="AA379" s="75">
        <v>0</v>
      </c>
      <c r="AB379" s="66" t="s">
        <v>233</v>
      </c>
      <c r="AC379" s="66" t="s">
        <v>234</v>
      </c>
      <c r="AD379" s="68"/>
    </row>
    <row r="380" s="3" customFormat="1" spans="1:30">
      <c r="A380" s="77">
        <v>7.5</v>
      </c>
      <c r="B380" s="65" t="s">
        <v>235</v>
      </c>
      <c r="C380" s="77" t="s">
        <v>36</v>
      </c>
      <c r="D380" s="77"/>
      <c r="E380" s="77"/>
      <c r="F380" s="77">
        <f t="shared" ref="F380:I380" si="126">SUM(F381:F391)</f>
        <v>29324</v>
      </c>
      <c r="G380" s="77">
        <f t="shared" si="126"/>
        <v>11</v>
      </c>
      <c r="H380" s="77">
        <f t="shared" si="126"/>
        <v>7545</v>
      </c>
      <c r="I380" s="77">
        <f t="shared" si="126"/>
        <v>29324</v>
      </c>
      <c r="J380" s="43"/>
      <c r="K380" s="43"/>
      <c r="L380" s="80">
        <f t="shared" ref="L380:AA380" si="127">SUM(L381:L391)</f>
        <v>351.894</v>
      </c>
      <c r="M380" s="80">
        <f t="shared" si="127"/>
        <v>0</v>
      </c>
      <c r="N380" s="80">
        <f t="shared" si="127"/>
        <v>0</v>
      </c>
      <c r="O380" s="80">
        <f t="shared" si="127"/>
        <v>0</v>
      </c>
      <c r="P380" s="80">
        <f t="shared" si="127"/>
        <v>351.894</v>
      </c>
      <c r="Q380" s="43"/>
      <c r="R380" s="77">
        <f t="shared" si="127"/>
        <v>7545</v>
      </c>
      <c r="S380" s="77">
        <f t="shared" si="127"/>
        <v>29324</v>
      </c>
      <c r="T380" s="77">
        <f t="shared" si="127"/>
        <v>7545</v>
      </c>
      <c r="U380" s="77">
        <f t="shared" si="127"/>
        <v>29324</v>
      </c>
      <c r="V380" s="77">
        <f t="shared" si="127"/>
        <v>0</v>
      </c>
      <c r="W380" s="77">
        <f t="shared" si="127"/>
        <v>0</v>
      </c>
      <c r="X380" s="77">
        <f t="shared" si="127"/>
        <v>0</v>
      </c>
      <c r="Y380" s="77">
        <f t="shared" si="127"/>
        <v>0</v>
      </c>
      <c r="Z380" s="77">
        <f t="shared" si="127"/>
        <v>0</v>
      </c>
      <c r="AA380" s="77">
        <f t="shared" si="127"/>
        <v>0</v>
      </c>
      <c r="AB380" s="65"/>
      <c r="AC380" s="65"/>
      <c r="AD380" s="65"/>
    </row>
    <row r="381" s="2" customFormat="1" spans="1:30">
      <c r="A381" s="75" t="s">
        <v>42</v>
      </c>
      <c r="B381" s="66" t="s">
        <v>236</v>
      </c>
      <c r="C381" s="75" t="s">
        <v>44</v>
      </c>
      <c r="D381" s="77" t="s">
        <v>70</v>
      </c>
      <c r="E381" s="75" t="s">
        <v>71</v>
      </c>
      <c r="F381" s="75">
        <v>244</v>
      </c>
      <c r="G381" s="75">
        <v>1</v>
      </c>
      <c r="H381" s="75">
        <v>75</v>
      </c>
      <c r="I381" s="75">
        <v>244</v>
      </c>
      <c r="J381" s="45">
        <v>2020</v>
      </c>
      <c r="K381" s="45">
        <v>2020</v>
      </c>
      <c r="L381" s="81">
        <v>2.928</v>
      </c>
      <c r="M381" s="81">
        <v>0</v>
      </c>
      <c r="N381" s="81">
        <v>0</v>
      </c>
      <c r="O381" s="81">
        <v>0</v>
      </c>
      <c r="P381" s="81">
        <v>2.928</v>
      </c>
      <c r="Q381" s="75" t="s">
        <v>46</v>
      </c>
      <c r="R381" s="75">
        <f t="shared" ref="R381:R391" si="128">H381</f>
        <v>75</v>
      </c>
      <c r="S381" s="75">
        <f t="shared" ref="S381:S391" si="129">I381</f>
        <v>244</v>
      </c>
      <c r="T381" s="45">
        <f t="shared" ref="T381:T391" si="130">H381</f>
        <v>75</v>
      </c>
      <c r="U381" s="45">
        <f t="shared" ref="U381:U391" si="131">I381</f>
        <v>244</v>
      </c>
      <c r="V381" s="75">
        <v>0</v>
      </c>
      <c r="W381" s="75">
        <v>0</v>
      </c>
      <c r="X381" s="75">
        <v>0</v>
      </c>
      <c r="Y381" s="75">
        <v>0</v>
      </c>
      <c r="Z381" s="75">
        <v>0</v>
      </c>
      <c r="AA381" s="75">
        <v>0</v>
      </c>
      <c r="AB381" s="66" t="s">
        <v>206</v>
      </c>
      <c r="AC381" s="66" t="s">
        <v>237</v>
      </c>
      <c r="AD381" s="66"/>
    </row>
    <row r="382" s="2" customFormat="1" spans="1:30">
      <c r="A382" s="75" t="s">
        <v>42</v>
      </c>
      <c r="B382" s="66" t="s">
        <v>236</v>
      </c>
      <c r="C382" s="75" t="s">
        <v>49</v>
      </c>
      <c r="D382" s="77" t="s">
        <v>70</v>
      </c>
      <c r="E382" s="75" t="s">
        <v>71</v>
      </c>
      <c r="F382" s="75">
        <v>1416</v>
      </c>
      <c r="G382" s="75">
        <v>1</v>
      </c>
      <c r="H382" s="75">
        <v>375</v>
      </c>
      <c r="I382" s="75">
        <v>1416</v>
      </c>
      <c r="J382" s="45">
        <v>2020</v>
      </c>
      <c r="K382" s="45">
        <v>2020</v>
      </c>
      <c r="L382" s="81">
        <v>16.992</v>
      </c>
      <c r="M382" s="81">
        <v>0</v>
      </c>
      <c r="N382" s="81">
        <v>0</v>
      </c>
      <c r="O382" s="81">
        <v>0</v>
      </c>
      <c r="P382" s="81">
        <v>16.992</v>
      </c>
      <c r="Q382" s="75" t="s">
        <v>46</v>
      </c>
      <c r="R382" s="75">
        <f t="shared" si="128"/>
        <v>375</v>
      </c>
      <c r="S382" s="75">
        <f t="shared" si="129"/>
        <v>1416</v>
      </c>
      <c r="T382" s="45">
        <f t="shared" si="130"/>
        <v>375</v>
      </c>
      <c r="U382" s="45">
        <f t="shared" si="131"/>
        <v>1416</v>
      </c>
      <c r="V382" s="75">
        <v>0</v>
      </c>
      <c r="W382" s="75">
        <v>0</v>
      </c>
      <c r="X382" s="75">
        <v>0</v>
      </c>
      <c r="Y382" s="75">
        <v>0</v>
      </c>
      <c r="Z382" s="75">
        <v>0</v>
      </c>
      <c r="AA382" s="75">
        <v>0</v>
      </c>
      <c r="AB382" s="66" t="s">
        <v>206</v>
      </c>
      <c r="AC382" s="66" t="s">
        <v>237</v>
      </c>
      <c r="AD382" s="66"/>
    </row>
    <row r="383" s="2" customFormat="1" spans="1:30">
      <c r="A383" s="75" t="s">
        <v>42</v>
      </c>
      <c r="B383" s="66" t="s">
        <v>236</v>
      </c>
      <c r="C383" s="75" t="s">
        <v>50</v>
      </c>
      <c r="D383" s="77" t="s">
        <v>70</v>
      </c>
      <c r="E383" s="75" t="s">
        <v>71</v>
      </c>
      <c r="F383" s="75">
        <v>1149</v>
      </c>
      <c r="G383" s="75">
        <v>1</v>
      </c>
      <c r="H383" s="75">
        <v>308</v>
      </c>
      <c r="I383" s="75">
        <v>1149</v>
      </c>
      <c r="J383" s="45">
        <v>2020</v>
      </c>
      <c r="K383" s="45">
        <v>2020</v>
      </c>
      <c r="L383" s="81">
        <v>13.788</v>
      </c>
      <c r="M383" s="81">
        <v>0</v>
      </c>
      <c r="N383" s="81">
        <v>0</v>
      </c>
      <c r="O383" s="81">
        <v>0</v>
      </c>
      <c r="P383" s="81">
        <v>13.788</v>
      </c>
      <c r="Q383" s="75" t="s">
        <v>46</v>
      </c>
      <c r="R383" s="75">
        <f t="shared" si="128"/>
        <v>308</v>
      </c>
      <c r="S383" s="75">
        <f t="shared" si="129"/>
        <v>1149</v>
      </c>
      <c r="T383" s="45">
        <f t="shared" si="130"/>
        <v>308</v>
      </c>
      <c r="U383" s="45">
        <f t="shared" si="131"/>
        <v>1149</v>
      </c>
      <c r="V383" s="73">
        <v>0</v>
      </c>
      <c r="W383" s="75">
        <v>0</v>
      </c>
      <c r="X383" s="75">
        <v>0</v>
      </c>
      <c r="Y383" s="75">
        <v>0</v>
      </c>
      <c r="Z383" s="75">
        <v>0</v>
      </c>
      <c r="AA383" s="75">
        <v>0</v>
      </c>
      <c r="AB383" s="66" t="s">
        <v>206</v>
      </c>
      <c r="AC383" s="66" t="s">
        <v>237</v>
      </c>
      <c r="AD383" s="67"/>
    </row>
    <row r="384" s="2" customFormat="1" spans="1:30">
      <c r="A384" s="75" t="s">
        <v>42</v>
      </c>
      <c r="B384" s="66" t="s">
        <v>236</v>
      </c>
      <c r="C384" s="75" t="s">
        <v>51</v>
      </c>
      <c r="D384" s="77" t="s">
        <v>70</v>
      </c>
      <c r="E384" s="75" t="s">
        <v>71</v>
      </c>
      <c r="F384" s="75">
        <v>780</v>
      </c>
      <c r="G384" s="75">
        <v>1</v>
      </c>
      <c r="H384" s="75">
        <v>181</v>
      </c>
      <c r="I384" s="75">
        <v>780</v>
      </c>
      <c r="J384" s="45">
        <v>2020</v>
      </c>
      <c r="K384" s="45">
        <v>2020</v>
      </c>
      <c r="L384" s="81">
        <v>9.36</v>
      </c>
      <c r="M384" s="81">
        <v>0</v>
      </c>
      <c r="N384" s="81">
        <v>0</v>
      </c>
      <c r="O384" s="81">
        <v>0</v>
      </c>
      <c r="P384" s="81">
        <v>9.36</v>
      </c>
      <c r="Q384" s="75" t="s">
        <v>46</v>
      </c>
      <c r="R384" s="75">
        <f t="shared" si="128"/>
        <v>181</v>
      </c>
      <c r="S384" s="75">
        <f t="shared" si="129"/>
        <v>780</v>
      </c>
      <c r="T384" s="45">
        <f t="shared" si="130"/>
        <v>181</v>
      </c>
      <c r="U384" s="45">
        <f t="shared" si="131"/>
        <v>780</v>
      </c>
      <c r="V384" s="73">
        <v>0</v>
      </c>
      <c r="W384" s="75">
        <v>0</v>
      </c>
      <c r="X384" s="75">
        <v>0</v>
      </c>
      <c r="Y384" s="75">
        <v>0</v>
      </c>
      <c r="Z384" s="75">
        <v>0</v>
      </c>
      <c r="AA384" s="75">
        <v>0</v>
      </c>
      <c r="AB384" s="66" t="s">
        <v>206</v>
      </c>
      <c r="AC384" s="66" t="s">
        <v>237</v>
      </c>
      <c r="AD384" s="67"/>
    </row>
    <row r="385" s="2" customFormat="1" spans="1:30">
      <c r="A385" s="75" t="s">
        <v>42</v>
      </c>
      <c r="B385" s="66" t="s">
        <v>236</v>
      </c>
      <c r="C385" s="75" t="s">
        <v>52</v>
      </c>
      <c r="D385" s="77" t="s">
        <v>70</v>
      </c>
      <c r="E385" s="75" t="s">
        <v>71</v>
      </c>
      <c r="F385" s="75">
        <v>2442</v>
      </c>
      <c r="G385" s="75">
        <v>1</v>
      </c>
      <c r="H385" s="75">
        <v>656</v>
      </c>
      <c r="I385" s="75">
        <v>2442</v>
      </c>
      <c r="J385" s="45">
        <v>2020</v>
      </c>
      <c r="K385" s="45">
        <v>2020</v>
      </c>
      <c r="L385" s="81">
        <v>29.304</v>
      </c>
      <c r="M385" s="81">
        <v>0</v>
      </c>
      <c r="N385" s="81">
        <v>0</v>
      </c>
      <c r="O385" s="81">
        <v>0</v>
      </c>
      <c r="P385" s="81">
        <v>29.304</v>
      </c>
      <c r="Q385" s="75" t="s">
        <v>46</v>
      </c>
      <c r="R385" s="75">
        <f t="shared" si="128"/>
        <v>656</v>
      </c>
      <c r="S385" s="75">
        <f t="shared" si="129"/>
        <v>2442</v>
      </c>
      <c r="T385" s="45">
        <f t="shared" si="130"/>
        <v>656</v>
      </c>
      <c r="U385" s="45">
        <f t="shared" si="131"/>
        <v>2442</v>
      </c>
      <c r="V385" s="73">
        <v>0</v>
      </c>
      <c r="W385" s="75">
        <v>0</v>
      </c>
      <c r="X385" s="75">
        <v>0</v>
      </c>
      <c r="Y385" s="75">
        <v>0</v>
      </c>
      <c r="Z385" s="75">
        <v>0</v>
      </c>
      <c r="AA385" s="75">
        <v>0</v>
      </c>
      <c r="AB385" s="66" t="s">
        <v>206</v>
      </c>
      <c r="AC385" s="66" t="s">
        <v>237</v>
      </c>
      <c r="AD385" s="67"/>
    </row>
    <row r="386" s="2" customFormat="1" spans="1:30">
      <c r="A386" s="75" t="s">
        <v>42</v>
      </c>
      <c r="B386" s="66" t="s">
        <v>236</v>
      </c>
      <c r="C386" s="75" t="s">
        <v>53</v>
      </c>
      <c r="D386" s="77" t="s">
        <v>70</v>
      </c>
      <c r="E386" s="75" t="s">
        <v>71</v>
      </c>
      <c r="F386" s="75">
        <v>4222</v>
      </c>
      <c r="G386" s="75">
        <v>1</v>
      </c>
      <c r="H386" s="75">
        <v>1129</v>
      </c>
      <c r="I386" s="75">
        <v>4222</v>
      </c>
      <c r="J386" s="45">
        <v>2020</v>
      </c>
      <c r="K386" s="45">
        <v>2020</v>
      </c>
      <c r="L386" s="81">
        <v>50.668</v>
      </c>
      <c r="M386" s="81">
        <v>0</v>
      </c>
      <c r="N386" s="81">
        <v>0</v>
      </c>
      <c r="O386" s="81">
        <v>0</v>
      </c>
      <c r="P386" s="81">
        <v>50.668</v>
      </c>
      <c r="Q386" s="75" t="s">
        <v>46</v>
      </c>
      <c r="R386" s="75">
        <f t="shared" si="128"/>
        <v>1129</v>
      </c>
      <c r="S386" s="75">
        <f t="shared" si="129"/>
        <v>4222</v>
      </c>
      <c r="T386" s="45">
        <f t="shared" si="130"/>
        <v>1129</v>
      </c>
      <c r="U386" s="45">
        <f t="shared" si="131"/>
        <v>4222</v>
      </c>
      <c r="V386" s="75">
        <v>0</v>
      </c>
      <c r="W386" s="75">
        <v>0</v>
      </c>
      <c r="X386" s="75">
        <v>0</v>
      </c>
      <c r="Y386" s="75">
        <v>0</v>
      </c>
      <c r="Z386" s="75">
        <v>0</v>
      </c>
      <c r="AA386" s="75">
        <v>0</v>
      </c>
      <c r="AB386" s="66" t="s">
        <v>206</v>
      </c>
      <c r="AC386" s="66" t="s">
        <v>237</v>
      </c>
      <c r="AD386" s="66"/>
    </row>
    <row r="387" s="2" customFormat="1" spans="1:30">
      <c r="A387" s="75" t="s">
        <v>42</v>
      </c>
      <c r="B387" s="66" t="s">
        <v>236</v>
      </c>
      <c r="C387" s="75" t="s">
        <v>54</v>
      </c>
      <c r="D387" s="77" t="s">
        <v>70</v>
      </c>
      <c r="E387" s="75" t="s">
        <v>71</v>
      </c>
      <c r="F387" s="75">
        <v>5871</v>
      </c>
      <c r="G387" s="75">
        <v>1</v>
      </c>
      <c r="H387" s="75">
        <v>1506</v>
      </c>
      <c r="I387" s="75">
        <v>5871</v>
      </c>
      <c r="J387" s="45">
        <v>2020</v>
      </c>
      <c r="K387" s="45">
        <v>2020</v>
      </c>
      <c r="L387" s="81">
        <v>70.452</v>
      </c>
      <c r="M387" s="81">
        <v>0</v>
      </c>
      <c r="N387" s="81">
        <v>0</v>
      </c>
      <c r="O387" s="81">
        <v>0</v>
      </c>
      <c r="P387" s="81">
        <v>70.452</v>
      </c>
      <c r="Q387" s="75" t="s">
        <v>46</v>
      </c>
      <c r="R387" s="75">
        <f t="shared" si="128"/>
        <v>1506</v>
      </c>
      <c r="S387" s="75">
        <f t="shared" si="129"/>
        <v>5871</v>
      </c>
      <c r="T387" s="45">
        <f t="shared" si="130"/>
        <v>1506</v>
      </c>
      <c r="U387" s="45">
        <f t="shared" si="131"/>
        <v>5871</v>
      </c>
      <c r="V387" s="75">
        <v>0</v>
      </c>
      <c r="W387" s="75">
        <v>0</v>
      </c>
      <c r="X387" s="75">
        <v>0</v>
      </c>
      <c r="Y387" s="75">
        <v>0</v>
      </c>
      <c r="Z387" s="75">
        <v>0</v>
      </c>
      <c r="AA387" s="75">
        <v>0</v>
      </c>
      <c r="AB387" s="66" t="s">
        <v>206</v>
      </c>
      <c r="AC387" s="66" t="s">
        <v>237</v>
      </c>
      <c r="AD387" s="66"/>
    </row>
    <row r="388" s="2" customFormat="1" spans="1:30">
      <c r="A388" s="75" t="s">
        <v>42</v>
      </c>
      <c r="B388" s="66" t="s">
        <v>236</v>
      </c>
      <c r="C388" s="75" t="s">
        <v>55</v>
      </c>
      <c r="D388" s="77" t="s">
        <v>70</v>
      </c>
      <c r="E388" s="75" t="s">
        <v>71</v>
      </c>
      <c r="F388" s="75">
        <v>5726</v>
      </c>
      <c r="G388" s="75">
        <v>1</v>
      </c>
      <c r="H388" s="75">
        <v>1448</v>
      </c>
      <c r="I388" s="75">
        <v>5726</v>
      </c>
      <c r="J388" s="45">
        <v>2020</v>
      </c>
      <c r="K388" s="45">
        <v>2020</v>
      </c>
      <c r="L388" s="81">
        <v>68.712</v>
      </c>
      <c r="M388" s="81">
        <v>0</v>
      </c>
      <c r="N388" s="81">
        <v>0</v>
      </c>
      <c r="O388" s="81">
        <v>0</v>
      </c>
      <c r="P388" s="81">
        <v>68.712</v>
      </c>
      <c r="Q388" s="75" t="s">
        <v>337</v>
      </c>
      <c r="R388" s="75">
        <f t="shared" si="128"/>
        <v>1448</v>
      </c>
      <c r="S388" s="75">
        <f t="shared" si="129"/>
        <v>5726</v>
      </c>
      <c r="T388" s="45">
        <f t="shared" si="130"/>
        <v>1448</v>
      </c>
      <c r="U388" s="45">
        <f t="shared" si="131"/>
        <v>5726</v>
      </c>
      <c r="V388" s="75">
        <v>0</v>
      </c>
      <c r="W388" s="75">
        <v>0</v>
      </c>
      <c r="X388" s="75">
        <v>0</v>
      </c>
      <c r="Y388" s="75">
        <v>0</v>
      </c>
      <c r="Z388" s="75">
        <v>0</v>
      </c>
      <c r="AA388" s="75">
        <v>0</v>
      </c>
      <c r="AB388" s="66" t="s">
        <v>206</v>
      </c>
      <c r="AC388" s="66" t="s">
        <v>237</v>
      </c>
      <c r="AD388" s="66"/>
    </row>
    <row r="389" s="2" customFormat="1" spans="1:30">
      <c r="A389" s="75" t="s">
        <v>42</v>
      </c>
      <c r="B389" s="66" t="s">
        <v>236</v>
      </c>
      <c r="C389" s="75" t="s">
        <v>56</v>
      </c>
      <c r="D389" s="77" t="s">
        <v>70</v>
      </c>
      <c r="E389" s="75" t="s">
        <v>71</v>
      </c>
      <c r="F389" s="75">
        <v>2289</v>
      </c>
      <c r="G389" s="75">
        <v>1</v>
      </c>
      <c r="H389" s="75">
        <v>650</v>
      </c>
      <c r="I389" s="75">
        <v>2289</v>
      </c>
      <c r="J389" s="45">
        <v>2020</v>
      </c>
      <c r="K389" s="45">
        <v>2020</v>
      </c>
      <c r="L389" s="81">
        <v>27.47</v>
      </c>
      <c r="M389" s="81">
        <v>0</v>
      </c>
      <c r="N389" s="81">
        <v>0</v>
      </c>
      <c r="O389" s="81">
        <v>0</v>
      </c>
      <c r="P389" s="81">
        <v>27.47</v>
      </c>
      <c r="Q389" s="75" t="s">
        <v>46</v>
      </c>
      <c r="R389" s="75">
        <f t="shared" si="128"/>
        <v>650</v>
      </c>
      <c r="S389" s="75">
        <f t="shared" si="129"/>
        <v>2289</v>
      </c>
      <c r="T389" s="45">
        <f t="shared" si="130"/>
        <v>650</v>
      </c>
      <c r="U389" s="45">
        <f t="shared" si="131"/>
        <v>2289</v>
      </c>
      <c r="V389" s="73">
        <v>0</v>
      </c>
      <c r="W389" s="74">
        <v>0</v>
      </c>
      <c r="X389" s="74">
        <v>0</v>
      </c>
      <c r="Y389" s="74">
        <v>0</v>
      </c>
      <c r="Z389" s="74">
        <v>0</v>
      </c>
      <c r="AA389" s="74">
        <v>0</v>
      </c>
      <c r="AB389" s="66" t="s">
        <v>206</v>
      </c>
      <c r="AC389" s="66" t="s">
        <v>237</v>
      </c>
      <c r="AD389" s="68"/>
    </row>
    <row r="390" s="2" customFormat="1" spans="1:30">
      <c r="A390" s="75" t="s">
        <v>42</v>
      </c>
      <c r="B390" s="66" t="s">
        <v>236</v>
      </c>
      <c r="C390" s="75" t="s">
        <v>57</v>
      </c>
      <c r="D390" s="77" t="s">
        <v>70</v>
      </c>
      <c r="E390" s="75" t="s">
        <v>71</v>
      </c>
      <c r="F390" s="75">
        <v>798</v>
      </c>
      <c r="G390" s="75">
        <v>1</v>
      </c>
      <c r="H390" s="75">
        <v>204</v>
      </c>
      <c r="I390" s="75">
        <v>798</v>
      </c>
      <c r="J390" s="45">
        <v>2020</v>
      </c>
      <c r="K390" s="45">
        <v>2020</v>
      </c>
      <c r="L390" s="81">
        <v>9.576</v>
      </c>
      <c r="M390" s="81">
        <v>0</v>
      </c>
      <c r="N390" s="81">
        <v>0</v>
      </c>
      <c r="O390" s="81">
        <v>0</v>
      </c>
      <c r="P390" s="81">
        <v>9.576</v>
      </c>
      <c r="Q390" s="75" t="s">
        <v>46</v>
      </c>
      <c r="R390" s="75">
        <f t="shared" si="128"/>
        <v>204</v>
      </c>
      <c r="S390" s="75">
        <f t="shared" si="129"/>
        <v>798</v>
      </c>
      <c r="T390" s="45">
        <f t="shared" si="130"/>
        <v>204</v>
      </c>
      <c r="U390" s="45">
        <f t="shared" si="131"/>
        <v>798</v>
      </c>
      <c r="V390" s="73">
        <v>0</v>
      </c>
      <c r="W390" s="74">
        <v>0</v>
      </c>
      <c r="X390" s="74">
        <v>0</v>
      </c>
      <c r="Y390" s="74">
        <v>0</v>
      </c>
      <c r="Z390" s="74">
        <v>0</v>
      </c>
      <c r="AA390" s="74">
        <v>0</v>
      </c>
      <c r="AB390" s="66" t="s">
        <v>206</v>
      </c>
      <c r="AC390" s="66" t="s">
        <v>237</v>
      </c>
      <c r="AD390" s="68"/>
    </row>
    <row r="391" s="2" customFormat="1" spans="1:30">
      <c r="A391" s="75" t="s">
        <v>42</v>
      </c>
      <c r="B391" s="66" t="s">
        <v>236</v>
      </c>
      <c r="C391" s="75" t="s">
        <v>58</v>
      </c>
      <c r="D391" s="77" t="s">
        <v>70</v>
      </c>
      <c r="E391" s="75" t="s">
        <v>71</v>
      </c>
      <c r="F391" s="75">
        <v>4387</v>
      </c>
      <c r="G391" s="75">
        <v>1</v>
      </c>
      <c r="H391" s="75">
        <v>1013</v>
      </c>
      <c r="I391" s="75">
        <v>4387</v>
      </c>
      <c r="J391" s="45">
        <v>2020</v>
      </c>
      <c r="K391" s="45">
        <v>2020</v>
      </c>
      <c r="L391" s="81">
        <v>52.644</v>
      </c>
      <c r="M391" s="81">
        <v>0</v>
      </c>
      <c r="N391" s="81">
        <v>0</v>
      </c>
      <c r="O391" s="81">
        <v>0</v>
      </c>
      <c r="P391" s="81">
        <v>52.644</v>
      </c>
      <c r="Q391" s="75" t="s">
        <v>46</v>
      </c>
      <c r="R391" s="75">
        <f t="shared" si="128"/>
        <v>1013</v>
      </c>
      <c r="S391" s="75">
        <f t="shared" si="129"/>
        <v>4387</v>
      </c>
      <c r="T391" s="45">
        <f t="shared" si="130"/>
        <v>1013</v>
      </c>
      <c r="U391" s="45">
        <f t="shared" si="131"/>
        <v>4387</v>
      </c>
      <c r="V391" s="73">
        <v>0</v>
      </c>
      <c r="W391" s="75">
        <v>0</v>
      </c>
      <c r="X391" s="75">
        <v>0</v>
      </c>
      <c r="Y391" s="75">
        <v>0</v>
      </c>
      <c r="Z391" s="75">
        <v>0</v>
      </c>
      <c r="AA391" s="75">
        <v>0</v>
      </c>
      <c r="AB391" s="66" t="s">
        <v>206</v>
      </c>
      <c r="AC391" s="66" t="s">
        <v>237</v>
      </c>
      <c r="AD391" s="67"/>
    </row>
    <row r="392" s="3" customFormat="1" spans="1:30">
      <c r="A392" s="77">
        <v>7.6</v>
      </c>
      <c r="B392" s="65" t="s">
        <v>238</v>
      </c>
      <c r="C392" s="77"/>
      <c r="D392" s="77"/>
      <c r="E392" s="77"/>
      <c r="F392" s="77"/>
      <c r="G392" s="77"/>
      <c r="H392" s="77"/>
      <c r="I392" s="77"/>
      <c r="J392" s="77"/>
      <c r="K392" s="77"/>
      <c r="L392" s="80"/>
      <c r="M392" s="80"/>
      <c r="N392" s="80"/>
      <c r="O392" s="80"/>
      <c r="P392" s="80"/>
      <c r="Q392" s="77"/>
      <c r="R392" s="77"/>
      <c r="S392" s="77"/>
      <c r="T392" s="77"/>
      <c r="U392" s="77"/>
      <c r="V392" s="83"/>
      <c r="W392" s="77"/>
      <c r="X392" s="77"/>
      <c r="Y392" s="77"/>
      <c r="Z392" s="77"/>
      <c r="AA392" s="77"/>
      <c r="AB392" s="65"/>
      <c r="AC392" s="65"/>
      <c r="AD392" s="65"/>
    </row>
    <row r="393" s="3" customFormat="1" spans="1:30">
      <c r="A393" s="77">
        <v>7.7</v>
      </c>
      <c r="B393" s="65" t="s">
        <v>239</v>
      </c>
      <c r="C393" s="77" t="s">
        <v>64</v>
      </c>
      <c r="D393" s="77"/>
      <c r="E393" s="77"/>
      <c r="F393" s="77">
        <f>SUM(F394:F398)</f>
        <v>380</v>
      </c>
      <c r="G393" s="77">
        <f>SUM(G394:G398)</f>
        <v>5</v>
      </c>
      <c r="H393" s="77">
        <f>SUM(H394:H398)</f>
        <v>314</v>
      </c>
      <c r="I393" s="77">
        <f>SUM(I394:I398)</f>
        <v>428</v>
      </c>
      <c r="J393" s="43"/>
      <c r="K393" s="43"/>
      <c r="L393" s="80">
        <f t="shared" ref="J393:AA393" si="132">SUM(L394:L398)</f>
        <v>32.956</v>
      </c>
      <c r="M393" s="80">
        <f t="shared" si="132"/>
        <v>0</v>
      </c>
      <c r="N393" s="80">
        <f t="shared" si="132"/>
        <v>0</v>
      </c>
      <c r="O393" s="80">
        <f t="shared" si="132"/>
        <v>0</v>
      </c>
      <c r="P393" s="80">
        <f t="shared" si="132"/>
        <v>32.956</v>
      </c>
      <c r="Q393" s="43"/>
      <c r="R393" s="77">
        <f t="shared" si="132"/>
        <v>314</v>
      </c>
      <c r="S393" s="77">
        <f t="shared" si="132"/>
        <v>428</v>
      </c>
      <c r="T393" s="77">
        <f t="shared" si="132"/>
        <v>314</v>
      </c>
      <c r="U393" s="77">
        <f t="shared" si="132"/>
        <v>428</v>
      </c>
      <c r="V393" s="77">
        <f t="shared" si="132"/>
        <v>0</v>
      </c>
      <c r="W393" s="77">
        <f t="shared" si="132"/>
        <v>0</v>
      </c>
      <c r="X393" s="77">
        <f t="shared" si="132"/>
        <v>0</v>
      </c>
      <c r="Y393" s="77">
        <f t="shared" si="132"/>
        <v>0</v>
      </c>
      <c r="Z393" s="77">
        <f t="shared" si="132"/>
        <v>0</v>
      </c>
      <c r="AA393" s="77">
        <f t="shared" si="132"/>
        <v>0</v>
      </c>
      <c r="AB393" s="65"/>
      <c r="AC393" s="65"/>
      <c r="AD393" s="65"/>
    </row>
    <row r="394" s="2" customFormat="1" spans="1:30">
      <c r="A394" s="75" t="s">
        <v>42</v>
      </c>
      <c r="B394" s="66" t="s">
        <v>240</v>
      </c>
      <c r="C394" s="75" t="s">
        <v>53</v>
      </c>
      <c r="D394" s="77" t="s">
        <v>70</v>
      </c>
      <c r="E394" s="75" t="s">
        <v>71</v>
      </c>
      <c r="F394" s="75">
        <v>102</v>
      </c>
      <c r="G394" s="75">
        <v>1</v>
      </c>
      <c r="H394" s="75">
        <v>73</v>
      </c>
      <c r="I394" s="75">
        <v>102</v>
      </c>
      <c r="J394" s="45">
        <v>2020</v>
      </c>
      <c r="K394" s="45">
        <v>2020</v>
      </c>
      <c r="L394" s="81">
        <v>7.854</v>
      </c>
      <c r="M394" s="81">
        <v>0</v>
      </c>
      <c r="N394" s="81">
        <v>0</v>
      </c>
      <c r="O394" s="81">
        <v>0</v>
      </c>
      <c r="P394" s="81">
        <v>7.854</v>
      </c>
      <c r="Q394" s="75" t="s">
        <v>46</v>
      </c>
      <c r="R394" s="75">
        <v>73</v>
      </c>
      <c r="S394" s="75">
        <v>102</v>
      </c>
      <c r="T394" s="45">
        <f>H394</f>
        <v>73</v>
      </c>
      <c r="U394" s="45">
        <f>I394</f>
        <v>102</v>
      </c>
      <c r="V394" s="75">
        <v>0</v>
      </c>
      <c r="W394" s="75">
        <v>0</v>
      </c>
      <c r="X394" s="75">
        <v>0</v>
      </c>
      <c r="Y394" s="75">
        <v>0</v>
      </c>
      <c r="Z394" s="75">
        <v>0</v>
      </c>
      <c r="AA394" s="75">
        <v>0</v>
      </c>
      <c r="AB394" s="66" t="s">
        <v>206</v>
      </c>
      <c r="AC394" s="66" t="s">
        <v>234</v>
      </c>
      <c r="AD394" s="68"/>
    </row>
    <row r="395" s="2" customFormat="1" spans="1:30">
      <c r="A395" s="75" t="s">
        <v>42</v>
      </c>
      <c r="B395" s="66" t="s">
        <v>240</v>
      </c>
      <c r="C395" s="75" t="s">
        <v>54</v>
      </c>
      <c r="D395" s="77"/>
      <c r="E395" s="75" t="s">
        <v>71</v>
      </c>
      <c r="F395" s="75">
        <v>19</v>
      </c>
      <c r="G395" s="75">
        <v>1</v>
      </c>
      <c r="H395" s="75">
        <v>14</v>
      </c>
      <c r="I395" s="75">
        <v>19</v>
      </c>
      <c r="J395" s="45">
        <v>2020</v>
      </c>
      <c r="K395" s="45">
        <v>2020</v>
      </c>
      <c r="L395" s="81">
        <v>1.463</v>
      </c>
      <c r="M395" s="81">
        <v>0</v>
      </c>
      <c r="N395" s="81">
        <v>0</v>
      </c>
      <c r="O395" s="81">
        <v>0</v>
      </c>
      <c r="P395" s="81">
        <v>1.463</v>
      </c>
      <c r="Q395" s="75" t="s">
        <v>46</v>
      </c>
      <c r="R395" s="75">
        <v>14</v>
      </c>
      <c r="S395" s="75">
        <v>19</v>
      </c>
      <c r="T395" s="45">
        <f>H395</f>
        <v>14</v>
      </c>
      <c r="U395" s="45">
        <f>I395</f>
        <v>19</v>
      </c>
      <c r="V395" s="75">
        <v>0</v>
      </c>
      <c r="W395" s="75">
        <v>0</v>
      </c>
      <c r="X395" s="75">
        <v>0</v>
      </c>
      <c r="Y395" s="75">
        <v>0</v>
      </c>
      <c r="Z395" s="75">
        <v>0</v>
      </c>
      <c r="AA395" s="75">
        <v>0</v>
      </c>
      <c r="AB395" s="66" t="s">
        <v>206</v>
      </c>
      <c r="AC395" s="66" t="s">
        <v>234</v>
      </c>
      <c r="AD395" s="68"/>
    </row>
    <row r="396" s="2" customFormat="1" spans="1:30">
      <c r="A396" s="75" t="s">
        <v>42</v>
      </c>
      <c r="B396" s="66" t="s">
        <v>240</v>
      </c>
      <c r="C396" s="75" t="s">
        <v>55</v>
      </c>
      <c r="D396" s="77" t="s">
        <v>70</v>
      </c>
      <c r="E396" s="75" t="s">
        <v>71</v>
      </c>
      <c r="F396" s="75">
        <v>123</v>
      </c>
      <c r="G396" s="75">
        <v>1</v>
      </c>
      <c r="H396" s="75">
        <v>123</v>
      </c>
      <c r="I396" s="75">
        <v>171</v>
      </c>
      <c r="J396" s="45">
        <v>2020</v>
      </c>
      <c r="K396" s="45">
        <v>2020</v>
      </c>
      <c r="L396" s="81">
        <v>13.167</v>
      </c>
      <c r="M396" s="81">
        <v>0</v>
      </c>
      <c r="N396" s="81">
        <v>0</v>
      </c>
      <c r="O396" s="81">
        <v>0</v>
      </c>
      <c r="P396" s="81">
        <v>13.167</v>
      </c>
      <c r="Q396" s="75" t="s">
        <v>46</v>
      </c>
      <c r="R396" s="75">
        <v>123</v>
      </c>
      <c r="S396" s="75">
        <v>171</v>
      </c>
      <c r="T396" s="45">
        <f>H396</f>
        <v>123</v>
      </c>
      <c r="U396" s="45">
        <f>I396</f>
        <v>171</v>
      </c>
      <c r="V396" s="75">
        <v>0</v>
      </c>
      <c r="W396" s="75">
        <v>0</v>
      </c>
      <c r="X396" s="75">
        <v>0</v>
      </c>
      <c r="Y396" s="75">
        <v>0</v>
      </c>
      <c r="Z396" s="75">
        <v>0</v>
      </c>
      <c r="AA396" s="75">
        <v>0</v>
      </c>
      <c r="AB396" s="66" t="s">
        <v>206</v>
      </c>
      <c r="AC396" s="66" t="s">
        <v>234</v>
      </c>
      <c r="AD396" s="68"/>
    </row>
    <row r="397" s="2" customFormat="1" spans="1:30">
      <c r="A397" s="75" t="s">
        <v>42</v>
      </c>
      <c r="B397" s="66" t="s">
        <v>240</v>
      </c>
      <c r="C397" s="75" t="s">
        <v>56</v>
      </c>
      <c r="D397" s="77"/>
      <c r="E397" s="75" t="s">
        <v>71</v>
      </c>
      <c r="F397" s="75">
        <v>6</v>
      </c>
      <c r="G397" s="75">
        <v>1</v>
      </c>
      <c r="H397" s="75">
        <v>6</v>
      </c>
      <c r="I397" s="75">
        <v>6</v>
      </c>
      <c r="J397" s="45">
        <v>2020</v>
      </c>
      <c r="K397" s="45">
        <v>2020</v>
      </c>
      <c r="L397" s="81">
        <v>0.462</v>
      </c>
      <c r="M397" s="81">
        <v>0</v>
      </c>
      <c r="N397" s="81">
        <v>0</v>
      </c>
      <c r="O397" s="81">
        <v>0</v>
      </c>
      <c r="P397" s="81">
        <v>0.462</v>
      </c>
      <c r="Q397" s="75" t="s">
        <v>46</v>
      </c>
      <c r="R397" s="75">
        <v>6</v>
      </c>
      <c r="S397" s="75">
        <v>6</v>
      </c>
      <c r="T397" s="45">
        <f>H397</f>
        <v>6</v>
      </c>
      <c r="U397" s="45">
        <f>I397</f>
        <v>6</v>
      </c>
      <c r="V397" s="75">
        <v>0</v>
      </c>
      <c r="W397" s="75">
        <v>0</v>
      </c>
      <c r="X397" s="75">
        <v>0</v>
      </c>
      <c r="Y397" s="75">
        <v>0</v>
      </c>
      <c r="Z397" s="75">
        <v>0</v>
      </c>
      <c r="AA397" s="75">
        <v>0</v>
      </c>
      <c r="AB397" s="66" t="s">
        <v>206</v>
      </c>
      <c r="AC397" s="66" t="s">
        <v>234</v>
      </c>
      <c r="AD397" s="68"/>
    </row>
    <row r="398" s="2" customFormat="1" spans="1:30">
      <c r="A398" s="75" t="s">
        <v>42</v>
      </c>
      <c r="B398" s="66" t="s">
        <v>240</v>
      </c>
      <c r="C398" s="75" t="s">
        <v>58</v>
      </c>
      <c r="D398" s="77" t="s">
        <v>70</v>
      </c>
      <c r="E398" s="75" t="s">
        <v>71</v>
      </c>
      <c r="F398" s="75">
        <v>130</v>
      </c>
      <c r="G398" s="75">
        <v>1</v>
      </c>
      <c r="H398" s="75">
        <v>98</v>
      </c>
      <c r="I398" s="75">
        <v>130</v>
      </c>
      <c r="J398" s="45">
        <v>2020</v>
      </c>
      <c r="K398" s="45">
        <v>2020</v>
      </c>
      <c r="L398" s="81">
        <v>10.01</v>
      </c>
      <c r="M398" s="81">
        <v>0</v>
      </c>
      <c r="N398" s="81">
        <v>0</v>
      </c>
      <c r="O398" s="81">
        <v>0</v>
      </c>
      <c r="P398" s="81">
        <v>10.01</v>
      </c>
      <c r="Q398" s="75" t="s">
        <v>46</v>
      </c>
      <c r="R398" s="75">
        <v>98</v>
      </c>
      <c r="S398" s="75">
        <v>130</v>
      </c>
      <c r="T398" s="45">
        <f>H398</f>
        <v>98</v>
      </c>
      <c r="U398" s="45">
        <f>I398</f>
        <v>130</v>
      </c>
      <c r="V398" s="75">
        <v>0</v>
      </c>
      <c r="W398" s="75">
        <v>0</v>
      </c>
      <c r="X398" s="75">
        <v>0</v>
      </c>
      <c r="Y398" s="75">
        <v>0</v>
      </c>
      <c r="Z398" s="75">
        <v>0</v>
      </c>
      <c r="AA398" s="75">
        <v>0</v>
      </c>
      <c r="AB398" s="66" t="s">
        <v>206</v>
      </c>
      <c r="AC398" s="66" t="s">
        <v>234</v>
      </c>
      <c r="AD398" s="68"/>
    </row>
    <row r="399" s="5" customFormat="1" ht="12" spans="1:30">
      <c r="A399" s="43">
        <v>8</v>
      </c>
      <c r="B399" s="44" t="s">
        <v>241</v>
      </c>
      <c r="C399" s="43" t="s">
        <v>36</v>
      </c>
      <c r="D399" s="77"/>
      <c r="E399" s="77"/>
      <c r="F399" s="43">
        <f ca="1" t="shared" ref="F399:I399" si="133">SUM(F401,F442,F459,F483,F487,F525)</f>
        <v>33125.884</v>
      </c>
      <c r="G399" s="43">
        <f ca="1" t="shared" si="133"/>
        <v>246</v>
      </c>
      <c r="H399" s="43">
        <f ca="1" t="shared" si="133"/>
        <v>34073</v>
      </c>
      <c r="I399" s="43">
        <f ca="1" t="shared" si="133"/>
        <v>128138</v>
      </c>
      <c r="J399" s="43"/>
      <c r="K399" s="43"/>
      <c r="L399" s="80">
        <f>SUM(L401,L442,L459,L483,L487,L525)</f>
        <v>52851.3223</v>
      </c>
      <c r="M399" s="80">
        <f t="shared" ref="L399:P399" si="134">SUM(M401,M442,M459,M483,M487,M525)</f>
        <v>37421.1523</v>
      </c>
      <c r="N399" s="80">
        <f t="shared" si="134"/>
        <v>8391.56</v>
      </c>
      <c r="O399" s="52">
        <f t="shared" si="134"/>
        <v>5192.16</v>
      </c>
      <c r="P399" s="52">
        <f t="shared" si="134"/>
        <v>1846.45</v>
      </c>
      <c r="Q399" s="43"/>
      <c r="R399" s="43">
        <f ca="1" t="shared" ref="M399:AA399" si="135">SUM(R401,R442,R459,R483,R487,R525)</f>
        <v>82877</v>
      </c>
      <c r="S399" s="43">
        <f ca="1" t="shared" si="135"/>
        <v>347951</v>
      </c>
      <c r="T399" s="43">
        <f ca="1" t="shared" si="135"/>
        <v>34073</v>
      </c>
      <c r="U399" s="43">
        <f ca="1" t="shared" si="135"/>
        <v>128138</v>
      </c>
      <c r="V399" s="43">
        <f ca="1" t="shared" si="135"/>
        <v>2461</v>
      </c>
      <c r="W399" s="43">
        <f ca="1" t="shared" si="135"/>
        <v>10243</v>
      </c>
      <c r="X399" s="43">
        <f ca="1" t="shared" si="135"/>
        <v>3915</v>
      </c>
      <c r="Y399" s="43">
        <f ca="1" t="shared" si="135"/>
        <v>11416</v>
      </c>
      <c r="Z399" s="43">
        <f ca="1" t="shared" si="135"/>
        <v>687</v>
      </c>
      <c r="AA399" s="43">
        <f ca="1" t="shared" si="135"/>
        <v>789</v>
      </c>
      <c r="AB399" s="65"/>
      <c r="AC399" s="65"/>
      <c r="AD399" s="65"/>
    </row>
    <row r="400" s="5" customFormat="1" spans="1:30">
      <c r="A400" s="43">
        <v>8.1</v>
      </c>
      <c r="B400" s="44" t="s">
        <v>242</v>
      </c>
      <c r="C400" s="43"/>
      <c r="D400" s="43"/>
      <c r="E400" s="43"/>
      <c r="F400" s="43"/>
      <c r="G400" s="43"/>
      <c r="H400" s="43"/>
      <c r="I400" s="43"/>
      <c r="J400" s="43"/>
      <c r="K400" s="43"/>
      <c r="L400" s="52"/>
      <c r="M400" s="52"/>
      <c r="N400" s="52"/>
      <c r="O400" s="52"/>
      <c r="P400" s="52"/>
      <c r="Q400" s="43"/>
      <c r="R400" s="43"/>
      <c r="S400" s="43"/>
      <c r="T400" s="43"/>
      <c r="U400" s="83"/>
      <c r="V400" s="77"/>
      <c r="W400" s="77"/>
      <c r="X400" s="77"/>
      <c r="Y400" s="77"/>
      <c r="Z400" s="77"/>
      <c r="AA400" s="77"/>
      <c r="AB400" s="65"/>
      <c r="AC400" s="65"/>
      <c r="AD400" s="65"/>
    </row>
    <row r="401" s="5" customFormat="1" ht="12" spans="1:30">
      <c r="A401" s="43">
        <v>8.2</v>
      </c>
      <c r="B401" s="44" t="s">
        <v>243</v>
      </c>
      <c r="C401" s="43"/>
      <c r="D401" s="43"/>
      <c r="E401" s="43"/>
      <c r="F401" s="43">
        <f>SUM(F402,F425,F429,F430)</f>
        <v>502.353</v>
      </c>
      <c r="G401" s="43">
        <f>SUM(G402,G425,G429,G430)</f>
        <v>30</v>
      </c>
      <c r="H401" s="43">
        <f t="shared" ref="H401:AA401" si="136">SUM(H402,H425,H429,H430)</f>
        <v>9258</v>
      </c>
      <c r="I401" s="43">
        <f t="shared" si="136"/>
        <v>39409</v>
      </c>
      <c r="J401" s="43"/>
      <c r="K401" s="43"/>
      <c r="L401" s="52">
        <f>SUM(L402,L425,L429,L430)</f>
        <v>22775.6333</v>
      </c>
      <c r="M401" s="52">
        <f t="shared" si="136"/>
        <v>22775.6333</v>
      </c>
      <c r="N401" s="52">
        <f t="shared" si="136"/>
        <v>0</v>
      </c>
      <c r="O401" s="52">
        <f t="shared" si="136"/>
        <v>0</v>
      </c>
      <c r="P401" s="52">
        <f t="shared" si="136"/>
        <v>0</v>
      </c>
      <c r="Q401" s="43"/>
      <c r="R401" s="43">
        <f t="shared" si="136"/>
        <v>14639</v>
      </c>
      <c r="S401" s="43">
        <f t="shared" si="136"/>
        <v>61920</v>
      </c>
      <c r="T401" s="43">
        <f t="shared" si="136"/>
        <v>9258</v>
      </c>
      <c r="U401" s="43">
        <f t="shared" si="136"/>
        <v>39409</v>
      </c>
      <c r="V401" s="43">
        <f t="shared" si="136"/>
        <v>0</v>
      </c>
      <c r="W401" s="43">
        <f t="shared" si="136"/>
        <v>0</v>
      </c>
      <c r="X401" s="43">
        <f t="shared" si="136"/>
        <v>0</v>
      </c>
      <c r="Y401" s="43">
        <f t="shared" si="136"/>
        <v>0</v>
      </c>
      <c r="Z401" s="43">
        <f t="shared" si="136"/>
        <v>0</v>
      </c>
      <c r="AA401" s="43">
        <f t="shared" si="136"/>
        <v>0</v>
      </c>
      <c r="AB401" s="65"/>
      <c r="AC401" s="65"/>
      <c r="AD401" s="65"/>
    </row>
    <row r="402" s="5" customFormat="1" ht="12" spans="1:30">
      <c r="A402" s="43" t="s">
        <v>244</v>
      </c>
      <c r="B402" s="44" t="s">
        <v>245</v>
      </c>
      <c r="C402" s="43" t="s">
        <v>36</v>
      </c>
      <c r="D402" s="43"/>
      <c r="E402" s="43"/>
      <c r="F402" s="43">
        <f t="shared" ref="F402:J402" si="137">SUM(F403:F424)</f>
        <v>420.293</v>
      </c>
      <c r="G402" s="43">
        <f t="shared" si="137"/>
        <v>22</v>
      </c>
      <c r="H402" s="43">
        <f t="shared" si="137"/>
        <v>7677</v>
      </c>
      <c r="I402" s="43">
        <f t="shared" si="137"/>
        <v>33050</v>
      </c>
      <c r="J402" s="43"/>
      <c r="K402" s="43"/>
      <c r="L402" s="52">
        <f>SUM(L403:L424)</f>
        <v>21638.4333</v>
      </c>
      <c r="M402" s="52">
        <f>SUM(M403:M424)</f>
        <v>21638.4333</v>
      </c>
      <c r="N402" s="52">
        <f>SUM(N403:N424)</f>
        <v>0</v>
      </c>
      <c r="O402" s="52">
        <f>SUM(O403:O424)</f>
        <v>0</v>
      </c>
      <c r="P402" s="52">
        <f>SUM(P403:P424)</f>
        <v>0</v>
      </c>
      <c r="Q402" s="43"/>
      <c r="R402" s="43">
        <f t="shared" ref="M402:V402" si="138">SUM(R403:R424)</f>
        <v>12982</v>
      </c>
      <c r="S402" s="43">
        <f t="shared" si="138"/>
        <v>55230</v>
      </c>
      <c r="T402" s="43">
        <f t="shared" si="138"/>
        <v>7677</v>
      </c>
      <c r="U402" s="43">
        <f t="shared" si="138"/>
        <v>33050</v>
      </c>
      <c r="V402" s="43">
        <f t="shared" si="138"/>
        <v>0</v>
      </c>
      <c r="W402" s="43">
        <f>SUM(W403:W419)</f>
        <v>0</v>
      </c>
      <c r="X402" s="43">
        <f>SUM(X403:X419)</f>
        <v>0</v>
      </c>
      <c r="Y402" s="43">
        <f>SUM(Y403:Y419)</f>
        <v>0</v>
      </c>
      <c r="Z402" s="43">
        <f>SUM(Z403:Z419)</f>
        <v>0</v>
      </c>
      <c r="AA402" s="43">
        <f>SUM(AA403:AA419)</f>
        <v>0</v>
      </c>
      <c r="AB402" s="65"/>
      <c r="AC402" s="65"/>
      <c r="AD402" s="65"/>
    </row>
    <row r="403" s="8" customFormat="1" ht="24" spans="1:30">
      <c r="A403" s="75" t="s">
        <v>42</v>
      </c>
      <c r="B403" s="88" t="s">
        <v>279</v>
      </c>
      <c r="C403" s="45" t="s">
        <v>247</v>
      </c>
      <c r="D403" s="89" t="s">
        <v>248</v>
      </c>
      <c r="E403" s="45" t="s">
        <v>275</v>
      </c>
      <c r="F403" s="89">
        <v>161.772</v>
      </c>
      <c r="G403" s="82">
        <v>1</v>
      </c>
      <c r="H403" s="45">
        <v>2565</v>
      </c>
      <c r="I403" s="45">
        <v>10840</v>
      </c>
      <c r="J403" s="45">
        <v>2018</v>
      </c>
      <c r="K403" s="45">
        <v>2020</v>
      </c>
      <c r="L403" s="55">
        <v>4504</v>
      </c>
      <c r="M403" s="55">
        <v>4504</v>
      </c>
      <c r="N403" s="55">
        <v>0</v>
      </c>
      <c r="O403" s="55">
        <v>0</v>
      </c>
      <c r="P403" s="55">
        <v>0</v>
      </c>
      <c r="Q403" s="45" t="s">
        <v>46</v>
      </c>
      <c r="R403" s="45">
        <v>2565</v>
      </c>
      <c r="S403" s="45">
        <v>10840</v>
      </c>
      <c r="T403" s="45">
        <v>2565</v>
      </c>
      <c r="U403" s="45">
        <v>10840</v>
      </c>
      <c r="V403" s="45">
        <v>0</v>
      </c>
      <c r="W403" s="45">
        <v>0</v>
      </c>
      <c r="X403" s="45">
        <v>0</v>
      </c>
      <c r="Y403" s="45">
        <v>0</v>
      </c>
      <c r="Z403" s="45">
        <v>0</v>
      </c>
      <c r="AA403" s="45">
        <v>0</v>
      </c>
      <c r="AB403" s="66" t="s">
        <v>280</v>
      </c>
      <c r="AC403" s="66" t="s">
        <v>258</v>
      </c>
      <c r="AD403" s="66"/>
    </row>
    <row r="404" s="8" customFormat="1" ht="24" spans="1:30">
      <c r="A404" s="75" t="s">
        <v>42</v>
      </c>
      <c r="B404" s="66" t="s">
        <v>281</v>
      </c>
      <c r="C404" s="45" t="s">
        <v>247</v>
      </c>
      <c r="D404" s="89" t="s">
        <v>248</v>
      </c>
      <c r="E404" s="45" t="s">
        <v>275</v>
      </c>
      <c r="F404" s="90">
        <v>32</v>
      </c>
      <c r="G404" s="82">
        <v>1</v>
      </c>
      <c r="H404" s="91">
        <v>279</v>
      </c>
      <c r="I404" s="45">
        <v>1199</v>
      </c>
      <c r="J404" s="45">
        <v>2018</v>
      </c>
      <c r="K404" s="45">
        <v>2020</v>
      </c>
      <c r="L404" s="55">
        <v>2874</v>
      </c>
      <c r="M404" s="55">
        <v>2874</v>
      </c>
      <c r="N404" s="55">
        <v>0</v>
      </c>
      <c r="O404" s="55">
        <v>0</v>
      </c>
      <c r="P404" s="55">
        <v>0</v>
      </c>
      <c r="Q404" s="45" t="s">
        <v>46</v>
      </c>
      <c r="R404" s="91">
        <v>279</v>
      </c>
      <c r="S404" s="45">
        <v>1199</v>
      </c>
      <c r="T404" s="91">
        <v>279</v>
      </c>
      <c r="U404" s="45">
        <v>1199</v>
      </c>
      <c r="V404" s="45">
        <v>0</v>
      </c>
      <c r="W404" s="45">
        <v>0</v>
      </c>
      <c r="X404" s="45">
        <v>0</v>
      </c>
      <c r="Y404" s="45">
        <v>0</v>
      </c>
      <c r="Z404" s="45">
        <v>0</v>
      </c>
      <c r="AA404" s="45">
        <v>0</v>
      </c>
      <c r="AB404" s="66"/>
      <c r="AC404" s="66"/>
      <c r="AD404" s="66"/>
    </row>
    <row r="405" s="7" customFormat="1" ht="36" spans="1:30">
      <c r="A405" s="75" t="s">
        <v>42</v>
      </c>
      <c r="B405" s="88" t="s">
        <v>256</v>
      </c>
      <c r="C405" s="45" t="s">
        <v>52</v>
      </c>
      <c r="D405" s="45" t="s">
        <v>248</v>
      </c>
      <c r="E405" s="45" t="s">
        <v>275</v>
      </c>
      <c r="F405" s="92">
        <v>8.5</v>
      </c>
      <c r="G405" s="75">
        <v>1</v>
      </c>
      <c r="H405" s="91">
        <v>89</v>
      </c>
      <c r="I405" s="45">
        <v>306</v>
      </c>
      <c r="J405" s="45">
        <v>2020</v>
      </c>
      <c r="K405" s="45">
        <v>2020</v>
      </c>
      <c r="L405" s="55">
        <v>217</v>
      </c>
      <c r="M405" s="55">
        <v>217</v>
      </c>
      <c r="N405" s="55">
        <v>0</v>
      </c>
      <c r="O405" s="55">
        <v>0</v>
      </c>
      <c r="P405" s="55">
        <v>0</v>
      </c>
      <c r="Q405" s="45" t="s">
        <v>46</v>
      </c>
      <c r="R405" s="45">
        <v>89</v>
      </c>
      <c r="S405" s="45">
        <v>306</v>
      </c>
      <c r="T405" s="45">
        <f>H405</f>
        <v>89</v>
      </c>
      <c r="U405" s="45">
        <f>I405</f>
        <v>306</v>
      </c>
      <c r="V405" s="45">
        <v>0</v>
      </c>
      <c r="W405" s="45">
        <v>0</v>
      </c>
      <c r="X405" s="75">
        <v>0</v>
      </c>
      <c r="Y405" s="75">
        <v>0</v>
      </c>
      <c r="Z405" s="75">
        <v>0</v>
      </c>
      <c r="AA405" s="75">
        <v>0</v>
      </c>
      <c r="AB405" s="66" t="s">
        <v>257</v>
      </c>
      <c r="AC405" s="66" t="s">
        <v>258</v>
      </c>
      <c r="AD405" s="67"/>
    </row>
    <row r="406" s="7" customFormat="1" ht="36" spans="1:30">
      <c r="A406" s="75" t="s">
        <v>42</v>
      </c>
      <c r="B406" s="88" t="s">
        <v>274</v>
      </c>
      <c r="C406" s="45" t="s">
        <v>52</v>
      </c>
      <c r="D406" s="45" t="s">
        <v>248</v>
      </c>
      <c r="E406" s="45" t="s">
        <v>275</v>
      </c>
      <c r="F406" s="92">
        <v>5.5</v>
      </c>
      <c r="G406" s="75">
        <v>1</v>
      </c>
      <c r="H406" s="91">
        <v>3</v>
      </c>
      <c r="I406" s="45">
        <v>12</v>
      </c>
      <c r="J406" s="45">
        <v>2020</v>
      </c>
      <c r="K406" s="45">
        <v>2020</v>
      </c>
      <c r="L406" s="55">
        <v>660</v>
      </c>
      <c r="M406" s="55">
        <v>660</v>
      </c>
      <c r="N406" s="55">
        <v>0</v>
      </c>
      <c r="O406" s="55">
        <v>0</v>
      </c>
      <c r="P406" s="55">
        <v>0</v>
      </c>
      <c r="Q406" s="45" t="s">
        <v>46</v>
      </c>
      <c r="R406" s="91">
        <v>3</v>
      </c>
      <c r="S406" s="45">
        <v>12</v>
      </c>
      <c r="T406" s="91">
        <v>3</v>
      </c>
      <c r="U406" s="45">
        <v>12</v>
      </c>
      <c r="V406" s="45">
        <v>0</v>
      </c>
      <c r="W406" s="45">
        <v>0</v>
      </c>
      <c r="X406" s="75">
        <v>0</v>
      </c>
      <c r="Y406" s="75">
        <v>0</v>
      </c>
      <c r="Z406" s="75">
        <v>0</v>
      </c>
      <c r="AA406" s="75">
        <v>0</v>
      </c>
      <c r="AB406" s="66" t="s">
        <v>257</v>
      </c>
      <c r="AC406" s="66" t="s">
        <v>258</v>
      </c>
      <c r="AD406" s="67"/>
    </row>
    <row r="407" s="7" customFormat="1" ht="36" spans="1:30">
      <c r="A407" s="75" t="s">
        <v>42</v>
      </c>
      <c r="B407" s="88" t="s">
        <v>276</v>
      </c>
      <c r="C407" s="45" t="s">
        <v>52</v>
      </c>
      <c r="D407" s="45" t="s">
        <v>248</v>
      </c>
      <c r="E407" s="45" t="s">
        <v>275</v>
      </c>
      <c r="F407" s="92">
        <v>6</v>
      </c>
      <c r="G407" s="75">
        <v>1</v>
      </c>
      <c r="H407" s="91">
        <v>39</v>
      </c>
      <c r="I407" s="45">
        <v>169</v>
      </c>
      <c r="J407" s="45">
        <v>2020</v>
      </c>
      <c r="K407" s="45">
        <v>2020</v>
      </c>
      <c r="L407" s="55">
        <v>720</v>
      </c>
      <c r="M407" s="55">
        <v>720</v>
      </c>
      <c r="N407" s="55">
        <v>0</v>
      </c>
      <c r="O407" s="55">
        <v>0</v>
      </c>
      <c r="P407" s="55">
        <v>0</v>
      </c>
      <c r="Q407" s="45" t="s">
        <v>46</v>
      </c>
      <c r="R407" s="91">
        <v>102</v>
      </c>
      <c r="S407" s="45">
        <v>474</v>
      </c>
      <c r="T407" s="91">
        <v>39</v>
      </c>
      <c r="U407" s="45">
        <v>169</v>
      </c>
      <c r="V407" s="45">
        <v>0</v>
      </c>
      <c r="W407" s="45">
        <v>0</v>
      </c>
      <c r="X407" s="75">
        <v>0</v>
      </c>
      <c r="Y407" s="75">
        <v>0</v>
      </c>
      <c r="Z407" s="75">
        <v>0</v>
      </c>
      <c r="AA407" s="75">
        <v>0</v>
      </c>
      <c r="AB407" s="66" t="s">
        <v>257</v>
      </c>
      <c r="AC407" s="66" t="s">
        <v>258</v>
      </c>
      <c r="AD407" s="67"/>
    </row>
    <row r="408" s="7" customFormat="1" ht="36" spans="1:30">
      <c r="A408" s="75" t="s">
        <v>42</v>
      </c>
      <c r="B408" s="88" t="s">
        <v>259</v>
      </c>
      <c r="C408" s="45" t="s">
        <v>57</v>
      </c>
      <c r="D408" s="45" t="s">
        <v>248</v>
      </c>
      <c r="E408" s="45" t="s">
        <v>275</v>
      </c>
      <c r="F408" s="92">
        <v>4.7</v>
      </c>
      <c r="G408" s="75">
        <v>1</v>
      </c>
      <c r="H408" s="91">
        <v>38</v>
      </c>
      <c r="I408" s="45">
        <v>127</v>
      </c>
      <c r="J408" s="45">
        <v>2020</v>
      </c>
      <c r="K408" s="45">
        <v>2020</v>
      </c>
      <c r="L408" s="55">
        <v>76</v>
      </c>
      <c r="M408" s="55">
        <v>76</v>
      </c>
      <c r="N408" s="55">
        <v>0</v>
      </c>
      <c r="O408" s="55">
        <v>0</v>
      </c>
      <c r="P408" s="55">
        <v>0</v>
      </c>
      <c r="Q408" s="45" t="s">
        <v>46</v>
      </c>
      <c r="R408" s="45">
        <v>38</v>
      </c>
      <c r="S408" s="45">
        <v>127</v>
      </c>
      <c r="T408" s="45">
        <f t="shared" ref="T408:T426" si="139">H408</f>
        <v>38</v>
      </c>
      <c r="U408" s="45">
        <f t="shared" ref="U408:U426" si="140">I408</f>
        <v>127</v>
      </c>
      <c r="V408" s="45">
        <v>0</v>
      </c>
      <c r="W408" s="45">
        <v>0</v>
      </c>
      <c r="X408" s="75">
        <v>0</v>
      </c>
      <c r="Y408" s="75">
        <v>0</v>
      </c>
      <c r="Z408" s="75">
        <v>0</v>
      </c>
      <c r="AA408" s="75">
        <v>0</v>
      </c>
      <c r="AB408" s="66" t="s">
        <v>257</v>
      </c>
      <c r="AC408" s="66" t="s">
        <v>258</v>
      </c>
      <c r="AD408" s="67"/>
    </row>
    <row r="409" s="7" customFormat="1" ht="36" spans="1:30">
      <c r="A409" s="75" t="s">
        <v>42</v>
      </c>
      <c r="B409" s="66" t="s">
        <v>260</v>
      </c>
      <c r="C409" s="45" t="s">
        <v>57</v>
      </c>
      <c r="D409" s="45" t="s">
        <v>248</v>
      </c>
      <c r="E409" s="45" t="s">
        <v>275</v>
      </c>
      <c r="F409" s="92">
        <v>5.73</v>
      </c>
      <c r="G409" s="75">
        <v>1</v>
      </c>
      <c r="H409" s="91">
        <v>69</v>
      </c>
      <c r="I409" s="45">
        <v>298</v>
      </c>
      <c r="J409" s="45">
        <v>2020</v>
      </c>
      <c r="K409" s="45">
        <v>2020</v>
      </c>
      <c r="L409" s="55">
        <v>83</v>
      </c>
      <c r="M409" s="55">
        <v>83</v>
      </c>
      <c r="N409" s="55">
        <v>0</v>
      </c>
      <c r="O409" s="55">
        <v>0</v>
      </c>
      <c r="P409" s="55">
        <v>0</v>
      </c>
      <c r="Q409" s="45" t="s">
        <v>46</v>
      </c>
      <c r="R409" s="45">
        <v>69</v>
      </c>
      <c r="S409" s="45">
        <v>298</v>
      </c>
      <c r="T409" s="45">
        <f t="shared" si="139"/>
        <v>69</v>
      </c>
      <c r="U409" s="45">
        <f t="shared" si="140"/>
        <v>298</v>
      </c>
      <c r="V409" s="45">
        <v>0</v>
      </c>
      <c r="W409" s="45">
        <v>0</v>
      </c>
      <c r="X409" s="75">
        <v>0</v>
      </c>
      <c r="Y409" s="75">
        <v>0</v>
      </c>
      <c r="Z409" s="75">
        <v>0</v>
      </c>
      <c r="AA409" s="75">
        <v>0</v>
      </c>
      <c r="AB409" s="66" t="s">
        <v>257</v>
      </c>
      <c r="AC409" s="66" t="s">
        <v>258</v>
      </c>
      <c r="AD409" s="67"/>
    </row>
    <row r="410" s="7" customFormat="1" ht="36" spans="1:30">
      <c r="A410" s="75" t="s">
        <v>42</v>
      </c>
      <c r="B410" s="88" t="s">
        <v>277</v>
      </c>
      <c r="C410" s="45" t="s">
        <v>55</v>
      </c>
      <c r="D410" s="45" t="s">
        <v>248</v>
      </c>
      <c r="E410" s="45" t="s">
        <v>275</v>
      </c>
      <c r="F410" s="92">
        <v>17</v>
      </c>
      <c r="G410" s="75">
        <v>1</v>
      </c>
      <c r="H410" s="91">
        <v>517</v>
      </c>
      <c r="I410" s="45">
        <v>2330</v>
      </c>
      <c r="J410" s="45">
        <v>2020</v>
      </c>
      <c r="K410" s="45">
        <v>2020</v>
      </c>
      <c r="L410" s="55">
        <v>54</v>
      </c>
      <c r="M410" s="55">
        <v>54</v>
      </c>
      <c r="N410" s="55">
        <v>0</v>
      </c>
      <c r="O410" s="55">
        <v>0</v>
      </c>
      <c r="P410" s="55">
        <v>0</v>
      </c>
      <c r="Q410" s="45" t="s">
        <v>46</v>
      </c>
      <c r="R410" s="45">
        <v>517</v>
      </c>
      <c r="S410" s="45">
        <v>2330</v>
      </c>
      <c r="T410" s="45">
        <f t="shared" si="139"/>
        <v>517</v>
      </c>
      <c r="U410" s="45">
        <f t="shared" si="140"/>
        <v>2330</v>
      </c>
      <c r="V410" s="45">
        <v>0</v>
      </c>
      <c r="W410" s="45">
        <v>0</v>
      </c>
      <c r="X410" s="75">
        <v>0</v>
      </c>
      <c r="Y410" s="75">
        <v>0</v>
      </c>
      <c r="Z410" s="75">
        <v>0</v>
      </c>
      <c r="AA410" s="75">
        <v>0</v>
      </c>
      <c r="AB410" s="66" t="s">
        <v>257</v>
      </c>
      <c r="AC410" s="66" t="s">
        <v>258</v>
      </c>
      <c r="AD410" s="67"/>
    </row>
    <row r="411" s="7" customFormat="1" ht="36" spans="1:30">
      <c r="A411" s="75" t="s">
        <v>42</v>
      </c>
      <c r="B411" s="88" t="s">
        <v>264</v>
      </c>
      <c r="C411" s="45" t="s">
        <v>51</v>
      </c>
      <c r="D411" s="45" t="s">
        <v>248</v>
      </c>
      <c r="E411" s="45" t="s">
        <v>275</v>
      </c>
      <c r="F411" s="92">
        <v>10.7</v>
      </c>
      <c r="G411" s="75">
        <v>1</v>
      </c>
      <c r="H411" s="93">
        <v>153</v>
      </c>
      <c r="I411" s="97">
        <v>634</v>
      </c>
      <c r="J411" s="45">
        <v>2020</v>
      </c>
      <c r="K411" s="45">
        <v>2020</v>
      </c>
      <c r="L411" s="55">
        <v>280</v>
      </c>
      <c r="M411" s="55">
        <v>280</v>
      </c>
      <c r="N411" s="55">
        <v>0</v>
      </c>
      <c r="O411" s="55">
        <v>0</v>
      </c>
      <c r="P411" s="55">
        <v>0</v>
      </c>
      <c r="Q411" s="45" t="s">
        <v>46</v>
      </c>
      <c r="R411" s="97">
        <v>153</v>
      </c>
      <c r="S411" s="97">
        <v>634</v>
      </c>
      <c r="T411" s="45">
        <f t="shared" si="139"/>
        <v>153</v>
      </c>
      <c r="U411" s="45">
        <f t="shared" si="140"/>
        <v>634</v>
      </c>
      <c r="V411" s="97">
        <v>0</v>
      </c>
      <c r="W411" s="97">
        <v>0</v>
      </c>
      <c r="X411" s="75">
        <v>0</v>
      </c>
      <c r="Y411" s="75">
        <v>0</v>
      </c>
      <c r="Z411" s="75">
        <v>0</v>
      </c>
      <c r="AA411" s="75">
        <v>0</v>
      </c>
      <c r="AB411" s="66" t="s">
        <v>257</v>
      </c>
      <c r="AC411" s="66" t="s">
        <v>258</v>
      </c>
      <c r="AD411" s="67"/>
    </row>
    <row r="412" s="7" customFormat="1" ht="36" spans="1:30">
      <c r="A412" s="75" t="s">
        <v>42</v>
      </c>
      <c r="B412" s="88" t="s">
        <v>269</v>
      </c>
      <c r="C412" s="94" t="s">
        <v>247</v>
      </c>
      <c r="D412" s="94" t="s">
        <v>248</v>
      </c>
      <c r="E412" s="45" t="s">
        <v>275</v>
      </c>
      <c r="F412" s="94">
        <v>72</v>
      </c>
      <c r="G412" s="94">
        <v>1</v>
      </c>
      <c r="H412" s="94">
        <v>2752</v>
      </c>
      <c r="I412" s="94">
        <v>12082</v>
      </c>
      <c r="J412" s="45">
        <v>2020</v>
      </c>
      <c r="K412" s="45">
        <v>2020</v>
      </c>
      <c r="L412" s="98">
        <v>2842</v>
      </c>
      <c r="M412" s="98">
        <v>2842</v>
      </c>
      <c r="N412" s="55">
        <v>0</v>
      </c>
      <c r="O412" s="55">
        <v>0</v>
      </c>
      <c r="P412" s="55">
        <v>0</v>
      </c>
      <c r="Q412" s="94" t="s">
        <v>46</v>
      </c>
      <c r="R412" s="94">
        <v>2752</v>
      </c>
      <c r="S412" s="94">
        <v>12082</v>
      </c>
      <c r="T412" s="45">
        <f t="shared" si="139"/>
        <v>2752</v>
      </c>
      <c r="U412" s="45">
        <f t="shared" si="140"/>
        <v>12082</v>
      </c>
      <c r="V412" s="94">
        <v>0</v>
      </c>
      <c r="W412" s="94">
        <v>0</v>
      </c>
      <c r="X412" s="94">
        <v>0</v>
      </c>
      <c r="Y412" s="94">
        <v>0</v>
      </c>
      <c r="Z412" s="94">
        <v>0</v>
      </c>
      <c r="AA412" s="94">
        <v>0</v>
      </c>
      <c r="AB412" s="88" t="s">
        <v>250</v>
      </c>
      <c r="AC412" s="88" t="s">
        <v>258</v>
      </c>
      <c r="AD412" s="67"/>
    </row>
    <row r="413" s="8" customFormat="1" ht="36" spans="1:30">
      <c r="A413" s="75" t="s">
        <v>42</v>
      </c>
      <c r="B413" s="66" t="s">
        <v>278</v>
      </c>
      <c r="C413" s="75" t="s">
        <v>247</v>
      </c>
      <c r="D413" s="75" t="s">
        <v>248</v>
      </c>
      <c r="E413" s="45" t="s">
        <v>275</v>
      </c>
      <c r="F413" s="95">
        <v>14.751</v>
      </c>
      <c r="G413" s="75">
        <v>1</v>
      </c>
      <c r="H413" s="91">
        <v>683</v>
      </c>
      <c r="I413" s="45">
        <v>3009</v>
      </c>
      <c r="J413" s="45">
        <v>2020</v>
      </c>
      <c r="K413" s="45">
        <v>2020</v>
      </c>
      <c r="L413" s="81">
        <v>211.4333</v>
      </c>
      <c r="M413" s="81">
        <v>211.4333</v>
      </c>
      <c r="N413" s="55">
        <v>0</v>
      </c>
      <c r="O413" s="55">
        <v>0</v>
      </c>
      <c r="P413" s="55">
        <v>0</v>
      </c>
      <c r="Q413" s="75" t="s">
        <v>46</v>
      </c>
      <c r="R413" s="45">
        <v>683</v>
      </c>
      <c r="S413" s="45">
        <v>3009</v>
      </c>
      <c r="T413" s="45">
        <f t="shared" si="139"/>
        <v>683</v>
      </c>
      <c r="U413" s="45">
        <f t="shared" si="140"/>
        <v>3009</v>
      </c>
      <c r="V413" s="45">
        <v>0</v>
      </c>
      <c r="W413" s="45">
        <v>0</v>
      </c>
      <c r="X413" s="75">
        <v>0</v>
      </c>
      <c r="Y413" s="75">
        <v>0</v>
      </c>
      <c r="Z413" s="75">
        <v>0</v>
      </c>
      <c r="AA413" s="75">
        <v>0</v>
      </c>
      <c r="AB413" s="66" t="s">
        <v>250</v>
      </c>
      <c r="AC413" s="66" t="s">
        <v>258</v>
      </c>
      <c r="AD413" s="67"/>
    </row>
    <row r="414" s="8" customFormat="1" ht="36" spans="1:30">
      <c r="A414" s="75" t="s">
        <v>42</v>
      </c>
      <c r="B414" s="66" t="s">
        <v>282</v>
      </c>
      <c r="C414" s="75" t="s">
        <v>56</v>
      </c>
      <c r="D414" s="75" t="s">
        <v>248</v>
      </c>
      <c r="E414" s="45" t="s">
        <v>275</v>
      </c>
      <c r="F414" s="95">
        <v>4</v>
      </c>
      <c r="G414" s="75">
        <v>1</v>
      </c>
      <c r="H414" s="91">
        <v>29</v>
      </c>
      <c r="I414" s="45">
        <v>116</v>
      </c>
      <c r="J414" s="45">
        <v>2020</v>
      </c>
      <c r="K414" s="45">
        <v>2020</v>
      </c>
      <c r="L414" s="81">
        <v>400</v>
      </c>
      <c r="M414" s="81">
        <v>400</v>
      </c>
      <c r="N414" s="55">
        <v>0</v>
      </c>
      <c r="O414" s="55">
        <v>0</v>
      </c>
      <c r="P414" s="55">
        <v>0</v>
      </c>
      <c r="Q414" s="75" t="s">
        <v>46</v>
      </c>
      <c r="R414" s="45">
        <v>29</v>
      </c>
      <c r="S414" s="45">
        <v>116</v>
      </c>
      <c r="T414" s="45">
        <f t="shared" si="139"/>
        <v>29</v>
      </c>
      <c r="U414" s="45">
        <f t="shared" si="140"/>
        <v>116</v>
      </c>
      <c r="V414" s="45">
        <v>0</v>
      </c>
      <c r="W414" s="45">
        <v>0</v>
      </c>
      <c r="X414" s="75">
        <v>0</v>
      </c>
      <c r="Y414" s="75">
        <v>0</v>
      </c>
      <c r="Z414" s="75">
        <v>0</v>
      </c>
      <c r="AA414" s="75">
        <v>0</v>
      </c>
      <c r="AB414" s="66" t="s">
        <v>250</v>
      </c>
      <c r="AC414" s="66" t="s">
        <v>258</v>
      </c>
      <c r="AD414" s="67"/>
    </row>
    <row r="415" s="8" customFormat="1" ht="36" spans="1:30">
      <c r="A415" s="75" t="s">
        <v>42</v>
      </c>
      <c r="B415" s="66" t="s">
        <v>283</v>
      </c>
      <c r="C415" s="75" t="s">
        <v>56</v>
      </c>
      <c r="D415" s="75" t="s">
        <v>248</v>
      </c>
      <c r="E415" s="45" t="s">
        <v>275</v>
      </c>
      <c r="F415" s="95">
        <v>2.5</v>
      </c>
      <c r="G415" s="75">
        <v>1</v>
      </c>
      <c r="H415" s="91">
        <v>47</v>
      </c>
      <c r="I415" s="45">
        <v>181</v>
      </c>
      <c r="J415" s="45">
        <v>2020</v>
      </c>
      <c r="K415" s="45">
        <v>2020</v>
      </c>
      <c r="L415" s="81">
        <v>250</v>
      </c>
      <c r="M415" s="81">
        <v>250</v>
      </c>
      <c r="N415" s="55">
        <v>0</v>
      </c>
      <c r="O415" s="55">
        <v>0</v>
      </c>
      <c r="P415" s="55">
        <v>0</v>
      </c>
      <c r="Q415" s="75" t="s">
        <v>46</v>
      </c>
      <c r="R415" s="45">
        <v>47</v>
      </c>
      <c r="S415" s="45">
        <v>181</v>
      </c>
      <c r="T415" s="45">
        <f t="shared" si="139"/>
        <v>47</v>
      </c>
      <c r="U415" s="45">
        <f t="shared" si="140"/>
        <v>181</v>
      </c>
      <c r="V415" s="45">
        <v>0</v>
      </c>
      <c r="W415" s="45">
        <v>0</v>
      </c>
      <c r="X415" s="75">
        <v>0</v>
      </c>
      <c r="Y415" s="75">
        <v>0</v>
      </c>
      <c r="Z415" s="75">
        <v>0</v>
      </c>
      <c r="AA415" s="75">
        <v>0</v>
      </c>
      <c r="AB415" s="66" t="s">
        <v>250</v>
      </c>
      <c r="AC415" s="66" t="s">
        <v>258</v>
      </c>
      <c r="AD415" s="67"/>
    </row>
    <row r="416" s="1" customFormat="1" ht="36" spans="1:30">
      <c r="A416" s="75" t="s">
        <v>42</v>
      </c>
      <c r="B416" s="66" t="s">
        <v>284</v>
      </c>
      <c r="C416" s="75" t="s">
        <v>247</v>
      </c>
      <c r="D416" s="75" t="s">
        <v>248</v>
      </c>
      <c r="E416" s="45" t="s">
        <v>275</v>
      </c>
      <c r="F416" s="95">
        <v>37.44</v>
      </c>
      <c r="G416" s="74">
        <v>1</v>
      </c>
      <c r="H416" s="96">
        <v>152</v>
      </c>
      <c r="I416" s="75">
        <v>478</v>
      </c>
      <c r="J416" s="45">
        <v>2020</v>
      </c>
      <c r="K416" s="45">
        <v>2020</v>
      </c>
      <c r="L416" s="81">
        <v>4152</v>
      </c>
      <c r="M416" s="81">
        <v>4152</v>
      </c>
      <c r="N416" s="55">
        <v>0</v>
      </c>
      <c r="O416" s="55">
        <v>0</v>
      </c>
      <c r="P416" s="55">
        <v>0</v>
      </c>
      <c r="Q416" s="75" t="s">
        <v>46</v>
      </c>
      <c r="R416" s="75">
        <v>4913</v>
      </c>
      <c r="S416" s="75">
        <v>20282</v>
      </c>
      <c r="T416" s="45">
        <f t="shared" si="139"/>
        <v>152</v>
      </c>
      <c r="U416" s="45">
        <f t="shared" si="140"/>
        <v>478</v>
      </c>
      <c r="V416" s="75">
        <v>0</v>
      </c>
      <c r="W416" s="75">
        <v>0</v>
      </c>
      <c r="X416" s="74">
        <v>0</v>
      </c>
      <c r="Y416" s="74">
        <v>0</v>
      </c>
      <c r="Z416" s="74">
        <v>0</v>
      </c>
      <c r="AA416" s="74">
        <v>0</v>
      </c>
      <c r="AB416" s="66" t="s">
        <v>250</v>
      </c>
      <c r="AC416" s="66" t="s">
        <v>258</v>
      </c>
      <c r="AD416" s="68"/>
    </row>
    <row r="417" s="5" customFormat="1" ht="24" spans="1:30">
      <c r="A417" s="75" t="s">
        <v>42</v>
      </c>
      <c r="B417" s="66" t="s">
        <v>285</v>
      </c>
      <c r="C417" s="75" t="s">
        <v>50</v>
      </c>
      <c r="D417" s="75" t="s">
        <v>248</v>
      </c>
      <c r="E417" s="45" t="s">
        <v>275</v>
      </c>
      <c r="F417" s="75">
        <v>7.9</v>
      </c>
      <c r="G417" s="75">
        <v>1</v>
      </c>
      <c r="H417" s="75">
        <v>14</v>
      </c>
      <c r="I417" s="75">
        <v>63</v>
      </c>
      <c r="J417" s="45">
        <v>2020</v>
      </c>
      <c r="K417" s="45">
        <v>2020</v>
      </c>
      <c r="L417" s="81">
        <v>869</v>
      </c>
      <c r="M417" s="81">
        <v>869</v>
      </c>
      <c r="N417" s="55">
        <v>0</v>
      </c>
      <c r="O417" s="55">
        <v>0</v>
      </c>
      <c r="P417" s="55">
        <v>0</v>
      </c>
      <c r="Q417" s="75" t="s">
        <v>46</v>
      </c>
      <c r="R417" s="75">
        <v>52</v>
      </c>
      <c r="S417" s="75">
        <v>242</v>
      </c>
      <c r="T417" s="45">
        <f t="shared" si="139"/>
        <v>14</v>
      </c>
      <c r="U417" s="45">
        <f t="shared" si="140"/>
        <v>63</v>
      </c>
      <c r="V417" s="75">
        <v>0</v>
      </c>
      <c r="W417" s="75">
        <v>0</v>
      </c>
      <c r="X417" s="75">
        <v>0</v>
      </c>
      <c r="Y417" s="75">
        <v>0</v>
      </c>
      <c r="Z417" s="75">
        <v>0</v>
      </c>
      <c r="AA417" s="75">
        <v>0</v>
      </c>
      <c r="AB417" s="66" t="s">
        <v>286</v>
      </c>
      <c r="AC417" s="66" t="s">
        <v>258</v>
      </c>
      <c r="AD417" s="65"/>
    </row>
    <row r="418" s="5" customFormat="1" ht="40" customHeight="1" spans="1:30">
      <c r="A418" s="75" t="s">
        <v>42</v>
      </c>
      <c r="B418" s="66" t="s">
        <v>287</v>
      </c>
      <c r="C418" s="75" t="s">
        <v>50</v>
      </c>
      <c r="D418" s="75" t="s">
        <v>248</v>
      </c>
      <c r="E418" s="45" t="s">
        <v>275</v>
      </c>
      <c r="F418" s="75">
        <v>2.1</v>
      </c>
      <c r="G418" s="75">
        <v>1</v>
      </c>
      <c r="H418" s="75">
        <v>21</v>
      </c>
      <c r="I418" s="75">
        <v>77</v>
      </c>
      <c r="J418" s="45">
        <v>2020</v>
      </c>
      <c r="K418" s="45">
        <v>2020</v>
      </c>
      <c r="L418" s="81">
        <f>F418*110</f>
        <v>231</v>
      </c>
      <c r="M418" s="81">
        <v>231</v>
      </c>
      <c r="N418" s="55">
        <v>0</v>
      </c>
      <c r="O418" s="55">
        <v>0</v>
      </c>
      <c r="P418" s="55">
        <v>0</v>
      </c>
      <c r="Q418" s="75" t="s">
        <v>46</v>
      </c>
      <c r="R418" s="75">
        <v>61</v>
      </c>
      <c r="S418" s="75">
        <v>255</v>
      </c>
      <c r="T418" s="45">
        <f t="shared" si="139"/>
        <v>21</v>
      </c>
      <c r="U418" s="45">
        <f t="shared" si="140"/>
        <v>77</v>
      </c>
      <c r="V418" s="75">
        <v>0</v>
      </c>
      <c r="W418" s="75">
        <v>0</v>
      </c>
      <c r="X418" s="75">
        <v>0</v>
      </c>
      <c r="Y418" s="75">
        <v>0</v>
      </c>
      <c r="Z418" s="75">
        <v>0</v>
      </c>
      <c r="AA418" s="75">
        <v>0</v>
      </c>
      <c r="AB418" s="66" t="s">
        <v>286</v>
      </c>
      <c r="AC418" s="66" t="s">
        <v>258</v>
      </c>
      <c r="AD418" s="66"/>
    </row>
    <row r="419" s="5" customFormat="1" ht="24" spans="1:30">
      <c r="A419" s="75" t="s">
        <v>42</v>
      </c>
      <c r="B419" s="66" t="s">
        <v>288</v>
      </c>
      <c r="C419" s="75" t="s">
        <v>50</v>
      </c>
      <c r="D419" s="75" t="s">
        <v>248</v>
      </c>
      <c r="E419" s="45" t="s">
        <v>275</v>
      </c>
      <c r="F419" s="75">
        <v>5.2</v>
      </c>
      <c r="G419" s="75">
        <v>1</v>
      </c>
      <c r="H419" s="75">
        <v>24</v>
      </c>
      <c r="I419" s="75">
        <v>90</v>
      </c>
      <c r="J419" s="45">
        <v>2020</v>
      </c>
      <c r="K419" s="45">
        <v>2020</v>
      </c>
      <c r="L419" s="81">
        <v>572</v>
      </c>
      <c r="M419" s="81">
        <v>572</v>
      </c>
      <c r="N419" s="55">
        <v>0</v>
      </c>
      <c r="O419" s="55">
        <v>0</v>
      </c>
      <c r="P419" s="55">
        <v>0</v>
      </c>
      <c r="Q419" s="75" t="s">
        <v>46</v>
      </c>
      <c r="R419" s="75">
        <v>183</v>
      </c>
      <c r="S419" s="75">
        <v>800</v>
      </c>
      <c r="T419" s="45">
        <f t="shared" si="139"/>
        <v>24</v>
      </c>
      <c r="U419" s="45">
        <f t="shared" si="140"/>
        <v>90</v>
      </c>
      <c r="V419" s="75">
        <v>0</v>
      </c>
      <c r="W419" s="75">
        <v>0</v>
      </c>
      <c r="X419" s="75">
        <v>0</v>
      </c>
      <c r="Y419" s="75">
        <v>0</v>
      </c>
      <c r="Z419" s="75">
        <v>0</v>
      </c>
      <c r="AA419" s="75">
        <v>0</v>
      </c>
      <c r="AB419" s="66" t="s">
        <v>286</v>
      </c>
      <c r="AC419" s="66" t="s">
        <v>258</v>
      </c>
      <c r="AD419" s="65"/>
    </row>
    <row r="420" s="5" customFormat="1" ht="24" spans="1:30">
      <c r="A420" s="75" t="s">
        <v>42</v>
      </c>
      <c r="B420" s="66" t="s">
        <v>289</v>
      </c>
      <c r="C420" s="66" t="s">
        <v>53</v>
      </c>
      <c r="D420" s="66" t="s">
        <v>248</v>
      </c>
      <c r="E420" s="66" t="s">
        <v>275</v>
      </c>
      <c r="F420" s="75">
        <v>5.8</v>
      </c>
      <c r="G420" s="75">
        <v>1</v>
      </c>
      <c r="H420" s="75">
        <v>22</v>
      </c>
      <c r="I420" s="75">
        <v>61</v>
      </c>
      <c r="J420" s="45">
        <v>2020</v>
      </c>
      <c r="K420" s="45">
        <v>2020</v>
      </c>
      <c r="L420" s="81">
        <v>696</v>
      </c>
      <c r="M420" s="81">
        <v>696</v>
      </c>
      <c r="N420" s="55">
        <v>0</v>
      </c>
      <c r="O420" s="55">
        <v>0</v>
      </c>
      <c r="P420" s="55">
        <v>0</v>
      </c>
      <c r="Q420" s="75" t="s">
        <v>46</v>
      </c>
      <c r="R420" s="75">
        <v>37</v>
      </c>
      <c r="S420" s="75">
        <v>110</v>
      </c>
      <c r="T420" s="75">
        <v>22</v>
      </c>
      <c r="U420" s="75">
        <v>61</v>
      </c>
      <c r="V420" s="75">
        <v>0</v>
      </c>
      <c r="W420" s="75">
        <v>0</v>
      </c>
      <c r="X420" s="75">
        <v>0</v>
      </c>
      <c r="Y420" s="75">
        <v>0</v>
      </c>
      <c r="Z420" s="75">
        <v>0</v>
      </c>
      <c r="AA420" s="75">
        <v>0</v>
      </c>
      <c r="AB420" s="66" t="s">
        <v>286</v>
      </c>
      <c r="AC420" s="66" t="s">
        <v>258</v>
      </c>
      <c r="AD420" s="65"/>
    </row>
    <row r="421" s="5" customFormat="1" ht="24" spans="1:30">
      <c r="A421" s="75" t="s">
        <v>42</v>
      </c>
      <c r="B421" s="66" t="s">
        <v>290</v>
      </c>
      <c r="C421" s="66" t="s">
        <v>53</v>
      </c>
      <c r="D421" s="66" t="s">
        <v>248</v>
      </c>
      <c r="E421" s="66" t="s">
        <v>275</v>
      </c>
      <c r="F421" s="75">
        <v>2.2</v>
      </c>
      <c r="G421" s="75">
        <v>1</v>
      </c>
      <c r="H421" s="75">
        <v>21</v>
      </c>
      <c r="I421" s="75">
        <v>72</v>
      </c>
      <c r="J421" s="45">
        <v>2020</v>
      </c>
      <c r="K421" s="45">
        <v>2020</v>
      </c>
      <c r="L421" s="81">
        <v>264</v>
      </c>
      <c r="M421" s="81">
        <v>264</v>
      </c>
      <c r="N421" s="55">
        <v>0</v>
      </c>
      <c r="O421" s="55">
        <v>0</v>
      </c>
      <c r="P421" s="55">
        <v>0</v>
      </c>
      <c r="Q421" s="75" t="s">
        <v>46</v>
      </c>
      <c r="R421" s="75">
        <v>38</v>
      </c>
      <c r="S421" s="75">
        <v>130</v>
      </c>
      <c r="T421" s="75">
        <v>21</v>
      </c>
      <c r="U421" s="75">
        <v>72</v>
      </c>
      <c r="V421" s="75">
        <v>0</v>
      </c>
      <c r="W421" s="75">
        <v>0</v>
      </c>
      <c r="X421" s="75">
        <v>0</v>
      </c>
      <c r="Y421" s="75">
        <v>0</v>
      </c>
      <c r="Z421" s="75">
        <v>0</v>
      </c>
      <c r="AA421" s="75">
        <v>0</v>
      </c>
      <c r="AB421" s="66" t="s">
        <v>286</v>
      </c>
      <c r="AC421" s="66" t="s">
        <v>258</v>
      </c>
      <c r="AD421" s="65"/>
    </row>
    <row r="422" s="5" customFormat="1" ht="24" spans="1:30">
      <c r="A422" s="75" t="s">
        <v>42</v>
      </c>
      <c r="B422" s="66" t="s">
        <v>291</v>
      </c>
      <c r="C422" s="66" t="s">
        <v>53</v>
      </c>
      <c r="D422" s="66" t="s">
        <v>248</v>
      </c>
      <c r="E422" s="66" t="s">
        <v>275</v>
      </c>
      <c r="F422" s="75">
        <v>2</v>
      </c>
      <c r="G422" s="75">
        <v>1</v>
      </c>
      <c r="H422" s="75">
        <v>22</v>
      </c>
      <c r="I422" s="75">
        <v>69</v>
      </c>
      <c r="J422" s="45">
        <v>2020</v>
      </c>
      <c r="K422" s="45">
        <v>2020</v>
      </c>
      <c r="L422" s="81">
        <v>240</v>
      </c>
      <c r="M422" s="81">
        <v>240</v>
      </c>
      <c r="N422" s="55">
        <v>0</v>
      </c>
      <c r="O422" s="55">
        <v>0</v>
      </c>
      <c r="P422" s="55">
        <v>0</v>
      </c>
      <c r="Q422" s="75" t="s">
        <v>46</v>
      </c>
      <c r="R422" s="75">
        <v>29</v>
      </c>
      <c r="S422" s="75">
        <v>100</v>
      </c>
      <c r="T422" s="75">
        <v>22</v>
      </c>
      <c r="U422" s="75">
        <v>69</v>
      </c>
      <c r="V422" s="75">
        <v>0</v>
      </c>
      <c r="W422" s="75">
        <v>0</v>
      </c>
      <c r="X422" s="75">
        <v>0</v>
      </c>
      <c r="Y422" s="75">
        <v>0</v>
      </c>
      <c r="Z422" s="75">
        <v>0</v>
      </c>
      <c r="AA422" s="75">
        <v>0</v>
      </c>
      <c r="AB422" s="66" t="s">
        <v>286</v>
      </c>
      <c r="AC422" s="66" t="s">
        <v>258</v>
      </c>
      <c r="AD422" s="65"/>
    </row>
    <row r="423" s="5" customFormat="1" ht="24" spans="1:30">
      <c r="A423" s="75" t="s">
        <v>42</v>
      </c>
      <c r="B423" s="66" t="s">
        <v>292</v>
      </c>
      <c r="C423" s="66" t="s">
        <v>53</v>
      </c>
      <c r="D423" s="66" t="s">
        <v>248</v>
      </c>
      <c r="E423" s="66" t="s">
        <v>275</v>
      </c>
      <c r="F423" s="75">
        <v>12</v>
      </c>
      <c r="G423" s="75">
        <v>1</v>
      </c>
      <c r="H423" s="75">
        <v>21</v>
      </c>
      <c r="I423" s="75">
        <v>72</v>
      </c>
      <c r="J423" s="45">
        <v>2020</v>
      </c>
      <c r="K423" s="45">
        <v>2020</v>
      </c>
      <c r="L423" s="81">
        <v>1440</v>
      </c>
      <c r="M423" s="81">
        <v>1440</v>
      </c>
      <c r="N423" s="55">
        <v>0</v>
      </c>
      <c r="O423" s="55">
        <v>0</v>
      </c>
      <c r="P423" s="55">
        <v>0</v>
      </c>
      <c r="Q423" s="75" t="s">
        <v>46</v>
      </c>
      <c r="R423" s="75">
        <v>226</v>
      </c>
      <c r="S423" s="75">
        <v>938</v>
      </c>
      <c r="T423" s="75">
        <v>21</v>
      </c>
      <c r="U423" s="75">
        <v>72</v>
      </c>
      <c r="V423" s="75">
        <v>0</v>
      </c>
      <c r="W423" s="75">
        <v>0</v>
      </c>
      <c r="X423" s="75">
        <v>0</v>
      </c>
      <c r="Y423" s="75">
        <v>0</v>
      </c>
      <c r="Z423" s="75">
        <v>0</v>
      </c>
      <c r="AA423" s="75">
        <v>0</v>
      </c>
      <c r="AB423" s="66" t="s">
        <v>286</v>
      </c>
      <c r="AC423" s="66" t="s">
        <v>258</v>
      </c>
      <c r="AD423" s="65"/>
    </row>
    <row r="424" s="8" customFormat="1" ht="40" customHeight="1" spans="1:30">
      <c r="A424" s="45" t="s">
        <v>42</v>
      </c>
      <c r="B424" s="46" t="s">
        <v>293</v>
      </c>
      <c r="C424" s="45" t="s">
        <v>266</v>
      </c>
      <c r="D424" s="89" t="s">
        <v>248</v>
      </c>
      <c r="E424" s="45" t="s">
        <v>275</v>
      </c>
      <c r="F424" s="45">
        <v>0.5</v>
      </c>
      <c r="G424" s="75">
        <v>1</v>
      </c>
      <c r="H424" s="45">
        <v>117</v>
      </c>
      <c r="I424" s="45">
        <v>765</v>
      </c>
      <c r="J424" s="45">
        <v>2019</v>
      </c>
      <c r="K424" s="45">
        <v>2019</v>
      </c>
      <c r="L424" s="55">
        <v>3</v>
      </c>
      <c r="M424" s="55">
        <v>3</v>
      </c>
      <c r="N424" s="55">
        <v>0</v>
      </c>
      <c r="O424" s="55">
        <v>0</v>
      </c>
      <c r="P424" s="55">
        <v>0</v>
      </c>
      <c r="Q424" s="45" t="s">
        <v>46</v>
      </c>
      <c r="R424" s="45">
        <v>117</v>
      </c>
      <c r="S424" s="45">
        <v>765</v>
      </c>
      <c r="T424" s="45">
        <v>117</v>
      </c>
      <c r="U424" s="45">
        <v>765</v>
      </c>
      <c r="V424" s="45">
        <v>0</v>
      </c>
      <c r="W424" s="45">
        <v>0</v>
      </c>
      <c r="X424" s="45">
        <v>0</v>
      </c>
      <c r="Y424" s="45">
        <v>0</v>
      </c>
      <c r="Z424" s="45">
        <v>0</v>
      </c>
      <c r="AA424" s="45">
        <v>0</v>
      </c>
      <c r="AB424" s="66" t="s">
        <v>280</v>
      </c>
      <c r="AC424" s="66" t="s">
        <v>258</v>
      </c>
      <c r="AD424" s="46"/>
    </row>
    <row r="425" s="13" customFormat="1" ht="12.75" spans="1:227">
      <c r="A425" s="43" t="s">
        <v>294</v>
      </c>
      <c r="B425" s="44" t="s">
        <v>295</v>
      </c>
      <c r="C425" s="43" t="s">
        <v>36</v>
      </c>
      <c r="D425" s="43"/>
      <c r="E425" s="43"/>
      <c r="F425" s="58">
        <f>SUM(F426:F428)</f>
        <v>8.3</v>
      </c>
      <c r="G425" s="58">
        <f t="shared" ref="G425:AA425" si="141">SUM(G426:G428)</f>
        <v>3</v>
      </c>
      <c r="H425" s="58">
        <f t="shared" si="141"/>
        <v>69</v>
      </c>
      <c r="I425" s="58">
        <f t="shared" si="141"/>
        <v>235</v>
      </c>
      <c r="J425" s="43"/>
      <c r="K425" s="43"/>
      <c r="L425" s="99">
        <f t="shared" si="141"/>
        <v>621.9</v>
      </c>
      <c r="M425" s="99">
        <f t="shared" si="141"/>
        <v>621.9</v>
      </c>
      <c r="N425" s="99">
        <f t="shared" si="141"/>
        <v>0</v>
      </c>
      <c r="O425" s="99">
        <f t="shared" si="141"/>
        <v>0</v>
      </c>
      <c r="P425" s="99">
        <f t="shared" si="141"/>
        <v>0</v>
      </c>
      <c r="Q425" s="43"/>
      <c r="R425" s="58">
        <f>SUM(R426:R428)</f>
        <v>69</v>
      </c>
      <c r="S425" s="58">
        <f>SUM(S426:S428)</f>
        <v>235</v>
      </c>
      <c r="T425" s="58">
        <f t="shared" si="141"/>
        <v>69</v>
      </c>
      <c r="U425" s="58">
        <f t="shared" si="141"/>
        <v>235</v>
      </c>
      <c r="V425" s="58">
        <f t="shared" si="141"/>
        <v>0</v>
      </c>
      <c r="W425" s="58">
        <f t="shared" si="141"/>
        <v>0</v>
      </c>
      <c r="X425" s="58">
        <f t="shared" si="141"/>
        <v>0</v>
      </c>
      <c r="Y425" s="58">
        <f t="shared" si="141"/>
        <v>0</v>
      </c>
      <c r="Z425" s="58">
        <f t="shared" si="141"/>
        <v>0</v>
      </c>
      <c r="AA425" s="58">
        <f t="shared" si="141"/>
        <v>0</v>
      </c>
      <c r="AB425" s="65"/>
      <c r="AC425" s="101"/>
      <c r="AD425" s="101"/>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c r="BA425" s="19"/>
      <c r="BB425" s="19"/>
      <c r="BC425" s="19"/>
      <c r="BD425" s="19"/>
      <c r="BE425" s="19"/>
      <c r="BF425" s="19"/>
      <c r="BG425" s="19"/>
      <c r="BH425" s="19"/>
      <c r="BI425" s="19"/>
      <c r="BJ425" s="19"/>
      <c r="BK425" s="19"/>
      <c r="BL425" s="19"/>
      <c r="BM425" s="19"/>
      <c r="BN425" s="19"/>
      <c r="BO425" s="19"/>
      <c r="BP425" s="19"/>
      <c r="BQ425" s="19"/>
      <c r="BR425" s="19"/>
      <c r="BS425" s="19"/>
      <c r="BT425" s="19"/>
      <c r="BU425" s="19"/>
      <c r="BV425" s="19"/>
      <c r="BW425" s="19"/>
      <c r="BX425" s="19"/>
      <c r="BY425" s="19"/>
      <c r="BZ425" s="19"/>
      <c r="CA425" s="19"/>
      <c r="CB425" s="19"/>
      <c r="CC425" s="19"/>
      <c r="CD425" s="19"/>
      <c r="CE425" s="19"/>
      <c r="CF425" s="19"/>
      <c r="CG425" s="19"/>
      <c r="CH425" s="19"/>
      <c r="CI425" s="19"/>
      <c r="CJ425" s="19"/>
      <c r="CK425" s="19"/>
      <c r="CL425" s="19"/>
      <c r="CM425" s="19"/>
      <c r="CN425" s="19"/>
      <c r="CO425" s="19"/>
      <c r="CP425" s="19"/>
      <c r="CQ425" s="19"/>
      <c r="CR425" s="19"/>
      <c r="CS425" s="19"/>
      <c r="CT425" s="19"/>
      <c r="CU425" s="19"/>
      <c r="CV425" s="19"/>
      <c r="CW425" s="19"/>
      <c r="CX425" s="19"/>
      <c r="CY425" s="19"/>
      <c r="CZ425" s="19"/>
      <c r="DA425" s="19"/>
      <c r="DB425" s="19"/>
      <c r="DC425" s="19"/>
      <c r="DD425" s="19"/>
      <c r="DE425" s="19"/>
      <c r="DF425" s="19"/>
      <c r="DG425" s="19"/>
      <c r="DH425" s="19"/>
      <c r="DI425" s="19"/>
      <c r="DJ425" s="19"/>
      <c r="DK425" s="19"/>
      <c r="DL425" s="19"/>
      <c r="DM425" s="19"/>
      <c r="DN425" s="19"/>
      <c r="DO425" s="19"/>
      <c r="DP425" s="19"/>
      <c r="DQ425" s="19"/>
      <c r="DR425" s="19"/>
      <c r="DS425" s="19"/>
      <c r="DT425" s="19"/>
      <c r="DU425" s="19"/>
      <c r="DV425" s="19"/>
      <c r="DW425" s="19"/>
      <c r="DX425" s="19"/>
      <c r="DY425" s="19"/>
      <c r="DZ425" s="19"/>
      <c r="EA425" s="19"/>
      <c r="EB425" s="19"/>
      <c r="EC425" s="19"/>
      <c r="ED425" s="19"/>
      <c r="EE425" s="19"/>
      <c r="EF425" s="19"/>
      <c r="EG425" s="19"/>
      <c r="EH425" s="19"/>
      <c r="EI425" s="19"/>
      <c r="EJ425" s="19"/>
      <c r="EK425" s="19"/>
      <c r="EL425" s="19"/>
      <c r="EM425" s="19"/>
      <c r="EN425" s="19"/>
      <c r="EO425" s="19"/>
      <c r="EP425" s="19"/>
      <c r="EQ425" s="19"/>
      <c r="ER425" s="19"/>
      <c r="ES425" s="19"/>
      <c r="ET425" s="19"/>
      <c r="EU425" s="19"/>
      <c r="EV425" s="19"/>
      <c r="EW425" s="19"/>
      <c r="EX425" s="19"/>
      <c r="EY425" s="19"/>
      <c r="EZ425" s="19"/>
      <c r="FA425" s="19"/>
      <c r="FB425" s="19"/>
      <c r="FC425" s="19"/>
      <c r="FD425" s="19"/>
      <c r="FE425" s="19"/>
      <c r="FF425" s="19"/>
      <c r="FG425" s="19"/>
      <c r="FH425" s="19"/>
      <c r="FI425" s="19"/>
      <c r="FJ425" s="19"/>
      <c r="FK425" s="19"/>
      <c r="FL425" s="19"/>
      <c r="FM425" s="19"/>
      <c r="FN425" s="19"/>
      <c r="FO425" s="19"/>
      <c r="FP425" s="19"/>
      <c r="FQ425" s="19"/>
      <c r="FR425" s="19"/>
      <c r="FS425" s="19"/>
      <c r="FT425" s="19"/>
      <c r="FU425" s="19"/>
      <c r="FV425" s="19"/>
      <c r="FW425" s="19"/>
      <c r="FX425" s="19"/>
      <c r="FY425" s="19"/>
      <c r="FZ425" s="19"/>
      <c r="GA425" s="19"/>
      <c r="GB425" s="19"/>
      <c r="GC425" s="19"/>
      <c r="GD425" s="19"/>
      <c r="GE425" s="19"/>
      <c r="GF425" s="19"/>
      <c r="GG425" s="19"/>
      <c r="GH425" s="19"/>
      <c r="GI425" s="19"/>
      <c r="GJ425" s="19"/>
      <c r="GK425" s="19"/>
      <c r="GL425" s="19"/>
      <c r="GM425" s="19"/>
      <c r="GN425" s="19"/>
      <c r="GO425" s="19"/>
      <c r="GP425" s="19"/>
      <c r="GQ425" s="19"/>
      <c r="GR425" s="19"/>
      <c r="GS425" s="19"/>
      <c r="GT425" s="19"/>
      <c r="GU425" s="19"/>
      <c r="GV425" s="19"/>
      <c r="GW425" s="19"/>
      <c r="GX425" s="19"/>
      <c r="GY425" s="19"/>
      <c r="GZ425" s="19"/>
      <c r="HA425" s="19"/>
      <c r="HB425" s="19"/>
      <c r="HC425" s="19"/>
      <c r="HD425" s="19"/>
      <c r="HE425" s="19"/>
      <c r="HF425" s="19"/>
      <c r="HG425" s="19"/>
      <c r="HH425" s="19"/>
      <c r="HI425" s="19"/>
      <c r="HJ425" s="19"/>
      <c r="HK425" s="19"/>
      <c r="HL425" s="19"/>
      <c r="HM425" s="19"/>
      <c r="HN425" s="19"/>
      <c r="HO425" s="19"/>
      <c r="HP425" s="19"/>
      <c r="HQ425" s="19"/>
      <c r="HR425" s="19"/>
      <c r="HS425" s="19"/>
    </row>
    <row r="426" s="1" customFormat="1" ht="36" spans="1:251">
      <c r="A426" s="43" t="s">
        <v>42</v>
      </c>
      <c r="B426" s="46" t="s">
        <v>334</v>
      </c>
      <c r="C426" s="45" t="s">
        <v>49</v>
      </c>
      <c r="D426" s="45" t="s">
        <v>248</v>
      </c>
      <c r="E426" s="45" t="s">
        <v>275</v>
      </c>
      <c r="F426" s="45">
        <v>2.5</v>
      </c>
      <c r="G426" s="45">
        <v>1</v>
      </c>
      <c r="H426" s="45">
        <v>2</v>
      </c>
      <c r="I426" s="45">
        <v>7</v>
      </c>
      <c r="J426" s="45">
        <v>2020</v>
      </c>
      <c r="K426" s="45">
        <v>2020</v>
      </c>
      <c r="L426" s="55">
        <v>150</v>
      </c>
      <c r="M426" s="55">
        <v>150</v>
      </c>
      <c r="N426" s="55">
        <v>0</v>
      </c>
      <c r="O426" s="55">
        <v>0</v>
      </c>
      <c r="P426" s="55">
        <v>0</v>
      </c>
      <c r="Q426" s="45" t="s">
        <v>46</v>
      </c>
      <c r="R426" s="45">
        <v>2</v>
      </c>
      <c r="S426" s="45">
        <v>7</v>
      </c>
      <c r="T426" s="45">
        <f>H426</f>
        <v>2</v>
      </c>
      <c r="U426" s="45">
        <f>I426</f>
        <v>7</v>
      </c>
      <c r="V426" s="43">
        <v>0</v>
      </c>
      <c r="W426" s="43">
        <v>0</v>
      </c>
      <c r="X426" s="43">
        <v>0</v>
      </c>
      <c r="Y426" s="43">
        <v>0</v>
      </c>
      <c r="Z426" s="43">
        <v>0</v>
      </c>
      <c r="AA426" s="43">
        <v>0</v>
      </c>
      <c r="AB426" s="66" t="s">
        <v>250</v>
      </c>
      <c r="AC426" s="66" t="s">
        <v>49</v>
      </c>
      <c r="AD426" s="84"/>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row>
    <row r="427" s="11" customFormat="1" ht="36" spans="1:227">
      <c r="A427" s="43" t="s">
        <v>42</v>
      </c>
      <c r="B427" s="46" t="s">
        <v>335</v>
      </c>
      <c r="C427" s="45" t="s">
        <v>54</v>
      </c>
      <c r="D427" s="45" t="s">
        <v>248</v>
      </c>
      <c r="E427" s="45" t="s">
        <v>275</v>
      </c>
      <c r="F427" s="45">
        <v>3.8</v>
      </c>
      <c r="G427" s="45">
        <v>1</v>
      </c>
      <c r="H427" s="45">
        <v>52</v>
      </c>
      <c r="I427" s="45">
        <v>168</v>
      </c>
      <c r="J427" s="45">
        <v>2020</v>
      </c>
      <c r="K427" s="45">
        <v>2020</v>
      </c>
      <c r="L427" s="55">
        <v>270</v>
      </c>
      <c r="M427" s="55">
        <v>270</v>
      </c>
      <c r="N427" s="55">
        <v>0</v>
      </c>
      <c r="O427" s="55">
        <v>0</v>
      </c>
      <c r="P427" s="55">
        <v>0</v>
      </c>
      <c r="Q427" s="45" t="s">
        <v>46</v>
      </c>
      <c r="R427" s="45">
        <v>52</v>
      </c>
      <c r="S427" s="45">
        <v>168</v>
      </c>
      <c r="T427" s="45">
        <f>H427</f>
        <v>52</v>
      </c>
      <c r="U427" s="45">
        <f>I427</f>
        <v>168</v>
      </c>
      <c r="V427" s="73">
        <v>0</v>
      </c>
      <c r="W427" s="45">
        <v>0</v>
      </c>
      <c r="X427" s="45">
        <v>0</v>
      </c>
      <c r="Y427" s="45">
        <v>0</v>
      </c>
      <c r="Z427" s="45">
        <v>0</v>
      </c>
      <c r="AA427" s="45">
        <v>0</v>
      </c>
      <c r="AB427" s="66" t="s">
        <v>250</v>
      </c>
      <c r="AC427" s="66" t="s">
        <v>54</v>
      </c>
      <c r="AD427" s="69"/>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c r="EG427" s="6"/>
      <c r="EH427" s="6"/>
      <c r="EI427" s="6"/>
      <c r="EJ427" s="6"/>
      <c r="EK427" s="6"/>
      <c r="EL427" s="6"/>
      <c r="EM427" s="6"/>
      <c r="EN427" s="6"/>
      <c r="EO427" s="6"/>
      <c r="EP427" s="6"/>
      <c r="EQ427" s="6"/>
      <c r="ER427" s="6"/>
      <c r="ES427" s="6"/>
      <c r="ET427" s="6"/>
      <c r="EU427" s="6"/>
      <c r="EV427" s="6"/>
      <c r="EW427" s="6"/>
      <c r="EX427" s="6"/>
      <c r="EY427" s="6"/>
      <c r="EZ427" s="6"/>
      <c r="FA427" s="6"/>
      <c r="FB427" s="6"/>
      <c r="FC427" s="6"/>
      <c r="FD427" s="6"/>
      <c r="FE427" s="6"/>
      <c r="FF427" s="6"/>
      <c r="FG427" s="6"/>
      <c r="FH427" s="6"/>
      <c r="FI427" s="6"/>
      <c r="FJ427" s="6"/>
      <c r="FK427" s="6"/>
      <c r="FL427" s="6"/>
      <c r="FM427" s="6"/>
      <c r="FN427" s="6"/>
      <c r="FO427" s="6"/>
      <c r="FP427" s="6"/>
      <c r="FQ427" s="6"/>
      <c r="FR427" s="6"/>
      <c r="FS427" s="6"/>
      <c r="FT427" s="6"/>
      <c r="FU427" s="6"/>
      <c r="FV427" s="6"/>
      <c r="FW427" s="6"/>
      <c r="FX427" s="6"/>
      <c r="FY427" s="6"/>
      <c r="FZ427" s="6"/>
      <c r="GA427" s="6"/>
      <c r="GB427" s="6"/>
      <c r="GC427" s="6"/>
      <c r="GD427" s="6"/>
      <c r="GE427" s="6"/>
      <c r="GF427" s="6"/>
      <c r="GG427" s="6"/>
      <c r="GH427" s="6"/>
      <c r="GI427" s="6"/>
      <c r="GJ427" s="6"/>
      <c r="GK427" s="6"/>
      <c r="GL427" s="6"/>
      <c r="GM427" s="6"/>
      <c r="GN427" s="6"/>
      <c r="GO427" s="6"/>
      <c r="GP427" s="6"/>
      <c r="GQ427" s="6"/>
      <c r="GR427" s="6"/>
      <c r="GS427" s="6"/>
      <c r="GT427" s="6"/>
      <c r="GU427" s="6"/>
      <c r="GV427" s="6"/>
      <c r="GW427" s="6"/>
      <c r="GX427" s="6"/>
      <c r="GY427" s="6"/>
      <c r="GZ427" s="6"/>
      <c r="HA427" s="6"/>
      <c r="HB427" s="6"/>
      <c r="HC427" s="6"/>
      <c r="HD427" s="6"/>
      <c r="HE427" s="6"/>
      <c r="HF427" s="6"/>
      <c r="HG427" s="6"/>
      <c r="HH427" s="6"/>
      <c r="HI427" s="6"/>
      <c r="HJ427" s="6"/>
      <c r="HK427" s="6"/>
      <c r="HL427" s="6"/>
      <c r="HM427" s="6"/>
      <c r="HN427" s="6"/>
      <c r="HO427" s="6"/>
      <c r="HP427" s="6"/>
      <c r="HQ427" s="6"/>
      <c r="HR427" s="6"/>
      <c r="HS427" s="6"/>
    </row>
    <row r="428" s="14" customFormat="1" ht="36" spans="1:30">
      <c r="A428" s="43" t="s">
        <v>42</v>
      </c>
      <c r="B428" s="46" t="s">
        <v>336</v>
      </c>
      <c r="C428" s="45" t="s">
        <v>55</v>
      </c>
      <c r="D428" s="45" t="s">
        <v>248</v>
      </c>
      <c r="E428" s="45" t="s">
        <v>275</v>
      </c>
      <c r="F428" s="45">
        <v>2</v>
      </c>
      <c r="G428" s="45">
        <v>1</v>
      </c>
      <c r="H428" s="45">
        <v>15</v>
      </c>
      <c r="I428" s="45">
        <v>60</v>
      </c>
      <c r="J428" s="45">
        <v>2020</v>
      </c>
      <c r="K428" s="45">
        <v>2020</v>
      </c>
      <c r="L428" s="55">
        <v>201.9</v>
      </c>
      <c r="M428" s="55">
        <v>201.9</v>
      </c>
      <c r="N428" s="55">
        <v>0</v>
      </c>
      <c r="O428" s="55">
        <v>0</v>
      </c>
      <c r="P428" s="55">
        <v>0</v>
      </c>
      <c r="Q428" s="45" t="s">
        <v>337</v>
      </c>
      <c r="R428" s="45">
        <v>15</v>
      </c>
      <c r="S428" s="45">
        <v>60</v>
      </c>
      <c r="T428" s="45">
        <f>H428</f>
        <v>15</v>
      </c>
      <c r="U428" s="45">
        <f>I428</f>
        <v>60</v>
      </c>
      <c r="V428" s="100">
        <v>0</v>
      </c>
      <c r="W428" s="100">
        <v>0</v>
      </c>
      <c r="X428" s="100">
        <v>0</v>
      </c>
      <c r="Y428" s="100">
        <v>0</v>
      </c>
      <c r="Z428" s="100">
        <v>0</v>
      </c>
      <c r="AA428" s="100">
        <v>0</v>
      </c>
      <c r="AB428" s="66" t="s">
        <v>250</v>
      </c>
      <c r="AC428" s="66" t="s">
        <v>55</v>
      </c>
      <c r="AD428" s="102"/>
    </row>
    <row r="429" s="5" customFormat="1" ht="12" spans="1:30">
      <c r="A429" s="43" t="s">
        <v>338</v>
      </c>
      <c r="B429" s="44" t="s">
        <v>339</v>
      </c>
      <c r="C429" s="43"/>
      <c r="D429" s="43"/>
      <c r="E429" s="43"/>
      <c r="F429" s="58"/>
      <c r="G429" s="77"/>
      <c r="H429" s="60"/>
      <c r="I429" s="43"/>
      <c r="J429" s="43"/>
      <c r="K429" s="43"/>
      <c r="L429" s="52"/>
      <c r="M429" s="52"/>
      <c r="N429" s="52"/>
      <c r="O429" s="52"/>
      <c r="P429" s="52"/>
      <c r="Q429" s="43"/>
      <c r="R429" s="43"/>
      <c r="S429" s="43"/>
      <c r="T429" s="43"/>
      <c r="U429" s="43"/>
      <c r="V429" s="43"/>
      <c r="W429" s="43"/>
      <c r="X429" s="43"/>
      <c r="Y429" s="43"/>
      <c r="Z429" s="43"/>
      <c r="AA429" s="43"/>
      <c r="AB429" s="65"/>
      <c r="AC429" s="65"/>
      <c r="AD429" s="65"/>
    </row>
    <row r="430" s="5" customFormat="1" ht="12" spans="1:30">
      <c r="A430" s="43" t="s">
        <v>340</v>
      </c>
      <c r="B430" s="44" t="s">
        <v>869</v>
      </c>
      <c r="C430" s="43" t="s">
        <v>161</v>
      </c>
      <c r="D430" s="43"/>
      <c r="E430" s="43"/>
      <c r="F430" s="58">
        <f t="shared" ref="F430:I430" si="142">SUM(F431:F435)</f>
        <v>73.76</v>
      </c>
      <c r="G430" s="58">
        <f t="shared" si="142"/>
        <v>5</v>
      </c>
      <c r="H430" s="58">
        <f t="shared" si="142"/>
        <v>1512</v>
      </c>
      <c r="I430" s="58">
        <f t="shared" si="142"/>
        <v>6124</v>
      </c>
      <c r="J430" s="43"/>
      <c r="K430" s="43"/>
      <c r="L430" s="99">
        <f>SUM(L431:L435)</f>
        <v>515.3</v>
      </c>
      <c r="M430" s="99">
        <f t="shared" ref="M430:U430" si="143">SUM(M431:M435)</f>
        <v>515.3</v>
      </c>
      <c r="N430" s="99">
        <f t="shared" si="143"/>
        <v>0</v>
      </c>
      <c r="O430" s="99">
        <f t="shared" si="143"/>
        <v>0</v>
      </c>
      <c r="P430" s="99">
        <f t="shared" si="143"/>
        <v>0</v>
      </c>
      <c r="Q430" s="43"/>
      <c r="R430" s="58">
        <f t="shared" si="143"/>
        <v>1588</v>
      </c>
      <c r="S430" s="58">
        <f t="shared" si="143"/>
        <v>6455</v>
      </c>
      <c r="T430" s="58">
        <f t="shared" si="143"/>
        <v>1512</v>
      </c>
      <c r="U430" s="58">
        <f t="shared" si="143"/>
        <v>6124</v>
      </c>
      <c r="V430" s="58">
        <f t="shared" ref="V430:AA430" si="144">SUM(V431:V433)</f>
        <v>0</v>
      </c>
      <c r="W430" s="58">
        <f t="shared" si="144"/>
        <v>0</v>
      </c>
      <c r="X430" s="58">
        <f t="shared" si="144"/>
        <v>0</v>
      </c>
      <c r="Y430" s="58">
        <f t="shared" si="144"/>
        <v>0</v>
      </c>
      <c r="Z430" s="58">
        <f t="shared" si="144"/>
        <v>0</v>
      </c>
      <c r="AA430" s="58">
        <f t="shared" si="144"/>
        <v>0</v>
      </c>
      <c r="AB430" s="65"/>
      <c r="AC430" s="65"/>
      <c r="AD430" s="65"/>
    </row>
    <row r="431" s="1" customFormat="1" ht="36" spans="1:30">
      <c r="A431" s="75" t="s">
        <v>42</v>
      </c>
      <c r="B431" s="46" t="s">
        <v>346</v>
      </c>
      <c r="C431" s="75" t="s">
        <v>51</v>
      </c>
      <c r="D431" s="75" t="s">
        <v>45</v>
      </c>
      <c r="E431" s="75" t="s">
        <v>347</v>
      </c>
      <c r="F431" s="95">
        <v>10</v>
      </c>
      <c r="G431" s="74">
        <v>1</v>
      </c>
      <c r="H431" s="96">
        <v>268</v>
      </c>
      <c r="I431" s="75">
        <v>1248</v>
      </c>
      <c r="J431" s="45">
        <v>2020</v>
      </c>
      <c r="K431" s="45">
        <v>2020</v>
      </c>
      <c r="L431" s="81">
        <v>100</v>
      </c>
      <c r="M431" s="81">
        <v>100</v>
      </c>
      <c r="N431" s="55">
        <v>0</v>
      </c>
      <c r="O431" s="55">
        <v>0</v>
      </c>
      <c r="P431" s="55">
        <v>0</v>
      </c>
      <c r="Q431" s="75" t="s">
        <v>46</v>
      </c>
      <c r="R431" s="75">
        <v>268</v>
      </c>
      <c r="S431" s="75">
        <v>1248</v>
      </c>
      <c r="T431" s="45">
        <f>H431</f>
        <v>268</v>
      </c>
      <c r="U431" s="45">
        <f>I431</f>
        <v>1248</v>
      </c>
      <c r="V431" s="75">
        <v>0</v>
      </c>
      <c r="W431" s="75">
        <v>0</v>
      </c>
      <c r="X431" s="75">
        <v>0</v>
      </c>
      <c r="Y431" s="75">
        <v>0</v>
      </c>
      <c r="Z431" s="75">
        <v>0</v>
      </c>
      <c r="AA431" s="75">
        <v>0</v>
      </c>
      <c r="AB431" s="66" t="s">
        <v>250</v>
      </c>
      <c r="AC431" s="66" t="s">
        <v>258</v>
      </c>
      <c r="AD431" s="68"/>
    </row>
    <row r="432" s="1" customFormat="1" ht="34" customHeight="1" spans="1:30">
      <c r="A432" s="75" t="s">
        <v>42</v>
      </c>
      <c r="B432" s="46" t="s">
        <v>345</v>
      </c>
      <c r="C432" s="45" t="s">
        <v>56</v>
      </c>
      <c r="D432" s="45" t="s">
        <v>248</v>
      </c>
      <c r="E432" s="45" t="s">
        <v>347</v>
      </c>
      <c r="F432" s="45">
        <v>31.56</v>
      </c>
      <c r="G432" s="73">
        <v>1</v>
      </c>
      <c r="H432" s="45">
        <v>236</v>
      </c>
      <c r="I432" s="75">
        <v>994</v>
      </c>
      <c r="J432" s="45">
        <v>2020</v>
      </c>
      <c r="K432" s="45">
        <v>2020</v>
      </c>
      <c r="L432" s="81">
        <v>54</v>
      </c>
      <c r="M432" s="81">
        <v>54</v>
      </c>
      <c r="N432" s="55">
        <v>0</v>
      </c>
      <c r="O432" s="55">
        <v>0</v>
      </c>
      <c r="P432" s="55">
        <v>0</v>
      </c>
      <c r="Q432" s="75" t="s">
        <v>46</v>
      </c>
      <c r="R432" s="45">
        <v>236</v>
      </c>
      <c r="S432" s="75">
        <v>994</v>
      </c>
      <c r="T432" s="45">
        <f>H432</f>
        <v>236</v>
      </c>
      <c r="U432" s="45">
        <f>I432</f>
        <v>994</v>
      </c>
      <c r="V432" s="45">
        <v>0</v>
      </c>
      <c r="W432" s="75">
        <v>0</v>
      </c>
      <c r="X432" s="73">
        <v>0</v>
      </c>
      <c r="Y432" s="73">
        <v>0</v>
      </c>
      <c r="Z432" s="73">
        <v>0</v>
      </c>
      <c r="AA432" s="73">
        <v>0</v>
      </c>
      <c r="AB432" s="46" t="s">
        <v>250</v>
      </c>
      <c r="AC432" s="46" t="s">
        <v>258</v>
      </c>
      <c r="AD432" s="84"/>
    </row>
    <row r="433" s="1" customFormat="1" ht="36" spans="1:30">
      <c r="A433" s="75" t="s">
        <v>42</v>
      </c>
      <c r="B433" s="66" t="s">
        <v>348</v>
      </c>
      <c r="C433" s="75" t="s">
        <v>56</v>
      </c>
      <c r="D433" s="45" t="s">
        <v>45</v>
      </c>
      <c r="E433" s="45" t="s">
        <v>347</v>
      </c>
      <c r="F433" s="92">
        <v>30.2</v>
      </c>
      <c r="G433" s="74">
        <v>1</v>
      </c>
      <c r="H433" s="91">
        <v>995</v>
      </c>
      <c r="I433" s="75">
        <v>3839</v>
      </c>
      <c r="J433" s="45">
        <v>2020</v>
      </c>
      <c r="K433" s="45">
        <v>2020</v>
      </c>
      <c r="L433" s="81">
        <v>101.3</v>
      </c>
      <c r="M433" s="81">
        <v>101.3</v>
      </c>
      <c r="N433" s="55">
        <v>0</v>
      </c>
      <c r="O433" s="55">
        <v>0</v>
      </c>
      <c r="P433" s="55">
        <v>0</v>
      </c>
      <c r="Q433" s="75" t="s">
        <v>46</v>
      </c>
      <c r="R433" s="45">
        <v>995</v>
      </c>
      <c r="S433" s="75">
        <v>3839</v>
      </c>
      <c r="T433" s="45">
        <f>H433</f>
        <v>995</v>
      </c>
      <c r="U433" s="45">
        <f>I433</f>
        <v>3839</v>
      </c>
      <c r="V433" s="45">
        <v>0</v>
      </c>
      <c r="W433" s="75">
        <v>0</v>
      </c>
      <c r="X433" s="74">
        <v>0</v>
      </c>
      <c r="Y433" s="74">
        <v>0</v>
      </c>
      <c r="Z433" s="74">
        <v>0</v>
      </c>
      <c r="AA433" s="74">
        <v>0</v>
      </c>
      <c r="AB433" s="66" t="s">
        <v>250</v>
      </c>
      <c r="AC433" s="66" t="s">
        <v>258</v>
      </c>
      <c r="AD433" s="68"/>
    </row>
    <row r="434" s="6" customFormat="1" ht="24" spans="1:30">
      <c r="A434" s="45" t="s">
        <v>42</v>
      </c>
      <c r="B434" s="46" t="s">
        <v>349</v>
      </c>
      <c r="C434" s="45" t="s">
        <v>50</v>
      </c>
      <c r="D434" s="45" t="s">
        <v>45</v>
      </c>
      <c r="E434" s="45" t="s">
        <v>267</v>
      </c>
      <c r="F434" s="45">
        <v>1</v>
      </c>
      <c r="G434" s="45">
        <v>1</v>
      </c>
      <c r="H434" s="45">
        <v>1</v>
      </c>
      <c r="I434" s="45">
        <v>3</v>
      </c>
      <c r="J434" s="45">
        <v>2020</v>
      </c>
      <c r="K434" s="45">
        <v>2020</v>
      </c>
      <c r="L434" s="55">
        <f>M434+N434+O434+P434</f>
        <v>200</v>
      </c>
      <c r="M434" s="55">
        <v>200</v>
      </c>
      <c r="N434" s="55">
        <v>0</v>
      </c>
      <c r="O434" s="55">
        <v>0</v>
      </c>
      <c r="P434" s="55">
        <v>0</v>
      </c>
      <c r="Q434" s="45" t="s">
        <v>46</v>
      </c>
      <c r="R434" s="45">
        <v>77</v>
      </c>
      <c r="S434" s="45">
        <v>334</v>
      </c>
      <c r="T434" s="45">
        <f>H434</f>
        <v>1</v>
      </c>
      <c r="U434" s="45">
        <f>I434</f>
        <v>3</v>
      </c>
      <c r="V434" s="45">
        <v>0</v>
      </c>
      <c r="W434" s="45">
        <v>0</v>
      </c>
      <c r="X434" s="45">
        <v>0</v>
      </c>
      <c r="Y434" s="45">
        <v>0</v>
      </c>
      <c r="Z434" s="45">
        <v>0</v>
      </c>
      <c r="AA434" s="45">
        <v>0</v>
      </c>
      <c r="AB434" s="46" t="s">
        <v>117</v>
      </c>
      <c r="AC434" s="46" t="s">
        <v>50</v>
      </c>
      <c r="AD434" s="46"/>
    </row>
    <row r="435" s="6" customFormat="1" ht="36" spans="1:30">
      <c r="A435" s="45" t="s">
        <v>42</v>
      </c>
      <c r="B435" s="46" t="s">
        <v>350</v>
      </c>
      <c r="C435" s="45" t="s">
        <v>52</v>
      </c>
      <c r="D435" s="45" t="s">
        <v>351</v>
      </c>
      <c r="E435" s="45" t="s">
        <v>267</v>
      </c>
      <c r="F435" s="92">
        <v>1</v>
      </c>
      <c r="G435" s="45">
        <v>1</v>
      </c>
      <c r="H435" s="91">
        <v>12</v>
      </c>
      <c r="I435" s="45">
        <v>40</v>
      </c>
      <c r="J435" s="45">
        <v>2020</v>
      </c>
      <c r="K435" s="45">
        <v>2020</v>
      </c>
      <c r="L435" s="55">
        <v>60</v>
      </c>
      <c r="M435" s="55">
        <v>60</v>
      </c>
      <c r="N435" s="55">
        <v>0</v>
      </c>
      <c r="O435" s="55">
        <v>0</v>
      </c>
      <c r="P435" s="55">
        <v>0</v>
      </c>
      <c r="Q435" s="45" t="s">
        <v>46</v>
      </c>
      <c r="R435" s="91">
        <v>12</v>
      </c>
      <c r="S435" s="45">
        <v>40</v>
      </c>
      <c r="T435" s="91">
        <v>12</v>
      </c>
      <c r="U435" s="45">
        <v>40</v>
      </c>
      <c r="V435" s="45">
        <v>0</v>
      </c>
      <c r="W435" s="45">
        <v>0</v>
      </c>
      <c r="X435" s="45">
        <v>0</v>
      </c>
      <c r="Y435" s="45">
        <v>0</v>
      </c>
      <c r="Z435" s="45">
        <v>0</v>
      </c>
      <c r="AA435" s="45">
        <v>0</v>
      </c>
      <c r="AB435" s="66" t="s">
        <v>250</v>
      </c>
      <c r="AC435" s="46" t="s">
        <v>52</v>
      </c>
      <c r="AD435" s="46"/>
    </row>
    <row r="436" s="5" customFormat="1" ht="24" spans="1:30">
      <c r="A436" s="43">
        <v>8.3</v>
      </c>
      <c r="B436" s="44" t="s">
        <v>352</v>
      </c>
      <c r="C436" s="43"/>
      <c r="D436" s="43"/>
      <c r="E436" s="43"/>
      <c r="F436" s="58"/>
      <c r="G436" s="77"/>
      <c r="H436" s="60"/>
      <c r="I436" s="43"/>
      <c r="J436" s="43"/>
      <c r="K436" s="43"/>
      <c r="L436" s="52"/>
      <c r="M436" s="52"/>
      <c r="N436" s="52"/>
      <c r="O436" s="52"/>
      <c r="P436" s="52"/>
      <c r="Q436" s="43"/>
      <c r="R436" s="43"/>
      <c r="S436" s="43"/>
      <c r="T436" s="43"/>
      <c r="U436" s="43"/>
      <c r="V436" s="83"/>
      <c r="W436" s="77"/>
      <c r="X436" s="77"/>
      <c r="Y436" s="77"/>
      <c r="Z436" s="77"/>
      <c r="AA436" s="77"/>
      <c r="AB436" s="65"/>
      <c r="AC436" s="65"/>
      <c r="AD436" s="65"/>
    </row>
    <row r="437" s="5" customFormat="1" spans="1:30">
      <c r="A437" s="43">
        <v>8.4</v>
      </c>
      <c r="B437" s="44" t="s">
        <v>353</v>
      </c>
      <c r="C437" s="43"/>
      <c r="D437" s="43"/>
      <c r="E437" s="43"/>
      <c r="F437" s="58"/>
      <c r="G437" s="77"/>
      <c r="H437" s="60"/>
      <c r="I437" s="43"/>
      <c r="J437" s="43"/>
      <c r="K437" s="43"/>
      <c r="L437" s="52"/>
      <c r="M437" s="52"/>
      <c r="N437" s="52"/>
      <c r="O437" s="52"/>
      <c r="P437" s="52"/>
      <c r="Q437" s="43"/>
      <c r="R437" s="43"/>
      <c r="S437" s="43"/>
      <c r="T437" s="43"/>
      <c r="U437" s="43"/>
      <c r="V437" s="83"/>
      <c r="W437" s="77"/>
      <c r="X437" s="77"/>
      <c r="Y437" s="77"/>
      <c r="Z437" s="77"/>
      <c r="AA437" s="77"/>
      <c r="AB437" s="65"/>
      <c r="AC437" s="65"/>
      <c r="AD437" s="65"/>
    </row>
    <row r="438" s="5" customFormat="1" spans="1:30">
      <c r="A438" s="43">
        <v>8.5</v>
      </c>
      <c r="B438" s="44" t="s">
        <v>354</v>
      </c>
      <c r="C438" s="43"/>
      <c r="D438" s="43"/>
      <c r="E438" s="43"/>
      <c r="F438" s="58"/>
      <c r="G438" s="77"/>
      <c r="H438" s="60"/>
      <c r="I438" s="43"/>
      <c r="J438" s="43"/>
      <c r="K438" s="43"/>
      <c r="L438" s="52"/>
      <c r="M438" s="52"/>
      <c r="N438" s="52"/>
      <c r="O438" s="52"/>
      <c r="P438" s="52"/>
      <c r="Q438" s="43"/>
      <c r="R438" s="43"/>
      <c r="S438" s="43"/>
      <c r="T438" s="43"/>
      <c r="U438" s="43"/>
      <c r="V438" s="83"/>
      <c r="W438" s="77"/>
      <c r="X438" s="77"/>
      <c r="Y438" s="77"/>
      <c r="Z438" s="77"/>
      <c r="AA438" s="77"/>
      <c r="AB438" s="65"/>
      <c r="AC438" s="65"/>
      <c r="AD438" s="65"/>
    </row>
    <row r="439" s="5" customFormat="1" spans="1:30">
      <c r="A439" s="43" t="s">
        <v>355</v>
      </c>
      <c r="B439" s="44" t="s">
        <v>356</v>
      </c>
      <c r="C439" s="43"/>
      <c r="D439" s="43"/>
      <c r="E439" s="43"/>
      <c r="F439" s="58"/>
      <c r="G439" s="77"/>
      <c r="H439" s="60"/>
      <c r="I439" s="43"/>
      <c r="J439" s="43"/>
      <c r="K439" s="43"/>
      <c r="L439" s="52"/>
      <c r="M439" s="52"/>
      <c r="N439" s="52"/>
      <c r="O439" s="52"/>
      <c r="P439" s="52"/>
      <c r="Q439" s="43"/>
      <c r="R439" s="43"/>
      <c r="S439" s="43"/>
      <c r="T439" s="43"/>
      <c r="U439" s="43"/>
      <c r="V439" s="83"/>
      <c r="W439" s="77"/>
      <c r="X439" s="77"/>
      <c r="Y439" s="77"/>
      <c r="Z439" s="77"/>
      <c r="AA439" s="77"/>
      <c r="AB439" s="65"/>
      <c r="AC439" s="65"/>
      <c r="AD439" s="65"/>
    </row>
    <row r="440" s="5" customFormat="1" spans="1:30">
      <c r="A440" s="43" t="s">
        <v>361</v>
      </c>
      <c r="B440" s="44" t="s">
        <v>362</v>
      </c>
      <c r="C440" s="43"/>
      <c r="D440" s="43"/>
      <c r="E440" s="43"/>
      <c r="F440" s="58"/>
      <c r="G440" s="77"/>
      <c r="H440" s="60"/>
      <c r="I440" s="43"/>
      <c r="J440" s="43"/>
      <c r="K440" s="43"/>
      <c r="L440" s="52"/>
      <c r="M440" s="52"/>
      <c r="N440" s="52"/>
      <c r="O440" s="52"/>
      <c r="P440" s="52"/>
      <c r="Q440" s="43"/>
      <c r="R440" s="43"/>
      <c r="S440" s="43"/>
      <c r="T440" s="43"/>
      <c r="U440" s="43"/>
      <c r="V440" s="83"/>
      <c r="W440" s="77"/>
      <c r="X440" s="77"/>
      <c r="Y440" s="77"/>
      <c r="Z440" s="77"/>
      <c r="AA440" s="77"/>
      <c r="AB440" s="65"/>
      <c r="AC440" s="65"/>
      <c r="AD440" s="65"/>
    </row>
    <row r="441" s="5" customFormat="1" spans="1:30">
      <c r="A441" s="43" t="s">
        <v>363</v>
      </c>
      <c r="B441" s="44" t="s">
        <v>364</v>
      </c>
      <c r="C441" s="43"/>
      <c r="D441" s="43"/>
      <c r="E441" s="43"/>
      <c r="F441" s="58"/>
      <c r="G441" s="77"/>
      <c r="H441" s="60"/>
      <c r="I441" s="43"/>
      <c r="J441" s="43"/>
      <c r="K441" s="43"/>
      <c r="L441" s="52"/>
      <c r="M441" s="52"/>
      <c r="N441" s="52"/>
      <c r="O441" s="52"/>
      <c r="P441" s="52"/>
      <c r="Q441" s="43"/>
      <c r="R441" s="43"/>
      <c r="S441" s="43"/>
      <c r="T441" s="43"/>
      <c r="U441" s="43"/>
      <c r="V441" s="83"/>
      <c r="W441" s="77"/>
      <c r="X441" s="77"/>
      <c r="Y441" s="77"/>
      <c r="Z441" s="77"/>
      <c r="AA441" s="77"/>
      <c r="AB441" s="65"/>
      <c r="AC441" s="65"/>
      <c r="AD441" s="65"/>
    </row>
    <row r="442" s="5" customFormat="1" ht="12" spans="1:30">
      <c r="A442" s="43">
        <v>8.6</v>
      </c>
      <c r="B442" s="44" t="s">
        <v>365</v>
      </c>
      <c r="C442" s="43" t="s">
        <v>124</v>
      </c>
      <c r="D442" s="43"/>
      <c r="E442" s="43"/>
      <c r="F442" s="58">
        <f>SUM(F443,F447,F450)</f>
        <v>110.111</v>
      </c>
      <c r="G442" s="58">
        <f t="shared" ref="G442:AB442" si="145">SUM(G443,G447,G450)</f>
        <v>12</v>
      </c>
      <c r="H442" s="58">
        <f t="shared" si="145"/>
        <v>2894</v>
      </c>
      <c r="I442" s="58">
        <f t="shared" si="145"/>
        <v>12327</v>
      </c>
      <c r="J442" s="43"/>
      <c r="K442" s="43"/>
      <c r="L442" s="99">
        <f>SUM(L443,L447,L450)</f>
        <v>13799.65</v>
      </c>
      <c r="M442" s="99">
        <f t="shared" si="145"/>
        <v>7055.35</v>
      </c>
      <c r="N442" s="99">
        <f t="shared" si="145"/>
        <v>6744.3</v>
      </c>
      <c r="O442" s="99">
        <f t="shared" si="145"/>
        <v>0</v>
      </c>
      <c r="P442" s="99">
        <f t="shared" si="145"/>
        <v>0</v>
      </c>
      <c r="Q442" s="43"/>
      <c r="R442" s="58">
        <f t="shared" si="145"/>
        <v>4518</v>
      </c>
      <c r="S442" s="58">
        <f t="shared" si="145"/>
        <v>25402</v>
      </c>
      <c r="T442" s="58">
        <f t="shared" si="145"/>
        <v>2894</v>
      </c>
      <c r="U442" s="58">
        <f t="shared" si="145"/>
        <v>12327</v>
      </c>
      <c r="V442" s="58">
        <f t="shared" si="145"/>
        <v>0</v>
      </c>
      <c r="W442" s="58">
        <f t="shared" si="145"/>
        <v>0</v>
      </c>
      <c r="X442" s="58">
        <f t="shared" si="145"/>
        <v>0</v>
      </c>
      <c r="Y442" s="58">
        <f t="shared" si="145"/>
        <v>0</v>
      </c>
      <c r="Z442" s="58">
        <f t="shared" si="145"/>
        <v>0</v>
      </c>
      <c r="AA442" s="58">
        <f t="shared" si="145"/>
        <v>0</v>
      </c>
      <c r="AB442" s="43"/>
      <c r="AC442" s="44"/>
      <c r="AD442" s="65"/>
    </row>
    <row r="443" s="5" customFormat="1" ht="12" spans="1:30">
      <c r="A443" s="43" t="s">
        <v>366</v>
      </c>
      <c r="B443" s="44" t="s">
        <v>367</v>
      </c>
      <c r="C443" s="43" t="s">
        <v>124</v>
      </c>
      <c r="D443" s="43"/>
      <c r="E443" s="43"/>
      <c r="F443" s="58">
        <f>SUM(F444:F445)</f>
        <v>64</v>
      </c>
      <c r="G443" s="58">
        <f t="shared" ref="G443:U443" si="146">SUM(G444:G445)</f>
        <v>2</v>
      </c>
      <c r="H443" s="58">
        <f t="shared" si="146"/>
        <v>1291</v>
      </c>
      <c r="I443" s="58">
        <f t="shared" si="146"/>
        <v>5657</v>
      </c>
      <c r="J443" s="43"/>
      <c r="K443" s="43"/>
      <c r="L443" s="99">
        <f t="shared" si="146"/>
        <v>1660</v>
      </c>
      <c r="M443" s="99">
        <f t="shared" si="146"/>
        <v>1660</v>
      </c>
      <c r="N443" s="99">
        <f t="shared" si="146"/>
        <v>0</v>
      </c>
      <c r="O443" s="99">
        <f t="shared" si="146"/>
        <v>0</v>
      </c>
      <c r="P443" s="99">
        <f t="shared" si="146"/>
        <v>0</v>
      </c>
      <c r="Q443" s="43"/>
      <c r="R443" s="58">
        <f t="shared" si="146"/>
        <v>64</v>
      </c>
      <c r="S443" s="58">
        <f t="shared" si="146"/>
        <v>5657</v>
      </c>
      <c r="T443" s="58">
        <f t="shared" si="146"/>
        <v>1291</v>
      </c>
      <c r="U443" s="58">
        <f t="shared" si="146"/>
        <v>5657</v>
      </c>
      <c r="V443" s="58">
        <f t="shared" ref="V443:AA443" si="147">SUM(V444:V445)</f>
        <v>0</v>
      </c>
      <c r="W443" s="58">
        <f t="shared" si="147"/>
        <v>0</v>
      </c>
      <c r="X443" s="58">
        <f t="shared" si="147"/>
        <v>0</v>
      </c>
      <c r="Y443" s="58">
        <f t="shared" si="147"/>
        <v>0</v>
      </c>
      <c r="Z443" s="58">
        <f t="shared" si="147"/>
        <v>0</v>
      </c>
      <c r="AA443" s="58">
        <f t="shared" si="147"/>
        <v>0</v>
      </c>
      <c r="AB443" s="43"/>
      <c r="AC443" s="44"/>
      <c r="AD443" s="65"/>
    </row>
    <row r="444" s="8" customFormat="1" ht="24" spans="1:30">
      <c r="A444" s="45" t="s">
        <v>42</v>
      </c>
      <c r="B444" s="46" t="s">
        <v>371</v>
      </c>
      <c r="C444" s="45" t="s">
        <v>36</v>
      </c>
      <c r="D444" s="45" t="s">
        <v>248</v>
      </c>
      <c r="E444" s="45" t="s">
        <v>267</v>
      </c>
      <c r="F444" s="45">
        <v>63</v>
      </c>
      <c r="G444" s="45">
        <v>1</v>
      </c>
      <c r="H444" s="45">
        <v>197</v>
      </c>
      <c r="I444" s="45">
        <v>609</v>
      </c>
      <c r="J444" s="45">
        <v>2020</v>
      </c>
      <c r="K444" s="45">
        <v>2020</v>
      </c>
      <c r="L444" s="55">
        <v>1600</v>
      </c>
      <c r="M444" s="55">
        <v>1600</v>
      </c>
      <c r="N444" s="55">
        <v>0</v>
      </c>
      <c r="O444" s="55">
        <v>0</v>
      </c>
      <c r="P444" s="55">
        <v>0</v>
      </c>
      <c r="Q444" s="75" t="s">
        <v>46</v>
      </c>
      <c r="R444" s="45">
        <f>F444</f>
        <v>63</v>
      </c>
      <c r="S444" s="45">
        <v>609</v>
      </c>
      <c r="T444" s="45">
        <f>H444</f>
        <v>197</v>
      </c>
      <c r="U444" s="45">
        <f>I444</f>
        <v>609</v>
      </c>
      <c r="V444" s="43">
        <v>0</v>
      </c>
      <c r="W444" s="43">
        <v>0</v>
      </c>
      <c r="X444" s="43">
        <v>0</v>
      </c>
      <c r="Y444" s="43">
        <v>0</v>
      </c>
      <c r="Z444" s="43">
        <v>0</v>
      </c>
      <c r="AA444" s="43">
        <v>0</v>
      </c>
      <c r="AB444" s="45" t="s">
        <v>222</v>
      </c>
      <c r="AC444" s="46" t="s">
        <v>372</v>
      </c>
      <c r="AD444" s="46"/>
    </row>
    <row r="445" s="8" customFormat="1" ht="24" spans="1:30">
      <c r="A445" s="45" t="s">
        <v>42</v>
      </c>
      <c r="B445" s="46" t="s">
        <v>375</v>
      </c>
      <c r="C445" s="45" t="s">
        <v>376</v>
      </c>
      <c r="D445" s="45" t="s">
        <v>45</v>
      </c>
      <c r="E445" s="45" t="s">
        <v>267</v>
      </c>
      <c r="F445" s="45">
        <v>1</v>
      </c>
      <c r="G445" s="45">
        <v>1</v>
      </c>
      <c r="H445" s="45">
        <v>1094</v>
      </c>
      <c r="I445" s="45">
        <v>5048</v>
      </c>
      <c r="J445" s="45">
        <v>2020</v>
      </c>
      <c r="K445" s="45">
        <v>2020</v>
      </c>
      <c r="L445" s="55">
        <v>60</v>
      </c>
      <c r="M445" s="55">
        <v>60</v>
      </c>
      <c r="N445" s="55">
        <v>0</v>
      </c>
      <c r="O445" s="55">
        <v>0</v>
      </c>
      <c r="P445" s="55">
        <v>0</v>
      </c>
      <c r="Q445" s="75" t="s">
        <v>46</v>
      </c>
      <c r="R445" s="45">
        <f>F445</f>
        <v>1</v>
      </c>
      <c r="S445" s="45">
        <v>5048</v>
      </c>
      <c r="T445" s="45">
        <f>H445</f>
        <v>1094</v>
      </c>
      <c r="U445" s="45">
        <f>I445</f>
        <v>5048</v>
      </c>
      <c r="V445" s="43">
        <v>0</v>
      </c>
      <c r="W445" s="43">
        <v>0</v>
      </c>
      <c r="X445" s="43">
        <v>0</v>
      </c>
      <c r="Y445" s="43">
        <v>0</v>
      </c>
      <c r="Z445" s="43">
        <v>0</v>
      </c>
      <c r="AA445" s="43">
        <v>0</v>
      </c>
      <c r="AB445" s="45" t="s">
        <v>222</v>
      </c>
      <c r="AC445" s="46" t="s">
        <v>372</v>
      </c>
      <c r="AD445" s="46"/>
    </row>
    <row r="446" s="5" customFormat="1" spans="1:30">
      <c r="A446" s="43" t="s">
        <v>377</v>
      </c>
      <c r="B446" s="44" t="s">
        <v>378</v>
      </c>
      <c r="C446" s="43"/>
      <c r="D446" s="43"/>
      <c r="E446" s="43"/>
      <c r="F446" s="58"/>
      <c r="G446" s="77"/>
      <c r="H446" s="60"/>
      <c r="I446" s="43"/>
      <c r="J446" s="43"/>
      <c r="K446" s="43"/>
      <c r="L446" s="52"/>
      <c r="M446" s="52"/>
      <c r="N446" s="52"/>
      <c r="O446" s="52"/>
      <c r="P446" s="52"/>
      <c r="Q446" s="43"/>
      <c r="R446" s="43"/>
      <c r="S446" s="43"/>
      <c r="T446" s="43"/>
      <c r="U446" s="43"/>
      <c r="V446" s="83"/>
      <c r="W446" s="77"/>
      <c r="X446" s="77"/>
      <c r="Y446" s="77"/>
      <c r="Z446" s="77"/>
      <c r="AA446" s="77"/>
      <c r="AB446" s="65"/>
      <c r="AC446" s="44"/>
      <c r="AD446" s="44"/>
    </row>
    <row r="447" s="5" customFormat="1" ht="12" spans="1:30">
      <c r="A447" s="43" t="s">
        <v>381</v>
      </c>
      <c r="B447" s="44" t="s">
        <v>382</v>
      </c>
      <c r="C447" s="43" t="s">
        <v>174</v>
      </c>
      <c r="D447" s="43"/>
      <c r="E447" s="43"/>
      <c r="F447" s="58">
        <f>SUM(F448:F449)</f>
        <v>4.5</v>
      </c>
      <c r="G447" s="58">
        <f t="shared" ref="G447:AA447" si="148">SUM(G448:G449)</f>
        <v>2</v>
      </c>
      <c r="H447" s="58">
        <f t="shared" si="148"/>
        <v>16</v>
      </c>
      <c r="I447" s="58">
        <f t="shared" si="148"/>
        <v>61</v>
      </c>
      <c r="J447" s="43"/>
      <c r="K447" s="43"/>
      <c r="L447" s="99">
        <f t="shared" si="148"/>
        <v>159</v>
      </c>
      <c r="M447" s="99">
        <f t="shared" si="148"/>
        <v>159</v>
      </c>
      <c r="N447" s="99">
        <f t="shared" si="148"/>
        <v>0</v>
      </c>
      <c r="O447" s="99">
        <f t="shared" si="148"/>
        <v>0</v>
      </c>
      <c r="P447" s="99">
        <f t="shared" si="148"/>
        <v>0</v>
      </c>
      <c r="Q447" s="43"/>
      <c r="R447" s="58">
        <f t="shared" si="148"/>
        <v>85</v>
      </c>
      <c r="S447" s="58">
        <f t="shared" si="148"/>
        <v>435</v>
      </c>
      <c r="T447" s="58">
        <f t="shared" si="148"/>
        <v>16</v>
      </c>
      <c r="U447" s="58">
        <f t="shared" si="148"/>
        <v>61</v>
      </c>
      <c r="V447" s="58">
        <f t="shared" si="148"/>
        <v>0</v>
      </c>
      <c r="W447" s="58">
        <f t="shared" si="148"/>
        <v>0</v>
      </c>
      <c r="X447" s="58">
        <f t="shared" si="148"/>
        <v>0</v>
      </c>
      <c r="Y447" s="58">
        <f t="shared" si="148"/>
        <v>0</v>
      </c>
      <c r="Z447" s="58">
        <f t="shared" si="148"/>
        <v>0</v>
      </c>
      <c r="AA447" s="58">
        <f t="shared" si="148"/>
        <v>0</v>
      </c>
      <c r="AB447" s="43"/>
      <c r="AC447" s="44"/>
      <c r="AD447" s="44"/>
    </row>
    <row r="448" s="5" customFormat="1" ht="24" spans="1:30">
      <c r="A448" s="45" t="s">
        <v>42</v>
      </c>
      <c r="B448" s="46" t="s">
        <v>870</v>
      </c>
      <c r="C448" s="45" t="s">
        <v>50</v>
      </c>
      <c r="D448" s="45" t="s">
        <v>45</v>
      </c>
      <c r="E448" s="45" t="s">
        <v>275</v>
      </c>
      <c r="F448" s="45">
        <v>1.5</v>
      </c>
      <c r="G448" s="45">
        <v>1</v>
      </c>
      <c r="H448" s="45">
        <v>0</v>
      </c>
      <c r="I448" s="45">
        <v>0</v>
      </c>
      <c r="J448" s="45">
        <v>2020</v>
      </c>
      <c r="K448" s="45">
        <v>2020</v>
      </c>
      <c r="L448" s="55">
        <v>54</v>
      </c>
      <c r="M448" s="55">
        <v>54</v>
      </c>
      <c r="N448" s="55">
        <v>0</v>
      </c>
      <c r="O448" s="55">
        <v>0</v>
      </c>
      <c r="P448" s="55">
        <v>0</v>
      </c>
      <c r="Q448" s="45" t="s">
        <v>46</v>
      </c>
      <c r="R448" s="45">
        <v>60</v>
      </c>
      <c r="S448" s="45">
        <v>337</v>
      </c>
      <c r="T448" s="45">
        <f>H448</f>
        <v>0</v>
      </c>
      <c r="U448" s="45">
        <f>I448</f>
        <v>0</v>
      </c>
      <c r="V448" s="77">
        <v>0</v>
      </c>
      <c r="W448" s="77">
        <v>0</v>
      </c>
      <c r="X448" s="77">
        <v>0</v>
      </c>
      <c r="Y448" s="77">
        <v>0</v>
      </c>
      <c r="Z448" s="77">
        <v>0</v>
      </c>
      <c r="AA448" s="77">
        <v>0</v>
      </c>
      <c r="AB448" s="45" t="s">
        <v>222</v>
      </c>
      <c r="AC448" s="46" t="s">
        <v>387</v>
      </c>
      <c r="AD448" s="46"/>
    </row>
    <row r="449" s="8" customFormat="1" ht="24" spans="1:30">
      <c r="A449" s="45" t="s">
        <v>42</v>
      </c>
      <c r="B449" s="46" t="s">
        <v>871</v>
      </c>
      <c r="C449" s="45" t="s">
        <v>50</v>
      </c>
      <c r="D449" s="45" t="s">
        <v>45</v>
      </c>
      <c r="E449" s="45" t="s">
        <v>275</v>
      </c>
      <c r="F449" s="45">
        <v>3</v>
      </c>
      <c r="G449" s="45">
        <v>1</v>
      </c>
      <c r="H449" s="45">
        <v>16</v>
      </c>
      <c r="I449" s="45">
        <v>61</v>
      </c>
      <c r="J449" s="45">
        <v>2020</v>
      </c>
      <c r="K449" s="45">
        <v>2020</v>
      </c>
      <c r="L449" s="55">
        <v>105</v>
      </c>
      <c r="M449" s="55">
        <v>105</v>
      </c>
      <c r="N449" s="55">
        <v>0</v>
      </c>
      <c r="O449" s="55">
        <v>0</v>
      </c>
      <c r="P449" s="55">
        <v>0</v>
      </c>
      <c r="Q449" s="45" t="s">
        <v>46</v>
      </c>
      <c r="R449" s="45">
        <v>25</v>
      </c>
      <c r="S449" s="45">
        <v>98</v>
      </c>
      <c r="T449" s="45">
        <f>H449</f>
        <v>16</v>
      </c>
      <c r="U449" s="45">
        <f>I449</f>
        <v>61</v>
      </c>
      <c r="V449" s="77">
        <v>0</v>
      </c>
      <c r="W449" s="77">
        <v>0</v>
      </c>
      <c r="X449" s="77">
        <v>0</v>
      </c>
      <c r="Y449" s="77">
        <v>0</v>
      </c>
      <c r="Z449" s="77">
        <v>0</v>
      </c>
      <c r="AA449" s="77">
        <v>0</v>
      </c>
      <c r="AB449" s="45" t="s">
        <v>222</v>
      </c>
      <c r="AC449" s="46" t="s">
        <v>387</v>
      </c>
      <c r="AD449" s="46"/>
    </row>
    <row r="450" s="5" customFormat="1" spans="1:30">
      <c r="A450" s="43" t="s">
        <v>390</v>
      </c>
      <c r="B450" s="44" t="s">
        <v>391</v>
      </c>
      <c r="C450" s="43" t="s">
        <v>161</v>
      </c>
      <c r="D450" s="43"/>
      <c r="E450" s="43"/>
      <c r="F450" s="58">
        <f t="shared" ref="F450:I450" si="149">SUM(F451:F458)</f>
        <v>41.611</v>
      </c>
      <c r="G450" s="58">
        <f t="shared" si="149"/>
        <v>8</v>
      </c>
      <c r="H450" s="58">
        <f t="shared" si="149"/>
        <v>1587</v>
      </c>
      <c r="I450" s="58">
        <f t="shared" si="149"/>
        <v>6609</v>
      </c>
      <c r="J450" s="43"/>
      <c r="K450" s="43"/>
      <c r="L450" s="99">
        <f>SUM(L451:L458)</f>
        <v>11980.65</v>
      </c>
      <c r="M450" s="99">
        <f t="shared" ref="M450:U450" si="150">SUM(M451:M458)</f>
        <v>5236.35</v>
      </c>
      <c r="N450" s="99">
        <f t="shared" si="150"/>
        <v>6744.3</v>
      </c>
      <c r="O450" s="99">
        <f t="shared" si="150"/>
        <v>0</v>
      </c>
      <c r="P450" s="99">
        <f t="shared" si="150"/>
        <v>0</v>
      </c>
      <c r="Q450" s="43"/>
      <c r="R450" s="58">
        <f t="shared" si="150"/>
        <v>4369</v>
      </c>
      <c r="S450" s="58">
        <f t="shared" si="150"/>
        <v>19310</v>
      </c>
      <c r="T450" s="58">
        <f t="shared" si="150"/>
        <v>1587</v>
      </c>
      <c r="U450" s="58">
        <f t="shared" si="150"/>
        <v>6609</v>
      </c>
      <c r="V450" s="83">
        <v>0</v>
      </c>
      <c r="W450" s="77">
        <v>0</v>
      </c>
      <c r="X450" s="77">
        <v>0</v>
      </c>
      <c r="Y450" s="77">
        <v>0</v>
      </c>
      <c r="Z450" s="77">
        <v>0</v>
      </c>
      <c r="AA450" s="77">
        <v>0</v>
      </c>
      <c r="AB450" s="43"/>
      <c r="AC450" s="44"/>
      <c r="AD450" s="44"/>
    </row>
    <row r="451" s="6" customFormat="1" ht="24" spans="1:30">
      <c r="A451" s="45" t="s">
        <v>42</v>
      </c>
      <c r="B451" s="46" t="s">
        <v>404</v>
      </c>
      <c r="C451" s="45" t="s">
        <v>49</v>
      </c>
      <c r="D451" s="45" t="s">
        <v>45</v>
      </c>
      <c r="E451" s="45" t="s">
        <v>267</v>
      </c>
      <c r="F451" s="45">
        <v>1</v>
      </c>
      <c r="G451" s="45">
        <v>1</v>
      </c>
      <c r="H451" s="45">
        <v>187</v>
      </c>
      <c r="I451" s="45">
        <v>743</v>
      </c>
      <c r="J451" s="45">
        <v>2020</v>
      </c>
      <c r="K451" s="45">
        <v>2020</v>
      </c>
      <c r="L451" s="55">
        <f>SUM(M451:P451)</f>
        <v>50</v>
      </c>
      <c r="M451" s="55">
        <v>50</v>
      </c>
      <c r="N451" s="55">
        <v>0</v>
      </c>
      <c r="O451" s="55">
        <v>0</v>
      </c>
      <c r="P451" s="55">
        <v>0</v>
      </c>
      <c r="Q451" s="45" t="s">
        <v>46</v>
      </c>
      <c r="R451" s="45">
        <v>187</v>
      </c>
      <c r="S451" s="45">
        <v>743</v>
      </c>
      <c r="T451" s="45">
        <f t="shared" ref="T451:T458" si="151">H451</f>
        <v>187</v>
      </c>
      <c r="U451" s="45">
        <f t="shared" ref="U451:U458" si="152">I451</f>
        <v>743</v>
      </c>
      <c r="V451" s="45">
        <v>0</v>
      </c>
      <c r="W451" s="45">
        <v>0</v>
      </c>
      <c r="X451" s="45">
        <v>0</v>
      </c>
      <c r="Y451" s="45">
        <v>0</v>
      </c>
      <c r="Z451" s="45">
        <v>0</v>
      </c>
      <c r="AA451" s="45">
        <v>0</v>
      </c>
      <c r="AB451" s="46" t="s">
        <v>299</v>
      </c>
      <c r="AC451" s="46" t="s">
        <v>181</v>
      </c>
      <c r="AD451" s="46"/>
    </row>
    <row r="452" s="1" customFormat="1" ht="36" spans="1:30">
      <c r="A452" s="45" t="s">
        <v>42</v>
      </c>
      <c r="B452" s="46" t="s">
        <v>405</v>
      </c>
      <c r="C452" s="45" t="s">
        <v>44</v>
      </c>
      <c r="D452" s="45" t="s">
        <v>45</v>
      </c>
      <c r="E452" s="45" t="s">
        <v>275</v>
      </c>
      <c r="F452" s="92">
        <v>9.7</v>
      </c>
      <c r="G452" s="74">
        <v>1</v>
      </c>
      <c r="H452" s="91">
        <v>75</v>
      </c>
      <c r="I452" s="45">
        <v>250</v>
      </c>
      <c r="J452" s="45">
        <v>2020</v>
      </c>
      <c r="K452" s="45">
        <v>2020</v>
      </c>
      <c r="L452" s="55">
        <f t="shared" ref="L452:L458" si="153">SUM(M452:P452)</f>
        <v>3200</v>
      </c>
      <c r="M452" s="55">
        <v>3200</v>
      </c>
      <c r="N452" s="55">
        <v>0</v>
      </c>
      <c r="O452" s="55">
        <v>0</v>
      </c>
      <c r="P452" s="55">
        <v>0</v>
      </c>
      <c r="Q452" s="45" t="s">
        <v>46</v>
      </c>
      <c r="R452" s="45">
        <v>75</v>
      </c>
      <c r="S452" s="45">
        <v>250</v>
      </c>
      <c r="T452" s="45">
        <f t="shared" si="151"/>
        <v>75</v>
      </c>
      <c r="U452" s="45">
        <f t="shared" si="152"/>
        <v>250</v>
      </c>
      <c r="V452" s="73">
        <v>0</v>
      </c>
      <c r="W452" s="74">
        <v>0</v>
      </c>
      <c r="X452" s="74">
        <v>0</v>
      </c>
      <c r="Y452" s="74">
        <v>0</v>
      </c>
      <c r="Z452" s="74">
        <v>0</v>
      </c>
      <c r="AA452" s="74">
        <v>0</v>
      </c>
      <c r="AB452" s="45" t="s">
        <v>325</v>
      </c>
      <c r="AC452" s="46" t="s">
        <v>372</v>
      </c>
      <c r="AD452" s="46"/>
    </row>
    <row r="453" s="5" customFormat="1" ht="36" spans="1:30">
      <c r="A453" s="45" t="s">
        <v>42</v>
      </c>
      <c r="B453" s="46" t="s">
        <v>406</v>
      </c>
      <c r="C453" s="45" t="s">
        <v>50</v>
      </c>
      <c r="D453" s="45" t="s">
        <v>62</v>
      </c>
      <c r="E453" s="45" t="s">
        <v>358</v>
      </c>
      <c r="F453" s="45">
        <v>1</v>
      </c>
      <c r="G453" s="45">
        <v>1</v>
      </c>
      <c r="H453" s="45">
        <v>108</v>
      </c>
      <c r="I453" s="45">
        <v>413</v>
      </c>
      <c r="J453" s="45">
        <v>2020</v>
      </c>
      <c r="K453" s="45">
        <v>2020</v>
      </c>
      <c r="L453" s="55">
        <f t="shared" si="153"/>
        <v>326</v>
      </c>
      <c r="M453" s="55">
        <v>326</v>
      </c>
      <c r="N453" s="55">
        <v>0</v>
      </c>
      <c r="O453" s="55">
        <v>0</v>
      </c>
      <c r="P453" s="55">
        <v>0</v>
      </c>
      <c r="Q453" s="45" t="s">
        <v>46</v>
      </c>
      <c r="R453" s="45">
        <v>1525</v>
      </c>
      <c r="S453" s="45">
        <v>7186</v>
      </c>
      <c r="T453" s="45">
        <f t="shared" si="151"/>
        <v>108</v>
      </c>
      <c r="U453" s="45">
        <f t="shared" si="152"/>
        <v>413</v>
      </c>
      <c r="V453" s="45">
        <v>0</v>
      </c>
      <c r="W453" s="45">
        <v>0</v>
      </c>
      <c r="X453" s="45">
        <v>0</v>
      </c>
      <c r="Y453" s="45">
        <v>0</v>
      </c>
      <c r="Z453" s="45">
        <v>0</v>
      </c>
      <c r="AA453" s="45">
        <v>0</v>
      </c>
      <c r="AB453" s="45" t="s">
        <v>325</v>
      </c>
      <c r="AC453" s="46" t="s">
        <v>372</v>
      </c>
      <c r="AD453" s="46"/>
    </row>
    <row r="454" s="7" customFormat="1" ht="24" spans="1:229">
      <c r="A454" s="45" t="s">
        <v>42</v>
      </c>
      <c r="B454" s="46" t="s">
        <v>408</v>
      </c>
      <c r="C454" s="45" t="s">
        <v>53</v>
      </c>
      <c r="D454" s="45" t="s">
        <v>62</v>
      </c>
      <c r="E454" s="45" t="s">
        <v>267</v>
      </c>
      <c r="F454" s="45">
        <v>1</v>
      </c>
      <c r="G454" s="45">
        <v>1</v>
      </c>
      <c r="H454" s="45">
        <v>387</v>
      </c>
      <c r="I454" s="45">
        <v>1561</v>
      </c>
      <c r="J454" s="45">
        <v>2020</v>
      </c>
      <c r="K454" s="45">
        <v>2020</v>
      </c>
      <c r="L454" s="55">
        <f t="shared" si="153"/>
        <v>136.5</v>
      </c>
      <c r="M454" s="55">
        <v>136.5</v>
      </c>
      <c r="N454" s="55">
        <v>0</v>
      </c>
      <c r="O454" s="55">
        <v>0</v>
      </c>
      <c r="P454" s="55">
        <v>0</v>
      </c>
      <c r="Q454" s="45" t="s">
        <v>46</v>
      </c>
      <c r="R454" s="45">
        <v>728</v>
      </c>
      <c r="S454" s="45">
        <v>3078</v>
      </c>
      <c r="T454" s="45">
        <f t="shared" si="151"/>
        <v>387</v>
      </c>
      <c r="U454" s="45">
        <f t="shared" si="152"/>
        <v>1561</v>
      </c>
      <c r="V454" s="45">
        <v>0</v>
      </c>
      <c r="W454" s="45">
        <v>0</v>
      </c>
      <c r="X454" s="45">
        <v>0</v>
      </c>
      <c r="Y454" s="45">
        <v>0</v>
      </c>
      <c r="Z454" s="45">
        <v>0</v>
      </c>
      <c r="AA454" s="45">
        <v>0</v>
      </c>
      <c r="AB454" s="46" t="s">
        <v>222</v>
      </c>
      <c r="AC454" s="46" t="s">
        <v>53</v>
      </c>
      <c r="AD454" s="4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6"/>
      <c r="EV454" s="6"/>
      <c r="EW454" s="6"/>
      <c r="EX454" s="6"/>
      <c r="EY454" s="6"/>
      <c r="EZ454" s="6"/>
      <c r="FA454" s="6"/>
      <c r="FB454" s="6"/>
      <c r="FC454" s="6"/>
      <c r="FD454" s="6"/>
      <c r="FE454" s="6"/>
      <c r="FF454" s="6"/>
      <c r="FG454" s="6"/>
      <c r="FH454" s="6"/>
      <c r="FI454" s="6"/>
      <c r="FJ454" s="6"/>
      <c r="FK454" s="6"/>
      <c r="FL454" s="6"/>
      <c r="FM454" s="6"/>
      <c r="FN454" s="6"/>
      <c r="FO454" s="6"/>
      <c r="FP454" s="6"/>
      <c r="FQ454" s="6"/>
      <c r="FR454" s="6"/>
      <c r="FS454" s="6"/>
      <c r="FT454" s="6"/>
      <c r="FU454" s="6"/>
      <c r="FV454" s="6"/>
      <c r="FW454" s="6"/>
      <c r="FX454" s="6"/>
      <c r="FY454" s="6"/>
      <c r="FZ454" s="6"/>
      <c r="GA454" s="6"/>
      <c r="GB454" s="6"/>
      <c r="GC454" s="6"/>
      <c r="GD454" s="6"/>
      <c r="GE454" s="6"/>
      <c r="GF454" s="6"/>
      <c r="GG454" s="6"/>
      <c r="GH454" s="6"/>
      <c r="GI454" s="6"/>
      <c r="GJ454" s="6"/>
      <c r="GK454" s="6"/>
      <c r="GL454" s="6"/>
      <c r="GM454" s="6"/>
      <c r="GN454" s="6"/>
      <c r="GO454" s="6"/>
      <c r="GP454" s="6"/>
      <c r="GQ454" s="6"/>
      <c r="GR454" s="6"/>
      <c r="GS454" s="6"/>
      <c r="GT454" s="6"/>
      <c r="GU454" s="6"/>
      <c r="GV454" s="6"/>
      <c r="GW454" s="6"/>
      <c r="GX454" s="6"/>
      <c r="GY454" s="6"/>
      <c r="GZ454" s="6"/>
      <c r="HA454" s="6"/>
      <c r="HB454" s="6"/>
      <c r="HC454" s="6"/>
      <c r="HD454" s="6"/>
      <c r="HE454" s="6"/>
      <c r="HF454" s="6"/>
      <c r="HG454" s="6"/>
      <c r="HH454" s="6"/>
      <c r="HI454" s="6"/>
      <c r="HJ454" s="6"/>
      <c r="HK454" s="6"/>
      <c r="HL454" s="6"/>
      <c r="HM454" s="6"/>
      <c r="HN454" s="6"/>
      <c r="HO454" s="6"/>
      <c r="HP454" s="6"/>
      <c r="HQ454" s="6"/>
      <c r="HR454" s="6"/>
      <c r="HS454" s="6"/>
      <c r="HT454" s="6"/>
      <c r="HU454" s="6"/>
    </row>
    <row r="455" s="5" customFormat="1" ht="36" spans="1:30">
      <c r="A455" s="45" t="s">
        <v>42</v>
      </c>
      <c r="B455" s="46" t="s">
        <v>409</v>
      </c>
      <c r="C455" s="45" t="s">
        <v>50</v>
      </c>
      <c r="D455" s="45" t="s">
        <v>45</v>
      </c>
      <c r="E455" s="45" t="s">
        <v>275</v>
      </c>
      <c r="F455" s="45">
        <v>10.551</v>
      </c>
      <c r="G455" s="45">
        <v>1</v>
      </c>
      <c r="H455" s="45">
        <v>108</v>
      </c>
      <c r="I455" s="45">
        <v>1149</v>
      </c>
      <c r="J455" s="45">
        <v>2020</v>
      </c>
      <c r="K455" s="45">
        <v>2020</v>
      </c>
      <c r="L455" s="55">
        <f t="shared" si="153"/>
        <v>863.85</v>
      </c>
      <c r="M455" s="55">
        <v>863.85</v>
      </c>
      <c r="N455" s="55">
        <v>0</v>
      </c>
      <c r="O455" s="55">
        <v>0</v>
      </c>
      <c r="P455" s="55">
        <v>0</v>
      </c>
      <c r="Q455" s="45" t="s">
        <v>46</v>
      </c>
      <c r="R455" s="45">
        <v>1132</v>
      </c>
      <c r="S455" s="45">
        <v>5560</v>
      </c>
      <c r="T455" s="45">
        <f t="shared" si="151"/>
        <v>108</v>
      </c>
      <c r="U455" s="45">
        <f t="shared" si="152"/>
        <v>1149</v>
      </c>
      <c r="V455" s="45">
        <v>0</v>
      </c>
      <c r="W455" s="45">
        <v>0</v>
      </c>
      <c r="X455" s="45">
        <v>0</v>
      </c>
      <c r="Y455" s="45">
        <v>0</v>
      </c>
      <c r="Z455" s="45">
        <v>0</v>
      </c>
      <c r="AA455" s="45">
        <v>0</v>
      </c>
      <c r="AB455" s="45" t="s">
        <v>325</v>
      </c>
      <c r="AC455" s="46" t="s">
        <v>372</v>
      </c>
      <c r="AD455" s="46"/>
    </row>
    <row r="456" s="1" customFormat="1" ht="24" spans="1:256">
      <c r="A456" s="45" t="s">
        <v>42</v>
      </c>
      <c r="B456" s="46" t="s">
        <v>410</v>
      </c>
      <c r="C456" s="45" t="s">
        <v>161</v>
      </c>
      <c r="D456" s="45" t="s">
        <v>45</v>
      </c>
      <c r="E456" s="45" t="s">
        <v>267</v>
      </c>
      <c r="F456" s="45">
        <v>1</v>
      </c>
      <c r="G456" s="45">
        <v>1</v>
      </c>
      <c r="H456" s="45">
        <v>457</v>
      </c>
      <c r="I456" s="45">
        <v>1576</v>
      </c>
      <c r="J456" s="45">
        <v>2020</v>
      </c>
      <c r="K456" s="45">
        <v>2020</v>
      </c>
      <c r="L456" s="55">
        <f t="shared" si="153"/>
        <v>660</v>
      </c>
      <c r="M456" s="55">
        <v>660</v>
      </c>
      <c r="N456" s="55">
        <v>0</v>
      </c>
      <c r="O456" s="55">
        <v>0</v>
      </c>
      <c r="P456" s="55">
        <v>0</v>
      </c>
      <c r="Q456" s="45" t="s">
        <v>46</v>
      </c>
      <c r="R456" s="45">
        <v>457</v>
      </c>
      <c r="S456" s="45">
        <v>1576</v>
      </c>
      <c r="T456" s="45">
        <f t="shared" si="151"/>
        <v>457</v>
      </c>
      <c r="U456" s="45">
        <f t="shared" si="152"/>
        <v>1576</v>
      </c>
      <c r="V456" s="45">
        <v>0</v>
      </c>
      <c r="W456" s="45">
        <v>0</v>
      </c>
      <c r="X456" s="45">
        <v>0</v>
      </c>
      <c r="Y456" s="45">
        <v>0</v>
      </c>
      <c r="Z456" s="45">
        <v>0</v>
      </c>
      <c r="AA456" s="45">
        <v>0</v>
      </c>
      <c r="AB456" s="46" t="s">
        <v>222</v>
      </c>
      <c r="AC456" s="46" t="s">
        <v>411</v>
      </c>
      <c r="AD456" s="46"/>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c r="ID456" s="2"/>
      <c r="IE456" s="2"/>
      <c r="IF456" s="2"/>
      <c r="IG456" s="2"/>
      <c r="IH456" s="2"/>
      <c r="II456" s="2"/>
      <c r="IJ456" s="2"/>
      <c r="IK456" s="2"/>
      <c r="IL456" s="2"/>
      <c r="IM456" s="2"/>
      <c r="IN456" s="2"/>
      <c r="IO456" s="2"/>
      <c r="IP456" s="2"/>
      <c r="IQ456" s="2"/>
      <c r="IR456" s="2"/>
      <c r="IS456" s="2"/>
      <c r="IT456" s="2"/>
      <c r="IU456" s="2"/>
      <c r="IV456" s="2"/>
    </row>
    <row r="457" s="8" customFormat="1" ht="36" spans="1:30">
      <c r="A457" s="45" t="s">
        <v>42</v>
      </c>
      <c r="B457" s="46" t="s">
        <v>412</v>
      </c>
      <c r="C457" s="45" t="s">
        <v>56</v>
      </c>
      <c r="D457" s="45" t="s">
        <v>62</v>
      </c>
      <c r="E457" s="45" t="s">
        <v>275</v>
      </c>
      <c r="F457" s="45">
        <v>9</v>
      </c>
      <c r="G457" s="45">
        <v>1</v>
      </c>
      <c r="H457" s="45">
        <v>252</v>
      </c>
      <c r="I457" s="45">
        <v>879</v>
      </c>
      <c r="J457" s="45">
        <v>2020</v>
      </c>
      <c r="K457" s="45">
        <v>2020</v>
      </c>
      <c r="L457" s="55">
        <f t="shared" si="153"/>
        <v>3200</v>
      </c>
      <c r="M457" s="55">
        <v>0</v>
      </c>
      <c r="N457" s="55">
        <v>3200</v>
      </c>
      <c r="O457" s="55">
        <v>0</v>
      </c>
      <c r="P457" s="55">
        <v>0</v>
      </c>
      <c r="Q457" s="45" t="s">
        <v>46</v>
      </c>
      <c r="R457" s="45">
        <v>252</v>
      </c>
      <c r="S457" s="45">
        <v>879</v>
      </c>
      <c r="T457" s="45">
        <f t="shared" si="151"/>
        <v>252</v>
      </c>
      <c r="U457" s="45">
        <f t="shared" si="152"/>
        <v>879</v>
      </c>
      <c r="V457" s="45">
        <v>0</v>
      </c>
      <c r="W457" s="45">
        <v>0</v>
      </c>
      <c r="X457" s="45">
        <v>0</v>
      </c>
      <c r="Y457" s="45">
        <v>0</v>
      </c>
      <c r="Z457" s="45">
        <v>0</v>
      </c>
      <c r="AA457" s="45">
        <v>0</v>
      </c>
      <c r="AB457" s="45" t="s">
        <v>325</v>
      </c>
      <c r="AC457" s="46" t="s">
        <v>372</v>
      </c>
      <c r="AD457" s="46"/>
    </row>
    <row r="458" s="8" customFormat="1" ht="36" spans="1:30">
      <c r="A458" s="45" t="s">
        <v>42</v>
      </c>
      <c r="B458" s="46" t="s">
        <v>413</v>
      </c>
      <c r="C458" s="45" t="s">
        <v>49</v>
      </c>
      <c r="D458" s="45" t="s">
        <v>62</v>
      </c>
      <c r="E458" s="45" t="s">
        <v>275</v>
      </c>
      <c r="F458" s="45">
        <v>8.36</v>
      </c>
      <c r="G458" s="45">
        <v>1</v>
      </c>
      <c r="H458" s="45">
        <v>13</v>
      </c>
      <c r="I458" s="45">
        <v>38</v>
      </c>
      <c r="J458" s="45">
        <v>2020</v>
      </c>
      <c r="K458" s="45">
        <v>2020</v>
      </c>
      <c r="L458" s="55">
        <f t="shared" si="153"/>
        <v>3544.3</v>
      </c>
      <c r="M458" s="55">
        <v>0</v>
      </c>
      <c r="N458" s="55">
        <v>3544.3</v>
      </c>
      <c r="O458" s="55">
        <v>0</v>
      </c>
      <c r="P458" s="55">
        <v>0</v>
      </c>
      <c r="Q458" s="45" t="s">
        <v>46</v>
      </c>
      <c r="R458" s="45">
        <v>13</v>
      </c>
      <c r="S458" s="45">
        <v>38</v>
      </c>
      <c r="T458" s="45">
        <f t="shared" si="151"/>
        <v>13</v>
      </c>
      <c r="U458" s="45">
        <f t="shared" si="152"/>
        <v>38</v>
      </c>
      <c r="V458" s="45">
        <v>0</v>
      </c>
      <c r="W458" s="45">
        <v>0</v>
      </c>
      <c r="X458" s="45">
        <v>0</v>
      </c>
      <c r="Y458" s="45">
        <v>0</v>
      </c>
      <c r="Z458" s="45">
        <v>0</v>
      </c>
      <c r="AA458" s="45">
        <v>0</v>
      </c>
      <c r="AB458" s="45" t="s">
        <v>325</v>
      </c>
      <c r="AC458" s="46" t="s">
        <v>372</v>
      </c>
      <c r="AD458" s="46"/>
    </row>
    <row r="459" s="5" customFormat="1" spans="1:30">
      <c r="A459" s="43">
        <v>8.7</v>
      </c>
      <c r="B459" s="44" t="s">
        <v>414</v>
      </c>
      <c r="C459" s="43" t="s">
        <v>36</v>
      </c>
      <c r="D459" s="43"/>
      <c r="E459" s="43"/>
      <c r="F459" s="58">
        <f>SUM(F460:F482)</f>
        <v>1840</v>
      </c>
      <c r="G459" s="58">
        <f t="shared" ref="G459:U459" si="154">SUM(G460:G482)</f>
        <v>23</v>
      </c>
      <c r="H459" s="58">
        <f t="shared" si="154"/>
        <v>960</v>
      </c>
      <c r="I459" s="58">
        <f t="shared" si="154"/>
        <v>3579</v>
      </c>
      <c r="J459" s="43"/>
      <c r="K459" s="43"/>
      <c r="L459" s="99">
        <f t="shared" si="154"/>
        <v>356.5</v>
      </c>
      <c r="M459" s="99">
        <f t="shared" si="154"/>
        <v>0</v>
      </c>
      <c r="N459" s="99">
        <f t="shared" si="154"/>
        <v>0</v>
      </c>
      <c r="O459" s="99">
        <f t="shared" si="154"/>
        <v>0</v>
      </c>
      <c r="P459" s="99">
        <f t="shared" si="154"/>
        <v>356.5</v>
      </c>
      <c r="Q459" s="43"/>
      <c r="R459" s="58">
        <f t="shared" si="154"/>
        <v>960</v>
      </c>
      <c r="S459" s="58">
        <f t="shared" si="154"/>
        <v>3579</v>
      </c>
      <c r="T459" s="58">
        <f t="shared" si="154"/>
        <v>960</v>
      </c>
      <c r="U459" s="58">
        <f t="shared" si="154"/>
        <v>3579</v>
      </c>
      <c r="V459" s="83">
        <v>0</v>
      </c>
      <c r="W459" s="77">
        <v>0</v>
      </c>
      <c r="X459" s="77">
        <v>0</v>
      </c>
      <c r="Y459" s="77">
        <v>0</v>
      </c>
      <c r="Z459" s="77">
        <v>0</v>
      </c>
      <c r="AA459" s="77">
        <v>0</v>
      </c>
      <c r="AB459" s="65"/>
      <c r="AC459" s="110"/>
      <c r="AD459" s="65"/>
    </row>
    <row r="460" s="8" customFormat="1" ht="24" spans="1:30">
      <c r="A460" s="45" t="s">
        <v>42</v>
      </c>
      <c r="B460" s="46" t="s">
        <v>872</v>
      </c>
      <c r="C460" s="45" t="s">
        <v>57</v>
      </c>
      <c r="D460" s="45" t="s">
        <v>45</v>
      </c>
      <c r="E460" s="45" t="s">
        <v>419</v>
      </c>
      <c r="F460" s="92">
        <v>80</v>
      </c>
      <c r="G460" s="75">
        <v>1</v>
      </c>
      <c r="H460" s="91">
        <v>64</v>
      </c>
      <c r="I460" s="45">
        <v>232</v>
      </c>
      <c r="J460" s="45">
        <v>2020</v>
      </c>
      <c r="K460" s="45">
        <v>2020</v>
      </c>
      <c r="L460" s="55">
        <v>15.5</v>
      </c>
      <c r="M460" s="55">
        <v>0</v>
      </c>
      <c r="N460" s="55">
        <v>0</v>
      </c>
      <c r="O460" s="55">
        <v>0</v>
      </c>
      <c r="P460" s="55">
        <v>15.5</v>
      </c>
      <c r="Q460" s="45" t="s">
        <v>46</v>
      </c>
      <c r="R460" s="45">
        <v>64</v>
      </c>
      <c r="S460" s="45">
        <v>232</v>
      </c>
      <c r="T460" s="45">
        <f t="shared" ref="T460:T482" si="155">H460</f>
        <v>64</v>
      </c>
      <c r="U460" s="45">
        <f t="shared" ref="U460:U482" si="156">I460</f>
        <v>232</v>
      </c>
      <c r="V460" s="73">
        <v>0</v>
      </c>
      <c r="W460" s="75">
        <v>0</v>
      </c>
      <c r="X460" s="75">
        <v>0</v>
      </c>
      <c r="Y460" s="75">
        <v>0</v>
      </c>
      <c r="Z460" s="75">
        <v>0</v>
      </c>
      <c r="AA460" s="75">
        <v>0</v>
      </c>
      <c r="AB460" s="66" t="s">
        <v>100</v>
      </c>
      <c r="AC460" s="111" t="s">
        <v>416</v>
      </c>
      <c r="AD460" s="66"/>
    </row>
    <row r="461" s="8" customFormat="1" ht="24" spans="1:30">
      <c r="A461" s="45" t="s">
        <v>42</v>
      </c>
      <c r="B461" s="46" t="s">
        <v>873</v>
      </c>
      <c r="C461" s="45" t="s">
        <v>52</v>
      </c>
      <c r="D461" s="45" t="s">
        <v>45</v>
      </c>
      <c r="E461" s="45" t="s">
        <v>419</v>
      </c>
      <c r="F461" s="92">
        <v>80</v>
      </c>
      <c r="G461" s="75">
        <v>1</v>
      </c>
      <c r="H461" s="91">
        <v>46</v>
      </c>
      <c r="I461" s="45">
        <v>205</v>
      </c>
      <c r="J461" s="45">
        <v>2020</v>
      </c>
      <c r="K461" s="45">
        <v>2020</v>
      </c>
      <c r="L461" s="55">
        <v>15.5</v>
      </c>
      <c r="M461" s="55">
        <v>0</v>
      </c>
      <c r="N461" s="55">
        <v>0</v>
      </c>
      <c r="O461" s="55">
        <v>0</v>
      </c>
      <c r="P461" s="55">
        <v>15.5</v>
      </c>
      <c r="Q461" s="45" t="s">
        <v>46</v>
      </c>
      <c r="R461" s="45">
        <v>46</v>
      </c>
      <c r="S461" s="45">
        <v>205</v>
      </c>
      <c r="T461" s="45">
        <f t="shared" si="155"/>
        <v>46</v>
      </c>
      <c r="U461" s="45">
        <f t="shared" si="156"/>
        <v>205</v>
      </c>
      <c r="V461" s="73">
        <v>0</v>
      </c>
      <c r="W461" s="75">
        <v>0</v>
      </c>
      <c r="X461" s="75">
        <v>0</v>
      </c>
      <c r="Y461" s="75">
        <v>0</v>
      </c>
      <c r="Z461" s="75">
        <v>0</v>
      </c>
      <c r="AA461" s="75">
        <v>0</v>
      </c>
      <c r="AB461" s="66" t="s">
        <v>100</v>
      </c>
      <c r="AC461" s="111" t="s">
        <v>416</v>
      </c>
      <c r="AD461" s="66"/>
    </row>
    <row r="462" s="8" customFormat="1" ht="24" spans="1:30">
      <c r="A462" s="45" t="s">
        <v>42</v>
      </c>
      <c r="B462" s="46" t="s">
        <v>874</v>
      </c>
      <c r="C462" s="45" t="s">
        <v>50</v>
      </c>
      <c r="D462" s="45" t="s">
        <v>45</v>
      </c>
      <c r="E462" s="45" t="s">
        <v>419</v>
      </c>
      <c r="F462" s="92">
        <v>80</v>
      </c>
      <c r="G462" s="75">
        <v>1</v>
      </c>
      <c r="H462" s="91">
        <v>58</v>
      </c>
      <c r="I462" s="45">
        <v>187</v>
      </c>
      <c r="J462" s="45">
        <v>2020</v>
      </c>
      <c r="K462" s="45">
        <v>2020</v>
      </c>
      <c r="L462" s="55">
        <v>15.5</v>
      </c>
      <c r="M462" s="55">
        <v>0</v>
      </c>
      <c r="N462" s="55">
        <v>0</v>
      </c>
      <c r="O462" s="55">
        <v>0</v>
      </c>
      <c r="P462" s="55">
        <v>15.5</v>
      </c>
      <c r="Q462" s="45" t="s">
        <v>46</v>
      </c>
      <c r="R462" s="45">
        <v>58</v>
      </c>
      <c r="S462" s="45">
        <v>187</v>
      </c>
      <c r="T462" s="45">
        <f t="shared" si="155"/>
        <v>58</v>
      </c>
      <c r="U462" s="45">
        <f t="shared" si="156"/>
        <v>187</v>
      </c>
      <c r="V462" s="73">
        <v>0</v>
      </c>
      <c r="W462" s="75">
        <v>0</v>
      </c>
      <c r="X462" s="75">
        <v>0</v>
      </c>
      <c r="Y462" s="75">
        <v>0</v>
      </c>
      <c r="Z462" s="75">
        <v>0</v>
      </c>
      <c r="AA462" s="75">
        <v>0</v>
      </c>
      <c r="AB462" s="66" t="s">
        <v>100</v>
      </c>
      <c r="AC462" s="111" t="s">
        <v>416</v>
      </c>
      <c r="AD462" s="66"/>
    </row>
    <row r="463" s="8" customFormat="1" ht="24" spans="1:30">
      <c r="A463" s="45" t="s">
        <v>42</v>
      </c>
      <c r="B463" s="46" t="s">
        <v>875</v>
      </c>
      <c r="C463" s="45" t="s">
        <v>53</v>
      </c>
      <c r="D463" s="45" t="s">
        <v>45</v>
      </c>
      <c r="E463" s="45" t="s">
        <v>419</v>
      </c>
      <c r="F463" s="92">
        <v>80</v>
      </c>
      <c r="G463" s="75">
        <v>1</v>
      </c>
      <c r="H463" s="91">
        <v>109</v>
      </c>
      <c r="I463" s="45">
        <v>426</v>
      </c>
      <c r="J463" s="45">
        <v>2020</v>
      </c>
      <c r="K463" s="45">
        <v>2020</v>
      </c>
      <c r="L463" s="55">
        <v>15.5</v>
      </c>
      <c r="M463" s="55">
        <v>0</v>
      </c>
      <c r="N463" s="55">
        <v>0</v>
      </c>
      <c r="O463" s="55">
        <v>0</v>
      </c>
      <c r="P463" s="55">
        <v>15.5</v>
      </c>
      <c r="Q463" s="45" t="s">
        <v>46</v>
      </c>
      <c r="R463" s="45">
        <v>109</v>
      </c>
      <c r="S463" s="45">
        <v>426</v>
      </c>
      <c r="T463" s="45">
        <f t="shared" si="155"/>
        <v>109</v>
      </c>
      <c r="U463" s="45">
        <f t="shared" si="156"/>
        <v>426</v>
      </c>
      <c r="V463" s="73">
        <v>0</v>
      </c>
      <c r="W463" s="75">
        <v>0</v>
      </c>
      <c r="X463" s="75">
        <v>0</v>
      </c>
      <c r="Y463" s="75">
        <v>0</v>
      </c>
      <c r="Z463" s="75">
        <v>0</v>
      </c>
      <c r="AA463" s="75">
        <v>0</v>
      </c>
      <c r="AB463" s="66" t="s">
        <v>100</v>
      </c>
      <c r="AC463" s="111" t="s">
        <v>416</v>
      </c>
      <c r="AD463" s="66"/>
    </row>
    <row r="464" s="8" customFormat="1" ht="24" spans="1:30">
      <c r="A464" s="45" t="s">
        <v>42</v>
      </c>
      <c r="B464" s="46" t="s">
        <v>423</v>
      </c>
      <c r="C464" s="45" t="s">
        <v>55</v>
      </c>
      <c r="D464" s="45" t="s">
        <v>45</v>
      </c>
      <c r="E464" s="45" t="s">
        <v>419</v>
      </c>
      <c r="F464" s="92">
        <v>80</v>
      </c>
      <c r="G464" s="75">
        <v>1</v>
      </c>
      <c r="H464" s="91">
        <v>34</v>
      </c>
      <c r="I464" s="45">
        <v>137</v>
      </c>
      <c r="J464" s="45">
        <v>2020</v>
      </c>
      <c r="K464" s="45">
        <v>2020</v>
      </c>
      <c r="L464" s="55">
        <v>15.5</v>
      </c>
      <c r="M464" s="55">
        <v>0</v>
      </c>
      <c r="N464" s="55">
        <v>0</v>
      </c>
      <c r="O464" s="55">
        <v>0</v>
      </c>
      <c r="P464" s="55">
        <v>15.5</v>
      </c>
      <c r="Q464" s="45" t="s">
        <v>46</v>
      </c>
      <c r="R464" s="45">
        <v>34</v>
      </c>
      <c r="S464" s="45">
        <v>137</v>
      </c>
      <c r="T464" s="45">
        <f t="shared" si="155"/>
        <v>34</v>
      </c>
      <c r="U464" s="45">
        <f t="shared" si="156"/>
        <v>137</v>
      </c>
      <c r="V464" s="73">
        <v>0</v>
      </c>
      <c r="W464" s="75">
        <v>0</v>
      </c>
      <c r="X464" s="75">
        <v>0</v>
      </c>
      <c r="Y464" s="75">
        <v>0</v>
      </c>
      <c r="Z464" s="75">
        <v>0</v>
      </c>
      <c r="AA464" s="75">
        <v>0</v>
      </c>
      <c r="AB464" s="66" t="s">
        <v>100</v>
      </c>
      <c r="AC464" s="111" t="s">
        <v>416</v>
      </c>
      <c r="AD464" s="66"/>
    </row>
    <row r="465" s="8" customFormat="1" ht="24" spans="1:30">
      <c r="A465" s="45" t="s">
        <v>42</v>
      </c>
      <c r="B465" s="46" t="s">
        <v>424</v>
      </c>
      <c r="C465" s="45" t="s">
        <v>55</v>
      </c>
      <c r="D465" s="45" t="s">
        <v>45</v>
      </c>
      <c r="E465" s="45" t="s">
        <v>419</v>
      </c>
      <c r="F465" s="92">
        <v>80</v>
      </c>
      <c r="G465" s="75">
        <v>1</v>
      </c>
      <c r="H465" s="91">
        <v>53</v>
      </c>
      <c r="I465" s="45">
        <v>214</v>
      </c>
      <c r="J465" s="45">
        <v>2020</v>
      </c>
      <c r="K465" s="45">
        <v>2020</v>
      </c>
      <c r="L465" s="55">
        <v>15.5</v>
      </c>
      <c r="M465" s="55">
        <v>0</v>
      </c>
      <c r="N465" s="55">
        <v>0</v>
      </c>
      <c r="O465" s="55">
        <v>0</v>
      </c>
      <c r="P465" s="55">
        <v>15.5</v>
      </c>
      <c r="Q465" s="45" t="s">
        <v>46</v>
      </c>
      <c r="R465" s="45">
        <v>53</v>
      </c>
      <c r="S465" s="45">
        <v>214</v>
      </c>
      <c r="T465" s="45">
        <f t="shared" si="155"/>
        <v>53</v>
      </c>
      <c r="U465" s="45">
        <f t="shared" si="156"/>
        <v>214</v>
      </c>
      <c r="V465" s="73">
        <v>0</v>
      </c>
      <c r="W465" s="75">
        <v>0</v>
      </c>
      <c r="X465" s="75">
        <v>0</v>
      </c>
      <c r="Y465" s="75">
        <v>0</v>
      </c>
      <c r="Z465" s="75">
        <v>0</v>
      </c>
      <c r="AA465" s="75">
        <v>0</v>
      </c>
      <c r="AB465" s="66" t="s">
        <v>100</v>
      </c>
      <c r="AC465" s="111" t="s">
        <v>416</v>
      </c>
      <c r="AD465" s="66"/>
    </row>
    <row r="466" s="8" customFormat="1" ht="24" spans="1:30">
      <c r="A466" s="45" t="s">
        <v>42</v>
      </c>
      <c r="B466" s="46" t="s">
        <v>425</v>
      </c>
      <c r="C466" s="45" t="s">
        <v>55</v>
      </c>
      <c r="D466" s="45" t="s">
        <v>45</v>
      </c>
      <c r="E466" s="45" t="s">
        <v>419</v>
      </c>
      <c r="F466" s="92">
        <v>80</v>
      </c>
      <c r="G466" s="75">
        <v>1</v>
      </c>
      <c r="H466" s="91">
        <v>100</v>
      </c>
      <c r="I466" s="45">
        <v>393</v>
      </c>
      <c r="J466" s="45">
        <v>2020</v>
      </c>
      <c r="K466" s="45">
        <v>2020</v>
      </c>
      <c r="L466" s="55">
        <v>15.5</v>
      </c>
      <c r="M466" s="55">
        <v>0</v>
      </c>
      <c r="N466" s="55">
        <v>0</v>
      </c>
      <c r="O466" s="55">
        <v>0</v>
      </c>
      <c r="P466" s="55">
        <v>15.5</v>
      </c>
      <c r="Q466" s="45" t="s">
        <v>46</v>
      </c>
      <c r="R466" s="45">
        <v>100</v>
      </c>
      <c r="S466" s="45">
        <v>393</v>
      </c>
      <c r="T466" s="45">
        <f t="shared" si="155"/>
        <v>100</v>
      </c>
      <c r="U466" s="45">
        <f t="shared" si="156"/>
        <v>393</v>
      </c>
      <c r="V466" s="73">
        <v>0</v>
      </c>
      <c r="W466" s="75">
        <v>0</v>
      </c>
      <c r="X466" s="75">
        <v>0</v>
      </c>
      <c r="Y466" s="75">
        <v>0</v>
      </c>
      <c r="Z466" s="75">
        <v>0</v>
      </c>
      <c r="AA466" s="75">
        <v>0</v>
      </c>
      <c r="AB466" s="66" t="s">
        <v>100</v>
      </c>
      <c r="AC466" s="111" t="s">
        <v>416</v>
      </c>
      <c r="AD466" s="66"/>
    </row>
    <row r="467" s="8" customFormat="1" ht="24" spans="1:30">
      <c r="A467" s="45" t="s">
        <v>42</v>
      </c>
      <c r="B467" s="46" t="s">
        <v>876</v>
      </c>
      <c r="C467" s="45" t="s">
        <v>44</v>
      </c>
      <c r="D467" s="45" t="s">
        <v>45</v>
      </c>
      <c r="E467" s="45" t="s">
        <v>419</v>
      </c>
      <c r="F467" s="92">
        <v>80</v>
      </c>
      <c r="G467" s="75">
        <v>1</v>
      </c>
      <c r="H467" s="91">
        <v>5</v>
      </c>
      <c r="I467" s="45">
        <v>14</v>
      </c>
      <c r="J467" s="45">
        <v>2020</v>
      </c>
      <c r="K467" s="45">
        <v>2020</v>
      </c>
      <c r="L467" s="55">
        <v>15.5</v>
      </c>
      <c r="M467" s="55">
        <v>0</v>
      </c>
      <c r="N467" s="55">
        <v>0</v>
      </c>
      <c r="O467" s="55">
        <v>0</v>
      </c>
      <c r="P467" s="55">
        <v>15.5</v>
      </c>
      <c r="Q467" s="45" t="s">
        <v>46</v>
      </c>
      <c r="R467" s="45">
        <v>5</v>
      </c>
      <c r="S467" s="45">
        <v>14</v>
      </c>
      <c r="T467" s="45">
        <f t="shared" si="155"/>
        <v>5</v>
      </c>
      <c r="U467" s="45">
        <f t="shared" si="156"/>
        <v>14</v>
      </c>
      <c r="V467" s="73">
        <v>0</v>
      </c>
      <c r="W467" s="75">
        <v>0</v>
      </c>
      <c r="X467" s="75">
        <v>0</v>
      </c>
      <c r="Y467" s="75">
        <v>0</v>
      </c>
      <c r="Z467" s="75">
        <v>0</v>
      </c>
      <c r="AA467" s="75">
        <v>0</v>
      </c>
      <c r="AB467" s="66" t="s">
        <v>100</v>
      </c>
      <c r="AC467" s="111" t="s">
        <v>416</v>
      </c>
      <c r="AD467" s="66"/>
    </row>
    <row r="468" s="8" customFormat="1" ht="24" spans="1:30">
      <c r="A468" s="45" t="s">
        <v>42</v>
      </c>
      <c r="B468" s="46" t="s">
        <v>877</v>
      </c>
      <c r="C468" s="45" t="s">
        <v>44</v>
      </c>
      <c r="D468" s="45" t="s">
        <v>45</v>
      </c>
      <c r="E468" s="45" t="s">
        <v>419</v>
      </c>
      <c r="F468" s="92">
        <v>80</v>
      </c>
      <c r="G468" s="75">
        <v>1</v>
      </c>
      <c r="H468" s="91">
        <v>4</v>
      </c>
      <c r="I468" s="45">
        <v>11</v>
      </c>
      <c r="J468" s="45">
        <v>2020</v>
      </c>
      <c r="K468" s="45">
        <v>2020</v>
      </c>
      <c r="L468" s="55">
        <v>15.5</v>
      </c>
      <c r="M468" s="55">
        <v>0</v>
      </c>
      <c r="N468" s="55">
        <v>0</v>
      </c>
      <c r="O468" s="55">
        <v>0</v>
      </c>
      <c r="P468" s="55">
        <v>15.5</v>
      </c>
      <c r="Q468" s="45" t="s">
        <v>46</v>
      </c>
      <c r="R468" s="45">
        <v>4</v>
      </c>
      <c r="S468" s="45">
        <v>11</v>
      </c>
      <c r="T468" s="45">
        <f t="shared" si="155"/>
        <v>4</v>
      </c>
      <c r="U468" s="45">
        <f t="shared" si="156"/>
        <v>11</v>
      </c>
      <c r="V468" s="73">
        <v>0</v>
      </c>
      <c r="W468" s="75">
        <v>0</v>
      </c>
      <c r="X468" s="75">
        <v>0</v>
      </c>
      <c r="Y468" s="75">
        <v>0</v>
      </c>
      <c r="Z468" s="75">
        <v>0</v>
      </c>
      <c r="AA468" s="75">
        <v>0</v>
      </c>
      <c r="AB468" s="66" t="s">
        <v>100</v>
      </c>
      <c r="AC468" s="111" t="s">
        <v>416</v>
      </c>
      <c r="AD468" s="66"/>
    </row>
    <row r="469" s="8" customFormat="1" ht="24" spans="1:30">
      <c r="A469" s="45" t="s">
        <v>42</v>
      </c>
      <c r="B469" s="46" t="s">
        <v>878</v>
      </c>
      <c r="C469" s="45" t="s">
        <v>56</v>
      </c>
      <c r="D469" s="45" t="s">
        <v>45</v>
      </c>
      <c r="E469" s="45" t="s">
        <v>419</v>
      </c>
      <c r="F469" s="92">
        <v>80</v>
      </c>
      <c r="G469" s="75">
        <v>1</v>
      </c>
      <c r="H469" s="91">
        <v>88</v>
      </c>
      <c r="I469" s="45">
        <v>323</v>
      </c>
      <c r="J469" s="45">
        <v>2020</v>
      </c>
      <c r="K469" s="45">
        <v>2020</v>
      </c>
      <c r="L469" s="55">
        <v>15.5</v>
      </c>
      <c r="M469" s="55">
        <v>0</v>
      </c>
      <c r="N469" s="55">
        <v>0</v>
      </c>
      <c r="O469" s="55">
        <v>0</v>
      </c>
      <c r="P469" s="55">
        <v>15.5</v>
      </c>
      <c r="Q469" s="45" t="s">
        <v>46</v>
      </c>
      <c r="R469" s="45">
        <v>88</v>
      </c>
      <c r="S469" s="45">
        <v>323</v>
      </c>
      <c r="T469" s="45">
        <f t="shared" si="155"/>
        <v>88</v>
      </c>
      <c r="U469" s="45">
        <f t="shared" si="156"/>
        <v>323</v>
      </c>
      <c r="V469" s="73">
        <v>0</v>
      </c>
      <c r="W469" s="75">
        <v>0</v>
      </c>
      <c r="X469" s="75">
        <v>0</v>
      </c>
      <c r="Y469" s="75">
        <v>0</v>
      </c>
      <c r="Z469" s="75">
        <v>0</v>
      </c>
      <c r="AA469" s="75">
        <v>0</v>
      </c>
      <c r="AB469" s="66" t="s">
        <v>100</v>
      </c>
      <c r="AC469" s="111" t="s">
        <v>416</v>
      </c>
      <c r="AD469" s="66"/>
    </row>
    <row r="470" s="8" customFormat="1" ht="24" spans="1:30">
      <c r="A470" s="45" t="s">
        <v>42</v>
      </c>
      <c r="B470" s="46" t="s">
        <v>879</v>
      </c>
      <c r="C470" s="45" t="s">
        <v>50</v>
      </c>
      <c r="D470" s="45" t="s">
        <v>45</v>
      </c>
      <c r="E470" s="45" t="s">
        <v>419</v>
      </c>
      <c r="F470" s="92">
        <v>80</v>
      </c>
      <c r="G470" s="75">
        <v>1</v>
      </c>
      <c r="H470" s="91">
        <v>24</v>
      </c>
      <c r="I470" s="45">
        <v>87</v>
      </c>
      <c r="J470" s="45">
        <v>2020</v>
      </c>
      <c r="K470" s="45">
        <v>2020</v>
      </c>
      <c r="L470" s="55">
        <v>15.5</v>
      </c>
      <c r="M470" s="55">
        <v>0</v>
      </c>
      <c r="N470" s="55">
        <v>0</v>
      </c>
      <c r="O470" s="55">
        <v>0</v>
      </c>
      <c r="P470" s="55">
        <v>15.5</v>
      </c>
      <c r="Q470" s="45" t="s">
        <v>46</v>
      </c>
      <c r="R470" s="45">
        <v>24</v>
      </c>
      <c r="S470" s="45">
        <v>87</v>
      </c>
      <c r="T470" s="45">
        <f t="shared" si="155"/>
        <v>24</v>
      </c>
      <c r="U470" s="45">
        <f t="shared" si="156"/>
        <v>87</v>
      </c>
      <c r="V470" s="73">
        <v>0</v>
      </c>
      <c r="W470" s="75">
        <v>0</v>
      </c>
      <c r="X470" s="75">
        <v>0</v>
      </c>
      <c r="Y470" s="75">
        <v>0</v>
      </c>
      <c r="Z470" s="75">
        <v>0</v>
      </c>
      <c r="AA470" s="75">
        <v>0</v>
      </c>
      <c r="AB470" s="66" t="s">
        <v>100</v>
      </c>
      <c r="AC470" s="111" t="s">
        <v>416</v>
      </c>
      <c r="AD470" s="66"/>
    </row>
    <row r="471" s="8" customFormat="1" ht="24" spans="1:30">
      <c r="A471" s="45" t="s">
        <v>42</v>
      </c>
      <c r="B471" s="46" t="s">
        <v>880</v>
      </c>
      <c r="C471" s="45" t="s">
        <v>55</v>
      </c>
      <c r="D471" s="45" t="s">
        <v>45</v>
      </c>
      <c r="E471" s="45" t="s">
        <v>419</v>
      </c>
      <c r="F471" s="92">
        <v>80</v>
      </c>
      <c r="G471" s="75">
        <v>1</v>
      </c>
      <c r="H471" s="91">
        <v>138</v>
      </c>
      <c r="I471" s="45">
        <v>551</v>
      </c>
      <c r="J471" s="45">
        <v>2020</v>
      </c>
      <c r="K471" s="45">
        <v>2020</v>
      </c>
      <c r="L471" s="55">
        <v>15.5</v>
      </c>
      <c r="M471" s="55">
        <v>0</v>
      </c>
      <c r="N471" s="55">
        <v>0</v>
      </c>
      <c r="O471" s="55">
        <v>0</v>
      </c>
      <c r="P471" s="55">
        <v>15.5</v>
      </c>
      <c r="Q471" s="45" t="s">
        <v>46</v>
      </c>
      <c r="R471" s="45">
        <v>138</v>
      </c>
      <c r="S471" s="45">
        <v>551</v>
      </c>
      <c r="T471" s="45">
        <f t="shared" si="155"/>
        <v>138</v>
      </c>
      <c r="U471" s="45">
        <f t="shared" si="156"/>
        <v>551</v>
      </c>
      <c r="V471" s="73">
        <v>0</v>
      </c>
      <c r="W471" s="75">
        <v>0</v>
      </c>
      <c r="X471" s="75">
        <v>0</v>
      </c>
      <c r="Y471" s="75">
        <v>0</v>
      </c>
      <c r="Z471" s="75">
        <v>0</v>
      </c>
      <c r="AA471" s="75">
        <v>0</v>
      </c>
      <c r="AB471" s="66" t="s">
        <v>100</v>
      </c>
      <c r="AC471" s="111" t="s">
        <v>416</v>
      </c>
      <c r="AD471" s="66"/>
    </row>
    <row r="472" s="8" customFormat="1" ht="24" spans="1:30">
      <c r="A472" s="45" t="s">
        <v>42</v>
      </c>
      <c r="B472" s="46" t="s">
        <v>881</v>
      </c>
      <c r="C472" s="45" t="s">
        <v>49</v>
      </c>
      <c r="D472" s="45" t="s">
        <v>45</v>
      </c>
      <c r="E472" s="45" t="s">
        <v>419</v>
      </c>
      <c r="F472" s="92">
        <v>80</v>
      </c>
      <c r="G472" s="75">
        <v>1</v>
      </c>
      <c r="H472" s="91">
        <v>4</v>
      </c>
      <c r="I472" s="45">
        <v>12</v>
      </c>
      <c r="J472" s="45">
        <v>2020</v>
      </c>
      <c r="K472" s="45">
        <v>2020</v>
      </c>
      <c r="L472" s="55">
        <v>15.5</v>
      </c>
      <c r="M472" s="55">
        <v>0</v>
      </c>
      <c r="N472" s="55">
        <v>0</v>
      </c>
      <c r="O472" s="55">
        <v>0</v>
      </c>
      <c r="P472" s="55">
        <v>15.5</v>
      </c>
      <c r="Q472" s="45" t="s">
        <v>46</v>
      </c>
      <c r="R472" s="45">
        <v>4</v>
      </c>
      <c r="S472" s="45">
        <v>12</v>
      </c>
      <c r="T472" s="45">
        <f t="shared" si="155"/>
        <v>4</v>
      </c>
      <c r="U472" s="45">
        <f t="shared" si="156"/>
        <v>12</v>
      </c>
      <c r="V472" s="73">
        <v>0</v>
      </c>
      <c r="W472" s="75">
        <v>0</v>
      </c>
      <c r="X472" s="75">
        <v>0</v>
      </c>
      <c r="Y472" s="75">
        <v>0</v>
      </c>
      <c r="Z472" s="75">
        <v>0</v>
      </c>
      <c r="AA472" s="75">
        <v>0</v>
      </c>
      <c r="AB472" s="66" t="s">
        <v>100</v>
      </c>
      <c r="AC472" s="111" t="s">
        <v>416</v>
      </c>
      <c r="AD472" s="66"/>
    </row>
    <row r="473" s="8" customFormat="1" ht="24" spans="1:30">
      <c r="A473" s="45" t="s">
        <v>42</v>
      </c>
      <c r="B473" s="46" t="s">
        <v>882</v>
      </c>
      <c r="C473" s="45" t="s">
        <v>49</v>
      </c>
      <c r="D473" s="45" t="s">
        <v>45</v>
      </c>
      <c r="E473" s="45" t="s">
        <v>419</v>
      </c>
      <c r="F473" s="92">
        <v>80</v>
      </c>
      <c r="G473" s="75">
        <v>1</v>
      </c>
      <c r="H473" s="91">
        <v>1</v>
      </c>
      <c r="I473" s="45">
        <v>1</v>
      </c>
      <c r="J473" s="45">
        <v>2020</v>
      </c>
      <c r="K473" s="45">
        <v>2020</v>
      </c>
      <c r="L473" s="55">
        <v>15.5</v>
      </c>
      <c r="M473" s="55">
        <v>0</v>
      </c>
      <c r="N473" s="55">
        <v>0</v>
      </c>
      <c r="O473" s="55">
        <v>0</v>
      </c>
      <c r="P473" s="55">
        <v>15.5</v>
      </c>
      <c r="Q473" s="45" t="s">
        <v>46</v>
      </c>
      <c r="R473" s="45">
        <v>1</v>
      </c>
      <c r="S473" s="45">
        <v>1</v>
      </c>
      <c r="T473" s="45">
        <f t="shared" si="155"/>
        <v>1</v>
      </c>
      <c r="U473" s="45">
        <f t="shared" si="156"/>
        <v>1</v>
      </c>
      <c r="V473" s="73">
        <v>0</v>
      </c>
      <c r="W473" s="75">
        <v>0</v>
      </c>
      <c r="X473" s="75">
        <v>0</v>
      </c>
      <c r="Y473" s="75">
        <v>0</v>
      </c>
      <c r="Z473" s="75">
        <v>0</v>
      </c>
      <c r="AA473" s="75">
        <v>0</v>
      </c>
      <c r="AB473" s="66" t="s">
        <v>100</v>
      </c>
      <c r="AC473" s="111" t="s">
        <v>416</v>
      </c>
      <c r="AD473" s="66"/>
    </row>
    <row r="474" s="8" customFormat="1" ht="24" spans="1:30">
      <c r="A474" s="45" t="s">
        <v>42</v>
      </c>
      <c r="B474" s="46" t="s">
        <v>883</v>
      </c>
      <c r="C474" s="45" t="s">
        <v>49</v>
      </c>
      <c r="D474" s="45" t="s">
        <v>45</v>
      </c>
      <c r="E474" s="45" t="s">
        <v>419</v>
      </c>
      <c r="F474" s="92">
        <v>80</v>
      </c>
      <c r="G474" s="75">
        <v>1</v>
      </c>
      <c r="H474" s="91">
        <v>26</v>
      </c>
      <c r="I474" s="45">
        <v>79</v>
      </c>
      <c r="J474" s="45">
        <v>2020</v>
      </c>
      <c r="K474" s="45">
        <v>2020</v>
      </c>
      <c r="L474" s="55">
        <v>15.5</v>
      </c>
      <c r="M474" s="55">
        <v>0</v>
      </c>
      <c r="N474" s="55">
        <v>0</v>
      </c>
      <c r="O474" s="55">
        <v>0</v>
      </c>
      <c r="P474" s="55">
        <v>15.5</v>
      </c>
      <c r="Q474" s="45" t="s">
        <v>46</v>
      </c>
      <c r="R474" s="45">
        <v>26</v>
      </c>
      <c r="S474" s="45">
        <v>79</v>
      </c>
      <c r="T474" s="45">
        <f t="shared" si="155"/>
        <v>26</v>
      </c>
      <c r="U474" s="45">
        <f t="shared" si="156"/>
        <v>79</v>
      </c>
      <c r="V474" s="73">
        <v>0</v>
      </c>
      <c r="W474" s="75">
        <v>0</v>
      </c>
      <c r="X474" s="75">
        <v>0</v>
      </c>
      <c r="Y474" s="75">
        <v>0</v>
      </c>
      <c r="Z474" s="75">
        <v>0</v>
      </c>
      <c r="AA474" s="75">
        <v>0</v>
      </c>
      <c r="AB474" s="66" t="s">
        <v>100</v>
      </c>
      <c r="AC474" s="111" t="s">
        <v>416</v>
      </c>
      <c r="AD474" s="66"/>
    </row>
    <row r="475" s="8" customFormat="1" ht="24" spans="1:30">
      <c r="A475" s="45" t="s">
        <v>42</v>
      </c>
      <c r="B475" s="46" t="s">
        <v>884</v>
      </c>
      <c r="C475" s="45" t="s">
        <v>49</v>
      </c>
      <c r="D475" s="45" t="s">
        <v>45</v>
      </c>
      <c r="E475" s="45" t="s">
        <v>419</v>
      </c>
      <c r="F475" s="92">
        <v>80</v>
      </c>
      <c r="G475" s="75">
        <v>1</v>
      </c>
      <c r="H475" s="91">
        <v>32</v>
      </c>
      <c r="I475" s="45">
        <v>115</v>
      </c>
      <c r="J475" s="45">
        <v>2020</v>
      </c>
      <c r="K475" s="45">
        <v>2020</v>
      </c>
      <c r="L475" s="55">
        <v>15.5</v>
      </c>
      <c r="M475" s="55">
        <v>0</v>
      </c>
      <c r="N475" s="55">
        <v>0</v>
      </c>
      <c r="O475" s="55">
        <v>0</v>
      </c>
      <c r="P475" s="55">
        <v>15.5</v>
      </c>
      <c r="Q475" s="45" t="s">
        <v>46</v>
      </c>
      <c r="R475" s="45">
        <v>32</v>
      </c>
      <c r="S475" s="45">
        <v>115</v>
      </c>
      <c r="T475" s="45">
        <f t="shared" si="155"/>
        <v>32</v>
      </c>
      <c r="U475" s="45">
        <f t="shared" si="156"/>
        <v>115</v>
      </c>
      <c r="V475" s="73">
        <v>0</v>
      </c>
      <c r="W475" s="75">
        <v>0</v>
      </c>
      <c r="X475" s="75">
        <v>0</v>
      </c>
      <c r="Y475" s="75">
        <v>0</v>
      </c>
      <c r="Z475" s="75">
        <v>0</v>
      </c>
      <c r="AA475" s="75">
        <v>0</v>
      </c>
      <c r="AB475" s="66" t="s">
        <v>100</v>
      </c>
      <c r="AC475" s="111" t="s">
        <v>416</v>
      </c>
      <c r="AD475" s="66"/>
    </row>
    <row r="476" s="8" customFormat="1" ht="24" spans="1:30">
      <c r="A476" s="45" t="s">
        <v>42</v>
      </c>
      <c r="B476" s="46" t="s">
        <v>885</v>
      </c>
      <c r="C476" s="45" t="s">
        <v>49</v>
      </c>
      <c r="D476" s="45" t="s">
        <v>45</v>
      </c>
      <c r="E476" s="45" t="s">
        <v>419</v>
      </c>
      <c r="F476" s="92">
        <v>80</v>
      </c>
      <c r="G476" s="75">
        <v>1</v>
      </c>
      <c r="H476" s="91">
        <v>21</v>
      </c>
      <c r="I476" s="45">
        <v>75</v>
      </c>
      <c r="J476" s="45">
        <v>2020</v>
      </c>
      <c r="K476" s="45">
        <v>2020</v>
      </c>
      <c r="L476" s="55">
        <v>15.5</v>
      </c>
      <c r="M476" s="55">
        <v>0</v>
      </c>
      <c r="N476" s="55">
        <v>0</v>
      </c>
      <c r="O476" s="55">
        <v>0</v>
      </c>
      <c r="P476" s="55">
        <v>15.5</v>
      </c>
      <c r="Q476" s="45" t="s">
        <v>46</v>
      </c>
      <c r="R476" s="45">
        <v>21</v>
      </c>
      <c r="S476" s="45">
        <v>75</v>
      </c>
      <c r="T476" s="45">
        <f t="shared" si="155"/>
        <v>21</v>
      </c>
      <c r="U476" s="45">
        <f t="shared" si="156"/>
        <v>75</v>
      </c>
      <c r="V476" s="73">
        <v>0</v>
      </c>
      <c r="W476" s="75">
        <v>0</v>
      </c>
      <c r="X476" s="75">
        <v>0</v>
      </c>
      <c r="Y476" s="75">
        <v>0</v>
      </c>
      <c r="Z476" s="75">
        <v>0</v>
      </c>
      <c r="AA476" s="75">
        <v>0</v>
      </c>
      <c r="AB476" s="66" t="s">
        <v>100</v>
      </c>
      <c r="AC476" s="111" t="s">
        <v>416</v>
      </c>
      <c r="AD476" s="66"/>
    </row>
    <row r="477" s="8" customFormat="1" ht="24" spans="1:30">
      <c r="A477" s="45" t="s">
        <v>42</v>
      </c>
      <c r="B477" s="46" t="s">
        <v>886</v>
      </c>
      <c r="C477" s="45" t="s">
        <v>49</v>
      </c>
      <c r="D477" s="45" t="s">
        <v>45</v>
      </c>
      <c r="E477" s="45" t="s">
        <v>419</v>
      </c>
      <c r="F477" s="92">
        <v>80</v>
      </c>
      <c r="G477" s="75">
        <v>1</v>
      </c>
      <c r="H477" s="91">
        <v>6</v>
      </c>
      <c r="I477" s="45">
        <v>21</v>
      </c>
      <c r="J477" s="45">
        <v>2020</v>
      </c>
      <c r="K477" s="45">
        <v>2020</v>
      </c>
      <c r="L477" s="55">
        <v>15.5</v>
      </c>
      <c r="M477" s="55">
        <v>0</v>
      </c>
      <c r="N477" s="55">
        <v>0</v>
      </c>
      <c r="O477" s="55">
        <v>0</v>
      </c>
      <c r="P477" s="55">
        <v>15.5</v>
      </c>
      <c r="Q477" s="45" t="s">
        <v>46</v>
      </c>
      <c r="R477" s="45">
        <v>6</v>
      </c>
      <c r="S477" s="45">
        <v>21</v>
      </c>
      <c r="T477" s="45">
        <f t="shared" si="155"/>
        <v>6</v>
      </c>
      <c r="U477" s="45">
        <f t="shared" si="156"/>
        <v>21</v>
      </c>
      <c r="V477" s="73">
        <v>0</v>
      </c>
      <c r="W477" s="75">
        <v>0</v>
      </c>
      <c r="X477" s="75">
        <v>0</v>
      </c>
      <c r="Y477" s="75">
        <v>0</v>
      </c>
      <c r="Z477" s="75">
        <v>0</v>
      </c>
      <c r="AA477" s="75">
        <v>0</v>
      </c>
      <c r="AB477" s="66" t="s">
        <v>100</v>
      </c>
      <c r="AC477" s="111" t="s">
        <v>416</v>
      </c>
      <c r="AD477" s="66"/>
    </row>
    <row r="478" s="8" customFormat="1" ht="24" spans="1:30">
      <c r="A478" s="45" t="s">
        <v>42</v>
      </c>
      <c r="B478" s="46" t="s">
        <v>887</v>
      </c>
      <c r="C478" s="45" t="s">
        <v>49</v>
      </c>
      <c r="D478" s="45" t="s">
        <v>45</v>
      </c>
      <c r="E478" s="45" t="s">
        <v>419</v>
      </c>
      <c r="F478" s="92">
        <v>80</v>
      </c>
      <c r="G478" s="75">
        <v>1</v>
      </c>
      <c r="H478" s="91">
        <v>3</v>
      </c>
      <c r="I478" s="45">
        <v>5</v>
      </c>
      <c r="J478" s="45">
        <v>2020</v>
      </c>
      <c r="K478" s="45">
        <v>2020</v>
      </c>
      <c r="L478" s="55">
        <v>15.5</v>
      </c>
      <c r="M478" s="55">
        <v>0</v>
      </c>
      <c r="N478" s="55">
        <v>0</v>
      </c>
      <c r="O478" s="55">
        <v>0</v>
      </c>
      <c r="P478" s="55">
        <v>15.5</v>
      </c>
      <c r="Q478" s="45" t="s">
        <v>46</v>
      </c>
      <c r="R478" s="45">
        <v>3</v>
      </c>
      <c r="S478" s="45">
        <v>5</v>
      </c>
      <c r="T478" s="45">
        <f t="shared" si="155"/>
        <v>3</v>
      </c>
      <c r="U478" s="45">
        <f t="shared" si="156"/>
        <v>5</v>
      </c>
      <c r="V478" s="73">
        <v>0</v>
      </c>
      <c r="W478" s="75">
        <v>0</v>
      </c>
      <c r="X478" s="75">
        <v>0</v>
      </c>
      <c r="Y478" s="75">
        <v>0</v>
      </c>
      <c r="Z478" s="75">
        <v>0</v>
      </c>
      <c r="AA478" s="75">
        <v>0</v>
      </c>
      <c r="AB478" s="66" t="s">
        <v>100</v>
      </c>
      <c r="AC478" s="111" t="s">
        <v>416</v>
      </c>
      <c r="AD478" s="66"/>
    </row>
    <row r="479" s="8" customFormat="1" ht="24" spans="1:30">
      <c r="A479" s="45" t="s">
        <v>42</v>
      </c>
      <c r="B479" s="46" t="s">
        <v>888</v>
      </c>
      <c r="C479" s="45" t="s">
        <v>49</v>
      </c>
      <c r="D479" s="45" t="s">
        <v>45</v>
      </c>
      <c r="E479" s="45" t="s">
        <v>419</v>
      </c>
      <c r="F479" s="92">
        <v>80</v>
      </c>
      <c r="G479" s="75">
        <v>1</v>
      </c>
      <c r="H479" s="91">
        <v>25</v>
      </c>
      <c r="I479" s="45">
        <v>103</v>
      </c>
      <c r="J479" s="45">
        <v>2020</v>
      </c>
      <c r="K479" s="45">
        <v>2020</v>
      </c>
      <c r="L479" s="55">
        <v>15.5</v>
      </c>
      <c r="M479" s="55">
        <v>0</v>
      </c>
      <c r="N479" s="55">
        <v>0</v>
      </c>
      <c r="O479" s="55">
        <v>0</v>
      </c>
      <c r="P479" s="55">
        <v>15.5</v>
      </c>
      <c r="Q479" s="45" t="s">
        <v>46</v>
      </c>
      <c r="R479" s="45">
        <v>25</v>
      </c>
      <c r="S479" s="45">
        <v>103</v>
      </c>
      <c r="T479" s="45">
        <f t="shared" si="155"/>
        <v>25</v>
      </c>
      <c r="U479" s="45">
        <f t="shared" si="156"/>
        <v>103</v>
      </c>
      <c r="V479" s="73">
        <v>0</v>
      </c>
      <c r="W479" s="75">
        <v>0</v>
      </c>
      <c r="X479" s="75">
        <v>0</v>
      </c>
      <c r="Y479" s="75">
        <v>0</v>
      </c>
      <c r="Z479" s="75">
        <v>0</v>
      </c>
      <c r="AA479" s="75">
        <v>0</v>
      </c>
      <c r="AB479" s="66" t="s">
        <v>100</v>
      </c>
      <c r="AC479" s="111" t="s">
        <v>416</v>
      </c>
      <c r="AD479" s="66"/>
    </row>
    <row r="480" s="8" customFormat="1" ht="24" spans="1:30">
      <c r="A480" s="45" t="s">
        <v>42</v>
      </c>
      <c r="B480" s="46" t="s">
        <v>889</v>
      </c>
      <c r="C480" s="45" t="s">
        <v>52</v>
      </c>
      <c r="D480" s="45" t="s">
        <v>45</v>
      </c>
      <c r="E480" s="45" t="s">
        <v>419</v>
      </c>
      <c r="F480" s="92">
        <v>80</v>
      </c>
      <c r="G480" s="75">
        <v>1</v>
      </c>
      <c r="H480" s="91">
        <v>84</v>
      </c>
      <c r="I480" s="45">
        <v>252</v>
      </c>
      <c r="J480" s="45">
        <v>2020</v>
      </c>
      <c r="K480" s="45">
        <v>2020</v>
      </c>
      <c r="L480" s="55">
        <v>15.5</v>
      </c>
      <c r="M480" s="55">
        <v>0</v>
      </c>
      <c r="N480" s="55">
        <v>0</v>
      </c>
      <c r="O480" s="55">
        <v>0</v>
      </c>
      <c r="P480" s="55">
        <v>15.5</v>
      </c>
      <c r="Q480" s="45" t="s">
        <v>46</v>
      </c>
      <c r="R480" s="45">
        <v>84</v>
      </c>
      <c r="S480" s="45">
        <v>252</v>
      </c>
      <c r="T480" s="45">
        <f t="shared" si="155"/>
        <v>84</v>
      </c>
      <c r="U480" s="45">
        <f t="shared" si="156"/>
        <v>252</v>
      </c>
      <c r="V480" s="73">
        <v>0</v>
      </c>
      <c r="W480" s="75">
        <v>0</v>
      </c>
      <c r="X480" s="75">
        <v>0</v>
      </c>
      <c r="Y480" s="75">
        <v>0</v>
      </c>
      <c r="Z480" s="75">
        <v>0</v>
      </c>
      <c r="AA480" s="75">
        <v>0</v>
      </c>
      <c r="AB480" s="66" t="s">
        <v>100</v>
      </c>
      <c r="AC480" s="111" t="s">
        <v>416</v>
      </c>
      <c r="AD480" s="66"/>
    </row>
    <row r="481" s="8" customFormat="1" ht="24" spans="1:30">
      <c r="A481" s="45" t="s">
        <v>42</v>
      </c>
      <c r="B481" s="46" t="s">
        <v>890</v>
      </c>
      <c r="C481" s="45" t="s">
        <v>57</v>
      </c>
      <c r="D481" s="45" t="s">
        <v>45</v>
      </c>
      <c r="E481" s="45" t="s">
        <v>419</v>
      </c>
      <c r="F481" s="92">
        <v>80</v>
      </c>
      <c r="G481" s="75">
        <v>1</v>
      </c>
      <c r="H481" s="91">
        <v>1</v>
      </c>
      <c r="I481" s="45">
        <v>5</v>
      </c>
      <c r="J481" s="45">
        <v>2020</v>
      </c>
      <c r="K481" s="45">
        <v>2020</v>
      </c>
      <c r="L481" s="55">
        <v>15.5</v>
      </c>
      <c r="M481" s="55">
        <v>0</v>
      </c>
      <c r="N481" s="55">
        <v>0</v>
      </c>
      <c r="O481" s="55">
        <v>0</v>
      </c>
      <c r="P481" s="55">
        <v>15.5</v>
      </c>
      <c r="Q481" s="45" t="s">
        <v>46</v>
      </c>
      <c r="R481" s="45">
        <v>1</v>
      </c>
      <c r="S481" s="45">
        <v>5</v>
      </c>
      <c r="T481" s="45">
        <f t="shared" si="155"/>
        <v>1</v>
      </c>
      <c r="U481" s="45">
        <f t="shared" si="156"/>
        <v>5</v>
      </c>
      <c r="V481" s="73">
        <v>0</v>
      </c>
      <c r="W481" s="75">
        <v>0</v>
      </c>
      <c r="X481" s="75">
        <v>0</v>
      </c>
      <c r="Y481" s="75">
        <v>0</v>
      </c>
      <c r="Z481" s="75">
        <v>0</v>
      </c>
      <c r="AA481" s="75">
        <v>0</v>
      </c>
      <c r="AB481" s="66" t="s">
        <v>100</v>
      </c>
      <c r="AC481" s="111" t="s">
        <v>416</v>
      </c>
      <c r="AD481" s="66"/>
    </row>
    <row r="482" s="8" customFormat="1" ht="24" spans="1:30">
      <c r="A482" s="45" t="s">
        <v>42</v>
      </c>
      <c r="B482" s="46" t="s">
        <v>891</v>
      </c>
      <c r="C482" s="45" t="s">
        <v>57</v>
      </c>
      <c r="D482" s="45" t="s">
        <v>45</v>
      </c>
      <c r="E482" s="45" t="s">
        <v>419</v>
      </c>
      <c r="F482" s="92">
        <v>80</v>
      </c>
      <c r="G482" s="75">
        <v>1</v>
      </c>
      <c r="H482" s="91">
        <v>34</v>
      </c>
      <c r="I482" s="45">
        <v>131</v>
      </c>
      <c r="J482" s="45">
        <v>2020</v>
      </c>
      <c r="K482" s="45">
        <v>2020</v>
      </c>
      <c r="L482" s="55">
        <v>15.5</v>
      </c>
      <c r="M482" s="55">
        <v>0</v>
      </c>
      <c r="N482" s="55">
        <v>0</v>
      </c>
      <c r="O482" s="55">
        <v>0</v>
      </c>
      <c r="P482" s="55">
        <v>15.5</v>
      </c>
      <c r="Q482" s="45" t="s">
        <v>46</v>
      </c>
      <c r="R482" s="45">
        <v>34</v>
      </c>
      <c r="S482" s="45">
        <v>131</v>
      </c>
      <c r="T482" s="45">
        <f t="shared" si="155"/>
        <v>34</v>
      </c>
      <c r="U482" s="45">
        <f t="shared" si="156"/>
        <v>131</v>
      </c>
      <c r="V482" s="73">
        <v>0</v>
      </c>
      <c r="W482" s="75">
        <v>0</v>
      </c>
      <c r="X482" s="75">
        <v>0</v>
      </c>
      <c r="Y482" s="75">
        <v>0</v>
      </c>
      <c r="Z482" s="75">
        <v>0</v>
      </c>
      <c r="AA482" s="75">
        <v>0</v>
      </c>
      <c r="AB482" s="66" t="s">
        <v>100</v>
      </c>
      <c r="AC482" s="111" t="s">
        <v>416</v>
      </c>
      <c r="AD482" s="66"/>
    </row>
    <row r="483" s="5" customFormat="1" ht="12" spans="1:30">
      <c r="A483" s="43">
        <v>8.8</v>
      </c>
      <c r="B483" s="44" t="s">
        <v>441</v>
      </c>
      <c r="C483" s="43"/>
      <c r="D483" s="43"/>
      <c r="E483" s="43"/>
      <c r="F483" s="58">
        <f t="shared" ref="F483:K483" si="157">SUM(F484:F485)</f>
        <v>2</v>
      </c>
      <c r="G483" s="58">
        <f t="shared" si="157"/>
        <v>2</v>
      </c>
      <c r="H483" s="58">
        <f t="shared" si="157"/>
        <v>68</v>
      </c>
      <c r="I483" s="58">
        <f t="shared" si="157"/>
        <v>237</v>
      </c>
      <c r="J483" s="43"/>
      <c r="K483" s="43"/>
      <c r="L483" s="99">
        <f>SUM(L484:L485)</f>
        <v>60</v>
      </c>
      <c r="M483" s="99">
        <f t="shared" ref="M483:AA483" si="158">SUM(M484:M485)</f>
        <v>60</v>
      </c>
      <c r="N483" s="99">
        <f t="shared" si="158"/>
        <v>0</v>
      </c>
      <c r="O483" s="99">
        <f t="shared" si="158"/>
        <v>0</v>
      </c>
      <c r="P483" s="99">
        <f t="shared" si="158"/>
        <v>0</v>
      </c>
      <c r="Q483" s="43"/>
      <c r="R483" s="58">
        <f t="shared" si="158"/>
        <v>68</v>
      </c>
      <c r="S483" s="58">
        <f t="shared" si="158"/>
        <v>237</v>
      </c>
      <c r="T483" s="58">
        <f t="shared" si="158"/>
        <v>68</v>
      </c>
      <c r="U483" s="58">
        <f t="shared" si="158"/>
        <v>237</v>
      </c>
      <c r="V483" s="58">
        <f t="shared" si="158"/>
        <v>0</v>
      </c>
      <c r="W483" s="58">
        <f t="shared" si="158"/>
        <v>0</v>
      </c>
      <c r="X483" s="58">
        <f t="shared" si="158"/>
        <v>0</v>
      </c>
      <c r="Y483" s="58">
        <f t="shared" si="158"/>
        <v>0</v>
      </c>
      <c r="Z483" s="58">
        <f t="shared" si="158"/>
        <v>0</v>
      </c>
      <c r="AA483" s="58">
        <f t="shared" si="158"/>
        <v>0</v>
      </c>
      <c r="AB483" s="43"/>
      <c r="AC483" s="110"/>
      <c r="AD483" s="65"/>
    </row>
    <row r="484" s="8" customFormat="1" ht="12" spans="1:30">
      <c r="A484" s="45" t="s">
        <v>42</v>
      </c>
      <c r="B484" s="46" t="s">
        <v>892</v>
      </c>
      <c r="C484" s="45" t="s">
        <v>445</v>
      </c>
      <c r="D484" s="45" t="s">
        <v>248</v>
      </c>
      <c r="E484" s="45" t="s">
        <v>267</v>
      </c>
      <c r="F484" s="92">
        <v>1</v>
      </c>
      <c r="G484" s="92">
        <v>1</v>
      </c>
      <c r="H484" s="91">
        <v>45</v>
      </c>
      <c r="I484" s="91">
        <v>168</v>
      </c>
      <c r="J484" s="45">
        <v>2020</v>
      </c>
      <c r="K484" s="45">
        <v>2020</v>
      </c>
      <c r="L484" s="55">
        <v>30</v>
      </c>
      <c r="M484" s="55">
        <v>30</v>
      </c>
      <c r="N484" s="55">
        <v>0</v>
      </c>
      <c r="O484" s="55">
        <v>0</v>
      </c>
      <c r="P484" s="55">
        <v>0</v>
      </c>
      <c r="Q484" s="45" t="s">
        <v>46</v>
      </c>
      <c r="R484" s="45">
        <v>45</v>
      </c>
      <c r="S484" s="45">
        <v>168</v>
      </c>
      <c r="T484" s="45">
        <f>H484</f>
        <v>45</v>
      </c>
      <c r="U484" s="45">
        <f>I484</f>
        <v>168</v>
      </c>
      <c r="V484" s="45">
        <v>0</v>
      </c>
      <c r="W484" s="45">
        <v>0</v>
      </c>
      <c r="X484" s="45">
        <v>0</v>
      </c>
      <c r="Y484" s="45">
        <v>0</v>
      </c>
      <c r="Z484" s="45">
        <v>0</v>
      </c>
      <c r="AA484" s="45">
        <v>0</v>
      </c>
      <c r="AB484" s="45" t="s">
        <v>206</v>
      </c>
      <c r="AC484" s="111" t="s">
        <v>443</v>
      </c>
      <c r="AD484" s="66"/>
    </row>
    <row r="485" s="15" customFormat="1" ht="24" spans="1:30">
      <c r="A485" s="45" t="s">
        <v>42</v>
      </c>
      <c r="B485" s="46" t="s">
        <v>893</v>
      </c>
      <c r="C485" s="45" t="s">
        <v>445</v>
      </c>
      <c r="D485" s="45" t="s">
        <v>45</v>
      </c>
      <c r="E485" s="45" t="s">
        <v>267</v>
      </c>
      <c r="F485" s="92">
        <v>1</v>
      </c>
      <c r="G485" s="92">
        <v>1</v>
      </c>
      <c r="H485" s="91">
        <v>23</v>
      </c>
      <c r="I485" s="91">
        <v>69</v>
      </c>
      <c r="J485" s="45">
        <v>2020</v>
      </c>
      <c r="K485" s="45">
        <v>2020</v>
      </c>
      <c r="L485" s="55">
        <v>30</v>
      </c>
      <c r="M485" s="55">
        <v>30</v>
      </c>
      <c r="N485" s="55">
        <v>0</v>
      </c>
      <c r="O485" s="55">
        <v>0</v>
      </c>
      <c r="P485" s="55">
        <v>0</v>
      </c>
      <c r="Q485" s="45" t="s">
        <v>46</v>
      </c>
      <c r="R485" s="45">
        <v>23</v>
      </c>
      <c r="S485" s="45">
        <v>69</v>
      </c>
      <c r="T485" s="45">
        <f>H485</f>
        <v>23</v>
      </c>
      <c r="U485" s="45">
        <f>I485</f>
        <v>69</v>
      </c>
      <c r="V485" s="45">
        <v>0</v>
      </c>
      <c r="W485" s="45">
        <v>0</v>
      </c>
      <c r="X485" s="45">
        <v>0</v>
      </c>
      <c r="Y485" s="45">
        <v>0</v>
      </c>
      <c r="Z485" s="45">
        <v>0</v>
      </c>
      <c r="AA485" s="45">
        <v>0</v>
      </c>
      <c r="AB485" s="45" t="s">
        <v>206</v>
      </c>
      <c r="AC485" s="111" t="s">
        <v>443</v>
      </c>
      <c r="AD485" s="112"/>
    </row>
    <row r="486" s="5" customFormat="1" spans="1:30">
      <c r="A486" s="43">
        <v>8.9</v>
      </c>
      <c r="B486" s="44" t="s">
        <v>447</v>
      </c>
      <c r="C486" s="43"/>
      <c r="D486" s="43"/>
      <c r="E486" s="43"/>
      <c r="F486" s="58"/>
      <c r="G486" s="77"/>
      <c r="H486" s="60"/>
      <c r="I486" s="43"/>
      <c r="J486" s="43"/>
      <c r="K486" s="43"/>
      <c r="L486" s="52"/>
      <c r="M486" s="52"/>
      <c r="N486" s="52"/>
      <c r="O486" s="52"/>
      <c r="P486" s="52"/>
      <c r="Q486" s="43"/>
      <c r="R486" s="43"/>
      <c r="S486" s="43"/>
      <c r="T486" s="43"/>
      <c r="U486" s="43"/>
      <c r="V486" s="83"/>
      <c r="W486" s="77"/>
      <c r="X486" s="77"/>
      <c r="Y486" s="77"/>
      <c r="Z486" s="77"/>
      <c r="AA486" s="77"/>
      <c r="AB486" s="65"/>
      <c r="AC486" s="110"/>
      <c r="AD486" s="65"/>
    </row>
    <row r="487" s="5" customFormat="1" ht="12" spans="1:30">
      <c r="A487" s="43" t="s">
        <v>448</v>
      </c>
      <c r="B487" s="44" t="s">
        <v>449</v>
      </c>
      <c r="C487" s="43" t="s">
        <v>36</v>
      </c>
      <c r="D487" s="43"/>
      <c r="E487" s="43"/>
      <c r="F487" s="43">
        <f t="shared" ref="F487:P487" si="159">SUM(F488,F506)</f>
        <v>9521</v>
      </c>
      <c r="G487" s="43">
        <f t="shared" si="159"/>
        <v>34</v>
      </c>
      <c r="H487" s="43">
        <f t="shared" si="159"/>
        <v>3744</v>
      </c>
      <c r="I487" s="43">
        <f t="shared" si="159"/>
        <v>14553</v>
      </c>
      <c r="J487" s="43"/>
      <c r="K487" s="43"/>
      <c r="L487" s="52">
        <f t="shared" si="159"/>
        <v>1387.609</v>
      </c>
      <c r="M487" s="52">
        <f t="shared" si="159"/>
        <v>1387.609</v>
      </c>
      <c r="N487" s="52">
        <f t="shared" si="159"/>
        <v>0</v>
      </c>
      <c r="O487" s="52">
        <f t="shared" si="159"/>
        <v>0</v>
      </c>
      <c r="P487" s="52">
        <f t="shared" si="159"/>
        <v>0</v>
      </c>
      <c r="Q487" s="43"/>
      <c r="R487" s="43">
        <f t="shared" ref="Q487:AA487" si="160">SUM(R488,R506)</f>
        <v>8096</v>
      </c>
      <c r="S487" s="43">
        <f t="shared" si="160"/>
        <v>35962</v>
      </c>
      <c r="T487" s="43">
        <f t="shared" si="160"/>
        <v>3744</v>
      </c>
      <c r="U487" s="43">
        <f t="shared" si="160"/>
        <v>14553</v>
      </c>
      <c r="V487" s="43">
        <f t="shared" si="160"/>
        <v>2230</v>
      </c>
      <c r="W487" s="43">
        <f t="shared" si="160"/>
        <v>9341</v>
      </c>
      <c r="X487" s="43">
        <f t="shared" si="160"/>
        <v>0</v>
      </c>
      <c r="Y487" s="43">
        <f t="shared" si="160"/>
        <v>0</v>
      </c>
      <c r="Z487" s="43">
        <f t="shared" si="160"/>
        <v>0</v>
      </c>
      <c r="AA487" s="43">
        <f t="shared" si="160"/>
        <v>0</v>
      </c>
      <c r="AB487" s="44"/>
      <c r="AC487" s="110"/>
      <c r="AD487" s="65"/>
    </row>
    <row r="488" s="5" customFormat="1" ht="12" spans="1:30">
      <c r="A488" s="43" t="s">
        <v>450</v>
      </c>
      <c r="B488" s="44" t="s">
        <v>451</v>
      </c>
      <c r="C488" s="43" t="s">
        <v>36</v>
      </c>
      <c r="D488" s="43"/>
      <c r="E488" s="43"/>
      <c r="F488" s="58">
        <f>SUM(F489:F504)</f>
        <v>5005</v>
      </c>
      <c r="G488" s="58">
        <f t="shared" ref="G488:AA488" si="161">SUM(G489:G504)</f>
        <v>16</v>
      </c>
      <c r="H488" s="58">
        <f t="shared" si="161"/>
        <v>1845</v>
      </c>
      <c r="I488" s="58">
        <f t="shared" si="161"/>
        <v>7227</v>
      </c>
      <c r="J488" s="43"/>
      <c r="K488" s="43"/>
      <c r="L488" s="99">
        <f t="shared" si="161"/>
        <v>687.588999999999</v>
      </c>
      <c r="M488" s="99">
        <f t="shared" si="161"/>
        <v>687.588999999999</v>
      </c>
      <c r="N488" s="99">
        <f t="shared" si="161"/>
        <v>0</v>
      </c>
      <c r="O488" s="99">
        <f t="shared" si="161"/>
        <v>0</v>
      </c>
      <c r="P488" s="99">
        <f t="shared" si="161"/>
        <v>0</v>
      </c>
      <c r="Q488" s="43"/>
      <c r="R488" s="58">
        <f t="shared" si="161"/>
        <v>1845</v>
      </c>
      <c r="S488" s="58">
        <f t="shared" si="161"/>
        <v>7227</v>
      </c>
      <c r="T488" s="58">
        <f t="shared" si="161"/>
        <v>1845</v>
      </c>
      <c r="U488" s="58">
        <f t="shared" si="161"/>
        <v>7227</v>
      </c>
      <c r="V488" s="58">
        <f t="shared" si="161"/>
        <v>0</v>
      </c>
      <c r="W488" s="58">
        <f t="shared" si="161"/>
        <v>0</v>
      </c>
      <c r="X488" s="58">
        <f t="shared" si="161"/>
        <v>0</v>
      </c>
      <c r="Y488" s="58">
        <f t="shared" si="161"/>
        <v>0</v>
      </c>
      <c r="Z488" s="58">
        <f t="shared" si="161"/>
        <v>0</v>
      </c>
      <c r="AA488" s="58">
        <f t="shared" si="161"/>
        <v>0</v>
      </c>
      <c r="AB488" s="44"/>
      <c r="AC488" s="110"/>
      <c r="AD488" s="65"/>
    </row>
    <row r="489" s="8" customFormat="1" spans="1:30">
      <c r="A489" s="45" t="s">
        <v>42</v>
      </c>
      <c r="B489" s="46" t="s">
        <v>455</v>
      </c>
      <c r="C489" s="45" t="s">
        <v>51</v>
      </c>
      <c r="D489" s="45" t="s">
        <v>45</v>
      </c>
      <c r="E489" s="45" t="s">
        <v>810</v>
      </c>
      <c r="F489" s="92">
        <v>315</v>
      </c>
      <c r="G489" s="75">
        <v>1</v>
      </c>
      <c r="H489" s="91">
        <v>46</v>
      </c>
      <c r="I489" s="45">
        <v>201</v>
      </c>
      <c r="J489" s="45" t="s">
        <v>894</v>
      </c>
      <c r="K489" s="45" t="s">
        <v>895</v>
      </c>
      <c r="L489" s="55">
        <v>46.4</v>
      </c>
      <c r="M489" s="55">
        <v>46.4</v>
      </c>
      <c r="N489" s="55">
        <v>0</v>
      </c>
      <c r="O489" s="55">
        <v>0</v>
      </c>
      <c r="P489" s="55">
        <v>0</v>
      </c>
      <c r="Q489" s="45" t="s">
        <v>46</v>
      </c>
      <c r="R489" s="45">
        <v>46</v>
      </c>
      <c r="S489" s="45">
        <v>201</v>
      </c>
      <c r="T489" s="45">
        <f t="shared" ref="T489:T504" si="162">H489</f>
        <v>46</v>
      </c>
      <c r="U489" s="45">
        <f t="shared" ref="U489:U504" si="163">I489</f>
        <v>201</v>
      </c>
      <c r="V489" s="73">
        <v>0</v>
      </c>
      <c r="W489" s="75">
        <v>0</v>
      </c>
      <c r="X489" s="75">
        <v>0</v>
      </c>
      <c r="Y489" s="75">
        <v>0</v>
      </c>
      <c r="Z489" s="75">
        <v>0</v>
      </c>
      <c r="AA489" s="75">
        <v>0</v>
      </c>
      <c r="AB489" s="46" t="s">
        <v>117</v>
      </c>
      <c r="AC489" s="111" t="s">
        <v>237</v>
      </c>
      <c r="AD489" s="66"/>
    </row>
    <row r="490" s="8" customFormat="1" spans="1:30">
      <c r="A490" s="45" t="s">
        <v>42</v>
      </c>
      <c r="B490" s="46" t="s">
        <v>455</v>
      </c>
      <c r="C490" s="45" t="s">
        <v>53</v>
      </c>
      <c r="D490" s="45" t="s">
        <v>45</v>
      </c>
      <c r="E490" s="45" t="s">
        <v>810</v>
      </c>
      <c r="F490" s="92">
        <v>490</v>
      </c>
      <c r="G490" s="75">
        <v>1</v>
      </c>
      <c r="H490" s="91">
        <v>89</v>
      </c>
      <c r="I490" s="45">
        <v>306</v>
      </c>
      <c r="J490" s="45" t="s">
        <v>894</v>
      </c>
      <c r="K490" s="45" t="s">
        <v>895</v>
      </c>
      <c r="L490" s="55">
        <v>72.18</v>
      </c>
      <c r="M490" s="55">
        <v>72.18</v>
      </c>
      <c r="N490" s="55">
        <v>0</v>
      </c>
      <c r="O490" s="55">
        <v>0</v>
      </c>
      <c r="P490" s="55">
        <v>0</v>
      </c>
      <c r="Q490" s="45" t="s">
        <v>46</v>
      </c>
      <c r="R490" s="45">
        <v>89</v>
      </c>
      <c r="S490" s="45">
        <v>306</v>
      </c>
      <c r="T490" s="45">
        <f t="shared" si="162"/>
        <v>89</v>
      </c>
      <c r="U490" s="45">
        <f t="shared" si="163"/>
        <v>306</v>
      </c>
      <c r="V490" s="73">
        <v>0</v>
      </c>
      <c r="W490" s="75">
        <v>0</v>
      </c>
      <c r="X490" s="75">
        <v>0</v>
      </c>
      <c r="Y490" s="75">
        <v>0</v>
      </c>
      <c r="Z490" s="75">
        <v>0</v>
      </c>
      <c r="AA490" s="75">
        <v>0</v>
      </c>
      <c r="AB490" s="46" t="s">
        <v>117</v>
      </c>
      <c r="AC490" s="111" t="s">
        <v>237</v>
      </c>
      <c r="AD490" s="66"/>
    </row>
    <row r="491" s="8" customFormat="1" spans="1:30">
      <c r="A491" s="45" t="s">
        <v>42</v>
      </c>
      <c r="B491" s="46" t="s">
        <v>455</v>
      </c>
      <c r="C491" s="45" t="s">
        <v>54</v>
      </c>
      <c r="D491" s="45" t="s">
        <v>45</v>
      </c>
      <c r="E491" s="45" t="s">
        <v>810</v>
      </c>
      <c r="F491" s="92">
        <v>500</v>
      </c>
      <c r="G491" s="75">
        <v>1</v>
      </c>
      <c r="H491" s="91">
        <v>130</v>
      </c>
      <c r="I491" s="45">
        <v>491</v>
      </c>
      <c r="J491" s="45" t="s">
        <v>894</v>
      </c>
      <c r="K491" s="45" t="s">
        <v>895</v>
      </c>
      <c r="L491" s="55">
        <v>73.65</v>
      </c>
      <c r="M491" s="55">
        <v>73.65</v>
      </c>
      <c r="N491" s="55">
        <v>0</v>
      </c>
      <c r="O491" s="55">
        <v>0</v>
      </c>
      <c r="P491" s="55">
        <v>0</v>
      </c>
      <c r="Q491" s="45" t="s">
        <v>46</v>
      </c>
      <c r="R491" s="45">
        <v>130</v>
      </c>
      <c r="S491" s="45">
        <v>491</v>
      </c>
      <c r="T491" s="45">
        <f t="shared" si="162"/>
        <v>130</v>
      </c>
      <c r="U491" s="45">
        <f t="shared" si="163"/>
        <v>491</v>
      </c>
      <c r="V491" s="73">
        <v>0</v>
      </c>
      <c r="W491" s="75">
        <v>0</v>
      </c>
      <c r="X491" s="75">
        <v>0</v>
      </c>
      <c r="Y491" s="75">
        <v>0</v>
      </c>
      <c r="Z491" s="75">
        <v>0</v>
      </c>
      <c r="AA491" s="75">
        <v>0</v>
      </c>
      <c r="AB491" s="46" t="s">
        <v>117</v>
      </c>
      <c r="AC491" s="111" t="s">
        <v>237</v>
      </c>
      <c r="AD491" s="66"/>
    </row>
    <row r="492" s="8" customFormat="1" spans="1:30">
      <c r="A492" s="45" t="s">
        <v>42</v>
      </c>
      <c r="B492" s="46" t="s">
        <v>455</v>
      </c>
      <c r="C492" s="45" t="s">
        <v>54</v>
      </c>
      <c r="D492" s="45" t="s">
        <v>45</v>
      </c>
      <c r="E492" s="45" t="s">
        <v>810</v>
      </c>
      <c r="F492" s="92">
        <v>500</v>
      </c>
      <c r="G492" s="75">
        <v>1</v>
      </c>
      <c r="H492" s="91">
        <v>128</v>
      </c>
      <c r="I492" s="45">
        <v>513</v>
      </c>
      <c r="J492" s="45" t="s">
        <v>894</v>
      </c>
      <c r="K492" s="45" t="s">
        <v>895</v>
      </c>
      <c r="L492" s="55">
        <v>73.65</v>
      </c>
      <c r="M492" s="55">
        <v>73.65</v>
      </c>
      <c r="N492" s="55">
        <v>0</v>
      </c>
      <c r="O492" s="55">
        <v>0</v>
      </c>
      <c r="P492" s="55">
        <v>0</v>
      </c>
      <c r="Q492" s="45" t="s">
        <v>46</v>
      </c>
      <c r="R492" s="45">
        <v>128</v>
      </c>
      <c r="S492" s="45">
        <v>513</v>
      </c>
      <c r="T492" s="45">
        <f t="shared" si="162"/>
        <v>128</v>
      </c>
      <c r="U492" s="45">
        <f t="shared" si="163"/>
        <v>513</v>
      </c>
      <c r="V492" s="73">
        <v>0</v>
      </c>
      <c r="W492" s="75">
        <v>0</v>
      </c>
      <c r="X492" s="75">
        <v>0</v>
      </c>
      <c r="Y492" s="75">
        <v>0</v>
      </c>
      <c r="Z492" s="75">
        <v>0</v>
      </c>
      <c r="AA492" s="75">
        <v>0</v>
      </c>
      <c r="AB492" s="46" t="s">
        <v>117</v>
      </c>
      <c r="AC492" s="111" t="s">
        <v>237</v>
      </c>
      <c r="AD492" s="66"/>
    </row>
    <row r="493" s="8" customFormat="1" spans="1:30">
      <c r="A493" s="45" t="s">
        <v>42</v>
      </c>
      <c r="B493" s="46" t="s">
        <v>455</v>
      </c>
      <c r="C493" s="45" t="s">
        <v>54</v>
      </c>
      <c r="D493" s="45" t="s">
        <v>45</v>
      </c>
      <c r="E493" s="45" t="s">
        <v>810</v>
      </c>
      <c r="F493" s="92">
        <v>500</v>
      </c>
      <c r="G493" s="75">
        <v>1</v>
      </c>
      <c r="H493" s="91">
        <v>189</v>
      </c>
      <c r="I493" s="45">
        <v>771</v>
      </c>
      <c r="J493" s="45" t="s">
        <v>894</v>
      </c>
      <c r="K493" s="45" t="s">
        <v>895</v>
      </c>
      <c r="L493" s="55">
        <v>73.65</v>
      </c>
      <c r="M493" s="55">
        <v>73.65</v>
      </c>
      <c r="N493" s="55">
        <v>0</v>
      </c>
      <c r="O493" s="55">
        <v>0</v>
      </c>
      <c r="P493" s="55">
        <v>0</v>
      </c>
      <c r="Q493" s="45" t="s">
        <v>46</v>
      </c>
      <c r="R493" s="45">
        <v>189</v>
      </c>
      <c r="S493" s="45">
        <v>771</v>
      </c>
      <c r="T493" s="45">
        <f t="shared" si="162"/>
        <v>189</v>
      </c>
      <c r="U493" s="45">
        <f t="shared" si="163"/>
        <v>771</v>
      </c>
      <c r="V493" s="73">
        <v>0</v>
      </c>
      <c r="W493" s="75">
        <v>0</v>
      </c>
      <c r="X493" s="75">
        <v>0</v>
      </c>
      <c r="Y493" s="75">
        <v>0</v>
      </c>
      <c r="Z493" s="75">
        <v>0</v>
      </c>
      <c r="AA493" s="75">
        <v>0</v>
      </c>
      <c r="AB493" s="46" t="s">
        <v>117</v>
      </c>
      <c r="AC493" s="111" t="s">
        <v>237</v>
      </c>
      <c r="AD493" s="66"/>
    </row>
    <row r="494" s="8" customFormat="1" spans="1:30">
      <c r="A494" s="45" t="s">
        <v>42</v>
      </c>
      <c r="B494" s="46" t="s">
        <v>455</v>
      </c>
      <c r="C494" s="45" t="s">
        <v>54</v>
      </c>
      <c r="D494" s="45" t="s">
        <v>45</v>
      </c>
      <c r="E494" s="45" t="s">
        <v>810</v>
      </c>
      <c r="F494" s="92">
        <v>500</v>
      </c>
      <c r="G494" s="75">
        <v>1</v>
      </c>
      <c r="H494" s="91">
        <v>300</v>
      </c>
      <c r="I494" s="45">
        <v>1158</v>
      </c>
      <c r="J494" s="45" t="s">
        <v>894</v>
      </c>
      <c r="K494" s="45" t="s">
        <v>895</v>
      </c>
      <c r="L494" s="55">
        <v>73.65</v>
      </c>
      <c r="M494" s="55">
        <v>73.65</v>
      </c>
      <c r="N494" s="55">
        <v>0</v>
      </c>
      <c r="O494" s="55">
        <v>0</v>
      </c>
      <c r="P494" s="55">
        <v>0</v>
      </c>
      <c r="Q494" s="45" t="s">
        <v>46</v>
      </c>
      <c r="R494" s="45">
        <v>300</v>
      </c>
      <c r="S494" s="45">
        <v>1158</v>
      </c>
      <c r="T494" s="45">
        <f t="shared" si="162"/>
        <v>300</v>
      </c>
      <c r="U494" s="45">
        <f t="shared" si="163"/>
        <v>1158</v>
      </c>
      <c r="V494" s="73">
        <v>0</v>
      </c>
      <c r="W494" s="75">
        <v>0</v>
      </c>
      <c r="X494" s="75">
        <v>0</v>
      </c>
      <c r="Y494" s="75">
        <v>0</v>
      </c>
      <c r="Z494" s="75">
        <v>0</v>
      </c>
      <c r="AA494" s="75">
        <v>0</v>
      </c>
      <c r="AB494" s="46" t="s">
        <v>117</v>
      </c>
      <c r="AC494" s="111" t="s">
        <v>237</v>
      </c>
      <c r="AD494" s="66"/>
    </row>
    <row r="495" s="8" customFormat="1" spans="1:30">
      <c r="A495" s="45" t="s">
        <v>42</v>
      </c>
      <c r="B495" s="46" t="s">
        <v>455</v>
      </c>
      <c r="C495" s="45" t="s">
        <v>55</v>
      </c>
      <c r="D495" s="45" t="s">
        <v>45</v>
      </c>
      <c r="E495" s="45" t="s">
        <v>810</v>
      </c>
      <c r="F495" s="92">
        <v>500</v>
      </c>
      <c r="G495" s="75">
        <v>1</v>
      </c>
      <c r="H495" s="91">
        <v>165</v>
      </c>
      <c r="I495" s="45">
        <v>684</v>
      </c>
      <c r="J495" s="45" t="s">
        <v>894</v>
      </c>
      <c r="K495" s="45" t="s">
        <v>895</v>
      </c>
      <c r="L495" s="55">
        <v>73.65</v>
      </c>
      <c r="M495" s="55">
        <v>73.65</v>
      </c>
      <c r="N495" s="55">
        <v>0</v>
      </c>
      <c r="O495" s="55">
        <v>0</v>
      </c>
      <c r="P495" s="55">
        <v>0</v>
      </c>
      <c r="Q495" s="45" t="s">
        <v>46</v>
      </c>
      <c r="R495" s="45">
        <v>165</v>
      </c>
      <c r="S495" s="45">
        <v>684</v>
      </c>
      <c r="T495" s="45">
        <f t="shared" si="162"/>
        <v>165</v>
      </c>
      <c r="U495" s="45">
        <f t="shared" si="163"/>
        <v>684</v>
      </c>
      <c r="V495" s="73">
        <v>0</v>
      </c>
      <c r="W495" s="75">
        <v>0</v>
      </c>
      <c r="X495" s="75">
        <v>0</v>
      </c>
      <c r="Y495" s="75">
        <v>0</v>
      </c>
      <c r="Z495" s="75">
        <v>0</v>
      </c>
      <c r="AA495" s="75">
        <v>0</v>
      </c>
      <c r="AB495" s="46" t="s">
        <v>117</v>
      </c>
      <c r="AC495" s="111" t="s">
        <v>237</v>
      </c>
      <c r="AD495" s="66"/>
    </row>
    <row r="496" s="8" customFormat="1" spans="1:30">
      <c r="A496" s="45" t="s">
        <v>42</v>
      </c>
      <c r="B496" s="46" t="s">
        <v>455</v>
      </c>
      <c r="C496" s="45" t="s">
        <v>56</v>
      </c>
      <c r="D496" s="45" t="s">
        <v>45</v>
      </c>
      <c r="E496" s="45" t="s">
        <v>810</v>
      </c>
      <c r="F496" s="92">
        <v>500</v>
      </c>
      <c r="G496" s="75">
        <v>1</v>
      </c>
      <c r="H496" s="91">
        <v>76</v>
      </c>
      <c r="I496" s="45">
        <v>300</v>
      </c>
      <c r="J496" s="45" t="s">
        <v>894</v>
      </c>
      <c r="K496" s="45" t="s">
        <v>895</v>
      </c>
      <c r="L496" s="55">
        <v>73.65</v>
      </c>
      <c r="M496" s="55">
        <v>73.65</v>
      </c>
      <c r="N496" s="55">
        <v>0</v>
      </c>
      <c r="O496" s="55">
        <v>0</v>
      </c>
      <c r="P496" s="55">
        <v>0</v>
      </c>
      <c r="Q496" s="45" t="s">
        <v>46</v>
      </c>
      <c r="R496" s="45">
        <v>76</v>
      </c>
      <c r="S496" s="45">
        <v>300</v>
      </c>
      <c r="T496" s="45">
        <f t="shared" si="162"/>
        <v>76</v>
      </c>
      <c r="U496" s="45">
        <f t="shared" si="163"/>
        <v>300</v>
      </c>
      <c r="V496" s="73">
        <v>0</v>
      </c>
      <c r="W496" s="75">
        <v>0</v>
      </c>
      <c r="X496" s="75">
        <v>0</v>
      </c>
      <c r="Y496" s="75">
        <v>0</v>
      </c>
      <c r="Z496" s="75">
        <v>0</v>
      </c>
      <c r="AA496" s="75">
        <v>0</v>
      </c>
      <c r="AB496" s="46" t="s">
        <v>117</v>
      </c>
      <c r="AC496" s="111" t="s">
        <v>237</v>
      </c>
      <c r="AD496" s="66"/>
    </row>
    <row r="497" s="8" customFormat="1" spans="1:30">
      <c r="A497" s="45" t="s">
        <v>42</v>
      </c>
      <c r="B497" s="46" t="s">
        <v>455</v>
      </c>
      <c r="C497" s="45" t="s">
        <v>58</v>
      </c>
      <c r="D497" s="45" t="s">
        <v>45</v>
      </c>
      <c r="E497" s="45" t="s">
        <v>810</v>
      </c>
      <c r="F497" s="92">
        <v>500</v>
      </c>
      <c r="G497" s="75">
        <v>1</v>
      </c>
      <c r="H497" s="91">
        <v>187</v>
      </c>
      <c r="I497" s="45">
        <v>795</v>
      </c>
      <c r="J497" s="45" t="s">
        <v>894</v>
      </c>
      <c r="K497" s="45" t="s">
        <v>895</v>
      </c>
      <c r="L497" s="55">
        <v>73.65</v>
      </c>
      <c r="M497" s="55">
        <v>73.65</v>
      </c>
      <c r="N497" s="55">
        <v>0</v>
      </c>
      <c r="O497" s="55">
        <v>0</v>
      </c>
      <c r="P497" s="55">
        <v>0</v>
      </c>
      <c r="Q497" s="45" t="s">
        <v>46</v>
      </c>
      <c r="R497" s="45">
        <v>187</v>
      </c>
      <c r="S497" s="45">
        <v>795</v>
      </c>
      <c r="T497" s="45">
        <f t="shared" si="162"/>
        <v>187</v>
      </c>
      <c r="U497" s="45">
        <f t="shared" si="163"/>
        <v>795</v>
      </c>
      <c r="V497" s="73">
        <v>0</v>
      </c>
      <c r="W497" s="75">
        <v>0</v>
      </c>
      <c r="X497" s="75">
        <v>0</v>
      </c>
      <c r="Y497" s="75">
        <v>0</v>
      </c>
      <c r="Z497" s="75">
        <v>0</v>
      </c>
      <c r="AA497" s="75">
        <v>0</v>
      </c>
      <c r="AB497" s="46" t="s">
        <v>117</v>
      </c>
      <c r="AC497" s="111" t="s">
        <v>237</v>
      </c>
      <c r="AD497" s="66"/>
    </row>
    <row r="498" s="8" customFormat="1" spans="1:30">
      <c r="A498" s="45" t="s">
        <v>42</v>
      </c>
      <c r="B498" s="46" t="s">
        <v>456</v>
      </c>
      <c r="C498" s="45" t="s">
        <v>49</v>
      </c>
      <c r="D498" s="45" t="s">
        <v>45</v>
      </c>
      <c r="E498" s="45" t="s">
        <v>810</v>
      </c>
      <c r="F498" s="92">
        <v>100</v>
      </c>
      <c r="G498" s="75">
        <v>1</v>
      </c>
      <c r="H498" s="91">
        <v>69</v>
      </c>
      <c r="I498" s="45">
        <v>258</v>
      </c>
      <c r="J498" s="108" t="s">
        <v>895</v>
      </c>
      <c r="K498" s="45" t="s">
        <v>590</v>
      </c>
      <c r="L498" s="55">
        <v>7.637</v>
      </c>
      <c r="M498" s="55">
        <v>7.637</v>
      </c>
      <c r="N498" s="55">
        <v>0</v>
      </c>
      <c r="O498" s="55">
        <v>0</v>
      </c>
      <c r="P498" s="55">
        <v>0</v>
      </c>
      <c r="Q498" s="45" t="s">
        <v>46</v>
      </c>
      <c r="R498" s="45">
        <v>69</v>
      </c>
      <c r="S498" s="45">
        <v>258</v>
      </c>
      <c r="T498" s="45">
        <f t="shared" si="162"/>
        <v>69</v>
      </c>
      <c r="U498" s="45">
        <f t="shared" si="163"/>
        <v>258</v>
      </c>
      <c r="V498" s="73">
        <v>0</v>
      </c>
      <c r="W498" s="75">
        <v>0</v>
      </c>
      <c r="X498" s="75">
        <v>0</v>
      </c>
      <c r="Y498" s="75">
        <v>0</v>
      </c>
      <c r="Z498" s="75">
        <v>0</v>
      </c>
      <c r="AA498" s="75">
        <v>0</v>
      </c>
      <c r="AB498" s="46" t="s">
        <v>117</v>
      </c>
      <c r="AC498" s="111" t="s">
        <v>237</v>
      </c>
      <c r="AD498" s="66"/>
    </row>
    <row r="499" s="8" customFormat="1" spans="1:30">
      <c r="A499" s="45" t="s">
        <v>42</v>
      </c>
      <c r="B499" s="46" t="s">
        <v>456</v>
      </c>
      <c r="C499" s="45" t="s">
        <v>56</v>
      </c>
      <c r="D499" s="45" t="s">
        <v>45</v>
      </c>
      <c r="E499" s="45" t="s">
        <v>810</v>
      </c>
      <c r="F499" s="92">
        <v>100</v>
      </c>
      <c r="G499" s="75">
        <v>1</v>
      </c>
      <c r="H499" s="91">
        <v>170</v>
      </c>
      <c r="I499" s="91">
        <v>632</v>
      </c>
      <c r="J499" s="108" t="s">
        <v>895</v>
      </c>
      <c r="K499" s="45" t="s">
        <v>590</v>
      </c>
      <c r="L499" s="55">
        <v>7.637</v>
      </c>
      <c r="M499" s="55">
        <v>7.637</v>
      </c>
      <c r="N499" s="55">
        <v>0</v>
      </c>
      <c r="O499" s="55">
        <v>0</v>
      </c>
      <c r="P499" s="55">
        <v>0</v>
      </c>
      <c r="Q499" s="45" t="s">
        <v>46</v>
      </c>
      <c r="R499" s="45">
        <v>170</v>
      </c>
      <c r="S499" s="45">
        <v>632</v>
      </c>
      <c r="T499" s="45">
        <f t="shared" si="162"/>
        <v>170</v>
      </c>
      <c r="U499" s="45">
        <f t="shared" si="163"/>
        <v>632</v>
      </c>
      <c r="V499" s="73">
        <v>0</v>
      </c>
      <c r="W499" s="75">
        <v>0</v>
      </c>
      <c r="X499" s="75">
        <v>0</v>
      </c>
      <c r="Y499" s="75">
        <v>0</v>
      </c>
      <c r="Z499" s="75">
        <v>0</v>
      </c>
      <c r="AA499" s="75">
        <v>0</v>
      </c>
      <c r="AB499" s="46" t="s">
        <v>117</v>
      </c>
      <c r="AC499" s="111" t="s">
        <v>237</v>
      </c>
      <c r="AD499" s="66"/>
    </row>
    <row r="500" s="8" customFormat="1" spans="1:30">
      <c r="A500" s="45" t="s">
        <v>42</v>
      </c>
      <c r="B500" s="46" t="s">
        <v>456</v>
      </c>
      <c r="C500" s="45" t="s">
        <v>56</v>
      </c>
      <c r="D500" s="45" t="s">
        <v>45</v>
      </c>
      <c r="E500" s="45" t="s">
        <v>810</v>
      </c>
      <c r="F500" s="92">
        <v>100</v>
      </c>
      <c r="G500" s="75">
        <v>1</v>
      </c>
      <c r="H500" s="91">
        <v>91</v>
      </c>
      <c r="I500" s="91">
        <v>303</v>
      </c>
      <c r="J500" s="108" t="s">
        <v>895</v>
      </c>
      <c r="K500" s="45" t="s">
        <v>590</v>
      </c>
      <c r="L500" s="55">
        <v>7.637</v>
      </c>
      <c r="M500" s="55">
        <v>7.637</v>
      </c>
      <c r="N500" s="55">
        <v>0</v>
      </c>
      <c r="O500" s="55">
        <v>0</v>
      </c>
      <c r="P500" s="55">
        <v>0</v>
      </c>
      <c r="Q500" s="45" t="s">
        <v>46</v>
      </c>
      <c r="R500" s="45">
        <v>91</v>
      </c>
      <c r="S500" s="45">
        <v>303</v>
      </c>
      <c r="T500" s="45">
        <f t="shared" si="162"/>
        <v>91</v>
      </c>
      <c r="U500" s="45">
        <f t="shared" si="163"/>
        <v>303</v>
      </c>
      <c r="V500" s="73">
        <v>0</v>
      </c>
      <c r="W500" s="75">
        <v>0</v>
      </c>
      <c r="X500" s="75">
        <v>0</v>
      </c>
      <c r="Y500" s="75">
        <v>0</v>
      </c>
      <c r="Z500" s="75">
        <v>0</v>
      </c>
      <c r="AA500" s="75">
        <v>0</v>
      </c>
      <c r="AB500" s="46" t="s">
        <v>117</v>
      </c>
      <c r="AC500" s="111" t="s">
        <v>237</v>
      </c>
      <c r="AD500" s="66"/>
    </row>
    <row r="501" s="8" customFormat="1" spans="1:30">
      <c r="A501" s="45" t="s">
        <v>42</v>
      </c>
      <c r="B501" s="46" t="s">
        <v>456</v>
      </c>
      <c r="C501" s="45" t="s">
        <v>57</v>
      </c>
      <c r="D501" s="45" t="s">
        <v>45</v>
      </c>
      <c r="E501" s="45" t="s">
        <v>810</v>
      </c>
      <c r="F501" s="92">
        <v>100</v>
      </c>
      <c r="G501" s="75">
        <v>1</v>
      </c>
      <c r="H501" s="91">
        <v>71</v>
      </c>
      <c r="I501" s="91">
        <v>301</v>
      </c>
      <c r="J501" s="108" t="s">
        <v>895</v>
      </c>
      <c r="K501" s="45" t="s">
        <v>590</v>
      </c>
      <c r="L501" s="55">
        <v>7.637</v>
      </c>
      <c r="M501" s="55">
        <v>7.637</v>
      </c>
      <c r="N501" s="55">
        <v>0</v>
      </c>
      <c r="O501" s="55">
        <v>0</v>
      </c>
      <c r="P501" s="55">
        <v>0</v>
      </c>
      <c r="Q501" s="45" t="s">
        <v>46</v>
      </c>
      <c r="R501" s="45">
        <v>71</v>
      </c>
      <c r="S501" s="45">
        <v>301</v>
      </c>
      <c r="T501" s="45">
        <f t="shared" si="162"/>
        <v>71</v>
      </c>
      <c r="U501" s="45">
        <f t="shared" si="163"/>
        <v>301</v>
      </c>
      <c r="V501" s="73">
        <v>0</v>
      </c>
      <c r="W501" s="75">
        <v>0</v>
      </c>
      <c r="X501" s="75">
        <v>0</v>
      </c>
      <c r="Y501" s="75">
        <v>0</v>
      </c>
      <c r="Z501" s="75">
        <v>0</v>
      </c>
      <c r="AA501" s="75">
        <v>0</v>
      </c>
      <c r="AB501" s="46" t="s">
        <v>117</v>
      </c>
      <c r="AC501" s="111" t="s">
        <v>237</v>
      </c>
      <c r="AD501" s="66"/>
    </row>
    <row r="502" s="8" customFormat="1" spans="1:30">
      <c r="A502" s="45" t="s">
        <v>42</v>
      </c>
      <c r="B502" s="46" t="s">
        <v>456</v>
      </c>
      <c r="C502" s="45" t="s">
        <v>54</v>
      </c>
      <c r="D502" s="45" t="s">
        <v>45</v>
      </c>
      <c r="E502" s="45" t="s">
        <v>810</v>
      </c>
      <c r="F502" s="92">
        <v>100</v>
      </c>
      <c r="G502" s="75">
        <v>1</v>
      </c>
      <c r="H502" s="91">
        <v>52</v>
      </c>
      <c r="I502" s="91">
        <v>166</v>
      </c>
      <c r="J502" s="108" t="s">
        <v>895</v>
      </c>
      <c r="K502" s="45" t="s">
        <v>590</v>
      </c>
      <c r="L502" s="55">
        <v>7.637</v>
      </c>
      <c r="M502" s="55">
        <v>7.637</v>
      </c>
      <c r="N502" s="55">
        <v>0</v>
      </c>
      <c r="O502" s="55">
        <v>0</v>
      </c>
      <c r="P502" s="55">
        <v>0</v>
      </c>
      <c r="Q502" s="45" t="s">
        <v>46</v>
      </c>
      <c r="R502" s="45">
        <v>52</v>
      </c>
      <c r="S502" s="45">
        <v>166</v>
      </c>
      <c r="T502" s="45">
        <f t="shared" si="162"/>
        <v>52</v>
      </c>
      <c r="U502" s="45">
        <f t="shared" si="163"/>
        <v>166</v>
      </c>
      <c r="V502" s="73">
        <v>0</v>
      </c>
      <c r="W502" s="75">
        <v>0</v>
      </c>
      <c r="X502" s="75">
        <v>0</v>
      </c>
      <c r="Y502" s="75">
        <v>0</v>
      </c>
      <c r="Z502" s="75">
        <v>0</v>
      </c>
      <c r="AA502" s="75">
        <v>0</v>
      </c>
      <c r="AB502" s="46" t="s">
        <v>117</v>
      </c>
      <c r="AC502" s="111" t="s">
        <v>237</v>
      </c>
      <c r="AD502" s="66"/>
    </row>
    <row r="503" s="8" customFormat="1" ht="15" customHeight="1" spans="1:30">
      <c r="A503" s="45" t="s">
        <v>42</v>
      </c>
      <c r="B503" s="46" t="s">
        <v>456</v>
      </c>
      <c r="C503" s="45" t="s">
        <v>51</v>
      </c>
      <c r="D503" s="45" t="s">
        <v>45</v>
      </c>
      <c r="E503" s="45" t="s">
        <v>810</v>
      </c>
      <c r="F503" s="92">
        <v>100</v>
      </c>
      <c r="G503" s="75">
        <v>1</v>
      </c>
      <c r="H503" s="91">
        <v>32</v>
      </c>
      <c r="I503" s="91">
        <v>133</v>
      </c>
      <c r="J503" s="108" t="s">
        <v>895</v>
      </c>
      <c r="K503" s="45" t="s">
        <v>590</v>
      </c>
      <c r="L503" s="55">
        <v>7.637</v>
      </c>
      <c r="M503" s="55">
        <v>7.637</v>
      </c>
      <c r="N503" s="55">
        <v>0</v>
      </c>
      <c r="O503" s="55">
        <v>0</v>
      </c>
      <c r="P503" s="55">
        <v>0</v>
      </c>
      <c r="Q503" s="45" t="s">
        <v>46</v>
      </c>
      <c r="R503" s="45">
        <v>32</v>
      </c>
      <c r="S503" s="45">
        <v>133</v>
      </c>
      <c r="T503" s="45">
        <f t="shared" si="162"/>
        <v>32</v>
      </c>
      <c r="U503" s="45">
        <f t="shared" si="163"/>
        <v>133</v>
      </c>
      <c r="V503" s="73">
        <v>0</v>
      </c>
      <c r="W503" s="75">
        <v>0</v>
      </c>
      <c r="X503" s="75">
        <v>0</v>
      </c>
      <c r="Y503" s="75">
        <v>0</v>
      </c>
      <c r="Z503" s="75">
        <v>0</v>
      </c>
      <c r="AA503" s="75">
        <v>0</v>
      </c>
      <c r="AB503" s="46" t="s">
        <v>117</v>
      </c>
      <c r="AC503" s="111" t="s">
        <v>237</v>
      </c>
      <c r="AD503" s="66"/>
    </row>
    <row r="504" s="8" customFormat="1" spans="1:30">
      <c r="A504" s="45" t="s">
        <v>42</v>
      </c>
      <c r="B504" s="46" t="s">
        <v>456</v>
      </c>
      <c r="C504" s="45" t="s">
        <v>58</v>
      </c>
      <c r="D504" s="45" t="s">
        <v>45</v>
      </c>
      <c r="E504" s="45" t="s">
        <v>810</v>
      </c>
      <c r="F504" s="92">
        <v>100</v>
      </c>
      <c r="G504" s="75">
        <v>1</v>
      </c>
      <c r="H504" s="91">
        <v>50</v>
      </c>
      <c r="I504" s="91">
        <v>215</v>
      </c>
      <c r="J504" s="108" t="s">
        <v>895</v>
      </c>
      <c r="K504" s="45" t="s">
        <v>590</v>
      </c>
      <c r="L504" s="55">
        <v>7.637</v>
      </c>
      <c r="M504" s="55">
        <v>7.637</v>
      </c>
      <c r="N504" s="55">
        <v>0</v>
      </c>
      <c r="O504" s="55">
        <v>0</v>
      </c>
      <c r="P504" s="55">
        <v>0</v>
      </c>
      <c r="Q504" s="45" t="s">
        <v>46</v>
      </c>
      <c r="R504" s="45">
        <v>50</v>
      </c>
      <c r="S504" s="45">
        <v>215</v>
      </c>
      <c r="T504" s="45">
        <f t="shared" si="162"/>
        <v>50</v>
      </c>
      <c r="U504" s="45">
        <f t="shared" si="163"/>
        <v>215</v>
      </c>
      <c r="V504" s="73">
        <v>0</v>
      </c>
      <c r="W504" s="75">
        <v>0</v>
      </c>
      <c r="X504" s="75">
        <v>0</v>
      </c>
      <c r="Y504" s="75">
        <v>0</v>
      </c>
      <c r="Z504" s="75">
        <v>0</v>
      </c>
      <c r="AA504" s="75">
        <v>0</v>
      </c>
      <c r="AB504" s="46" t="s">
        <v>117</v>
      </c>
      <c r="AC504" s="111" t="s">
        <v>237</v>
      </c>
      <c r="AD504" s="66"/>
    </row>
    <row r="505" s="5" customFormat="1" ht="17" customHeight="1" spans="1:30">
      <c r="A505" s="43" t="s">
        <v>457</v>
      </c>
      <c r="B505" s="44" t="s">
        <v>458</v>
      </c>
      <c r="C505" s="43"/>
      <c r="D505" s="43"/>
      <c r="E505" s="43"/>
      <c r="F505" s="58"/>
      <c r="G505" s="77"/>
      <c r="H505" s="60"/>
      <c r="I505" s="43"/>
      <c r="J505" s="43"/>
      <c r="K505" s="43"/>
      <c r="L505" s="52"/>
      <c r="M505" s="52"/>
      <c r="N505" s="52"/>
      <c r="O505" s="52"/>
      <c r="P505" s="52"/>
      <c r="Q505" s="43"/>
      <c r="R505" s="43"/>
      <c r="S505" s="43"/>
      <c r="T505" s="43"/>
      <c r="U505" s="43"/>
      <c r="V505" s="83"/>
      <c r="W505" s="77"/>
      <c r="X505" s="77"/>
      <c r="Y505" s="77"/>
      <c r="Z505" s="77"/>
      <c r="AA505" s="77"/>
      <c r="AB505" s="65"/>
      <c r="AC505" s="110"/>
      <c r="AD505" s="65"/>
    </row>
    <row r="506" s="5" customFormat="1" ht="18" customHeight="1" spans="1:30">
      <c r="A506" s="43" t="s">
        <v>459</v>
      </c>
      <c r="B506" s="44" t="s">
        <v>460</v>
      </c>
      <c r="C506" s="43" t="s">
        <v>36</v>
      </c>
      <c r="D506" s="43"/>
      <c r="E506" s="43"/>
      <c r="F506" s="58">
        <f>SUM(F507:F524)</f>
        <v>4516</v>
      </c>
      <c r="G506" s="58">
        <f t="shared" ref="G506:AA506" si="164">SUM(G507:G524)</f>
        <v>18</v>
      </c>
      <c r="H506" s="58">
        <f t="shared" si="164"/>
        <v>1899</v>
      </c>
      <c r="I506" s="58">
        <f t="shared" si="164"/>
        <v>7326</v>
      </c>
      <c r="J506" s="43"/>
      <c r="K506" s="43"/>
      <c r="L506" s="99">
        <f t="shared" si="164"/>
        <v>700.02</v>
      </c>
      <c r="M506" s="99">
        <f t="shared" si="164"/>
        <v>700.02</v>
      </c>
      <c r="N506" s="99">
        <f t="shared" si="164"/>
        <v>0</v>
      </c>
      <c r="O506" s="99">
        <f t="shared" si="164"/>
        <v>0</v>
      </c>
      <c r="P506" s="99">
        <f t="shared" si="164"/>
        <v>0</v>
      </c>
      <c r="Q506" s="43"/>
      <c r="R506" s="58">
        <f t="shared" si="164"/>
        <v>6251</v>
      </c>
      <c r="S506" s="58">
        <f t="shared" si="164"/>
        <v>28735</v>
      </c>
      <c r="T506" s="58">
        <f t="shared" si="164"/>
        <v>1899</v>
      </c>
      <c r="U506" s="58">
        <f t="shared" si="164"/>
        <v>7326</v>
      </c>
      <c r="V506" s="58">
        <f t="shared" si="164"/>
        <v>2230</v>
      </c>
      <c r="W506" s="58">
        <f t="shared" si="164"/>
        <v>9341</v>
      </c>
      <c r="X506" s="58">
        <f t="shared" si="164"/>
        <v>0</v>
      </c>
      <c r="Y506" s="58">
        <f t="shared" si="164"/>
        <v>0</v>
      </c>
      <c r="Z506" s="58">
        <f t="shared" si="164"/>
        <v>0</v>
      </c>
      <c r="AA506" s="58">
        <f t="shared" si="164"/>
        <v>0</v>
      </c>
      <c r="AB506" s="101"/>
      <c r="AC506" s="113"/>
      <c r="AD506" s="65"/>
    </row>
    <row r="507" s="6" customFormat="1" ht="24" spans="1:30">
      <c r="A507" s="45" t="s">
        <v>42</v>
      </c>
      <c r="B507" s="103" t="s">
        <v>463</v>
      </c>
      <c r="C507" s="45" t="s">
        <v>55</v>
      </c>
      <c r="D507" s="45" t="s">
        <v>45</v>
      </c>
      <c r="E507" s="45" t="s">
        <v>267</v>
      </c>
      <c r="F507" s="92">
        <v>1</v>
      </c>
      <c r="G507" s="45">
        <v>1</v>
      </c>
      <c r="H507" s="91">
        <v>93</v>
      </c>
      <c r="I507" s="45">
        <v>372</v>
      </c>
      <c r="J507" s="45">
        <v>2020</v>
      </c>
      <c r="K507" s="45">
        <v>2020</v>
      </c>
      <c r="L507" s="55">
        <v>16.67</v>
      </c>
      <c r="M507" s="55">
        <v>16.67</v>
      </c>
      <c r="N507" s="55">
        <v>0</v>
      </c>
      <c r="O507" s="55">
        <v>0</v>
      </c>
      <c r="P507" s="55">
        <v>0</v>
      </c>
      <c r="Q507" s="45" t="s">
        <v>46</v>
      </c>
      <c r="R507" s="45">
        <v>1043</v>
      </c>
      <c r="S507" s="45">
        <v>4634</v>
      </c>
      <c r="T507" s="45">
        <f t="shared" ref="T507:T524" si="165">H507</f>
        <v>93</v>
      </c>
      <c r="U507" s="45">
        <f t="shared" ref="U507:U524" si="166">I507</f>
        <v>372</v>
      </c>
      <c r="V507" s="73">
        <v>1043</v>
      </c>
      <c r="W507" s="45">
        <v>4634</v>
      </c>
      <c r="X507" s="45">
        <v>0</v>
      </c>
      <c r="Y507" s="45">
        <v>0</v>
      </c>
      <c r="Z507" s="45">
        <v>0</v>
      </c>
      <c r="AA507" s="45">
        <v>0</v>
      </c>
      <c r="AB507" s="69" t="s">
        <v>299</v>
      </c>
      <c r="AC507" s="114" t="s">
        <v>443</v>
      </c>
      <c r="AD507" s="69"/>
    </row>
    <row r="508" s="16" customFormat="1" ht="22.5" spans="1:30">
      <c r="A508" s="45" t="s">
        <v>42</v>
      </c>
      <c r="B508" s="103" t="s">
        <v>465</v>
      </c>
      <c r="C508" s="104" t="s">
        <v>58</v>
      </c>
      <c r="D508" s="45" t="s">
        <v>45</v>
      </c>
      <c r="E508" s="45" t="s">
        <v>267</v>
      </c>
      <c r="F508" s="105">
        <v>1</v>
      </c>
      <c r="G508" s="106">
        <v>1</v>
      </c>
      <c r="H508" s="107">
        <v>50</v>
      </c>
      <c r="I508" s="104">
        <v>215</v>
      </c>
      <c r="J508" s="104">
        <v>2019</v>
      </c>
      <c r="K508" s="104">
        <v>2020</v>
      </c>
      <c r="L508" s="109">
        <v>16.67</v>
      </c>
      <c r="M508" s="109">
        <v>16.67</v>
      </c>
      <c r="N508" s="109">
        <v>0</v>
      </c>
      <c r="O508" s="109">
        <v>0</v>
      </c>
      <c r="P508" s="109">
        <v>0</v>
      </c>
      <c r="Q508" s="104" t="s">
        <v>46</v>
      </c>
      <c r="R508" s="104">
        <v>488</v>
      </c>
      <c r="S508" s="104">
        <v>2279</v>
      </c>
      <c r="T508" s="45">
        <f t="shared" si="165"/>
        <v>50</v>
      </c>
      <c r="U508" s="45">
        <f t="shared" si="166"/>
        <v>215</v>
      </c>
      <c r="V508" s="104">
        <v>50</v>
      </c>
      <c r="W508" s="104">
        <v>215</v>
      </c>
      <c r="X508" s="104">
        <v>0</v>
      </c>
      <c r="Y508" s="104">
        <v>0</v>
      </c>
      <c r="Z508" s="104">
        <v>0</v>
      </c>
      <c r="AA508" s="104">
        <v>0</v>
      </c>
      <c r="AB508" s="115" t="s">
        <v>117</v>
      </c>
      <c r="AC508" s="114" t="s">
        <v>443</v>
      </c>
      <c r="AD508" s="103"/>
    </row>
    <row r="509" s="12" customFormat="1" ht="24" spans="1:30">
      <c r="A509" s="45" t="s">
        <v>42</v>
      </c>
      <c r="B509" s="46" t="s">
        <v>464</v>
      </c>
      <c r="C509" s="45" t="s">
        <v>50</v>
      </c>
      <c r="D509" s="45" t="s">
        <v>45</v>
      </c>
      <c r="E509" s="45" t="s">
        <v>267</v>
      </c>
      <c r="F509" s="45">
        <v>1</v>
      </c>
      <c r="G509" s="45">
        <v>1</v>
      </c>
      <c r="H509" s="45">
        <v>6</v>
      </c>
      <c r="I509" s="45">
        <v>30</v>
      </c>
      <c r="J509" s="45">
        <v>2019</v>
      </c>
      <c r="K509" s="45" t="s">
        <v>590</v>
      </c>
      <c r="L509" s="55">
        <v>16.67</v>
      </c>
      <c r="M509" s="55">
        <v>16.67</v>
      </c>
      <c r="N509" s="55">
        <v>0</v>
      </c>
      <c r="O509" s="55">
        <v>0</v>
      </c>
      <c r="P509" s="55">
        <v>0</v>
      </c>
      <c r="Q509" s="45" t="s">
        <v>46</v>
      </c>
      <c r="R509" s="45">
        <v>6</v>
      </c>
      <c r="S509" s="45">
        <v>30</v>
      </c>
      <c r="T509" s="45">
        <f t="shared" si="165"/>
        <v>6</v>
      </c>
      <c r="U509" s="45">
        <f t="shared" si="166"/>
        <v>30</v>
      </c>
      <c r="V509" s="45">
        <v>0</v>
      </c>
      <c r="W509" s="45">
        <v>0</v>
      </c>
      <c r="X509" s="45">
        <v>0</v>
      </c>
      <c r="Y509" s="45">
        <v>0</v>
      </c>
      <c r="Z509" s="45">
        <v>0</v>
      </c>
      <c r="AA509" s="45">
        <v>0</v>
      </c>
      <c r="AB509" s="46" t="s">
        <v>117</v>
      </c>
      <c r="AC509" s="114" t="s">
        <v>443</v>
      </c>
      <c r="AD509" s="46"/>
    </row>
    <row r="510" s="17" customFormat="1" ht="24" spans="1:30">
      <c r="A510" s="45" t="s">
        <v>42</v>
      </c>
      <c r="B510" s="46" t="s">
        <v>466</v>
      </c>
      <c r="C510" s="45" t="s">
        <v>53</v>
      </c>
      <c r="D510" s="45" t="s">
        <v>45</v>
      </c>
      <c r="E510" s="45" t="s">
        <v>267</v>
      </c>
      <c r="F510" s="45">
        <v>1</v>
      </c>
      <c r="G510" s="45">
        <v>1</v>
      </c>
      <c r="H510" s="45">
        <v>62</v>
      </c>
      <c r="I510" s="45">
        <v>216</v>
      </c>
      <c r="J510" s="45">
        <v>2019</v>
      </c>
      <c r="K510" s="45">
        <v>2020</v>
      </c>
      <c r="L510" s="55">
        <v>16.67</v>
      </c>
      <c r="M510" s="55">
        <v>16.67</v>
      </c>
      <c r="N510" s="109">
        <v>0</v>
      </c>
      <c r="O510" s="109">
        <v>0</v>
      </c>
      <c r="P510" s="109">
        <v>0</v>
      </c>
      <c r="Q510" s="45" t="s">
        <v>46</v>
      </c>
      <c r="R510" s="45">
        <v>417</v>
      </c>
      <c r="S510" s="45">
        <v>1682</v>
      </c>
      <c r="T510" s="45">
        <f t="shared" si="165"/>
        <v>62</v>
      </c>
      <c r="U510" s="45">
        <f t="shared" si="166"/>
        <v>216</v>
      </c>
      <c r="V510" s="45">
        <v>62</v>
      </c>
      <c r="W510" s="45">
        <v>216</v>
      </c>
      <c r="X510" s="45">
        <v>0</v>
      </c>
      <c r="Y510" s="45">
        <v>0</v>
      </c>
      <c r="Z510" s="45">
        <v>0</v>
      </c>
      <c r="AA510" s="45">
        <v>0</v>
      </c>
      <c r="AB510" s="46" t="s">
        <v>117</v>
      </c>
      <c r="AC510" s="114" t="s">
        <v>443</v>
      </c>
      <c r="AD510" s="116"/>
    </row>
    <row r="511" s="17" customFormat="1" ht="24" spans="1:30">
      <c r="A511" s="45" t="s">
        <v>42</v>
      </c>
      <c r="B511" s="46" t="s">
        <v>467</v>
      </c>
      <c r="C511" s="45" t="s">
        <v>53</v>
      </c>
      <c r="D511" s="45" t="s">
        <v>45</v>
      </c>
      <c r="E511" s="45" t="s">
        <v>267</v>
      </c>
      <c r="F511" s="45">
        <v>1</v>
      </c>
      <c r="G511" s="45">
        <v>1</v>
      </c>
      <c r="H511" s="45">
        <v>387</v>
      </c>
      <c r="I511" s="45">
        <v>1561</v>
      </c>
      <c r="J511" s="45">
        <v>2019</v>
      </c>
      <c r="K511" s="45">
        <v>2020</v>
      </c>
      <c r="L511" s="55">
        <v>16.67</v>
      </c>
      <c r="M511" s="55">
        <v>16.67</v>
      </c>
      <c r="N511" s="55">
        <v>0</v>
      </c>
      <c r="O511" s="55">
        <v>0</v>
      </c>
      <c r="P511" s="55">
        <v>0</v>
      </c>
      <c r="Q511" s="45" t="s">
        <v>46</v>
      </c>
      <c r="R511" s="45">
        <v>728</v>
      </c>
      <c r="S511" s="45">
        <v>3078</v>
      </c>
      <c r="T511" s="45">
        <f t="shared" si="165"/>
        <v>387</v>
      </c>
      <c r="U511" s="45">
        <f t="shared" si="166"/>
        <v>1561</v>
      </c>
      <c r="V511" s="45">
        <v>387</v>
      </c>
      <c r="W511" s="45">
        <v>1561</v>
      </c>
      <c r="X511" s="45">
        <v>0</v>
      </c>
      <c r="Y511" s="45">
        <v>0</v>
      </c>
      <c r="Z511" s="45">
        <v>0</v>
      </c>
      <c r="AA511" s="45">
        <v>0</v>
      </c>
      <c r="AB511" s="46" t="s">
        <v>117</v>
      </c>
      <c r="AC511" s="114" t="s">
        <v>443</v>
      </c>
      <c r="AD511" s="116"/>
    </row>
    <row r="512" s="8" customFormat="1" ht="24" spans="1:30">
      <c r="A512" s="45" t="s">
        <v>42</v>
      </c>
      <c r="B512" s="46" t="s">
        <v>468</v>
      </c>
      <c r="C512" s="45" t="s">
        <v>54</v>
      </c>
      <c r="D512" s="45" t="s">
        <v>45</v>
      </c>
      <c r="E512" s="45" t="s">
        <v>267</v>
      </c>
      <c r="F512" s="45">
        <v>1</v>
      </c>
      <c r="G512" s="45">
        <v>1</v>
      </c>
      <c r="H512" s="45">
        <v>226</v>
      </c>
      <c r="I512" s="45">
        <v>861</v>
      </c>
      <c r="J512" s="45">
        <v>2019</v>
      </c>
      <c r="K512" s="45">
        <v>2020</v>
      </c>
      <c r="L512" s="55">
        <f>SUM(M512:P512)</f>
        <v>16.67</v>
      </c>
      <c r="M512" s="55">
        <v>16.67</v>
      </c>
      <c r="N512" s="109">
        <v>0</v>
      </c>
      <c r="O512" s="109">
        <v>0</v>
      </c>
      <c r="P512" s="109">
        <v>0</v>
      </c>
      <c r="Q512" s="45" t="s">
        <v>46</v>
      </c>
      <c r="R512" s="45">
        <v>226</v>
      </c>
      <c r="S512" s="45">
        <v>861</v>
      </c>
      <c r="T512" s="45">
        <f t="shared" si="165"/>
        <v>226</v>
      </c>
      <c r="U512" s="45">
        <f t="shared" si="166"/>
        <v>861</v>
      </c>
      <c r="V512" s="45">
        <v>226</v>
      </c>
      <c r="W512" s="45">
        <v>861</v>
      </c>
      <c r="X512" s="45">
        <v>0</v>
      </c>
      <c r="Y512" s="45">
        <v>0</v>
      </c>
      <c r="Z512" s="45">
        <v>0</v>
      </c>
      <c r="AA512" s="45">
        <v>0</v>
      </c>
      <c r="AB512" s="46" t="s">
        <v>117</v>
      </c>
      <c r="AC512" s="114" t="s">
        <v>443</v>
      </c>
      <c r="AD512" s="66"/>
    </row>
    <row r="513" s="8" customFormat="1" ht="24" spans="1:30">
      <c r="A513" s="45" t="s">
        <v>42</v>
      </c>
      <c r="B513" s="46" t="s">
        <v>469</v>
      </c>
      <c r="C513" s="45" t="s">
        <v>50</v>
      </c>
      <c r="D513" s="45" t="s">
        <v>45</v>
      </c>
      <c r="E513" s="45" t="s">
        <v>267</v>
      </c>
      <c r="F513" s="45">
        <v>1</v>
      </c>
      <c r="G513" s="45">
        <v>1</v>
      </c>
      <c r="H513" s="117">
        <v>24</v>
      </c>
      <c r="I513" s="117">
        <v>93</v>
      </c>
      <c r="J513" s="45">
        <v>2020</v>
      </c>
      <c r="K513" s="45">
        <v>2020</v>
      </c>
      <c r="L513" s="55">
        <v>50</v>
      </c>
      <c r="M513" s="55">
        <v>50</v>
      </c>
      <c r="N513" s="55">
        <v>0</v>
      </c>
      <c r="O513" s="55">
        <v>0</v>
      </c>
      <c r="P513" s="55">
        <v>0</v>
      </c>
      <c r="Q513" s="45" t="s">
        <v>46</v>
      </c>
      <c r="R513" s="45">
        <v>24</v>
      </c>
      <c r="S513" s="45">
        <v>93</v>
      </c>
      <c r="T513" s="45">
        <f t="shared" si="165"/>
        <v>24</v>
      </c>
      <c r="U513" s="45">
        <f t="shared" si="166"/>
        <v>93</v>
      </c>
      <c r="V513" s="45">
        <v>0</v>
      </c>
      <c r="W513" s="45">
        <v>0</v>
      </c>
      <c r="X513" s="45">
        <v>0</v>
      </c>
      <c r="Y513" s="45">
        <v>0</v>
      </c>
      <c r="Z513" s="45">
        <v>0</v>
      </c>
      <c r="AA513" s="45">
        <v>0</v>
      </c>
      <c r="AB513" s="46" t="s">
        <v>117</v>
      </c>
      <c r="AC513" s="46" t="s">
        <v>50</v>
      </c>
      <c r="AD513" s="66"/>
    </row>
    <row r="514" s="8" customFormat="1" ht="24" spans="1:30">
      <c r="A514" s="45" t="s">
        <v>42</v>
      </c>
      <c r="B514" s="46" t="s">
        <v>470</v>
      </c>
      <c r="C514" s="45" t="s">
        <v>50</v>
      </c>
      <c r="D514" s="45" t="s">
        <v>45</v>
      </c>
      <c r="E514" s="45" t="s">
        <v>267</v>
      </c>
      <c r="F514" s="45">
        <v>1</v>
      </c>
      <c r="G514" s="45">
        <v>1</v>
      </c>
      <c r="H514" s="117">
        <v>13</v>
      </c>
      <c r="I514" s="117">
        <v>51</v>
      </c>
      <c r="J514" s="45">
        <v>2020</v>
      </c>
      <c r="K514" s="45">
        <v>2020</v>
      </c>
      <c r="L514" s="55">
        <v>50</v>
      </c>
      <c r="M514" s="55">
        <v>50</v>
      </c>
      <c r="N514" s="109">
        <v>0</v>
      </c>
      <c r="O514" s="109">
        <v>0</v>
      </c>
      <c r="P514" s="109">
        <v>0</v>
      </c>
      <c r="Q514" s="45" t="s">
        <v>46</v>
      </c>
      <c r="R514" s="45">
        <v>13</v>
      </c>
      <c r="S514" s="45">
        <v>51</v>
      </c>
      <c r="T514" s="45">
        <f t="shared" si="165"/>
        <v>13</v>
      </c>
      <c r="U514" s="45">
        <f t="shared" si="166"/>
        <v>51</v>
      </c>
      <c r="V514" s="45">
        <v>0</v>
      </c>
      <c r="W514" s="45">
        <v>0</v>
      </c>
      <c r="X514" s="45">
        <v>0</v>
      </c>
      <c r="Y514" s="45">
        <v>0</v>
      </c>
      <c r="Z514" s="45">
        <v>0</v>
      </c>
      <c r="AA514" s="45">
        <v>0</v>
      </c>
      <c r="AB514" s="46" t="s">
        <v>117</v>
      </c>
      <c r="AC514" s="46" t="s">
        <v>50</v>
      </c>
      <c r="AD514" s="66"/>
    </row>
    <row r="515" s="8" customFormat="1" ht="24" spans="1:30">
      <c r="A515" s="45" t="s">
        <v>42</v>
      </c>
      <c r="B515" s="46" t="s">
        <v>471</v>
      </c>
      <c r="C515" s="45" t="s">
        <v>52</v>
      </c>
      <c r="D515" s="45" t="s">
        <v>45</v>
      </c>
      <c r="E515" s="45" t="s">
        <v>267</v>
      </c>
      <c r="F515" s="45">
        <v>1</v>
      </c>
      <c r="G515" s="45">
        <v>1</v>
      </c>
      <c r="H515" s="117">
        <v>120</v>
      </c>
      <c r="I515" s="117">
        <v>463</v>
      </c>
      <c r="J515" s="45">
        <v>2020</v>
      </c>
      <c r="K515" s="45">
        <v>2020</v>
      </c>
      <c r="L515" s="55">
        <v>50</v>
      </c>
      <c r="M515" s="55">
        <v>50</v>
      </c>
      <c r="N515" s="55">
        <v>0</v>
      </c>
      <c r="O515" s="55">
        <v>0</v>
      </c>
      <c r="P515" s="55">
        <v>0</v>
      </c>
      <c r="Q515" s="45" t="s">
        <v>46</v>
      </c>
      <c r="R515" s="45">
        <v>120</v>
      </c>
      <c r="S515" s="45">
        <v>463</v>
      </c>
      <c r="T515" s="45">
        <f t="shared" si="165"/>
        <v>120</v>
      </c>
      <c r="U515" s="45">
        <f t="shared" si="166"/>
        <v>463</v>
      </c>
      <c r="V515" s="45">
        <v>0</v>
      </c>
      <c r="W515" s="45">
        <v>0</v>
      </c>
      <c r="X515" s="45">
        <v>0</v>
      </c>
      <c r="Y515" s="45">
        <v>0</v>
      </c>
      <c r="Z515" s="45">
        <v>0</v>
      </c>
      <c r="AA515" s="45">
        <v>0</v>
      </c>
      <c r="AB515" s="46" t="s">
        <v>117</v>
      </c>
      <c r="AC515" s="46" t="s">
        <v>52</v>
      </c>
      <c r="AD515" s="66"/>
    </row>
    <row r="516" s="8" customFormat="1" ht="24" spans="1:30">
      <c r="A516" s="45" t="s">
        <v>42</v>
      </c>
      <c r="B516" s="46" t="s">
        <v>472</v>
      </c>
      <c r="C516" s="45" t="s">
        <v>52</v>
      </c>
      <c r="D516" s="45" t="s">
        <v>45</v>
      </c>
      <c r="E516" s="45" t="s">
        <v>267</v>
      </c>
      <c r="F516" s="45">
        <v>1</v>
      </c>
      <c r="G516" s="45">
        <v>1</v>
      </c>
      <c r="H516" s="117">
        <v>185</v>
      </c>
      <c r="I516" s="117">
        <v>698</v>
      </c>
      <c r="J516" s="45">
        <v>2020</v>
      </c>
      <c r="K516" s="45">
        <v>2020</v>
      </c>
      <c r="L516" s="55">
        <v>50</v>
      </c>
      <c r="M516" s="55">
        <v>50</v>
      </c>
      <c r="N516" s="109">
        <v>0</v>
      </c>
      <c r="O516" s="109">
        <v>0</v>
      </c>
      <c r="P516" s="109">
        <v>0</v>
      </c>
      <c r="Q516" s="45" t="s">
        <v>46</v>
      </c>
      <c r="R516" s="45">
        <v>185</v>
      </c>
      <c r="S516" s="45">
        <v>698</v>
      </c>
      <c r="T516" s="45">
        <f t="shared" si="165"/>
        <v>185</v>
      </c>
      <c r="U516" s="45">
        <f t="shared" si="166"/>
        <v>698</v>
      </c>
      <c r="V516" s="45">
        <v>0</v>
      </c>
      <c r="W516" s="45">
        <v>0</v>
      </c>
      <c r="X516" s="45">
        <v>0</v>
      </c>
      <c r="Y516" s="45">
        <v>0</v>
      </c>
      <c r="Z516" s="45">
        <v>0</v>
      </c>
      <c r="AA516" s="45">
        <v>0</v>
      </c>
      <c r="AB516" s="46" t="s">
        <v>117</v>
      </c>
      <c r="AC516" s="46" t="s">
        <v>52</v>
      </c>
      <c r="AD516" s="66"/>
    </row>
    <row r="517" s="8" customFormat="1" ht="24" spans="1:30">
      <c r="A517" s="45" t="s">
        <v>42</v>
      </c>
      <c r="B517" s="46" t="s">
        <v>473</v>
      </c>
      <c r="C517" s="45" t="s">
        <v>56</v>
      </c>
      <c r="D517" s="45" t="s">
        <v>45</v>
      </c>
      <c r="E517" s="45" t="s">
        <v>267</v>
      </c>
      <c r="F517" s="45">
        <v>1</v>
      </c>
      <c r="G517" s="45">
        <v>1</v>
      </c>
      <c r="H517" s="117">
        <v>152</v>
      </c>
      <c r="I517" s="117">
        <v>477</v>
      </c>
      <c r="J517" s="45">
        <v>2020</v>
      </c>
      <c r="K517" s="45">
        <v>2020</v>
      </c>
      <c r="L517" s="55">
        <v>50</v>
      </c>
      <c r="M517" s="55">
        <v>50</v>
      </c>
      <c r="N517" s="55">
        <v>0</v>
      </c>
      <c r="O517" s="55">
        <v>0</v>
      </c>
      <c r="P517" s="55">
        <v>0</v>
      </c>
      <c r="Q517" s="45" t="s">
        <v>46</v>
      </c>
      <c r="R517" s="45">
        <v>152</v>
      </c>
      <c r="S517" s="45">
        <v>477</v>
      </c>
      <c r="T517" s="45">
        <f t="shared" si="165"/>
        <v>152</v>
      </c>
      <c r="U517" s="45">
        <f t="shared" si="166"/>
        <v>477</v>
      </c>
      <c r="V517" s="45">
        <v>0</v>
      </c>
      <c r="W517" s="45">
        <v>0</v>
      </c>
      <c r="X517" s="45">
        <v>0</v>
      </c>
      <c r="Y517" s="45">
        <v>0</v>
      </c>
      <c r="Z517" s="45">
        <v>0</v>
      </c>
      <c r="AA517" s="45">
        <v>0</v>
      </c>
      <c r="AB517" s="46" t="s">
        <v>117</v>
      </c>
      <c r="AC517" s="46" t="s">
        <v>56</v>
      </c>
      <c r="AD517" s="66"/>
    </row>
    <row r="518" s="8" customFormat="1" ht="24" spans="1:30">
      <c r="A518" s="45" t="s">
        <v>42</v>
      </c>
      <c r="B518" s="46" t="s">
        <v>474</v>
      </c>
      <c r="C518" s="45" t="s">
        <v>56</v>
      </c>
      <c r="D518" s="45" t="s">
        <v>45</v>
      </c>
      <c r="E518" s="45" t="s">
        <v>267</v>
      </c>
      <c r="F518" s="45">
        <v>1</v>
      </c>
      <c r="G518" s="45">
        <v>1</v>
      </c>
      <c r="H518" s="117">
        <v>87</v>
      </c>
      <c r="I518" s="117">
        <v>320</v>
      </c>
      <c r="J518" s="45">
        <v>2020</v>
      </c>
      <c r="K518" s="45">
        <v>2020</v>
      </c>
      <c r="L518" s="55">
        <v>50</v>
      </c>
      <c r="M518" s="55">
        <v>50</v>
      </c>
      <c r="N518" s="109">
        <v>0</v>
      </c>
      <c r="O518" s="109">
        <v>0</v>
      </c>
      <c r="P518" s="109">
        <v>0</v>
      </c>
      <c r="Q518" s="45" t="s">
        <v>46</v>
      </c>
      <c r="R518" s="45">
        <v>87</v>
      </c>
      <c r="S518" s="45">
        <v>320</v>
      </c>
      <c r="T518" s="45">
        <f t="shared" si="165"/>
        <v>87</v>
      </c>
      <c r="U518" s="45">
        <f t="shared" si="166"/>
        <v>320</v>
      </c>
      <c r="V518" s="45">
        <v>0</v>
      </c>
      <c r="W518" s="45">
        <v>0</v>
      </c>
      <c r="X518" s="45">
        <v>0</v>
      </c>
      <c r="Y518" s="45">
        <v>0</v>
      </c>
      <c r="Z518" s="45">
        <v>0</v>
      </c>
      <c r="AA518" s="45">
        <v>0</v>
      </c>
      <c r="AB518" s="46" t="s">
        <v>117</v>
      </c>
      <c r="AC518" s="46" t="s">
        <v>56</v>
      </c>
      <c r="AD518" s="66"/>
    </row>
    <row r="519" s="6" customFormat="1" ht="12" spans="1:30">
      <c r="A519" s="45" t="s">
        <v>42</v>
      </c>
      <c r="B519" s="46" t="s">
        <v>475</v>
      </c>
      <c r="C519" s="45" t="s">
        <v>49</v>
      </c>
      <c r="D519" s="45" t="s">
        <v>45</v>
      </c>
      <c r="E519" s="45" t="s">
        <v>267</v>
      </c>
      <c r="F519" s="45">
        <v>1</v>
      </c>
      <c r="G519" s="45">
        <v>1</v>
      </c>
      <c r="H519" s="45">
        <v>32</v>
      </c>
      <c r="I519" s="45">
        <v>115</v>
      </c>
      <c r="J519" s="45">
        <v>2020</v>
      </c>
      <c r="K519" s="45">
        <v>2020</v>
      </c>
      <c r="L519" s="55">
        <v>50</v>
      </c>
      <c r="M519" s="55">
        <v>50</v>
      </c>
      <c r="N519" s="55">
        <v>0</v>
      </c>
      <c r="O519" s="55">
        <v>0</v>
      </c>
      <c r="P519" s="55">
        <v>0</v>
      </c>
      <c r="Q519" s="45" t="s">
        <v>46</v>
      </c>
      <c r="R519" s="45">
        <v>684</v>
      </c>
      <c r="S519" s="45">
        <v>3329</v>
      </c>
      <c r="T519" s="45">
        <f t="shared" si="165"/>
        <v>32</v>
      </c>
      <c r="U519" s="45">
        <f t="shared" si="166"/>
        <v>115</v>
      </c>
      <c r="V519" s="45">
        <v>0</v>
      </c>
      <c r="W519" s="45">
        <v>0</v>
      </c>
      <c r="X519" s="45">
        <v>0</v>
      </c>
      <c r="Y519" s="45">
        <v>0</v>
      </c>
      <c r="Z519" s="45">
        <v>0</v>
      </c>
      <c r="AA519" s="45">
        <v>0</v>
      </c>
      <c r="AB519" s="46" t="s">
        <v>117</v>
      </c>
      <c r="AC519" s="46" t="s">
        <v>181</v>
      </c>
      <c r="AD519" s="46"/>
    </row>
    <row r="520" s="8" customFormat="1" ht="24" spans="1:30">
      <c r="A520" s="45" t="s">
        <v>42</v>
      </c>
      <c r="B520" s="46" t="s">
        <v>476</v>
      </c>
      <c r="C520" s="45" t="s">
        <v>54</v>
      </c>
      <c r="D520" s="45" t="s">
        <v>45</v>
      </c>
      <c r="E520" s="45" t="s">
        <v>267</v>
      </c>
      <c r="F520" s="45">
        <v>1</v>
      </c>
      <c r="G520" s="45">
        <v>1</v>
      </c>
      <c r="H520" s="45">
        <v>23</v>
      </c>
      <c r="I520" s="45">
        <v>76</v>
      </c>
      <c r="J520" s="45">
        <v>2020</v>
      </c>
      <c r="K520" s="45">
        <v>2020</v>
      </c>
      <c r="L520" s="55">
        <f>SUM(M520:P520)</f>
        <v>50</v>
      </c>
      <c r="M520" s="55">
        <v>50</v>
      </c>
      <c r="N520" s="109">
        <v>0</v>
      </c>
      <c r="O520" s="109">
        <v>0</v>
      </c>
      <c r="P520" s="109">
        <v>0</v>
      </c>
      <c r="Q520" s="45" t="s">
        <v>46</v>
      </c>
      <c r="R520" s="45">
        <v>23</v>
      </c>
      <c r="S520" s="45">
        <v>76</v>
      </c>
      <c r="T520" s="45">
        <f t="shared" si="165"/>
        <v>23</v>
      </c>
      <c r="U520" s="45">
        <f t="shared" si="166"/>
        <v>76</v>
      </c>
      <c r="V520" s="45">
        <v>23</v>
      </c>
      <c r="W520" s="45">
        <v>76</v>
      </c>
      <c r="X520" s="45">
        <v>0</v>
      </c>
      <c r="Y520" s="45">
        <v>0</v>
      </c>
      <c r="Z520" s="45">
        <v>0</v>
      </c>
      <c r="AA520" s="45">
        <v>0</v>
      </c>
      <c r="AB520" s="46" t="s">
        <v>117</v>
      </c>
      <c r="AC520" s="114" t="s">
        <v>443</v>
      </c>
      <c r="AD520" s="66"/>
    </row>
    <row r="521" s="8" customFormat="1" ht="24" spans="1:30">
      <c r="A521" s="45" t="s">
        <v>42</v>
      </c>
      <c r="B521" s="46" t="s">
        <v>477</v>
      </c>
      <c r="C521" s="45" t="s">
        <v>54</v>
      </c>
      <c r="D521" s="45" t="s">
        <v>45</v>
      </c>
      <c r="E521" s="45" t="s">
        <v>267</v>
      </c>
      <c r="F521" s="45">
        <v>1</v>
      </c>
      <c r="G521" s="45">
        <v>1</v>
      </c>
      <c r="H521" s="45">
        <v>381</v>
      </c>
      <c r="I521" s="45">
        <v>1586</v>
      </c>
      <c r="J521" s="45">
        <v>2020</v>
      </c>
      <c r="K521" s="45">
        <v>2020</v>
      </c>
      <c r="L521" s="55">
        <f>SUM(M521:P521)</f>
        <v>50</v>
      </c>
      <c r="M521" s="55">
        <v>50</v>
      </c>
      <c r="N521" s="55">
        <v>0</v>
      </c>
      <c r="O521" s="55">
        <v>0</v>
      </c>
      <c r="P521" s="55">
        <v>0</v>
      </c>
      <c r="Q521" s="45" t="s">
        <v>46</v>
      </c>
      <c r="R521" s="45">
        <v>381</v>
      </c>
      <c r="S521" s="45">
        <v>1586</v>
      </c>
      <c r="T521" s="45">
        <f t="shared" si="165"/>
        <v>381</v>
      </c>
      <c r="U521" s="45">
        <f t="shared" si="166"/>
        <v>1586</v>
      </c>
      <c r="V521" s="45">
        <v>381</v>
      </c>
      <c r="W521" s="45">
        <v>1586</v>
      </c>
      <c r="X521" s="45">
        <v>0</v>
      </c>
      <c r="Y521" s="45">
        <v>0</v>
      </c>
      <c r="Z521" s="45">
        <v>0</v>
      </c>
      <c r="AA521" s="45">
        <v>0</v>
      </c>
      <c r="AB521" s="46" t="s">
        <v>117</v>
      </c>
      <c r="AC521" s="114" t="s">
        <v>443</v>
      </c>
      <c r="AD521" s="66"/>
    </row>
    <row r="522" s="8" customFormat="1" ht="12" spans="1:30">
      <c r="A522" s="45" t="s">
        <v>42</v>
      </c>
      <c r="B522" s="46" t="s">
        <v>478</v>
      </c>
      <c r="C522" s="45" t="s">
        <v>54</v>
      </c>
      <c r="D522" s="45" t="s">
        <v>45</v>
      </c>
      <c r="E522" s="45" t="s">
        <v>267</v>
      </c>
      <c r="F522" s="45">
        <v>1</v>
      </c>
      <c r="G522" s="45">
        <v>1</v>
      </c>
      <c r="H522" s="45">
        <v>51</v>
      </c>
      <c r="I522" s="45">
        <v>170</v>
      </c>
      <c r="J522" s="45">
        <v>2020</v>
      </c>
      <c r="K522" s="45">
        <v>2020</v>
      </c>
      <c r="L522" s="55">
        <f>SUM(M522:P522)</f>
        <v>50</v>
      </c>
      <c r="M522" s="55">
        <v>50</v>
      </c>
      <c r="N522" s="55">
        <v>0</v>
      </c>
      <c r="O522" s="55">
        <v>0</v>
      </c>
      <c r="P522" s="55">
        <v>0</v>
      </c>
      <c r="Q522" s="45" t="s">
        <v>46</v>
      </c>
      <c r="R522" s="45">
        <v>51</v>
      </c>
      <c r="S522" s="45">
        <v>170</v>
      </c>
      <c r="T522" s="45">
        <f t="shared" si="165"/>
        <v>51</v>
      </c>
      <c r="U522" s="45">
        <f t="shared" si="166"/>
        <v>170</v>
      </c>
      <c r="V522" s="45">
        <v>51</v>
      </c>
      <c r="W522" s="45">
        <v>170</v>
      </c>
      <c r="X522" s="45">
        <v>0</v>
      </c>
      <c r="Y522" s="45">
        <v>0</v>
      </c>
      <c r="Z522" s="45">
        <v>0</v>
      </c>
      <c r="AA522" s="45">
        <v>0</v>
      </c>
      <c r="AB522" s="46" t="s">
        <v>117</v>
      </c>
      <c r="AC522" s="114" t="s">
        <v>443</v>
      </c>
      <c r="AD522" s="66"/>
    </row>
    <row r="523" s="2" customFormat="1" spans="1:30">
      <c r="A523" s="45" t="s">
        <v>42</v>
      </c>
      <c r="B523" s="46" t="s">
        <v>479</v>
      </c>
      <c r="C523" s="45" t="s">
        <v>44</v>
      </c>
      <c r="D523" s="45" t="s">
        <v>45</v>
      </c>
      <c r="E523" s="43" t="s">
        <v>419</v>
      </c>
      <c r="F523" s="45">
        <v>4000</v>
      </c>
      <c r="G523" s="45">
        <v>1</v>
      </c>
      <c r="H523" s="45">
        <v>3</v>
      </c>
      <c r="I523" s="45">
        <v>10</v>
      </c>
      <c r="J523" s="45">
        <v>2020</v>
      </c>
      <c r="K523" s="45">
        <v>2020</v>
      </c>
      <c r="L523" s="55">
        <v>50</v>
      </c>
      <c r="M523" s="55">
        <v>50</v>
      </c>
      <c r="N523" s="55">
        <v>0</v>
      </c>
      <c r="O523" s="55">
        <v>0</v>
      </c>
      <c r="P523" s="55">
        <v>0</v>
      </c>
      <c r="Q523" s="45" t="s">
        <v>46</v>
      </c>
      <c r="R523" s="45">
        <v>580</v>
      </c>
      <c r="S523" s="45">
        <v>3316</v>
      </c>
      <c r="T523" s="45">
        <f t="shared" si="165"/>
        <v>3</v>
      </c>
      <c r="U523" s="45">
        <f t="shared" si="166"/>
        <v>10</v>
      </c>
      <c r="V523" s="45">
        <v>3</v>
      </c>
      <c r="W523" s="45">
        <v>10</v>
      </c>
      <c r="X523" s="45">
        <v>0</v>
      </c>
      <c r="Y523" s="45">
        <v>0</v>
      </c>
      <c r="Z523" s="45">
        <v>0</v>
      </c>
      <c r="AA523" s="45">
        <v>0</v>
      </c>
      <c r="AB523" s="46" t="s">
        <v>117</v>
      </c>
      <c r="AC523" s="114" t="s">
        <v>443</v>
      </c>
      <c r="AD523" s="84"/>
    </row>
    <row r="524" s="2" customFormat="1" spans="1:30">
      <c r="A524" s="45" t="s">
        <v>42</v>
      </c>
      <c r="B524" s="46" t="s">
        <v>480</v>
      </c>
      <c r="C524" s="45" t="s">
        <v>44</v>
      </c>
      <c r="D524" s="45" t="s">
        <v>45</v>
      </c>
      <c r="E524" s="43" t="s">
        <v>419</v>
      </c>
      <c r="F524" s="45">
        <v>500</v>
      </c>
      <c r="G524" s="45">
        <v>1</v>
      </c>
      <c r="H524" s="45">
        <v>4</v>
      </c>
      <c r="I524" s="45">
        <v>12</v>
      </c>
      <c r="J524" s="45">
        <v>2020</v>
      </c>
      <c r="K524" s="45">
        <v>2020</v>
      </c>
      <c r="L524" s="55">
        <v>50</v>
      </c>
      <c r="M524" s="55">
        <v>50</v>
      </c>
      <c r="N524" s="55">
        <v>0</v>
      </c>
      <c r="O524" s="55">
        <v>0</v>
      </c>
      <c r="P524" s="55">
        <v>0</v>
      </c>
      <c r="Q524" s="45" t="s">
        <v>46</v>
      </c>
      <c r="R524" s="45">
        <v>1043</v>
      </c>
      <c r="S524" s="45">
        <v>5592</v>
      </c>
      <c r="T524" s="45">
        <f t="shared" si="165"/>
        <v>4</v>
      </c>
      <c r="U524" s="45">
        <f t="shared" si="166"/>
        <v>12</v>
      </c>
      <c r="V524" s="45">
        <v>4</v>
      </c>
      <c r="W524" s="45">
        <v>12</v>
      </c>
      <c r="X524" s="45">
        <v>0</v>
      </c>
      <c r="Y524" s="45">
        <v>0</v>
      </c>
      <c r="Z524" s="45">
        <v>0</v>
      </c>
      <c r="AA524" s="45">
        <v>0</v>
      </c>
      <c r="AB524" s="46" t="s">
        <v>117</v>
      </c>
      <c r="AC524" s="114" t="s">
        <v>443</v>
      </c>
      <c r="AD524" s="84"/>
    </row>
    <row r="525" s="5" customFormat="1" ht="12" spans="1:30">
      <c r="A525" s="43">
        <v>8.11</v>
      </c>
      <c r="B525" s="44" t="s">
        <v>481</v>
      </c>
      <c r="C525" s="43" t="s">
        <v>36</v>
      </c>
      <c r="D525" s="43"/>
      <c r="E525" s="43"/>
      <c r="F525" s="43">
        <f t="shared" ref="F525:I525" si="167">SUM(F526,F646,F610,F652,F662,F667)</f>
        <v>21150.42</v>
      </c>
      <c r="G525" s="43">
        <f t="shared" si="167"/>
        <v>145</v>
      </c>
      <c r="H525" s="43">
        <f t="shared" si="167"/>
        <v>17149</v>
      </c>
      <c r="I525" s="43">
        <f t="shared" si="167"/>
        <v>58033</v>
      </c>
      <c r="J525" s="43"/>
      <c r="K525" s="43"/>
      <c r="L525" s="52">
        <f>SUM(L526,L646,L610,L652,L662,L667)</f>
        <v>14471.93</v>
      </c>
      <c r="M525" s="52">
        <f t="shared" ref="M525:AA525" si="168">SUM(M526,M646,M610,M652,M662,M667)</f>
        <v>6142.56</v>
      </c>
      <c r="N525" s="52">
        <f t="shared" si="168"/>
        <v>1647.26</v>
      </c>
      <c r="O525" s="52">
        <f t="shared" si="168"/>
        <v>5192.16</v>
      </c>
      <c r="P525" s="52">
        <f t="shared" si="168"/>
        <v>1489.95</v>
      </c>
      <c r="Q525" s="43"/>
      <c r="R525" s="43">
        <f t="shared" si="168"/>
        <v>54596</v>
      </c>
      <c r="S525" s="43">
        <f t="shared" si="168"/>
        <v>220851</v>
      </c>
      <c r="T525" s="43">
        <f t="shared" si="168"/>
        <v>17149</v>
      </c>
      <c r="U525" s="43">
        <f t="shared" si="168"/>
        <v>58033</v>
      </c>
      <c r="V525" s="43">
        <f t="shared" si="168"/>
        <v>231</v>
      </c>
      <c r="W525" s="43">
        <f t="shared" si="168"/>
        <v>902</v>
      </c>
      <c r="X525" s="43">
        <f t="shared" si="168"/>
        <v>3915</v>
      </c>
      <c r="Y525" s="43">
        <f t="shared" si="168"/>
        <v>11416</v>
      </c>
      <c r="Z525" s="43">
        <f t="shared" si="168"/>
        <v>687</v>
      </c>
      <c r="AA525" s="43">
        <f t="shared" si="168"/>
        <v>789</v>
      </c>
      <c r="AB525" s="44"/>
      <c r="AC525" s="110"/>
      <c r="AD525" s="65"/>
    </row>
    <row r="526" s="5" customFormat="1" ht="12" spans="1:30">
      <c r="A526" s="43" t="s">
        <v>482</v>
      </c>
      <c r="B526" s="44" t="s">
        <v>483</v>
      </c>
      <c r="C526" s="43" t="s">
        <v>36</v>
      </c>
      <c r="D526" s="43"/>
      <c r="E526" s="43"/>
      <c r="F526" s="43">
        <f>SUM(F527,F547,F584,F596)</f>
        <v>237</v>
      </c>
      <c r="G526" s="43">
        <f>SUM(G527,G547,G584,G596)</f>
        <v>79</v>
      </c>
      <c r="H526" s="43">
        <f>SUM(H527,H547,H584,H596)</f>
        <v>6162</v>
      </c>
      <c r="I526" s="43">
        <f>SUM(I527,I547,I584,I596)</f>
        <v>24636</v>
      </c>
      <c r="J526" s="43"/>
      <c r="K526" s="43"/>
      <c r="L526" s="52">
        <f t="shared" ref="L526:P526" si="169">SUM(L527,L547,L584,L596)</f>
        <v>5207.4</v>
      </c>
      <c r="M526" s="52">
        <f t="shared" si="169"/>
        <v>0</v>
      </c>
      <c r="N526" s="52">
        <f t="shared" si="169"/>
        <v>0</v>
      </c>
      <c r="O526" s="52">
        <f t="shared" si="169"/>
        <v>5163.2</v>
      </c>
      <c r="P526" s="52">
        <f t="shared" si="169"/>
        <v>44.2</v>
      </c>
      <c r="Q526" s="43"/>
      <c r="R526" s="43">
        <f t="shared" ref="R526:AA526" si="170">SUM(R527,R547,R584,R596)</f>
        <v>28412</v>
      </c>
      <c r="S526" s="43">
        <f t="shared" si="170"/>
        <v>120820</v>
      </c>
      <c r="T526" s="43">
        <f t="shared" si="170"/>
        <v>6162</v>
      </c>
      <c r="U526" s="43">
        <f t="shared" si="170"/>
        <v>24636</v>
      </c>
      <c r="V526" s="43">
        <f t="shared" si="170"/>
        <v>229</v>
      </c>
      <c r="W526" s="43">
        <f t="shared" si="170"/>
        <v>894</v>
      </c>
      <c r="X526" s="43">
        <f t="shared" si="170"/>
        <v>1470</v>
      </c>
      <c r="Y526" s="43">
        <f t="shared" si="170"/>
        <v>5993</v>
      </c>
      <c r="Z526" s="43">
        <f t="shared" si="170"/>
        <v>30</v>
      </c>
      <c r="AA526" s="43">
        <f t="shared" si="170"/>
        <v>132</v>
      </c>
      <c r="AB526" s="44"/>
      <c r="AC526" s="110"/>
      <c r="AD526" s="65"/>
    </row>
    <row r="527" s="5" customFormat="1" ht="12" spans="1:30">
      <c r="A527" s="43" t="s">
        <v>484</v>
      </c>
      <c r="B527" s="44" t="s">
        <v>485</v>
      </c>
      <c r="C527" s="43" t="s">
        <v>36</v>
      </c>
      <c r="D527" s="43"/>
      <c r="E527" s="43"/>
      <c r="F527" s="43">
        <f>SUM(F528:F546)</f>
        <v>19</v>
      </c>
      <c r="G527" s="43">
        <f>SUM(G528:G546)</f>
        <v>19</v>
      </c>
      <c r="H527" s="43">
        <f>SUM(H528:H546)</f>
        <v>1130</v>
      </c>
      <c r="I527" s="43">
        <f>SUM(I528:I546)</f>
        <v>4414</v>
      </c>
      <c r="J527" s="43"/>
      <c r="K527" s="43"/>
      <c r="L527" s="52">
        <f t="shared" ref="L527:AA527" si="171">SUM(L528:L546)</f>
        <v>1665.2</v>
      </c>
      <c r="M527" s="52">
        <f t="shared" si="171"/>
        <v>0</v>
      </c>
      <c r="N527" s="52">
        <f t="shared" si="171"/>
        <v>0</v>
      </c>
      <c r="O527" s="52">
        <f t="shared" si="171"/>
        <v>1621</v>
      </c>
      <c r="P527" s="52">
        <f t="shared" si="171"/>
        <v>44.2</v>
      </c>
      <c r="Q527" s="43"/>
      <c r="R527" s="43">
        <f t="shared" si="171"/>
        <v>7728</v>
      </c>
      <c r="S527" s="43">
        <f t="shared" si="171"/>
        <v>33272</v>
      </c>
      <c r="T527" s="43">
        <f t="shared" si="171"/>
        <v>1130</v>
      </c>
      <c r="U527" s="43">
        <f t="shared" si="171"/>
        <v>4414</v>
      </c>
      <c r="V527" s="43">
        <f t="shared" si="171"/>
        <v>134</v>
      </c>
      <c r="W527" s="43">
        <f t="shared" si="171"/>
        <v>524</v>
      </c>
      <c r="X527" s="43">
        <f t="shared" si="171"/>
        <v>813</v>
      </c>
      <c r="Y527" s="43">
        <f t="shared" si="171"/>
        <v>2972</v>
      </c>
      <c r="Z527" s="43">
        <f t="shared" si="171"/>
        <v>30</v>
      </c>
      <c r="AA527" s="43">
        <f t="shared" si="171"/>
        <v>132</v>
      </c>
      <c r="AB527" s="44"/>
      <c r="AC527" s="110"/>
      <c r="AD527" s="65"/>
    </row>
    <row r="528" s="12" customFormat="1" ht="24" spans="1:229">
      <c r="A528" s="45" t="s">
        <v>42</v>
      </c>
      <c r="B528" s="46" t="s">
        <v>497</v>
      </c>
      <c r="C528" s="45" t="s">
        <v>44</v>
      </c>
      <c r="D528" s="45" t="s">
        <v>45</v>
      </c>
      <c r="E528" s="45" t="s">
        <v>267</v>
      </c>
      <c r="F528" s="45">
        <v>1</v>
      </c>
      <c r="G528" s="45">
        <v>1</v>
      </c>
      <c r="H528" s="45">
        <v>33</v>
      </c>
      <c r="I528" s="45">
        <v>107</v>
      </c>
      <c r="J528" s="45">
        <v>2020</v>
      </c>
      <c r="K528" s="45">
        <v>2020</v>
      </c>
      <c r="L528" s="55">
        <f>M528+N528+O528+P528</f>
        <v>50</v>
      </c>
      <c r="M528" s="55">
        <v>0</v>
      </c>
      <c r="N528" s="55">
        <v>0</v>
      </c>
      <c r="O528" s="55">
        <v>50</v>
      </c>
      <c r="P528" s="55">
        <v>0</v>
      </c>
      <c r="Q528" s="45" t="s">
        <v>46</v>
      </c>
      <c r="R528" s="45">
        <v>40</v>
      </c>
      <c r="S528" s="45">
        <v>123</v>
      </c>
      <c r="T528" s="45">
        <f t="shared" ref="T528:T546" si="172">H528</f>
        <v>33</v>
      </c>
      <c r="U528" s="45">
        <f t="shared" ref="U528:U546" si="173">I528</f>
        <v>107</v>
      </c>
      <c r="V528" s="45">
        <v>0</v>
      </c>
      <c r="W528" s="45">
        <v>0</v>
      </c>
      <c r="X528" s="45">
        <v>0</v>
      </c>
      <c r="Y528" s="45">
        <v>0</v>
      </c>
      <c r="Z528" s="45">
        <v>0</v>
      </c>
      <c r="AA528" s="45">
        <v>0</v>
      </c>
      <c r="AB528" s="46" t="s">
        <v>222</v>
      </c>
      <c r="AC528" s="114" t="s">
        <v>237</v>
      </c>
      <c r="AD528" s="66"/>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c r="CG528" s="8"/>
      <c r="CH528" s="8"/>
      <c r="CI528" s="8"/>
      <c r="CJ528" s="8"/>
      <c r="CK528" s="8"/>
      <c r="CL528" s="8"/>
      <c r="CM528" s="8"/>
      <c r="CN528" s="8"/>
      <c r="CO528" s="8"/>
      <c r="CP528" s="8"/>
      <c r="CQ528" s="8"/>
      <c r="CR528" s="8"/>
      <c r="CS528" s="8"/>
      <c r="CT528" s="8"/>
      <c r="CU528" s="8"/>
      <c r="CV528" s="8"/>
      <c r="CW528" s="8"/>
      <c r="CX528" s="8"/>
      <c r="CY528" s="8"/>
      <c r="CZ528" s="8"/>
      <c r="DA528" s="8"/>
      <c r="DB528" s="8"/>
      <c r="DC528" s="8"/>
      <c r="DD528" s="8"/>
      <c r="DE528" s="8"/>
      <c r="DF528" s="8"/>
      <c r="DG528" s="8"/>
      <c r="DH528" s="8"/>
      <c r="DI528" s="8"/>
      <c r="DJ528" s="8"/>
      <c r="DK528" s="8"/>
      <c r="DL528" s="8"/>
      <c r="DM528" s="8"/>
      <c r="DN528" s="8"/>
      <c r="DO528" s="8"/>
      <c r="DP528" s="8"/>
      <c r="DQ528" s="8"/>
      <c r="DR528" s="8"/>
      <c r="DS528" s="8"/>
      <c r="DT528" s="8"/>
      <c r="DU528" s="8"/>
      <c r="DV528" s="8"/>
      <c r="DW528" s="8"/>
      <c r="DX528" s="8"/>
      <c r="DY528" s="8"/>
      <c r="DZ528" s="8"/>
      <c r="EA528" s="8"/>
      <c r="EB528" s="8"/>
      <c r="EC528" s="8"/>
      <c r="ED528" s="8"/>
      <c r="EE528" s="8"/>
      <c r="EF528" s="8"/>
      <c r="EG528" s="8"/>
      <c r="EH528" s="8"/>
      <c r="EI528" s="8"/>
      <c r="EJ528" s="8"/>
      <c r="EK528" s="8"/>
      <c r="EL528" s="8"/>
      <c r="EM528" s="8"/>
      <c r="EN528" s="8"/>
      <c r="EO528" s="8"/>
      <c r="EP528" s="8"/>
      <c r="EQ528" s="8"/>
      <c r="ER528" s="8"/>
      <c r="ES528" s="8"/>
      <c r="ET528" s="8"/>
      <c r="EU528" s="8"/>
      <c r="EV528" s="8"/>
      <c r="EW528" s="8"/>
      <c r="EX528" s="8"/>
      <c r="EY528" s="8"/>
      <c r="EZ528" s="8"/>
      <c r="FA528" s="8"/>
      <c r="FB528" s="8"/>
      <c r="FC528" s="8"/>
      <c r="FD528" s="8"/>
      <c r="FE528" s="8"/>
      <c r="FF528" s="8"/>
      <c r="FG528" s="8"/>
      <c r="FH528" s="8"/>
      <c r="FI528" s="8"/>
      <c r="FJ528" s="8"/>
      <c r="FK528" s="8"/>
      <c r="FL528" s="8"/>
      <c r="FM528" s="8"/>
      <c r="FN528" s="8"/>
      <c r="FO528" s="8"/>
      <c r="FP528" s="8"/>
      <c r="FQ528" s="8"/>
      <c r="FR528" s="8"/>
      <c r="FS528" s="8"/>
      <c r="FT528" s="8"/>
      <c r="FU528" s="8"/>
      <c r="FV528" s="8"/>
      <c r="FW528" s="8"/>
      <c r="FX528" s="8"/>
      <c r="FY528" s="8"/>
      <c r="FZ528" s="8"/>
      <c r="GA528" s="8"/>
      <c r="GB528" s="8"/>
      <c r="GC528" s="8"/>
      <c r="GD528" s="8"/>
      <c r="GE528" s="8"/>
      <c r="GF528" s="8"/>
      <c r="GG528" s="8"/>
      <c r="GH528" s="8"/>
      <c r="GI528" s="8"/>
      <c r="GJ528" s="8"/>
      <c r="GK528" s="8"/>
      <c r="GL528" s="8"/>
      <c r="GM528" s="8"/>
      <c r="GN528" s="8"/>
      <c r="GO528" s="8"/>
      <c r="GP528" s="8"/>
      <c r="GQ528" s="8"/>
      <c r="GR528" s="8"/>
      <c r="GS528" s="8"/>
      <c r="GT528" s="8"/>
      <c r="GU528" s="8"/>
      <c r="GV528" s="8"/>
      <c r="GW528" s="8"/>
      <c r="GX528" s="8"/>
      <c r="GY528" s="8"/>
      <c r="GZ528" s="8"/>
      <c r="HA528" s="8"/>
      <c r="HB528" s="8"/>
      <c r="HC528" s="8"/>
      <c r="HD528" s="8"/>
      <c r="HE528" s="8"/>
      <c r="HF528" s="8"/>
      <c r="HG528" s="8"/>
      <c r="HH528" s="8"/>
      <c r="HI528" s="8"/>
      <c r="HJ528" s="8"/>
      <c r="HK528" s="8"/>
      <c r="HL528" s="8"/>
      <c r="HM528" s="8"/>
      <c r="HN528" s="8"/>
      <c r="HO528" s="8"/>
      <c r="HP528" s="8"/>
      <c r="HQ528" s="8"/>
      <c r="HR528" s="8"/>
      <c r="HS528" s="8"/>
      <c r="HT528" s="8"/>
      <c r="HU528" s="8"/>
    </row>
    <row r="529" s="12" customFormat="1" ht="12" spans="1:229">
      <c r="A529" s="45" t="s">
        <v>42</v>
      </c>
      <c r="B529" s="46" t="s">
        <v>487</v>
      </c>
      <c r="C529" s="45" t="s">
        <v>44</v>
      </c>
      <c r="D529" s="45" t="s">
        <v>45</v>
      </c>
      <c r="E529" s="45" t="s">
        <v>267</v>
      </c>
      <c r="F529" s="45">
        <v>1</v>
      </c>
      <c r="G529" s="45">
        <v>1</v>
      </c>
      <c r="H529" s="45">
        <v>18</v>
      </c>
      <c r="I529" s="45">
        <v>68</v>
      </c>
      <c r="J529" s="45">
        <v>2020</v>
      </c>
      <c r="K529" s="45">
        <v>2020</v>
      </c>
      <c r="L529" s="55">
        <f t="shared" ref="L529:L545" si="174">M529+N529+O529+P529</f>
        <v>50</v>
      </c>
      <c r="M529" s="55">
        <v>0</v>
      </c>
      <c r="N529" s="55">
        <v>0</v>
      </c>
      <c r="O529" s="55">
        <v>50</v>
      </c>
      <c r="P529" s="55">
        <v>0</v>
      </c>
      <c r="Q529" s="45" t="s">
        <v>46</v>
      </c>
      <c r="R529" s="45">
        <v>782</v>
      </c>
      <c r="S529" s="45">
        <v>3653</v>
      </c>
      <c r="T529" s="45">
        <f t="shared" si="172"/>
        <v>18</v>
      </c>
      <c r="U529" s="45">
        <f t="shared" si="173"/>
        <v>68</v>
      </c>
      <c r="V529" s="45">
        <v>18</v>
      </c>
      <c r="W529" s="45">
        <v>68</v>
      </c>
      <c r="X529" s="45">
        <v>0</v>
      </c>
      <c r="Y529" s="45">
        <v>0</v>
      </c>
      <c r="Z529" s="45">
        <v>0</v>
      </c>
      <c r="AA529" s="45">
        <v>0</v>
      </c>
      <c r="AB529" s="46" t="s">
        <v>117</v>
      </c>
      <c r="AC529" s="114" t="s">
        <v>237</v>
      </c>
      <c r="AD529" s="66"/>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c r="CG529" s="8"/>
      <c r="CH529" s="8"/>
      <c r="CI529" s="8"/>
      <c r="CJ529" s="8"/>
      <c r="CK529" s="8"/>
      <c r="CL529" s="8"/>
      <c r="CM529" s="8"/>
      <c r="CN529" s="8"/>
      <c r="CO529" s="8"/>
      <c r="CP529" s="8"/>
      <c r="CQ529" s="8"/>
      <c r="CR529" s="8"/>
      <c r="CS529" s="8"/>
      <c r="CT529" s="8"/>
      <c r="CU529" s="8"/>
      <c r="CV529" s="8"/>
      <c r="CW529" s="8"/>
      <c r="CX529" s="8"/>
      <c r="CY529" s="8"/>
      <c r="CZ529" s="8"/>
      <c r="DA529" s="8"/>
      <c r="DB529" s="8"/>
      <c r="DC529" s="8"/>
      <c r="DD529" s="8"/>
      <c r="DE529" s="8"/>
      <c r="DF529" s="8"/>
      <c r="DG529" s="8"/>
      <c r="DH529" s="8"/>
      <c r="DI529" s="8"/>
      <c r="DJ529" s="8"/>
      <c r="DK529" s="8"/>
      <c r="DL529" s="8"/>
      <c r="DM529" s="8"/>
      <c r="DN529" s="8"/>
      <c r="DO529" s="8"/>
      <c r="DP529" s="8"/>
      <c r="DQ529" s="8"/>
      <c r="DR529" s="8"/>
      <c r="DS529" s="8"/>
      <c r="DT529" s="8"/>
      <c r="DU529" s="8"/>
      <c r="DV529" s="8"/>
      <c r="DW529" s="8"/>
      <c r="DX529" s="8"/>
      <c r="DY529" s="8"/>
      <c r="DZ529" s="8"/>
      <c r="EA529" s="8"/>
      <c r="EB529" s="8"/>
      <c r="EC529" s="8"/>
      <c r="ED529" s="8"/>
      <c r="EE529" s="8"/>
      <c r="EF529" s="8"/>
      <c r="EG529" s="8"/>
      <c r="EH529" s="8"/>
      <c r="EI529" s="8"/>
      <c r="EJ529" s="8"/>
      <c r="EK529" s="8"/>
      <c r="EL529" s="8"/>
      <c r="EM529" s="8"/>
      <c r="EN529" s="8"/>
      <c r="EO529" s="8"/>
      <c r="EP529" s="8"/>
      <c r="EQ529" s="8"/>
      <c r="ER529" s="8"/>
      <c r="ES529" s="8"/>
      <c r="ET529" s="8"/>
      <c r="EU529" s="8"/>
      <c r="EV529" s="8"/>
      <c r="EW529" s="8"/>
      <c r="EX529" s="8"/>
      <c r="EY529" s="8"/>
      <c r="EZ529" s="8"/>
      <c r="FA529" s="8"/>
      <c r="FB529" s="8"/>
      <c r="FC529" s="8"/>
      <c r="FD529" s="8"/>
      <c r="FE529" s="8"/>
      <c r="FF529" s="8"/>
      <c r="FG529" s="8"/>
      <c r="FH529" s="8"/>
      <c r="FI529" s="8"/>
      <c r="FJ529" s="8"/>
      <c r="FK529" s="8"/>
      <c r="FL529" s="8"/>
      <c r="FM529" s="8"/>
      <c r="FN529" s="8"/>
      <c r="FO529" s="8"/>
      <c r="FP529" s="8"/>
      <c r="FQ529" s="8"/>
      <c r="FR529" s="8"/>
      <c r="FS529" s="8"/>
      <c r="FT529" s="8"/>
      <c r="FU529" s="8"/>
      <c r="FV529" s="8"/>
      <c r="FW529" s="8"/>
      <c r="FX529" s="8"/>
      <c r="FY529" s="8"/>
      <c r="FZ529" s="8"/>
      <c r="GA529" s="8"/>
      <c r="GB529" s="8"/>
      <c r="GC529" s="8"/>
      <c r="GD529" s="8"/>
      <c r="GE529" s="8"/>
      <c r="GF529" s="8"/>
      <c r="GG529" s="8"/>
      <c r="GH529" s="8"/>
      <c r="GI529" s="8"/>
      <c r="GJ529" s="8"/>
      <c r="GK529" s="8"/>
      <c r="GL529" s="8"/>
      <c r="GM529" s="8"/>
      <c r="GN529" s="8"/>
      <c r="GO529" s="8"/>
      <c r="GP529" s="8"/>
      <c r="GQ529" s="8"/>
      <c r="GR529" s="8"/>
      <c r="GS529" s="8"/>
      <c r="GT529" s="8"/>
      <c r="GU529" s="8"/>
      <c r="GV529" s="8"/>
      <c r="GW529" s="8"/>
      <c r="GX529" s="8"/>
      <c r="GY529" s="8"/>
      <c r="GZ529" s="8"/>
      <c r="HA529" s="8"/>
      <c r="HB529" s="8"/>
      <c r="HC529" s="8"/>
      <c r="HD529" s="8"/>
      <c r="HE529" s="8"/>
      <c r="HF529" s="8"/>
      <c r="HG529" s="8"/>
      <c r="HH529" s="8"/>
      <c r="HI529" s="8"/>
      <c r="HJ529" s="8"/>
      <c r="HK529" s="8"/>
      <c r="HL529" s="8"/>
      <c r="HM529" s="8"/>
      <c r="HN529" s="8"/>
      <c r="HO529" s="8"/>
      <c r="HP529" s="8"/>
      <c r="HQ529" s="8"/>
      <c r="HR529" s="8"/>
      <c r="HS529" s="8"/>
      <c r="HT529" s="8"/>
      <c r="HU529" s="8"/>
    </row>
    <row r="530" s="12" customFormat="1" ht="24" spans="1:229">
      <c r="A530" s="45" t="s">
        <v>42</v>
      </c>
      <c r="B530" s="46" t="s">
        <v>498</v>
      </c>
      <c r="C530" s="45" t="s">
        <v>49</v>
      </c>
      <c r="D530" s="45" t="s">
        <v>45</v>
      </c>
      <c r="E530" s="45" t="s">
        <v>267</v>
      </c>
      <c r="F530" s="45">
        <v>1</v>
      </c>
      <c r="G530" s="45">
        <v>1</v>
      </c>
      <c r="H530" s="45">
        <v>187</v>
      </c>
      <c r="I530" s="45">
        <v>744</v>
      </c>
      <c r="J530" s="45">
        <v>2020</v>
      </c>
      <c r="K530" s="45">
        <v>2020</v>
      </c>
      <c r="L530" s="55">
        <f t="shared" si="174"/>
        <v>50</v>
      </c>
      <c r="M530" s="55">
        <v>0</v>
      </c>
      <c r="N530" s="55">
        <v>0</v>
      </c>
      <c r="O530" s="55">
        <v>50</v>
      </c>
      <c r="P530" s="55">
        <v>0</v>
      </c>
      <c r="Q530" s="45" t="s">
        <v>46</v>
      </c>
      <c r="R530" s="45">
        <v>526</v>
      </c>
      <c r="S530" s="45">
        <v>2168</v>
      </c>
      <c r="T530" s="45">
        <f t="shared" si="172"/>
        <v>187</v>
      </c>
      <c r="U530" s="45">
        <f t="shared" si="173"/>
        <v>744</v>
      </c>
      <c r="V530" s="45">
        <v>0</v>
      </c>
      <c r="W530" s="45">
        <v>0</v>
      </c>
      <c r="X530" s="45">
        <v>0</v>
      </c>
      <c r="Y530" s="45">
        <v>0</v>
      </c>
      <c r="Z530" s="45">
        <v>0</v>
      </c>
      <c r="AA530" s="45">
        <v>0</v>
      </c>
      <c r="AB530" s="46" t="s">
        <v>299</v>
      </c>
      <c r="AC530" s="114" t="s">
        <v>49</v>
      </c>
      <c r="AD530" s="6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7"/>
      <c r="CW530" s="7"/>
      <c r="CX530" s="7"/>
      <c r="CY530" s="7"/>
      <c r="CZ530" s="7"/>
      <c r="DA530" s="7"/>
      <c r="DB530" s="7"/>
      <c r="DC530" s="7"/>
      <c r="DD530" s="7"/>
      <c r="DE530" s="7"/>
      <c r="DF530" s="7"/>
      <c r="DG530" s="7"/>
      <c r="DH530" s="7"/>
      <c r="DI530" s="7"/>
      <c r="DJ530" s="7"/>
      <c r="DK530" s="7"/>
      <c r="DL530" s="7"/>
      <c r="DM530" s="7"/>
      <c r="DN530" s="7"/>
      <c r="DO530" s="7"/>
      <c r="DP530" s="7"/>
      <c r="DQ530" s="7"/>
      <c r="DR530" s="7"/>
      <c r="DS530" s="7"/>
      <c r="DT530" s="7"/>
      <c r="DU530" s="7"/>
      <c r="DV530" s="7"/>
      <c r="DW530" s="7"/>
      <c r="DX530" s="7"/>
      <c r="DY530" s="7"/>
      <c r="DZ530" s="7"/>
      <c r="EA530" s="7"/>
      <c r="EB530" s="7"/>
      <c r="EC530" s="7"/>
      <c r="ED530" s="7"/>
      <c r="EE530" s="7"/>
      <c r="EF530" s="7"/>
      <c r="EG530" s="7"/>
      <c r="EH530" s="7"/>
      <c r="EI530" s="7"/>
      <c r="EJ530" s="7"/>
      <c r="EK530" s="7"/>
      <c r="EL530" s="7"/>
      <c r="EM530" s="7"/>
      <c r="EN530" s="7"/>
      <c r="EO530" s="7"/>
      <c r="EP530" s="7"/>
      <c r="EQ530" s="7"/>
      <c r="ER530" s="7"/>
      <c r="ES530" s="7"/>
      <c r="ET530" s="7"/>
      <c r="EU530" s="7"/>
      <c r="EV530" s="7"/>
      <c r="EW530" s="7"/>
      <c r="EX530" s="7"/>
      <c r="EY530" s="7"/>
      <c r="EZ530" s="7"/>
      <c r="FA530" s="7"/>
      <c r="FB530" s="7"/>
      <c r="FC530" s="7"/>
      <c r="FD530" s="7"/>
      <c r="FE530" s="7"/>
      <c r="FF530" s="7"/>
      <c r="FG530" s="7"/>
      <c r="FH530" s="7"/>
      <c r="FI530" s="7"/>
      <c r="FJ530" s="7"/>
      <c r="FK530" s="7"/>
      <c r="FL530" s="7"/>
      <c r="FM530" s="7"/>
      <c r="FN530" s="7"/>
      <c r="FO530" s="7"/>
      <c r="FP530" s="7"/>
      <c r="FQ530" s="7"/>
      <c r="FR530" s="7"/>
      <c r="FS530" s="7"/>
      <c r="FT530" s="7"/>
      <c r="FU530" s="7"/>
      <c r="FV530" s="7"/>
      <c r="FW530" s="7"/>
      <c r="FX530" s="7"/>
      <c r="FY530" s="7"/>
      <c r="FZ530" s="7"/>
      <c r="GA530" s="7"/>
      <c r="GB530" s="7"/>
      <c r="GC530" s="7"/>
      <c r="GD530" s="7"/>
      <c r="GE530" s="7"/>
      <c r="GF530" s="7"/>
      <c r="GG530" s="7"/>
      <c r="GH530" s="7"/>
      <c r="GI530" s="7"/>
      <c r="GJ530" s="7"/>
      <c r="GK530" s="7"/>
      <c r="GL530" s="7"/>
      <c r="GM530" s="7"/>
      <c r="GN530" s="7"/>
      <c r="GO530" s="7"/>
      <c r="GP530" s="7"/>
      <c r="GQ530" s="7"/>
      <c r="GR530" s="7"/>
      <c r="GS530" s="7"/>
      <c r="GT530" s="7"/>
      <c r="GU530" s="7"/>
      <c r="GV530" s="7"/>
      <c r="GW530" s="7"/>
      <c r="GX530" s="7"/>
      <c r="GY530" s="7"/>
      <c r="GZ530" s="7"/>
      <c r="HA530" s="7"/>
      <c r="HB530" s="7"/>
      <c r="HC530" s="7"/>
      <c r="HD530" s="7"/>
      <c r="HE530" s="7"/>
      <c r="HF530" s="7"/>
      <c r="HG530" s="7"/>
      <c r="HH530" s="7"/>
      <c r="HI530" s="7"/>
      <c r="HJ530" s="7"/>
      <c r="HK530" s="7"/>
      <c r="HL530" s="7"/>
      <c r="HM530" s="7"/>
      <c r="HN530" s="7"/>
      <c r="HO530" s="7"/>
      <c r="HP530" s="7"/>
      <c r="HQ530" s="7"/>
      <c r="HR530" s="7"/>
      <c r="HS530" s="7"/>
      <c r="HT530" s="7"/>
      <c r="HU530" s="7"/>
    </row>
    <row r="531" s="12" customFormat="1" ht="24" spans="1:229">
      <c r="A531" s="45" t="s">
        <v>42</v>
      </c>
      <c r="B531" s="46" t="s">
        <v>499</v>
      </c>
      <c r="C531" s="45" t="s">
        <v>50</v>
      </c>
      <c r="D531" s="45" t="s">
        <v>45</v>
      </c>
      <c r="E531" s="45" t="s">
        <v>267</v>
      </c>
      <c r="F531" s="45">
        <v>1</v>
      </c>
      <c r="G531" s="45">
        <v>1</v>
      </c>
      <c r="H531" s="45">
        <v>108</v>
      </c>
      <c r="I531" s="45">
        <v>403</v>
      </c>
      <c r="J531" s="45">
        <v>2020</v>
      </c>
      <c r="K531" s="45">
        <v>2020</v>
      </c>
      <c r="L531" s="55">
        <f t="shared" si="174"/>
        <v>50</v>
      </c>
      <c r="M531" s="55">
        <v>0</v>
      </c>
      <c r="N531" s="55">
        <v>0</v>
      </c>
      <c r="O531" s="55">
        <v>50</v>
      </c>
      <c r="P531" s="55">
        <v>0</v>
      </c>
      <c r="Q531" s="45" t="s">
        <v>46</v>
      </c>
      <c r="R531" s="45">
        <v>1308</v>
      </c>
      <c r="S531" s="45">
        <v>6025</v>
      </c>
      <c r="T531" s="45">
        <f t="shared" si="172"/>
        <v>108</v>
      </c>
      <c r="U531" s="45">
        <f t="shared" si="173"/>
        <v>403</v>
      </c>
      <c r="V531" s="45">
        <v>0</v>
      </c>
      <c r="W531" s="45">
        <v>0</v>
      </c>
      <c r="X531" s="45">
        <v>0</v>
      </c>
      <c r="Y531" s="45">
        <v>0</v>
      </c>
      <c r="Z531" s="45">
        <v>0</v>
      </c>
      <c r="AA531" s="45">
        <v>0</v>
      </c>
      <c r="AB531" s="46" t="s">
        <v>222</v>
      </c>
      <c r="AC531" s="114" t="s">
        <v>50</v>
      </c>
      <c r="AD531" s="68"/>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row>
    <row r="532" s="6" customFormat="1" ht="12" spans="1:30">
      <c r="A532" s="45" t="s">
        <v>42</v>
      </c>
      <c r="B532" s="46" t="s">
        <v>500</v>
      </c>
      <c r="C532" s="45" t="s">
        <v>52</v>
      </c>
      <c r="D532" s="45" t="s">
        <v>248</v>
      </c>
      <c r="E532" s="45" t="s">
        <v>267</v>
      </c>
      <c r="F532" s="45">
        <v>1</v>
      </c>
      <c r="G532" s="45">
        <v>1</v>
      </c>
      <c r="H532" s="45">
        <v>11</v>
      </c>
      <c r="I532" s="45">
        <v>48</v>
      </c>
      <c r="J532" s="45">
        <v>2020</v>
      </c>
      <c r="K532" s="45">
        <v>2020</v>
      </c>
      <c r="L532" s="55">
        <f t="shared" si="174"/>
        <v>31</v>
      </c>
      <c r="M532" s="55">
        <v>0</v>
      </c>
      <c r="N532" s="55">
        <v>0</v>
      </c>
      <c r="O532" s="55">
        <v>30</v>
      </c>
      <c r="P532" s="55">
        <v>1</v>
      </c>
      <c r="Q532" s="45" t="s">
        <v>46</v>
      </c>
      <c r="R532" s="45">
        <v>60</v>
      </c>
      <c r="S532" s="45">
        <v>246</v>
      </c>
      <c r="T532" s="45">
        <f t="shared" si="172"/>
        <v>11</v>
      </c>
      <c r="U532" s="45">
        <f t="shared" si="173"/>
        <v>48</v>
      </c>
      <c r="V532" s="45">
        <v>0</v>
      </c>
      <c r="W532" s="45">
        <v>0</v>
      </c>
      <c r="X532" s="45">
        <v>60</v>
      </c>
      <c r="Y532" s="45">
        <v>246</v>
      </c>
      <c r="Z532" s="45">
        <v>0</v>
      </c>
      <c r="AA532" s="45">
        <v>0</v>
      </c>
      <c r="AB532" s="46" t="s">
        <v>117</v>
      </c>
      <c r="AC532" s="114" t="s">
        <v>808</v>
      </c>
      <c r="AD532" s="69"/>
    </row>
    <row r="533" s="6" customFormat="1" ht="24" spans="1:30">
      <c r="A533" s="45" t="s">
        <v>42</v>
      </c>
      <c r="B533" s="46" t="s">
        <v>501</v>
      </c>
      <c r="C533" s="45" t="s">
        <v>52</v>
      </c>
      <c r="D533" s="45" t="s">
        <v>248</v>
      </c>
      <c r="E533" s="45" t="s">
        <v>267</v>
      </c>
      <c r="F533" s="45">
        <v>1</v>
      </c>
      <c r="G533" s="45">
        <v>1</v>
      </c>
      <c r="H533" s="45">
        <v>90</v>
      </c>
      <c r="I533" s="45">
        <v>270</v>
      </c>
      <c r="J533" s="45">
        <v>2020</v>
      </c>
      <c r="K533" s="45">
        <v>2020</v>
      </c>
      <c r="L533" s="55">
        <f t="shared" si="174"/>
        <v>73.2</v>
      </c>
      <c r="M533" s="55">
        <v>0</v>
      </c>
      <c r="N533" s="55">
        <v>0</v>
      </c>
      <c r="O533" s="55">
        <v>30</v>
      </c>
      <c r="P533" s="55">
        <v>43.2</v>
      </c>
      <c r="Q533" s="45" t="s">
        <v>46</v>
      </c>
      <c r="R533" s="45">
        <v>596</v>
      </c>
      <c r="S533" s="45">
        <v>2086</v>
      </c>
      <c r="T533" s="45">
        <f t="shared" si="172"/>
        <v>90</v>
      </c>
      <c r="U533" s="45">
        <f t="shared" si="173"/>
        <v>270</v>
      </c>
      <c r="V533" s="45">
        <v>0</v>
      </c>
      <c r="W533" s="45">
        <v>0</v>
      </c>
      <c r="X533" s="45">
        <v>596</v>
      </c>
      <c r="Y533" s="45">
        <v>2086</v>
      </c>
      <c r="Z533" s="45">
        <v>0</v>
      </c>
      <c r="AA533" s="45">
        <v>0</v>
      </c>
      <c r="AB533" s="46" t="s">
        <v>117</v>
      </c>
      <c r="AC533" s="114" t="s">
        <v>808</v>
      </c>
      <c r="AD533" s="69"/>
    </row>
    <row r="534" s="6" customFormat="1" ht="12" spans="1:30">
      <c r="A534" s="45" t="s">
        <v>42</v>
      </c>
      <c r="B534" s="46" t="s">
        <v>502</v>
      </c>
      <c r="C534" s="45" t="s">
        <v>52</v>
      </c>
      <c r="D534" s="45" t="s">
        <v>45</v>
      </c>
      <c r="E534" s="45" t="s">
        <v>267</v>
      </c>
      <c r="F534" s="45">
        <v>1</v>
      </c>
      <c r="G534" s="45">
        <v>1</v>
      </c>
      <c r="H534" s="45">
        <v>56</v>
      </c>
      <c r="I534" s="45">
        <v>201</v>
      </c>
      <c r="J534" s="45">
        <v>2020</v>
      </c>
      <c r="K534" s="45">
        <v>2020</v>
      </c>
      <c r="L534" s="55">
        <f t="shared" si="174"/>
        <v>200</v>
      </c>
      <c r="M534" s="55">
        <v>0</v>
      </c>
      <c r="N534" s="55">
        <v>0</v>
      </c>
      <c r="O534" s="55">
        <v>200</v>
      </c>
      <c r="P534" s="55">
        <v>0</v>
      </c>
      <c r="Q534" s="45" t="s">
        <v>46</v>
      </c>
      <c r="R534" s="45">
        <v>1000</v>
      </c>
      <c r="S534" s="45">
        <v>4564</v>
      </c>
      <c r="T534" s="45">
        <f t="shared" si="172"/>
        <v>56</v>
      </c>
      <c r="U534" s="45">
        <f t="shared" si="173"/>
        <v>201</v>
      </c>
      <c r="V534" s="45">
        <v>0</v>
      </c>
      <c r="W534" s="45">
        <v>0</v>
      </c>
      <c r="X534" s="45">
        <v>56</v>
      </c>
      <c r="Y534" s="45">
        <v>201</v>
      </c>
      <c r="Z534" s="45">
        <v>0</v>
      </c>
      <c r="AA534" s="45">
        <v>0</v>
      </c>
      <c r="AB534" s="46" t="s">
        <v>117</v>
      </c>
      <c r="AC534" s="114" t="s">
        <v>237</v>
      </c>
      <c r="AD534" s="69"/>
    </row>
    <row r="535" s="6" customFormat="1" ht="24" spans="1:30">
      <c r="A535" s="45" t="s">
        <v>42</v>
      </c>
      <c r="B535" s="46" t="s">
        <v>503</v>
      </c>
      <c r="C535" s="45" t="s">
        <v>52</v>
      </c>
      <c r="D535" s="45" t="s">
        <v>45</v>
      </c>
      <c r="E535" s="45" t="s">
        <v>267</v>
      </c>
      <c r="F535" s="45">
        <v>1</v>
      </c>
      <c r="G535" s="45">
        <v>1</v>
      </c>
      <c r="H535" s="45">
        <v>65</v>
      </c>
      <c r="I535" s="45">
        <v>274</v>
      </c>
      <c r="J535" s="45">
        <v>2020</v>
      </c>
      <c r="K535" s="45">
        <v>2020</v>
      </c>
      <c r="L535" s="55">
        <f t="shared" si="174"/>
        <v>166</v>
      </c>
      <c r="M535" s="55">
        <v>0</v>
      </c>
      <c r="N535" s="55">
        <v>0</v>
      </c>
      <c r="O535" s="55">
        <v>166</v>
      </c>
      <c r="P535" s="55">
        <v>0</v>
      </c>
      <c r="Q535" s="45" t="s">
        <v>46</v>
      </c>
      <c r="R535" s="45">
        <v>514</v>
      </c>
      <c r="S535" s="45">
        <v>2073</v>
      </c>
      <c r="T535" s="45">
        <f t="shared" si="172"/>
        <v>65</v>
      </c>
      <c r="U535" s="45">
        <f t="shared" si="173"/>
        <v>274</v>
      </c>
      <c r="V535" s="45">
        <v>0</v>
      </c>
      <c r="W535" s="45">
        <v>0</v>
      </c>
      <c r="X535" s="45">
        <v>0</v>
      </c>
      <c r="Y535" s="45">
        <v>0</v>
      </c>
      <c r="Z535" s="45">
        <v>0</v>
      </c>
      <c r="AA535" s="45">
        <v>0</v>
      </c>
      <c r="AB535" s="46" t="s">
        <v>222</v>
      </c>
      <c r="AC535" s="114" t="s">
        <v>237</v>
      </c>
      <c r="AD535" s="69"/>
    </row>
    <row r="536" s="6" customFormat="1" ht="24" spans="1:30">
      <c r="A536" s="45" t="s">
        <v>42</v>
      </c>
      <c r="B536" s="46" t="s">
        <v>504</v>
      </c>
      <c r="C536" s="45" t="s">
        <v>52</v>
      </c>
      <c r="D536" s="45" t="s">
        <v>45</v>
      </c>
      <c r="E536" s="45" t="s">
        <v>267</v>
      </c>
      <c r="F536" s="45">
        <v>1</v>
      </c>
      <c r="G536" s="45">
        <v>1</v>
      </c>
      <c r="H536" s="45">
        <v>31</v>
      </c>
      <c r="I536" s="45">
        <v>118</v>
      </c>
      <c r="J536" s="45">
        <v>2020</v>
      </c>
      <c r="K536" s="45">
        <v>2020</v>
      </c>
      <c r="L536" s="55">
        <f t="shared" si="174"/>
        <v>43</v>
      </c>
      <c r="M536" s="55">
        <v>0</v>
      </c>
      <c r="N536" s="55">
        <v>0</v>
      </c>
      <c r="O536" s="55">
        <v>43</v>
      </c>
      <c r="P536" s="55">
        <v>0</v>
      </c>
      <c r="Q536" s="45" t="s">
        <v>46</v>
      </c>
      <c r="R536" s="45">
        <v>38</v>
      </c>
      <c r="S536" s="45">
        <v>142</v>
      </c>
      <c r="T536" s="45">
        <f t="shared" si="172"/>
        <v>31</v>
      </c>
      <c r="U536" s="45">
        <f t="shared" si="173"/>
        <v>118</v>
      </c>
      <c r="V536" s="45">
        <v>0</v>
      </c>
      <c r="W536" s="45">
        <v>0</v>
      </c>
      <c r="X536" s="45">
        <v>0</v>
      </c>
      <c r="Y536" s="45">
        <v>0</v>
      </c>
      <c r="Z536" s="45">
        <v>0</v>
      </c>
      <c r="AA536" s="45">
        <v>0</v>
      </c>
      <c r="AB536" s="46" t="s">
        <v>222</v>
      </c>
      <c r="AC536" s="114" t="s">
        <v>237</v>
      </c>
      <c r="AD536" s="69"/>
    </row>
    <row r="537" s="6" customFormat="1" ht="24" spans="1:30">
      <c r="A537" s="45" t="s">
        <v>42</v>
      </c>
      <c r="B537" s="46" t="s">
        <v>505</v>
      </c>
      <c r="C537" s="45" t="s">
        <v>52</v>
      </c>
      <c r="D537" s="45" t="s">
        <v>45</v>
      </c>
      <c r="E537" s="45" t="s">
        <v>267</v>
      </c>
      <c r="F537" s="45">
        <v>1</v>
      </c>
      <c r="G537" s="45">
        <v>1</v>
      </c>
      <c r="H537" s="45">
        <v>8</v>
      </c>
      <c r="I537" s="45">
        <v>21</v>
      </c>
      <c r="J537" s="45">
        <v>2020</v>
      </c>
      <c r="K537" s="45">
        <v>2020</v>
      </c>
      <c r="L537" s="55">
        <f t="shared" si="174"/>
        <v>50</v>
      </c>
      <c r="M537" s="55">
        <v>0</v>
      </c>
      <c r="N537" s="55">
        <v>0</v>
      </c>
      <c r="O537" s="55">
        <v>50</v>
      </c>
      <c r="P537" s="55">
        <v>0</v>
      </c>
      <c r="Q537" s="45" t="s">
        <v>46</v>
      </c>
      <c r="R537" s="45">
        <v>150</v>
      </c>
      <c r="S537" s="45">
        <v>590</v>
      </c>
      <c r="T537" s="45">
        <f t="shared" si="172"/>
        <v>8</v>
      </c>
      <c r="U537" s="45">
        <f t="shared" si="173"/>
        <v>21</v>
      </c>
      <c r="V537" s="45">
        <v>0</v>
      </c>
      <c r="W537" s="45">
        <v>0</v>
      </c>
      <c r="X537" s="45">
        <v>0</v>
      </c>
      <c r="Y537" s="45">
        <v>0</v>
      </c>
      <c r="Z537" s="45">
        <v>0</v>
      </c>
      <c r="AA537" s="45">
        <v>0</v>
      </c>
      <c r="AB537" s="46" t="s">
        <v>222</v>
      </c>
      <c r="AC537" s="114" t="s">
        <v>237</v>
      </c>
      <c r="AD537" s="69"/>
    </row>
    <row r="538" s="6" customFormat="1" ht="24" spans="1:30">
      <c r="A538" s="45" t="s">
        <v>42</v>
      </c>
      <c r="B538" s="46" t="s">
        <v>506</v>
      </c>
      <c r="C538" s="45" t="s">
        <v>53</v>
      </c>
      <c r="D538" s="45" t="s">
        <v>45</v>
      </c>
      <c r="E538" s="45" t="s">
        <v>267</v>
      </c>
      <c r="F538" s="45">
        <v>1</v>
      </c>
      <c r="G538" s="45">
        <v>1</v>
      </c>
      <c r="H538" s="45">
        <v>32</v>
      </c>
      <c r="I538" s="45">
        <v>120</v>
      </c>
      <c r="J538" s="45">
        <v>2020</v>
      </c>
      <c r="K538" s="45">
        <v>2020</v>
      </c>
      <c r="L538" s="55">
        <f t="shared" si="174"/>
        <v>50</v>
      </c>
      <c r="M538" s="55">
        <v>0</v>
      </c>
      <c r="N538" s="55">
        <v>0</v>
      </c>
      <c r="O538" s="55">
        <v>50</v>
      </c>
      <c r="P538" s="55">
        <v>0</v>
      </c>
      <c r="Q538" s="45" t="s">
        <v>46</v>
      </c>
      <c r="R538" s="45">
        <v>59</v>
      </c>
      <c r="S538" s="45">
        <v>255</v>
      </c>
      <c r="T538" s="45">
        <f t="shared" si="172"/>
        <v>32</v>
      </c>
      <c r="U538" s="45">
        <f t="shared" si="173"/>
        <v>120</v>
      </c>
      <c r="V538" s="45">
        <v>0</v>
      </c>
      <c r="W538" s="45">
        <v>0</v>
      </c>
      <c r="X538" s="45">
        <v>0</v>
      </c>
      <c r="Y538" s="45">
        <v>0</v>
      </c>
      <c r="Z538" s="45">
        <v>0</v>
      </c>
      <c r="AA538" s="45">
        <v>0</v>
      </c>
      <c r="AB538" s="46" t="s">
        <v>117</v>
      </c>
      <c r="AC538" s="114" t="s">
        <v>237</v>
      </c>
      <c r="AD538" s="69"/>
    </row>
    <row r="539" s="6" customFormat="1" ht="24" spans="1:30">
      <c r="A539" s="45" t="s">
        <v>42</v>
      </c>
      <c r="B539" s="46" t="s">
        <v>507</v>
      </c>
      <c r="C539" s="45" t="s">
        <v>54</v>
      </c>
      <c r="D539" s="45" t="s">
        <v>248</v>
      </c>
      <c r="E539" s="45" t="s">
        <v>267</v>
      </c>
      <c r="F539" s="45">
        <v>1</v>
      </c>
      <c r="G539" s="45">
        <v>1</v>
      </c>
      <c r="H539" s="45">
        <v>30</v>
      </c>
      <c r="I539" s="45">
        <v>132</v>
      </c>
      <c r="J539" s="45">
        <v>2020</v>
      </c>
      <c r="K539" s="45">
        <v>2020</v>
      </c>
      <c r="L539" s="55">
        <f t="shared" si="174"/>
        <v>50</v>
      </c>
      <c r="M539" s="55">
        <v>0</v>
      </c>
      <c r="N539" s="55">
        <v>0</v>
      </c>
      <c r="O539" s="55">
        <v>50</v>
      </c>
      <c r="P539" s="55">
        <v>0</v>
      </c>
      <c r="Q539" s="45" t="s">
        <v>46</v>
      </c>
      <c r="R539" s="45">
        <v>30</v>
      </c>
      <c r="S539" s="45">
        <v>132</v>
      </c>
      <c r="T539" s="45">
        <f t="shared" si="172"/>
        <v>30</v>
      </c>
      <c r="U539" s="45">
        <f t="shared" si="173"/>
        <v>132</v>
      </c>
      <c r="V539" s="45">
        <v>30</v>
      </c>
      <c r="W539" s="45">
        <v>132</v>
      </c>
      <c r="X539" s="45">
        <v>30</v>
      </c>
      <c r="Y539" s="45">
        <v>132</v>
      </c>
      <c r="Z539" s="45">
        <v>30</v>
      </c>
      <c r="AA539" s="45">
        <v>132</v>
      </c>
      <c r="AB539" s="46" t="s">
        <v>117</v>
      </c>
      <c r="AC539" s="114" t="s">
        <v>808</v>
      </c>
      <c r="AD539" s="69"/>
    </row>
    <row r="540" s="6" customFormat="1" ht="24" spans="1:30">
      <c r="A540" s="45" t="s">
        <v>42</v>
      </c>
      <c r="B540" s="46" t="s">
        <v>508</v>
      </c>
      <c r="C540" s="45" t="s">
        <v>55</v>
      </c>
      <c r="D540" s="45" t="s">
        <v>45</v>
      </c>
      <c r="E540" s="45" t="s">
        <v>267</v>
      </c>
      <c r="F540" s="45">
        <v>1</v>
      </c>
      <c r="G540" s="45">
        <v>1</v>
      </c>
      <c r="H540" s="45">
        <v>15</v>
      </c>
      <c r="I540" s="45">
        <v>60</v>
      </c>
      <c r="J540" s="45">
        <v>2020</v>
      </c>
      <c r="K540" s="45">
        <v>2020</v>
      </c>
      <c r="L540" s="55">
        <f t="shared" si="174"/>
        <v>38</v>
      </c>
      <c r="M540" s="55">
        <v>0</v>
      </c>
      <c r="N540" s="55">
        <v>0</v>
      </c>
      <c r="O540" s="55">
        <v>38</v>
      </c>
      <c r="P540" s="55">
        <v>0</v>
      </c>
      <c r="Q540" s="45" t="s">
        <v>46</v>
      </c>
      <c r="R540" s="45">
        <v>35</v>
      </c>
      <c r="S540" s="45">
        <v>158</v>
      </c>
      <c r="T540" s="45">
        <f t="shared" si="172"/>
        <v>15</v>
      </c>
      <c r="U540" s="45">
        <f t="shared" si="173"/>
        <v>60</v>
      </c>
      <c r="V540" s="45">
        <v>15</v>
      </c>
      <c r="W540" s="45">
        <v>60</v>
      </c>
      <c r="X540" s="45">
        <v>0</v>
      </c>
      <c r="Y540" s="45">
        <v>0</v>
      </c>
      <c r="Z540" s="45">
        <v>0</v>
      </c>
      <c r="AA540" s="45">
        <v>0</v>
      </c>
      <c r="AB540" s="46" t="s">
        <v>299</v>
      </c>
      <c r="AC540" s="114" t="s">
        <v>55</v>
      </c>
      <c r="AD540" s="69"/>
    </row>
    <row r="541" s="6" customFormat="1" ht="24" spans="1:30">
      <c r="A541" s="45" t="s">
        <v>42</v>
      </c>
      <c r="B541" s="46" t="s">
        <v>509</v>
      </c>
      <c r="C541" s="45" t="s">
        <v>56</v>
      </c>
      <c r="D541" s="45" t="s">
        <v>248</v>
      </c>
      <c r="E541" s="45" t="s">
        <v>267</v>
      </c>
      <c r="F541" s="45">
        <v>1</v>
      </c>
      <c r="G541" s="45">
        <v>1</v>
      </c>
      <c r="H541" s="45">
        <v>4</v>
      </c>
      <c r="I541" s="45">
        <v>11</v>
      </c>
      <c r="J541" s="45">
        <v>2020</v>
      </c>
      <c r="K541" s="45">
        <v>2020</v>
      </c>
      <c r="L541" s="55">
        <f t="shared" si="174"/>
        <v>50</v>
      </c>
      <c r="M541" s="55">
        <v>0</v>
      </c>
      <c r="N541" s="55">
        <v>0</v>
      </c>
      <c r="O541" s="55">
        <v>50</v>
      </c>
      <c r="P541" s="55">
        <v>0</v>
      </c>
      <c r="Q541" s="45" t="s">
        <v>46</v>
      </c>
      <c r="R541" s="45">
        <v>75</v>
      </c>
      <c r="S541" s="45">
        <v>376</v>
      </c>
      <c r="T541" s="45">
        <f t="shared" si="172"/>
        <v>4</v>
      </c>
      <c r="U541" s="45">
        <f t="shared" si="173"/>
        <v>11</v>
      </c>
      <c r="V541" s="45">
        <v>0</v>
      </c>
      <c r="W541" s="45">
        <v>0</v>
      </c>
      <c r="X541" s="45">
        <v>0</v>
      </c>
      <c r="Y541" s="45">
        <v>0</v>
      </c>
      <c r="Z541" s="45">
        <v>0</v>
      </c>
      <c r="AA541" s="45">
        <v>0</v>
      </c>
      <c r="AB541" s="46" t="s">
        <v>299</v>
      </c>
      <c r="AC541" s="114" t="s">
        <v>237</v>
      </c>
      <c r="AD541" s="69"/>
    </row>
    <row r="542" s="6" customFormat="1" ht="24" spans="1:30">
      <c r="A542" s="45" t="s">
        <v>42</v>
      </c>
      <c r="B542" s="46" t="s">
        <v>510</v>
      </c>
      <c r="C542" s="45" t="s">
        <v>56</v>
      </c>
      <c r="D542" s="45" t="s">
        <v>45</v>
      </c>
      <c r="E542" s="45" t="s">
        <v>267</v>
      </c>
      <c r="F542" s="45">
        <v>1</v>
      </c>
      <c r="G542" s="45">
        <v>1</v>
      </c>
      <c r="H542" s="45">
        <v>91</v>
      </c>
      <c r="I542" s="45">
        <v>306</v>
      </c>
      <c r="J542" s="45">
        <v>2020</v>
      </c>
      <c r="K542" s="45">
        <v>2020</v>
      </c>
      <c r="L542" s="55">
        <v>50</v>
      </c>
      <c r="M542" s="55">
        <v>0</v>
      </c>
      <c r="N542" s="55">
        <v>0</v>
      </c>
      <c r="O542" s="55">
        <v>50</v>
      </c>
      <c r="P542" s="55">
        <v>0</v>
      </c>
      <c r="Q542" s="45" t="s">
        <v>46</v>
      </c>
      <c r="R542" s="45"/>
      <c r="S542" s="45"/>
      <c r="T542" s="45">
        <f t="shared" si="172"/>
        <v>91</v>
      </c>
      <c r="U542" s="45">
        <f t="shared" si="173"/>
        <v>306</v>
      </c>
      <c r="V542" s="45">
        <v>0</v>
      </c>
      <c r="W542" s="45">
        <v>0</v>
      </c>
      <c r="X542" s="45">
        <v>0</v>
      </c>
      <c r="Y542" s="45">
        <v>0</v>
      </c>
      <c r="Z542" s="45">
        <v>0</v>
      </c>
      <c r="AA542" s="45">
        <v>0</v>
      </c>
      <c r="AB542" s="46" t="s">
        <v>299</v>
      </c>
      <c r="AC542" s="114" t="s">
        <v>237</v>
      </c>
      <c r="AD542" s="69"/>
    </row>
    <row r="543" s="6" customFormat="1" ht="14.25" spans="1:229">
      <c r="A543" s="45" t="s">
        <v>42</v>
      </c>
      <c r="B543" s="46" t="s">
        <v>511</v>
      </c>
      <c r="C543" s="45" t="s">
        <v>512</v>
      </c>
      <c r="D543" s="45" t="s">
        <v>45</v>
      </c>
      <c r="E543" s="45" t="s">
        <v>267</v>
      </c>
      <c r="F543" s="45">
        <v>1</v>
      </c>
      <c r="G543" s="45">
        <v>1</v>
      </c>
      <c r="H543" s="45">
        <v>71</v>
      </c>
      <c r="I543" s="45">
        <v>264</v>
      </c>
      <c r="J543" s="45">
        <v>2020</v>
      </c>
      <c r="K543" s="45">
        <v>2020</v>
      </c>
      <c r="L543" s="55">
        <f>M543+N543+O543+P543</f>
        <v>130</v>
      </c>
      <c r="M543" s="55">
        <v>0</v>
      </c>
      <c r="N543" s="55">
        <v>0</v>
      </c>
      <c r="O543" s="55">
        <v>130</v>
      </c>
      <c r="P543" s="55">
        <v>0</v>
      </c>
      <c r="Q543" s="45" t="s">
        <v>46</v>
      </c>
      <c r="R543" s="45">
        <v>849</v>
      </c>
      <c r="S543" s="45">
        <v>3452</v>
      </c>
      <c r="T543" s="45">
        <f t="shared" si="172"/>
        <v>71</v>
      </c>
      <c r="U543" s="45">
        <f t="shared" si="173"/>
        <v>264</v>
      </c>
      <c r="V543" s="45">
        <v>71</v>
      </c>
      <c r="W543" s="45">
        <v>264</v>
      </c>
      <c r="X543" s="45">
        <v>0</v>
      </c>
      <c r="Y543" s="45">
        <v>0</v>
      </c>
      <c r="Z543" s="45">
        <v>0</v>
      </c>
      <c r="AA543" s="45">
        <v>0</v>
      </c>
      <c r="AB543" s="46" t="s">
        <v>117</v>
      </c>
      <c r="AC543" s="114" t="s">
        <v>237</v>
      </c>
      <c r="AD543" s="68"/>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row>
    <row r="544" s="6" customFormat="1" ht="24" spans="1:229">
      <c r="A544" s="45" t="s">
        <v>42</v>
      </c>
      <c r="B544" s="46" t="s">
        <v>513</v>
      </c>
      <c r="C544" s="45" t="s">
        <v>512</v>
      </c>
      <c r="D544" s="45" t="s">
        <v>45</v>
      </c>
      <c r="E544" s="45" t="s">
        <v>267</v>
      </c>
      <c r="F544" s="45">
        <v>1</v>
      </c>
      <c r="G544" s="45">
        <v>1</v>
      </c>
      <c r="H544" s="45">
        <v>27</v>
      </c>
      <c r="I544" s="45">
        <v>145</v>
      </c>
      <c r="J544" s="45">
        <v>2020</v>
      </c>
      <c r="K544" s="45">
        <v>2020</v>
      </c>
      <c r="L544" s="55">
        <f>M544+N544+O544+P544</f>
        <v>90</v>
      </c>
      <c r="M544" s="55">
        <v>0</v>
      </c>
      <c r="N544" s="55">
        <v>0</v>
      </c>
      <c r="O544" s="55">
        <v>90</v>
      </c>
      <c r="P544" s="55">
        <v>0</v>
      </c>
      <c r="Q544" s="45" t="s">
        <v>46</v>
      </c>
      <c r="R544" s="45">
        <v>156</v>
      </c>
      <c r="S544" s="45">
        <v>810</v>
      </c>
      <c r="T544" s="45">
        <f t="shared" si="172"/>
        <v>27</v>
      </c>
      <c r="U544" s="45">
        <f t="shared" si="173"/>
        <v>145</v>
      </c>
      <c r="V544" s="45">
        <v>0</v>
      </c>
      <c r="W544" s="45">
        <v>0</v>
      </c>
      <c r="X544" s="45">
        <v>0</v>
      </c>
      <c r="Y544" s="45">
        <v>0</v>
      </c>
      <c r="Z544" s="45">
        <v>0</v>
      </c>
      <c r="AA544" s="45">
        <v>0</v>
      </c>
      <c r="AB544" s="46" t="s">
        <v>222</v>
      </c>
      <c r="AC544" s="114" t="s">
        <v>237</v>
      </c>
      <c r="AD544" s="68"/>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row>
    <row r="545" s="6" customFormat="1" ht="24" spans="1:229">
      <c r="A545" s="45" t="s">
        <v>42</v>
      </c>
      <c r="B545" s="46" t="s">
        <v>514</v>
      </c>
      <c r="C545" s="45" t="s">
        <v>512</v>
      </c>
      <c r="D545" s="45" t="s">
        <v>45</v>
      </c>
      <c r="E545" s="45" t="s">
        <v>267</v>
      </c>
      <c r="F545" s="45">
        <v>1</v>
      </c>
      <c r="G545" s="45">
        <v>1</v>
      </c>
      <c r="H545" s="45">
        <v>182</v>
      </c>
      <c r="I545" s="45">
        <v>815</v>
      </c>
      <c r="J545" s="45">
        <v>2020</v>
      </c>
      <c r="K545" s="45">
        <v>2020</v>
      </c>
      <c r="L545" s="55">
        <f>M545+N545+O545+P545</f>
        <v>394</v>
      </c>
      <c r="M545" s="55">
        <v>0</v>
      </c>
      <c r="N545" s="55">
        <v>0</v>
      </c>
      <c r="O545" s="55">
        <v>394</v>
      </c>
      <c r="P545" s="55">
        <v>0</v>
      </c>
      <c r="Q545" s="45" t="s">
        <v>46</v>
      </c>
      <c r="R545" s="45">
        <v>979</v>
      </c>
      <c r="S545" s="45">
        <v>4127</v>
      </c>
      <c r="T545" s="45">
        <f t="shared" si="172"/>
        <v>182</v>
      </c>
      <c r="U545" s="45">
        <f t="shared" si="173"/>
        <v>815</v>
      </c>
      <c r="V545" s="45">
        <v>0</v>
      </c>
      <c r="W545" s="45">
        <v>0</v>
      </c>
      <c r="X545" s="45">
        <v>0</v>
      </c>
      <c r="Y545" s="45">
        <v>0</v>
      </c>
      <c r="Z545" s="45">
        <v>0</v>
      </c>
      <c r="AA545" s="45">
        <v>0</v>
      </c>
      <c r="AB545" s="46" t="s">
        <v>515</v>
      </c>
      <c r="AC545" s="114" t="s">
        <v>237</v>
      </c>
      <c r="AD545" s="68"/>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row>
    <row r="546" s="1" customFormat="1" ht="24" spans="1:30">
      <c r="A546" s="45" t="s">
        <v>42</v>
      </c>
      <c r="B546" s="46" t="s">
        <v>516</v>
      </c>
      <c r="C546" s="45" t="s">
        <v>57</v>
      </c>
      <c r="D546" s="45" t="s">
        <v>248</v>
      </c>
      <c r="E546" s="45" t="s">
        <v>267</v>
      </c>
      <c r="F546" s="45">
        <v>1</v>
      </c>
      <c r="G546" s="45">
        <v>1</v>
      </c>
      <c r="H546" s="45">
        <v>71</v>
      </c>
      <c r="I546" s="45">
        <v>307</v>
      </c>
      <c r="J546" s="45">
        <v>2020</v>
      </c>
      <c r="K546" s="45">
        <v>2020</v>
      </c>
      <c r="L546" s="55">
        <f>M546+N546+O546+P546</f>
        <v>50</v>
      </c>
      <c r="M546" s="55">
        <v>0</v>
      </c>
      <c r="N546" s="55">
        <v>0</v>
      </c>
      <c r="O546" s="55">
        <v>50</v>
      </c>
      <c r="P546" s="55">
        <v>0</v>
      </c>
      <c r="Q546" s="45" t="s">
        <v>46</v>
      </c>
      <c r="R546" s="45">
        <v>531</v>
      </c>
      <c r="S546" s="45">
        <v>2292</v>
      </c>
      <c r="T546" s="45">
        <f t="shared" si="172"/>
        <v>71</v>
      </c>
      <c r="U546" s="45">
        <f t="shared" si="173"/>
        <v>307</v>
      </c>
      <c r="V546" s="45">
        <v>0</v>
      </c>
      <c r="W546" s="45">
        <v>0</v>
      </c>
      <c r="X546" s="45">
        <v>71</v>
      </c>
      <c r="Y546" s="45">
        <v>307</v>
      </c>
      <c r="Z546" s="45">
        <v>0</v>
      </c>
      <c r="AA546" s="45">
        <v>0</v>
      </c>
      <c r="AB546" s="46" t="s">
        <v>299</v>
      </c>
      <c r="AC546" s="114" t="s">
        <v>237</v>
      </c>
      <c r="AD546" s="68"/>
    </row>
    <row r="547" s="5" customFormat="1" ht="12" spans="1:30">
      <c r="A547" s="43" t="s">
        <v>517</v>
      </c>
      <c r="B547" s="44" t="s">
        <v>518</v>
      </c>
      <c r="C547" s="43" t="s">
        <v>36</v>
      </c>
      <c r="D547" s="43"/>
      <c r="E547" s="43"/>
      <c r="F547" s="43">
        <f t="shared" ref="F547:I547" si="175">SUM(F548:F583)</f>
        <v>36</v>
      </c>
      <c r="G547" s="43">
        <f t="shared" si="175"/>
        <v>36</v>
      </c>
      <c r="H547" s="43">
        <f t="shared" si="175"/>
        <v>3682</v>
      </c>
      <c r="I547" s="43">
        <f t="shared" si="175"/>
        <v>14824</v>
      </c>
      <c r="J547" s="43"/>
      <c r="K547" s="43"/>
      <c r="L547" s="52">
        <f>SUM(L548:L583)</f>
        <v>373.7</v>
      </c>
      <c r="M547" s="52">
        <f t="shared" ref="M547:U547" si="176">SUM(M548:M583)</f>
        <v>0</v>
      </c>
      <c r="N547" s="52">
        <f t="shared" si="176"/>
        <v>0</v>
      </c>
      <c r="O547" s="52">
        <f t="shared" si="176"/>
        <v>373.7</v>
      </c>
      <c r="P547" s="52">
        <f t="shared" si="176"/>
        <v>0</v>
      </c>
      <c r="Q547" s="43"/>
      <c r="R547" s="43">
        <f t="shared" si="176"/>
        <v>13582</v>
      </c>
      <c r="S547" s="43">
        <f t="shared" si="176"/>
        <v>58884</v>
      </c>
      <c r="T547" s="43">
        <f t="shared" si="176"/>
        <v>3682</v>
      </c>
      <c r="U547" s="43">
        <f t="shared" si="176"/>
        <v>14824</v>
      </c>
      <c r="V547" s="43">
        <f t="shared" ref="V547:AA547" si="177">SUM(V548:V579)</f>
        <v>0</v>
      </c>
      <c r="W547" s="43">
        <f t="shared" si="177"/>
        <v>0</v>
      </c>
      <c r="X547" s="43">
        <f t="shared" si="177"/>
        <v>88</v>
      </c>
      <c r="Y547" s="43">
        <f t="shared" si="177"/>
        <v>363</v>
      </c>
      <c r="Z547" s="43">
        <f t="shared" si="177"/>
        <v>0</v>
      </c>
      <c r="AA547" s="43">
        <f t="shared" si="177"/>
        <v>0</v>
      </c>
      <c r="AB547" s="44"/>
      <c r="AC547" s="113"/>
      <c r="AD547" s="65"/>
    </row>
    <row r="548" s="12" customFormat="1" ht="24" spans="1:229">
      <c r="A548" s="45" t="s">
        <v>42</v>
      </c>
      <c r="B548" s="46" t="s">
        <v>487</v>
      </c>
      <c r="C548" s="45" t="s">
        <v>44</v>
      </c>
      <c r="D548" s="45" t="s">
        <v>45</v>
      </c>
      <c r="E548" s="45" t="s">
        <v>267</v>
      </c>
      <c r="F548" s="45">
        <v>1</v>
      </c>
      <c r="G548" s="45">
        <v>1</v>
      </c>
      <c r="H548" s="45">
        <v>2</v>
      </c>
      <c r="I548" s="45">
        <v>8</v>
      </c>
      <c r="J548" s="45">
        <v>2020</v>
      </c>
      <c r="K548" s="45">
        <v>2020</v>
      </c>
      <c r="L548" s="55">
        <v>10</v>
      </c>
      <c r="M548" s="55">
        <v>0</v>
      </c>
      <c r="N548" s="55">
        <v>0</v>
      </c>
      <c r="O548" s="55">
        <v>10</v>
      </c>
      <c r="P548" s="55">
        <v>0</v>
      </c>
      <c r="Q548" s="45" t="s">
        <v>46</v>
      </c>
      <c r="R548" s="45">
        <v>53</v>
      </c>
      <c r="S548" s="45">
        <v>220</v>
      </c>
      <c r="T548" s="45">
        <f t="shared" ref="T548:T579" si="178">H548</f>
        <v>2</v>
      </c>
      <c r="U548" s="45">
        <f t="shared" ref="U548:U579" si="179">I548</f>
        <v>8</v>
      </c>
      <c r="V548" s="45">
        <v>0</v>
      </c>
      <c r="W548" s="45">
        <v>0</v>
      </c>
      <c r="X548" s="45">
        <v>0</v>
      </c>
      <c r="Y548" s="45">
        <v>0</v>
      </c>
      <c r="Z548" s="45">
        <v>0</v>
      </c>
      <c r="AA548" s="45">
        <v>0</v>
      </c>
      <c r="AB548" s="46" t="s">
        <v>222</v>
      </c>
      <c r="AC548" s="46" t="s">
        <v>44</v>
      </c>
      <c r="AD548" s="4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6"/>
      <c r="BX548" s="6"/>
      <c r="BY548" s="6"/>
      <c r="BZ548" s="6"/>
      <c r="CA548" s="6"/>
      <c r="CB548" s="6"/>
      <c r="CC548" s="6"/>
      <c r="CD548" s="6"/>
      <c r="CE548" s="6"/>
      <c r="CF548" s="6"/>
      <c r="CG548" s="6"/>
      <c r="CH548" s="6"/>
      <c r="CI548" s="6"/>
      <c r="CJ548" s="6"/>
      <c r="CK548" s="6"/>
      <c r="CL548" s="6"/>
      <c r="CM548" s="6"/>
      <c r="CN548" s="6"/>
      <c r="CO548" s="6"/>
      <c r="CP548" s="6"/>
      <c r="CQ548" s="6"/>
      <c r="CR548" s="6"/>
      <c r="CS548" s="6"/>
      <c r="CT548" s="6"/>
      <c r="CU548" s="6"/>
      <c r="CV548" s="6"/>
      <c r="CW548" s="6"/>
      <c r="CX548" s="6"/>
      <c r="CY548" s="6"/>
      <c r="CZ548" s="6"/>
      <c r="DA548" s="6"/>
      <c r="DB548" s="6"/>
      <c r="DC548" s="6"/>
      <c r="DD548" s="6"/>
      <c r="DE548" s="6"/>
      <c r="DF548" s="6"/>
      <c r="DG548" s="6"/>
      <c r="DH548" s="6"/>
      <c r="DI548" s="6"/>
      <c r="DJ548" s="6"/>
      <c r="DK548" s="6"/>
      <c r="DL548" s="6"/>
      <c r="DM548" s="6"/>
      <c r="DN548" s="6"/>
      <c r="DO548" s="6"/>
      <c r="DP548" s="6"/>
      <c r="DQ548" s="6"/>
      <c r="DR548" s="6"/>
      <c r="DS548" s="6"/>
      <c r="DT548" s="6"/>
      <c r="DU548" s="6"/>
      <c r="DV548" s="6"/>
      <c r="DW548" s="6"/>
      <c r="DX548" s="6"/>
      <c r="DY548" s="6"/>
      <c r="DZ548" s="6"/>
      <c r="EA548" s="6"/>
      <c r="EB548" s="6"/>
      <c r="EC548" s="6"/>
      <c r="ED548" s="6"/>
      <c r="EE548" s="6"/>
      <c r="EF548" s="6"/>
      <c r="EG548" s="6"/>
      <c r="EH548" s="6"/>
      <c r="EI548" s="6"/>
      <c r="EJ548" s="6"/>
      <c r="EK548" s="6"/>
      <c r="EL548" s="6"/>
      <c r="EM548" s="6"/>
      <c r="EN548" s="6"/>
      <c r="EO548" s="6"/>
      <c r="EP548" s="6"/>
      <c r="EQ548" s="6"/>
      <c r="ER548" s="6"/>
      <c r="ES548" s="6"/>
      <c r="ET548" s="6"/>
      <c r="EU548" s="6"/>
      <c r="EV548" s="6"/>
      <c r="EW548" s="6"/>
      <c r="EX548" s="6"/>
      <c r="EY548" s="6"/>
      <c r="EZ548" s="6"/>
      <c r="FA548" s="6"/>
      <c r="FB548" s="6"/>
      <c r="FC548" s="6"/>
      <c r="FD548" s="6"/>
      <c r="FE548" s="6"/>
      <c r="FF548" s="6"/>
      <c r="FG548" s="6"/>
      <c r="FH548" s="6"/>
      <c r="FI548" s="6"/>
      <c r="FJ548" s="6"/>
      <c r="FK548" s="6"/>
      <c r="FL548" s="6"/>
      <c r="FM548" s="6"/>
      <c r="FN548" s="6"/>
      <c r="FO548" s="6"/>
      <c r="FP548" s="6"/>
      <c r="FQ548" s="6"/>
      <c r="FR548" s="6"/>
      <c r="FS548" s="6"/>
      <c r="FT548" s="6"/>
      <c r="FU548" s="6"/>
      <c r="FV548" s="6"/>
      <c r="FW548" s="6"/>
      <c r="FX548" s="6"/>
      <c r="FY548" s="6"/>
      <c r="FZ548" s="6"/>
      <c r="GA548" s="6"/>
      <c r="GB548" s="6"/>
      <c r="GC548" s="6"/>
      <c r="GD548" s="6"/>
      <c r="GE548" s="6"/>
      <c r="GF548" s="6"/>
      <c r="GG548" s="6"/>
      <c r="GH548" s="6"/>
      <c r="GI548" s="6"/>
      <c r="GJ548" s="6"/>
      <c r="GK548" s="6"/>
      <c r="GL548" s="6"/>
      <c r="GM548" s="6"/>
      <c r="GN548" s="6"/>
      <c r="GO548" s="6"/>
      <c r="GP548" s="6"/>
      <c r="GQ548" s="6"/>
      <c r="GR548" s="6"/>
      <c r="GS548" s="6"/>
      <c r="GT548" s="6"/>
      <c r="GU548" s="6"/>
      <c r="GV548" s="6"/>
      <c r="GW548" s="6"/>
      <c r="GX548" s="6"/>
      <c r="GY548" s="6"/>
      <c r="GZ548" s="6"/>
      <c r="HA548" s="6"/>
      <c r="HB548" s="6"/>
      <c r="HC548" s="6"/>
      <c r="HD548" s="6"/>
      <c r="HE548" s="6"/>
      <c r="HF548" s="6"/>
      <c r="HG548" s="6"/>
      <c r="HH548" s="6"/>
      <c r="HI548" s="6"/>
      <c r="HJ548" s="6"/>
      <c r="HK548" s="6"/>
      <c r="HL548" s="6"/>
      <c r="HM548" s="6"/>
      <c r="HN548" s="6"/>
      <c r="HO548" s="6"/>
      <c r="HP548" s="6"/>
      <c r="HQ548" s="6"/>
      <c r="HR548" s="6"/>
      <c r="HS548" s="6"/>
      <c r="HT548" s="6"/>
      <c r="HU548" s="6"/>
    </row>
    <row r="549" s="12" customFormat="1" ht="24" spans="1:229">
      <c r="A549" s="45" t="s">
        <v>42</v>
      </c>
      <c r="B549" s="46" t="s">
        <v>556</v>
      </c>
      <c r="C549" s="45" t="s">
        <v>44</v>
      </c>
      <c r="D549" s="45" t="s">
        <v>45</v>
      </c>
      <c r="E549" s="45" t="s">
        <v>267</v>
      </c>
      <c r="F549" s="45">
        <v>1</v>
      </c>
      <c r="G549" s="45">
        <v>1</v>
      </c>
      <c r="H549" s="45">
        <v>24</v>
      </c>
      <c r="I549" s="45">
        <v>88</v>
      </c>
      <c r="J549" s="45">
        <v>2020</v>
      </c>
      <c r="K549" s="45">
        <v>2020</v>
      </c>
      <c r="L549" s="55">
        <v>10</v>
      </c>
      <c r="M549" s="55">
        <v>0</v>
      </c>
      <c r="N549" s="55">
        <v>0</v>
      </c>
      <c r="O549" s="55">
        <v>10</v>
      </c>
      <c r="P549" s="55">
        <v>0</v>
      </c>
      <c r="Q549" s="45" t="s">
        <v>46</v>
      </c>
      <c r="R549" s="45">
        <v>83</v>
      </c>
      <c r="S549" s="45">
        <v>369</v>
      </c>
      <c r="T549" s="45">
        <f t="shared" si="178"/>
        <v>24</v>
      </c>
      <c r="U549" s="45">
        <f t="shared" si="179"/>
        <v>88</v>
      </c>
      <c r="V549" s="45">
        <v>0</v>
      </c>
      <c r="W549" s="45">
        <v>0</v>
      </c>
      <c r="X549" s="45">
        <v>0</v>
      </c>
      <c r="Y549" s="45">
        <v>0</v>
      </c>
      <c r="Z549" s="45">
        <v>0</v>
      </c>
      <c r="AA549" s="45">
        <v>0</v>
      </c>
      <c r="AB549" s="46" t="s">
        <v>299</v>
      </c>
      <c r="AC549" s="46" t="s">
        <v>44</v>
      </c>
      <c r="AD549" s="4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c r="BZ549" s="6"/>
      <c r="CA549" s="6"/>
      <c r="CB549" s="6"/>
      <c r="CC549" s="6"/>
      <c r="CD549" s="6"/>
      <c r="CE549" s="6"/>
      <c r="CF549" s="6"/>
      <c r="CG549" s="6"/>
      <c r="CH549" s="6"/>
      <c r="CI549" s="6"/>
      <c r="CJ549" s="6"/>
      <c r="CK549" s="6"/>
      <c r="CL549" s="6"/>
      <c r="CM549" s="6"/>
      <c r="CN549" s="6"/>
      <c r="CO549" s="6"/>
      <c r="CP549" s="6"/>
      <c r="CQ549" s="6"/>
      <c r="CR549" s="6"/>
      <c r="CS549" s="6"/>
      <c r="CT549" s="6"/>
      <c r="CU549" s="6"/>
      <c r="CV549" s="6"/>
      <c r="CW549" s="6"/>
      <c r="CX549" s="6"/>
      <c r="CY549" s="6"/>
      <c r="CZ549" s="6"/>
      <c r="DA549" s="6"/>
      <c r="DB549" s="6"/>
      <c r="DC549" s="6"/>
      <c r="DD549" s="6"/>
      <c r="DE549" s="6"/>
      <c r="DF549" s="6"/>
      <c r="DG549" s="6"/>
      <c r="DH549" s="6"/>
      <c r="DI549" s="6"/>
      <c r="DJ549" s="6"/>
      <c r="DK549" s="6"/>
      <c r="DL549" s="6"/>
      <c r="DM549" s="6"/>
      <c r="DN549" s="6"/>
      <c r="DO549" s="6"/>
      <c r="DP549" s="6"/>
      <c r="DQ549" s="6"/>
      <c r="DR549" s="6"/>
      <c r="DS549" s="6"/>
      <c r="DT549" s="6"/>
      <c r="DU549" s="6"/>
      <c r="DV549" s="6"/>
      <c r="DW549" s="6"/>
      <c r="DX549" s="6"/>
      <c r="DY549" s="6"/>
      <c r="DZ549" s="6"/>
      <c r="EA549" s="6"/>
      <c r="EB549" s="6"/>
      <c r="EC549" s="6"/>
      <c r="ED549" s="6"/>
      <c r="EE549" s="6"/>
      <c r="EF549" s="6"/>
      <c r="EG549" s="6"/>
      <c r="EH549" s="6"/>
      <c r="EI549" s="6"/>
      <c r="EJ549" s="6"/>
      <c r="EK549" s="6"/>
      <c r="EL549" s="6"/>
      <c r="EM549" s="6"/>
      <c r="EN549" s="6"/>
      <c r="EO549" s="6"/>
      <c r="EP549" s="6"/>
      <c r="EQ549" s="6"/>
      <c r="ER549" s="6"/>
      <c r="ES549" s="6"/>
      <c r="ET549" s="6"/>
      <c r="EU549" s="6"/>
      <c r="EV549" s="6"/>
      <c r="EW549" s="6"/>
      <c r="EX549" s="6"/>
      <c r="EY549" s="6"/>
      <c r="EZ549" s="6"/>
      <c r="FA549" s="6"/>
      <c r="FB549" s="6"/>
      <c r="FC549" s="6"/>
      <c r="FD549" s="6"/>
      <c r="FE549" s="6"/>
      <c r="FF549" s="6"/>
      <c r="FG549" s="6"/>
      <c r="FH549" s="6"/>
      <c r="FI549" s="6"/>
      <c r="FJ549" s="6"/>
      <c r="FK549" s="6"/>
      <c r="FL549" s="6"/>
      <c r="FM549" s="6"/>
      <c r="FN549" s="6"/>
      <c r="FO549" s="6"/>
      <c r="FP549" s="6"/>
      <c r="FQ549" s="6"/>
      <c r="FR549" s="6"/>
      <c r="FS549" s="6"/>
      <c r="FT549" s="6"/>
      <c r="FU549" s="6"/>
      <c r="FV549" s="6"/>
      <c r="FW549" s="6"/>
      <c r="FX549" s="6"/>
      <c r="FY549" s="6"/>
      <c r="FZ549" s="6"/>
      <c r="GA549" s="6"/>
      <c r="GB549" s="6"/>
      <c r="GC549" s="6"/>
      <c r="GD549" s="6"/>
      <c r="GE549" s="6"/>
      <c r="GF549" s="6"/>
      <c r="GG549" s="6"/>
      <c r="GH549" s="6"/>
      <c r="GI549" s="6"/>
      <c r="GJ549" s="6"/>
      <c r="GK549" s="6"/>
      <c r="GL549" s="6"/>
      <c r="GM549" s="6"/>
      <c r="GN549" s="6"/>
      <c r="GO549" s="6"/>
      <c r="GP549" s="6"/>
      <c r="GQ549" s="6"/>
      <c r="GR549" s="6"/>
      <c r="GS549" s="6"/>
      <c r="GT549" s="6"/>
      <c r="GU549" s="6"/>
      <c r="GV549" s="6"/>
      <c r="GW549" s="6"/>
      <c r="GX549" s="6"/>
      <c r="GY549" s="6"/>
      <c r="GZ549" s="6"/>
      <c r="HA549" s="6"/>
      <c r="HB549" s="6"/>
      <c r="HC549" s="6"/>
      <c r="HD549" s="6"/>
      <c r="HE549" s="6"/>
      <c r="HF549" s="6"/>
      <c r="HG549" s="6"/>
      <c r="HH549" s="6"/>
      <c r="HI549" s="6"/>
      <c r="HJ549" s="6"/>
      <c r="HK549" s="6"/>
      <c r="HL549" s="6"/>
      <c r="HM549" s="6"/>
      <c r="HN549" s="6"/>
      <c r="HO549" s="6"/>
      <c r="HP549" s="6"/>
      <c r="HQ549" s="6"/>
      <c r="HR549" s="6"/>
      <c r="HS549" s="6"/>
      <c r="HT549" s="6"/>
      <c r="HU549" s="6"/>
    </row>
    <row r="550" s="12" customFormat="1" ht="24" spans="1:229">
      <c r="A550" s="45" t="s">
        <v>42</v>
      </c>
      <c r="B550" s="46" t="s">
        <v>557</v>
      </c>
      <c r="C550" s="45" t="s">
        <v>50</v>
      </c>
      <c r="D550" s="45" t="s">
        <v>45</v>
      </c>
      <c r="E550" s="45" t="s">
        <v>267</v>
      </c>
      <c r="F550" s="45">
        <v>1</v>
      </c>
      <c r="G550" s="45">
        <v>1</v>
      </c>
      <c r="H550" s="45">
        <v>16</v>
      </c>
      <c r="I550" s="45">
        <v>54</v>
      </c>
      <c r="J550" s="45">
        <v>2020</v>
      </c>
      <c r="K550" s="45">
        <v>2020</v>
      </c>
      <c r="L550" s="55">
        <v>10</v>
      </c>
      <c r="M550" s="55">
        <v>0</v>
      </c>
      <c r="N550" s="55">
        <v>0</v>
      </c>
      <c r="O550" s="55">
        <v>10</v>
      </c>
      <c r="P550" s="55">
        <v>0</v>
      </c>
      <c r="Q550" s="45" t="s">
        <v>46</v>
      </c>
      <c r="R550" s="45">
        <v>25</v>
      </c>
      <c r="S550" s="45">
        <v>102</v>
      </c>
      <c r="T550" s="45">
        <f t="shared" si="178"/>
        <v>16</v>
      </c>
      <c r="U550" s="45">
        <f t="shared" si="179"/>
        <v>54</v>
      </c>
      <c r="V550" s="45">
        <v>0</v>
      </c>
      <c r="W550" s="45">
        <v>0</v>
      </c>
      <c r="X550" s="45">
        <v>16</v>
      </c>
      <c r="Y550" s="45">
        <v>54</v>
      </c>
      <c r="Z550" s="45">
        <v>0</v>
      </c>
      <c r="AA550" s="45">
        <v>0</v>
      </c>
      <c r="AB550" s="46" t="s">
        <v>222</v>
      </c>
      <c r="AC550" s="46" t="s">
        <v>50</v>
      </c>
      <c r="AD550" s="4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6"/>
      <c r="BX550" s="6"/>
      <c r="BY550" s="6"/>
      <c r="BZ550" s="6"/>
      <c r="CA550" s="6"/>
      <c r="CB550" s="6"/>
      <c r="CC550" s="6"/>
      <c r="CD550" s="6"/>
      <c r="CE550" s="6"/>
      <c r="CF550" s="6"/>
      <c r="CG550" s="6"/>
      <c r="CH550" s="6"/>
      <c r="CI550" s="6"/>
      <c r="CJ550" s="6"/>
      <c r="CK550" s="6"/>
      <c r="CL550" s="6"/>
      <c r="CM550" s="6"/>
      <c r="CN550" s="6"/>
      <c r="CO550" s="6"/>
      <c r="CP550" s="6"/>
      <c r="CQ550" s="6"/>
      <c r="CR550" s="6"/>
      <c r="CS550" s="6"/>
      <c r="CT550" s="6"/>
      <c r="CU550" s="6"/>
      <c r="CV550" s="6"/>
      <c r="CW550" s="6"/>
      <c r="CX550" s="6"/>
      <c r="CY550" s="6"/>
      <c r="CZ550" s="6"/>
      <c r="DA550" s="6"/>
      <c r="DB550" s="6"/>
      <c r="DC550" s="6"/>
      <c r="DD550" s="6"/>
      <c r="DE550" s="6"/>
      <c r="DF550" s="6"/>
      <c r="DG550" s="6"/>
      <c r="DH550" s="6"/>
      <c r="DI550" s="6"/>
      <c r="DJ550" s="6"/>
      <c r="DK550" s="6"/>
      <c r="DL550" s="6"/>
      <c r="DM550" s="6"/>
      <c r="DN550" s="6"/>
      <c r="DO550" s="6"/>
      <c r="DP550" s="6"/>
      <c r="DQ550" s="6"/>
      <c r="DR550" s="6"/>
      <c r="DS550" s="6"/>
      <c r="DT550" s="6"/>
      <c r="DU550" s="6"/>
      <c r="DV550" s="6"/>
      <c r="DW550" s="6"/>
      <c r="DX550" s="6"/>
      <c r="DY550" s="6"/>
      <c r="DZ550" s="6"/>
      <c r="EA550" s="6"/>
      <c r="EB550" s="6"/>
      <c r="EC550" s="6"/>
      <c r="ED550" s="6"/>
      <c r="EE550" s="6"/>
      <c r="EF550" s="6"/>
      <c r="EG550" s="6"/>
      <c r="EH550" s="6"/>
      <c r="EI550" s="6"/>
      <c r="EJ550" s="6"/>
      <c r="EK550" s="6"/>
      <c r="EL550" s="6"/>
      <c r="EM550" s="6"/>
      <c r="EN550" s="6"/>
      <c r="EO550" s="6"/>
      <c r="EP550" s="6"/>
      <c r="EQ550" s="6"/>
      <c r="ER550" s="6"/>
      <c r="ES550" s="6"/>
      <c r="ET550" s="6"/>
      <c r="EU550" s="6"/>
      <c r="EV550" s="6"/>
      <c r="EW550" s="6"/>
      <c r="EX550" s="6"/>
      <c r="EY550" s="6"/>
      <c r="EZ550" s="6"/>
      <c r="FA550" s="6"/>
      <c r="FB550" s="6"/>
      <c r="FC550" s="6"/>
      <c r="FD550" s="6"/>
      <c r="FE550" s="6"/>
      <c r="FF550" s="6"/>
      <c r="FG550" s="6"/>
      <c r="FH550" s="6"/>
      <c r="FI550" s="6"/>
      <c r="FJ550" s="6"/>
      <c r="FK550" s="6"/>
      <c r="FL550" s="6"/>
      <c r="FM550" s="6"/>
      <c r="FN550" s="6"/>
      <c r="FO550" s="6"/>
      <c r="FP550" s="6"/>
      <c r="FQ550" s="6"/>
      <c r="FR550" s="6"/>
      <c r="FS550" s="6"/>
      <c r="FT550" s="6"/>
      <c r="FU550" s="6"/>
      <c r="FV550" s="6"/>
      <c r="FW550" s="6"/>
      <c r="FX550" s="6"/>
      <c r="FY550" s="6"/>
      <c r="FZ550" s="6"/>
      <c r="GA550" s="6"/>
      <c r="GB550" s="6"/>
      <c r="GC550" s="6"/>
      <c r="GD550" s="6"/>
      <c r="GE550" s="6"/>
      <c r="GF550" s="6"/>
      <c r="GG550" s="6"/>
      <c r="GH550" s="6"/>
      <c r="GI550" s="6"/>
      <c r="GJ550" s="6"/>
      <c r="GK550" s="6"/>
      <c r="GL550" s="6"/>
      <c r="GM550" s="6"/>
      <c r="GN550" s="6"/>
      <c r="GO550" s="6"/>
      <c r="GP550" s="6"/>
      <c r="GQ550" s="6"/>
      <c r="GR550" s="6"/>
      <c r="GS550" s="6"/>
      <c r="GT550" s="6"/>
      <c r="GU550" s="6"/>
      <c r="GV550" s="6"/>
      <c r="GW550" s="6"/>
      <c r="GX550" s="6"/>
      <c r="GY550" s="6"/>
      <c r="GZ550" s="6"/>
      <c r="HA550" s="6"/>
      <c r="HB550" s="6"/>
      <c r="HC550" s="6"/>
      <c r="HD550" s="6"/>
      <c r="HE550" s="6"/>
      <c r="HF550" s="6"/>
      <c r="HG550" s="6"/>
      <c r="HH550" s="6"/>
      <c r="HI550" s="6"/>
      <c r="HJ550" s="6"/>
      <c r="HK550" s="6"/>
      <c r="HL550" s="6"/>
      <c r="HM550" s="6"/>
      <c r="HN550" s="6"/>
      <c r="HO550" s="6"/>
      <c r="HP550" s="6"/>
      <c r="HQ550" s="6"/>
      <c r="HR550" s="6"/>
      <c r="HS550" s="6"/>
      <c r="HT550" s="6"/>
      <c r="HU550" s="6"/>
    </row>
    <row r="551" s="12" customFormat="1" ht="24" spans="1:229">
      <c r="A551" s="45" t="s">
        <v>42</v>
      </c>
      <c r="B551" s="46" t="s">
        <v>558</v>
      </c>
      <c r="C551" s="45" t="s">
        <v>50</v>
      </c>
      <c r="D551" s="45" t="s">
        <v>45</v>
      </c>
      <c r="E551" s="45" t="s">
        <v>267</v>
      </c>
      <c r="F551" s="45">
        <v>1</v>
      </c>
      <c r="G551" s="45">
        <v>1</v>
      </c>
      <c r="H551" s="45">
        <v>108</v>
      </c>
      <c r="I551" s="45">
        <v>403</v>
      </c>
      <c r="J551" s="45">
        <v>2020</v>
      </c>
      <c r="K551" s="45">
        <v>2020</v>
      </c>
      <c r="L551" s="55">
        <v>8</v>
      </c>
      <c r="M551" s="55">
        <v>0</v>
      </c>
      <c r="N551" s="55">
        <v>0</v>
      </c>
      <c r="O551" s="55">
        <v>8</v>
      </c>
      <c r="P551" s="55">
        <v>0</v>
      </c>
      <c r="Q551" s="45" t="s">
        <v>46</v>
      </c>
      <c r="R551" s="45">
        <v>1308</v>
      </c>
      <c r="S551" s="45">
        <v>6025</v>
      </c>
      <c r="T551" s="45">
        <f t="shared" si="178"/>
        <v>108</v>
      </c>
      <c r="U551" s="45">
        <f t="shared" si="179"/>
        <v>403</v>
      </c>
      <c r="V551" s="45">
        <v>0</v>
      </c>
      <c r="W551" s="45">
        <v>0</v>
      </c>
      <c r="X551" s="45">
        <v>0</v>
      </c>
      <c r="Y551" s="45">
        <v>0</v>
      </c>
      <c r="Z551" s="45">
        <v>0</v>
      </c>
      <c r="AA551" s="45">
        <v>0</v>
      </c>
      <c r="AB551" s="46" t="s">
        <v>222</v>
      </c>
      <c r="AC551" s="46" t="s">
        <v>50</v>
      </c>
      <c r="AD551" s="4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6"/>
      <c r="BX551" s="6"/>
      <c r="BY551" s="6"/>
      <c r="BZ551" s="6"/>
      <c r="CA551" s="6"/>
      <c r="CB551" s="6"/>
      <c r="CC551" s="6"/>
      <c r="CD551" s="6"/>
      <c r="CE551" s="6"/>
      <c r="CF551" s="6"/>
      <c r="CG551" s="6"/>
      <c r="CH551" s="6"/>
      <c r="CI551" s="6"/>
      <c r="CJ551" s="6"/>
      <c r="CK551" s="6"/>
      <c r="CL551" s="6"/>
      <c r="CM551" s="6"/>
      <c r="CN551" s="6"/>
      <c r="CO551" s="6"/>
      <c r="CP551" s="6"/>
      <c r="CQ551" s="6"/>
      <c r="CR551" s="6"/>
      <c r="CS551" s="6"/>
      <c r="CT551" s="6"/>
      <c r="CU551" s="6"/>
      <c r="CV551" s="6"/>
      <c r="CW551" s="6"/>
      <c r="CX551" s="6"/>
      <c r="CY551" s="6"/>
      <c r="CZ551" s="6"/>
      <c r="DA551" s="6"/>
      <c r="DB551" s="6"/>
      <c r="DC551" s="6"/>
      <c r="DD551" s="6"/>
      <c r="DE551" s="6"/>
      <c r="DF551" s="6"/>
      <c r="DG551" s="6"/>
      <c r="DH551" s="6"/>
      <c r="DI551" s="6"/>
      <c r="DJ551" s="6"/>
      <c r="DK551" s="6"/>
      <c r="DL551" s="6"/>
      <c r="DM551" s="6"/>
      <c r="DN551" s="6"/>
      <c r="DO551" s="6"/>
      <c r="DP551" s="6"/>
      <c r="DQ551" s="6"/>
      <c r="DR551" s="6"/>
      <c r="DS551" s="6"/>
      <c r="DT551" s="6"/>
      <c r="DU551" s="6"/>
      <c r="DV551" s="6"/>
      <c r="DW551" s="6"/>
      <c r="DX551" s="6"/>
      <c r="DY551" s="6"/>
      <c r="DZ551" s="6"/>
      <c r="EA551" s="6"/>
      <c r="EB551" s="6"/>
      <c r="EC551" s="6"/>
      <c r="ED551" s="6"/>
      <c r="EE551" s="6"/>
      <c r="EF551" s="6"/>
      <c r="EG551" s="6"/>
      <c r="EH551" s="6"/>
      <c r="EI551" s="6"/>
      <c r="EJ551" s="6"/>
      <c r="EK551" s="6"/>
      <c r="EL551" s="6"/>
      <c r="EM551" s="6"/>
      <c r="EN551" s="6"/>
      <c r="EO551" s="6"/>
      <c r="EP551" s="6"/>
      <c r="EQ551" s="6"/>
      <c r="ER551" s="6"/>
      <c r="ES551" s="6"/>
      <c r="ET551" s="6"/>
      <c r="EU551" s="6"/>
      <c r="EV551" s="6"/>
      <c r="EW551" s="6"/>
      <c r="EX551" s="6"/>
      <c r="EY551" s="6"/>
      <c r="EZ551" s="6"/>
      <c r="FA551" s="6"/>
      <c r="FB551" s="6"/>
      <c r="FC551" s="6"/>
      <c r="FD551" s="6"/>
      <c r="FE551" s="6"/>
      <c r="FF551" s="6"/>
      <c r="FG551" s="6"/>
      <c r="FH551" s="6"/>
      <c r="FI551" s="6"/>
      <c r="FJ551" s="6"/>
      <c r="FK551" s="6"/>
      <c r="FL551" s="6"/>
      <c r="FM551" s="6"/>
      <c r="FN551" s="6"/>
      <c r="FO551" s="6"/>
      <c r="FP551" s="6"/>
      <c r="FQ551" s="6"/>
      <c r="FR551" s="6"/>
      <c r="FS551" s="6"/>
      <c r="FT551" s="6"/>
      <c r="FU551" s="6"/>
      <c r="FV551" s="6"/>
      <c r="FW551" s="6"/>
      <c r="FX551" s="6"/>
      <c r="FY551" s="6"/>
      <c r="FZ551" s="6"/>
      <c r="GA551" s="6"/>
      <c r="GB551" s="6"/>
      <c r="GC551" s="6"/>
      <c r="GD551" s="6"/>
      <c r="GE551" s="6"/>
      <c r="GF551" s="6"/>
      <c r="GG551" s="6"/>
      <c r="GH551" s="6"/>
      <c r="GI551" s="6"/>
      <c r="GJ551" s="6"/>
      <c r="GK551" s="6"/>
      <c r="GL551" s="6"/>
      <c r="GM551" s="6"/>
      <c r="GN551" s="6"/>
      <c r="GO551" s="6"/>
      <c r="GP551" s="6"/>
      <c r="GQ551" s="6"/>
      <c r="GR551" s="6"/>
      <c r="GS551" s="6"/>
      <c r="GT551" s="6"/>
      <c r="GU551" s="6"/>
      <c r="GV551" s="6"/>
      <c r="GW551" s="6"/>
      <c r="GX551" s="6"/>
      <c r="GY551" s="6"/>
      <c r="GZ551" s="6"/>
      <c r="HA551" s="6"/>
      <c r="HB551" s="6"/>
      <c r="HC551" s="6"/>
      <c r="HD551" s="6"/>
      <c r="HE551" s="6"/>
      <c r="HF551" s="6"/>
      <c r="HG551" s="6"/>
      <c r="HH551" s="6"/>
      <c r="HI551" s="6"/>
      <c r="HJ551" s="6"/>
      <c r="HK551" s="6"/>
      <c r="HL551" s="6"/>
      <c r="HM551" s="6"/>
      <c r="HN551" s="6"/>
      <c r="HO551" s="6"/>
      <c r="HP551" s="6"/>
      <c r="HQ551" s="6"/>
      <c r="HR551" s="6"/>
      <c r="HS551" s="6"/>
      <c r="HT551" s="6"/>
      <c r="HU551" s="6"/>
    </row>
    <row r="552" s="12" customFormat="1" ht="24" spans="1:229">
      <c r="A552" s="45" t="s">
        <v>42</v>
      </c>
      <c r="B552" s="46" t="s">
        <v>559</v>
      </c>
      <c r="C552" s="45" t="s">
        <v>50</v>
      </c>
      <c r="D552" s="45" t="s">
        <v>45</v>
      </c>
      <c r="E552" s="45" t="s">
        <v>267</v>
      </c>
      <c r="F552" s="45">
        <v>1</v>
      </c>
      <c r="G552" s="45">
        <v>1</v>
      </c>
      <c r="H552" s="45">
        <v>85</v>
      </c>
      <c r="I552" s="45">
        <v>321</v>
      </c>
      <c r="J552" s="45">
        <v>2020</v>
      </c>
      <c r="K552" s="45">
        <v>2020</v>
      </c>
      <c r="L552" s="55">
        <v>10</v>
      </c>
      <c r="M552" s="55">
        <v>0</v>
      </c>
      <c r="N552" s="55">
        <v>0</v>
      </c>
      <c r="O552" s="55">
        <v>10</v>
      </c>
      <c r="P552" s="55">
        <v>0</v>
      </c>
      <c r="Q552" s="45" t="s">
        <v>46</v>
      </c>
      <c r="R552" s="45">
        <v>481</v>
      </c>
      <c r="S552" s="45">
        <v>2285</v>
      </c>
      <c r="T552" s="45">
        <f t="shared" si="178"/>
        <v>85</v>
      </c>
      <c r="U552" s="45">
        <f t="shared" si="179"/>
        <v>321</v>
      </c>
      <c r="V552" s="45">
        <v>0</v>
      </c>
      <c r="W552" s="45">
        <v>0</v>
      </c>
      <c r="X552" s="45">
        <v>0</v>
      </c>
      <c r="Y552" s="45">
        <v>0</v>
      </c>
      <c r="Z552" s="45">
        <v>0</v>
      </c>
      <c r="AA552" s="45">
        <v>0</v>
      </c>
      <c r="AB552" s="46" t="s">
        <v>222</v>
      </c>
      <c r="AC552" s="46" t="s">
        <v>50</v>
      </c>
      <c r="AD552" s="4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6"/>
      <c r="BX552" s="6"/>
      <c r="BY552" s="6"/>
      <c r="BZ552" s="6"/>
      <c r="CA552" s="6"/>
      <c r="CB552" s="6"/>
      <c r="CC552" s="6"/>
      <c r="CD552" s="6"/>
      <c r="CE552" s="6"/>
      <c r="CF552" s="6"/>
      <c r="CG552" s="6"/>
      <c r="CH552" s="6"/>
      <c r="CI552" s="6"/>
      <c r="CJ552" s="6"/>
      <c r="CK552" s="6"/>
      <c r="CL552" s="6"/>
      <c r="CM552" s="6"/>
      <c r="CN552" s="6"/>
      <c r="CO552" s="6"/>
      <c r="CP552" s="6"/>
      <c r="CQ552" s="6"/>
      <c r="CR552" s="6"/>
      <c r="CS552" s="6"/>
      <c r="CT552" s="6"/>
      <c r="CU552" s="6"/>
      <c r="CV552" s="6"/>
      <c r="CW552" s="6"/>
      <c r="CX552" s="6"/>
      <c r="CY552" s="6"/>
      <c r="CZ552" s="6"/>
      <c r="DA552" s="6"/>
      <c r="DB552" s="6"/>
      <c r="DC552" s="6"/>
      <c r="DD552" s="6"/>
      <c r="DE552" s="6"/>
      <c r="DF552" s="6"/>
      <c r="DG552" s="6"/>
      <c r="DH552" s="6"/>
      <c r="DI552" s="6"/>
      <c r="DJ552" s="6"/>
      <c r="DK552" s="6"/>
      <c r="DL552" s="6"/>
      <c r="DM552" s="6"/>
      <c r="DN552" s="6"/>
      <c r="DO552" s="6"/>
      <c r="DP552" s="6"/>
      <c r="DQ552" s="6"/>
      <c r="DR552" s="6"/>
      <c r="DS552" s="6"/>
      <c r="DT552" s="6"/>
      <c r="DU552" s="6"/>
      <c r="DV552" s="6"/>
      <c r="DW552" s="6"/>
      <c r="DX552" s="6"/>
      <c r="DY552" s="6"/>
      <c r="DZ552" s="6"/>
      <c r="EA552" s="6"/>
      <c r="EB552" s="6"/>
      <c r="EC552" s="6"/>
      <c r="ED552" s="6"/>
      <c r="EE552" s="6"/>
      <c r="EF552" s="6"/>
      <c r="EG552" s="6"/>
      <c r="EH552" s="6"/>
      <c r="EI552" s="6"/>
      <c r="EJ552" s="6"/>
      <c r="EK552" s="6"/>
      <c r="EL552" s="6"/>
      <c r="EM552" s="6"/>
      <c r="EN552" s="6"/>
      <c r="EO552" s="6"/>
      <c r="EP552" s="6"/>
      <c r="EQ552" s="6"/>
      <c r="ER552" s="6"/>
      <c r="ES552" s="6"/>
      <c r="ET552" s="6"/>
      <c r="EU552" s="6"/>
      <c r="EV552" s="6"/>
      <c r="EW552" s="6"/>
      <c r="EX552" s="6"/>
      <c r="EY552" s="6"/>
      <c r="EZ552" s="6"/>
      <c r="FA552" s="6"/>
      <c r="FB552" s="6"/>
      <c r="FC552" s="6"/>
      <c r="FD552" s="6"/>
      <c r="FE552" s="6"/>
      <c r="FF552" s="6"/>
      <c r="FG552" s="6"/>
      <c r="FH552" s="6"/>
      <c r="FI552" s="6"/>
      <c r="FJ552" s="6"/>
      <c r="FK552" s="6"/>
      <c r="FL552" s="6"/>
      <c r="FM552" s="6"/>
      <c r="FN552" s="6"/>
      <c r="FO552" s="6"/>
      <c r="FP552" s="6"/>
      <c r="FQ552" s="6"/>
      <c r="FR552" s="6"/>
      <c r="FS552" s="6"/>
      <c r="FT552" s="6"/>
      <c r="FU552" s="6"/>
      <c r="FV552" s="6"/>
      <c r="FW552" s="6"/>
      <c r="FX552" s="6"/>
      <c r="FY552" s="6"/>
      <c r="FZ552" s="6"/>
      <c r="GA552" s="6"/>
      <c r="GB552" s="6"/>
      <c r="GC552" s="6"/>
      <c r="GD552" s="6"/>
      <c r="GE552" s="6"/>
      <c r="GF552" s="6"/>
      <c r="GG552" s="6"/>
      <c r="GH552" s="6"/>
      <c r="GI552" s="6"/>
      <c r="GJ552" s="6"/>
      <c r="GK552" s="6"/>
      <c r="GL552" s="6"/>
      <c r="GM552" s="6"/>
      <c r="GN552" s="6"/>
      <c r="GO552" s="6"/>
      <c r="GP552" s="6"/>
      <c r="GQ552" s="6"/>
      <c r="GR552" s="6"/>
      <c r="GS552" s="6"/>
      <c r="GT552" s="6"/>
      <c r="GU552" s="6"/>
      <c r="GV552" s="6"/>
      <c r="GW552" s="6"/>
      <c r="GX552" s="6"/>
      <c r="GY552" s="6"/>
      <c r="GZ552" s="6"/>
      <c r="HA552" s="6"/>
      <c r="HB552" s="6"/>
      <c r="HC552" s="6"/>
      <c r="HD552" s="6"/>
      <c r="HE552" s="6"/>
      <c r="HF552" s="6"/>
      <c r="HG552" s="6"/>
      <c r="HH552" s="6"/>
      <c r="HI552" s="6"/>
      <c r="HJ552" s="6"/>
      <c r="HK552" s="6"/>
      <c r="HL552" s="6"/>
      <c r="HM552" s="6"/>
      <c r="HN552" s="6"/>
      <c r="HO552" s="6"/>
      <c r="HP552" s="6"/>
      <c r="HQ552" s="6"/>
      <c r="HR552" s="6"/>
      <c r="HS552" s="6"/>
      <c r="HT552" s="6"/>
      <c r="HU552" s="6"/>
    </row>
    <row r="553" s="12" customFormat="1" ht="24" spans="1:229">
      <c r="A553" s="45" t="s">
        <v>42</v>
      </c>
      <c r="B553" s="46" t="s">
        <v>560</v>
      </c>
      <c r="C553" s="45" t="s">
        <v>51</v>
      </c>
      <c r="D553" s="45" t="s">
        <v>45</v>
      </c>
      <c r="E553" s="45" t="s">
        <v>267</v>
      </c>
      <c r="F553" s="45">
        <v>1</v>
      </c>
      <c r="G553" s="45">
        <v>1</v>
      </c>
      <c r="H553" s="45">
        <v>0</v>
      </c>
      <c r="I553" s="45">
        <v>0</v>
      </c>
      <c r="J553" s="45">
        <v>2020</v>
      </c>
      <c r="K553" s="45">
        <v>2020</v>
      </c>
      <c r="L553" s="55">
        <v>10</v>
      </c>
      <c r="M553" s="55">
        <v>0</v>
      </c>
      <c r="N553" s="55">
        <v>0</v>
      </c>
      <c r="O553" s="55">
        <v>10</v>
      </c>
      <c r="P553" s="55">
        <v>0</v>
      </c>
      <c r="Q553" s="45" t="s">
        <v>46</v>
      </c>
      <c r="R553" s="45">
        <v>47</v>
      </c>
      <c r="S553" s="45">
        <v>239</v>
      </c>
      <c r="T553" s="45">
        <f t="shared" si="178"/>
        <v>0</v>
      </c>
      <c r="U553" s="45">
        <f t="shared" si="179"/>
        <v>0</v>
      </c>
      <c r="V553" s="45">
        <v>0</v>
      </c>
      <c r="W553" s="45">
        <v>0</v>
      </c>
      <c r="X553" s="45">
        <v>0</v>
      </c>
      <c r="Y553" s="45">
        <v>0</v>
      </c>
      <c r="Z553" s="45">
        <v>0</v>
      </c>
      <c r="AA553" s="45">
        <v>0</v>
      </c>
      <c r="AB553" s="46" t="s">
        <v>222</v>
      </c>
      <c r="AC553" s="46" t="s">
        <v>51</v>
      </c>
      <c r="AD553" s="4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6"/>
      <c r="BX553" s="6"/>
      <c r="BY553" s="6"/>
      <c r="BZ553" s="6"/>
      <c r="CA553" s="6"/>
      <c r="CB553" s="6"/>
      <c r="CC553" s="6"/>
      <c r="CD553" s="6"/>
      <c r="CE553" s="6"/>
      <c r="CF553" s="6"/>
      <c r="CG553" s="6"/>
      <c r="CH553" s="6"/>
      <c r="CI553" s="6"/>
      <c r="CJ553" s="6"/>
      <c r="CK553" s="6"/>
      <c r="CL553" s="6"/>
      <c r="CM553" s="6"/>
      <c r="CN553" s="6"/>
      <c r="CO553" s="6"/>
      <c r="CP553" s="6"/>
      <c r="CQ553" s="6"/>
      <c r="CR553" s="6"/>
      <c r="CS553" s="6"/>
      <c r="CT553" s="6"/>
      <c r="CU553" s="6"/>
      <c r="CV553" s="6"/>
      <c r="CW553" s="6"/>
      <c r="CX553" s="6"/>
      <c r="CY553" s="6"/>
      <c r="CZ553" s="6"/>
      <c r="DA553" s="6"/>
      <c r="DB553" s="6"/>
      <c r="DC553" s="6"/>
      <c r="DD553" s="6"/>
      <c r="DE553" s="6"/>
      <c r="DF553" s="6"/>
      <c r="DG553" s="6"/>
      <c r="DH553" s="6"/>
      <c r="DI553" s="6"/>
      <c r="DJ553" s="6"/>
      <c r="DK553" s="6"/>
      <c r="DL553" s="6"/>
      <c r="DM553" s="6"/>
      <c r="DN553" s="6"/>
      <c r="DO553" s="6"/>
      <c r="DP553" s="6"/>
      <c r="DQ553" s="6"/>
      <c r="DR553" s="6"/>
      <c r="DS553" s="6"/>
      <c r="DT553" s="6"/>
      <c r="DU553" s="6"/>
      <c r="DV553" s="6"/>
      <c r="DW553" s="6"/>
      <c r="DX553" s="6"/>
      <c r="DY553" s="6"/>
      <c r="DZ553" s="6"/>
      <c r="EA553" s="6"/>
      <c r="EB553" s="6"/>
      <c r="EC553" s="6"/>
      <c r="ED553" s="6"/>
      <c r="EE553" s="6"/>
      <c r="EF553" s="6"/>
      <c r="EG553" s="6"/>
      <c r="EH553" s="6"/>
      <c r="EI553" s="6"/>
      <c r="EJ553" s="6"/>
      <c r="EK553" s="6"/>
      <c r="EL553" s="6"/>
      <c r="EM553" s="6"/>
      <c r="EN553" s="6"/>
      <c r="EO553" s="6"/>
      <c r="EP553" s="6"/>
      <c r="EQ553" s="6"/>
      <c r="ER553" s="6"/>
      <c r="ES553" s="6"/>
      <c r="ET553" s="6"/>
      <c r="EU553" s="6"/>
      <c r="EV553" s="6"/>
      <c r="EW553" s="6"/>
      <c r="EX553" s="6"/>
      <c r="EY553" s="6"/>
      <c r="EZ553" s="6"/>
      <c r="FA553" s="6"/>
      <c r="FB553" s="6"/>
      <c r="FC553" s="6"/>
      <c r="FD553" s="6"/>
      <c r="FE553" s="6"/>
      <c r="FF553" s="6"/>
      <c r="FG553" s="6"/>
      <c r="FH553" s="6"/>
      <c r="FI553" s="6"/>
      <c r="FJ553" s="6"/>
      <c r="FK553" s="6"/>
      <c r="FL553" s="6"/>
      <c r="FM553" s="6"/>
      <c r="FN553" s="6"/>
      <c r="FO553" s="6"/>
      <c r="FP553" s="6"/>
      <c r="FQ553" s="6"/>
      <c r="FR553" s="6"/>
      <c r="FS553" s="6"/>
      <c r="FT553" s="6"/>
      <c r="FU553" s="6"/>
      <c r="FV553" s="6"/>
      <c r="FW553" s="6"/>
      <c r="FX553" s="6"/>
      <c r="FY553" s="6"/>
      <c r="FZ553" s="6"/>
      <c r="GA553" s="6"/>
      <c r="GB553" s="6"/>
      <c r="GC553" s="6"/>
      <c r="GD553" s="6"/>
      <c r="GE553" s="6"/>
      <c r="GF553" s="6"/>
      <c r="GG553" s="6"/>
      <c r="GH553" s="6"/>
      <c r="GI553" s="6"/>
      <c r="GJ553" s="6"/>
      <c r="GK553" s="6"/>
      <c r="GL553" s="6"/>
      <c r="GM553" s="6"/>
      <c r="GN553" s="6"/>
      <c r="GO553" s="6"/>
      <c r="GP553" s="6"/>
      <c r="GQ553" s="6"/>
      <c r="GR553" s="6"/>
      <c r="GS553" s="6"/>
      <c r="GT553" s="6"/>
      <c r="GU553" s="6"/>
      <c r="GV553" s="6"/>
      <c r="GW553" s="6"/>
      <c r="GX553" s="6"/>
      <c r="GY553" s="6"/>
      <c r="GZ553" s="6"/>
      <c r="HA553" s="6"/>
      <c r="HB553" s="6"/>
      <c r="HC553" s="6"/>
      <c r="HD553" s="6"/>
      <c r="HE553" s="6"/>
      <c r="HF553" s="6"/>
      <c r="HG553" s="6"/>
      <c r="HH553" s="6"/>
      <c r="HI553" s="6"/>
      <c r="HJ553" s="6"/>
      <c r="HK553" s="6"/>
      <c r="HL553" s="6"/>
      <c r="HM553" s="6"/>
      <c r="HN553" s="6"/>
      <c r="HO553" s="6"/>
      <c r="HP553" s="6"/>
      <c r="HQ553" s="6"/>
      <c r="HR553" s="6"/>
      <c r="HS553" s="6"/>
      <c r="HT553" s="6"/>
      <c r="HU553" s="6"/>
    </row>
    <row r="554" s="12" customFormat="1" ht="24" spans="1:229">
      <c r="A554" s="45" t="s">
        <v>42</v>
      </c>
      <c r="B554" s="46" t="s">
        <v>561</v>
      </c>
      <c r="C554" s="45" t="s">
        <v>51</v>
      </c>
      <c r="D554" s="45" t="s">
        <v>45</v>
      </c>
      <c r="E554" s="45" t="s">
        <v>267</v>
      </c>
      <c r="F554" s="45">
        <v>1</v>
      </c>
      <c r="G554" s="45">
        <v>1</v>
      </c>
      <c r="H554" s="45">
        <v>0</v>
      </c>
      <c r="I554" s="45">
        <v>0</v>
      </c>
      <c r="J554" s="45">
        <v>2020</v>
      </c>
      <c r="K554" s="45">
        <v>2020</v>
      </c>
      <c r="L554" s="55">
        <v>10</v>
      </c>
      <c r="M554" s="55">
        <v>0</v>
      </c>
      <c r="N554" s="55">
        <v>0</v>
      </c>
      <c r="O554" s="55">
        <v>10</v>
      </c>
      <c r="P554" s="55">
        <v>0</v>
      </c>
      <c r="Q554" s="45" t="s">
        <v>46</v>
      </c>
      <c r="R554" s="45">
        <v>86</v>
      </c>
      <c r="S554" s="45">
        <v>395</v>
      </c>
      <c r="T554" s="45">
        <f t="shared" si="178"/>
        <v>0</v>
      </c>
      <c r="U554" s="45">
        <f t="shared" si="179"/>
        <v>0</v>
      </c>
      <c r="V554" s="45">
        <v>0</v>
      </c>
      <c r="W554" s="45">
        <v>0</v>
      </c>
      <c r="X554" s="45">
        <v>0</v>
      </c>
      <c r="Y554" s="45">
        <v>0</v>
      </c>
      <c r="Z554" s="45">
        <v>0</v>
      </c>
      <c r="AA554" s="45">
        <v>0</v>
      </c>
      <c r="AB554" s="46" t="s">
        <v>222</v>
      </c>
      <c r="AC554" s="46" t="s">
        <v>51</v>
      </c>
      <c r="AD554" s="4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c r="BZ554" s="6"/>
      <c r="CA554" s="6"/>
      <c r="CB554" s="6"/>
      <c r="CC554" s="6"/>
      <c r="CD554" s="6"/>
      <c r="CE554" s="6"/>
      <c r="CF554" s="6"/>
      <c r="CG554" s="6"/>
      <c r="CH554" s="6"/>
      <c r="CI554" s="6"/>
      <c r="CJ554" s="6"/>
      <c r="CK554" s="6"/>
      <c r="CL554" s="6"/>
      <c r="CM554" s="6"/>
      <c r="CN554" s="6"/>
      <c r="CO554" s="6"/>
      <c r="CP554" s="6"/>
      <c r="CQ554" s="6"/>
      <c r="CR554" s="6"/>
      <c r="CS554" s="6"/>
      <c r="CT554" s="6"/>
      <c r="CU554" s="6"/>
      <c r="CV554" s="6"/>
      <c r="CW554" s="6"/>
      <c r="CX554" s="6"/>
      <c r="CY554" s="6"/>
      <c r="CZ554" s="6"/>
      <c r="DA554" s="6"/>
      <c r="DB554" s="6"/>
      <c r="DC554" s="6"/>
      <c r="DD554" s="6"/>
      <c r="DE554" s="6"/>
      <c r="DF554" s="6"/>
      <c r="DG554" s="6"/>
      <c r="DH554" s="6"/>
      <c r="DI554" s="6"/>
      <c r="DJ554" s="6"/>
      <c r="DK554" s="6"/>
      <c r="DL554" s="6"/>
      <c r="DM554" s="6"/>
      <c r="DN554" s="6"/>
      <c r="DO554" s="6"/>
      <c r="DP554" s="6"/>
      <c r="DQ554" s="6"/>
      <c r="DR554" s="6"/>
      <c r="DS554" s="6"/>
      <c r="DT554" s="6"/>
      <c r="DU554" s="6"/>
      <c r="DV554" s="6"/>
      <c r="DW554" s="6"/>
      <c r="DX554" s="6"/>
      <c r="DY554" s="6"/>
      <c r="DZ554" s="6"/>
      <c r="EA554" s="6"/>
      <c r="EB554" s="6"/>
      <c r="EC554" s="6"/>
      <c r="ED554" s="6"/>
      <c r="EE554" s="6"/>
      <c r="EF554" s="6"/>
      <c r="EG554" s="6"/>
      <c r="EH554" s="6"/>
      <c r="EI554" s="6"/>
      <c r="EJ554" s="6"/>
      <c r="EK554" s="6"/>
      <c r="EL554" s="6"/>
      <c r="EM554" s="6"/>
      <c r="EN554" s="6"/>
      <c r="EO554" s="6"/>
      <c r="EP554" s="6"/>
      <c r="EQ554" s="6"/>
      <c r="ER554" s="6"/>
      <c r="ES554" s="6"/>
      <c r="ET554" s="6"/>
      <c r="EU554" s="6"/>
      <c r="EV554" s="6"/>
      <c r="EW554" s="6"/>
      <c r="EX554" s="6"/>
      <c r="EY554" s="6"/>
      <c r="EZ554" s="6"/>
      <c r="FA554" s="6"/>
      <c r="FB554" s="6"/>
      <c r="FC554" s="6"/>
      <c r="FD554" s="6"/>
      <c r="FE554" s="6"/>
      <c r="FF554" s="6"/>
      <c r="FG554" s="6"/>
      <c r="FH554" s="6"/>
      <c r="FI554" s="6"/>
      <c r="FJ554" s="6"/>
      <c r="FK554" s="6"/>
      <c r="FL554" s="6"/>
      <c r="FM554" s="6"/>
      <c r="FN554" s="6"/>
      <c r="FO554" s="6"/>
      <c r="FP554" s="6"/>
      <c r="FQ554" s="6"/>
      <c r="FR554" s="6"/>
      <c r="FS554" s="6"/>
      <c r="FT554" s="6"/>
      <c r="FU554" s="6"/>
      <c r="FV554" s="6"/>
      <c r="FW554" s="6"/>
      <c r="FX554" s="6"/>
      <c r="FY554" s="6"/>
      <c r="FZ554" s="6"/>
      <c r="GA554" s="6"/>
      <c r="GB554" s="6"/>
      <c r="GC554" s="6"/>
      <c r="GD554" s="6"/>
      <c r="GE554" s="6"/>
      <c r="GF554" s="6"/>
      <c r="GG554" s="6"/>
      <c r="GH554" s="6"/>
      <c r="GI554" s="6"/>
      <c r="GJ554" s="6"/>
      <c r="GK554" s="6"/>
      <c r="GL554" s="6"/>
      <c r="GM554" s="6"/>
      <c r="GN554" s="6"/>
      <c r="GO554" s="6"/>
      <c r="GP554" s="6"/>
      <c r="GQ554" s="6"/>
      <c r="GR554" s="6"/>
      <c r="GS554" s="6"/>
      <c r="GT554" s="6"/>
      <c r="GU554" s="6"/>
      <c r="GV554" s="6"/>
      <c r="GW554" s="6"/>
      <c r="GX554" s="6"/>
      <c r="GY554" s="6"/>
      <c r="GZ554" s="6"/>
      <c r="HA554" s="6"/>
      <c r="HB554" s="6"/>
      <c r="HC554" s="6"/>
      <c r="HD554" s="6"/>
      <c r="HE554" s="6"/>
      <c r="HF554" s="6"/>
      <c r="HG554" s="6"/>
      <c r="HH554" s="6"/>
      <c r="HI554" s="6"/>
      <c r="HJ554" s="6"/>
      <c r="HK554" s="6"/>
      <c r="HL554" s="6"/>
      <c r="HM554" s="6"/>
      <c r="HN554" s="6"/>
      <c r="HO554" s="6"/>
      <c r="HP554" s="6"/>
      <c r="HQ554" s="6"/>
      <c r="HR554" s="6"/>
      <c r="HS554" s="6"/>
      <c r="HT554" s="6"/>
      <c r="HU554" s="6"/>
    </row>
    <row r="555" s="12" customFormat="1" ht="24" spans="1:229">
      <c r="A555" s="45" t="s">
        <v>42</v>
      </c>
      <c r="B555" s="46" t="s">
        <v>562</v>
      </c>
      <c r="C555" s="45" t="s">
        <v>52</v>
      </c>
      <c r="D555" s="45" t="s">
        <v>45</v>
      </c>
      <c r="E555" s="45" t="s">
        <v>267</v>
      </c>
      <c r="F555" s="45">
        <v>1</v>
      </c>
      <c r="G555" s="45">
        <v>1</v>
      </c>
      <c r="H555" s="45">
        <v>2</v>
      </c>
      <c r="I555" s="45">
        <v>5</v>
      </c>
      <c r="J555" s="45">
        <v>2020</v>
      </c>
      <c r="K555" s="45">
        <v>2020</v>
      </c>
      <c r="L555" s="55">
        <v>10</v>
      </c>
      <c r="M555" s="55">
        <v>0</v>
      </c>
      <c r="N555" s="55">
        <v>0</v>
      </c>
      <c r="O555" s="55">
        <v>10</v>
      </c>
      <c r="P555" s="55">
        <v>0</v>
      </c>
      <c r="Q555" s="45" t="s">
        <v>46</v>
      </c>
      <c r="R555" s="45">
        <v>80</v>
      </c>
      <c r="S555" s="45">
        <v>319</v>
      </c>
      <c r="T555" s="45">
        <f t="shared" si="178"/>
        <v>2</v>
      </c>
      <c r="U555" s="45">
        <f t="shared" si="179"/>
        <v>5</v>
      </c>
      <c r="V555" s="45">
        <v>0</v>
      </c>
      <c r="W555" s="45">
        <v>0</v>
      </c>
      <c r="X555" s="45">
        <v>0</v>
      </c>
      <c r="Y555" s="45">
        <v>0</v>
      </c>
      <c r="Z555" s="45">
        <v>0</v>
      </c>
      <c r="AA555" s="45">
        <v>0</v>
      </c>
      <c r="AB555" s="46" t="s">
        <v>222</v>
      </c>
      <c r="AC555" s="46" t="s">
        <v>52</v>
      </c>
      <c r="AD555" s="4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c r="BZ555" s="6"/>
      <c r="CA555" s="6"/>
      <c r="CB555" s="6"/>
      <c r="CC555" s="6"/>
      <c r="CD555" s="6"/>
      <c r="CE555" s="6"/>
      <c r="CF555" s="6"/>
      <c r="CG555" s="6"/>
      <c r="CH555" s="6"/>
      <c r="CI555" s="6"/>
      <c r="CJ555" s="6"/>
      <c r="CK555" s="6"/>
      <c r="CL555" s="6"/>
      <c r="CM555" s="6"/>
      <c r="CN555" s="6"/>
      <c r="CO555" s="6"/>
      <c r="CP555" s="6"/>
      <c r="CQ555" s="6"/>
      <c r="CR555" s="6"/>
      <c r="CS555" s="6"/>
      <c r="CT555" s="6"/>
      <c r="CU555" s="6"/>
      <c r="CV555" s="6"/>
      <c r="CW555" s="6"/>
      <c r="CX555" s="6"/>
      <c r="CY555" s="6"/>
      <c r="CZ555" s="6"/>
      <c r="DA555" s="6"/>
      <c r="DB555" s="6"/>
      <c r="DC555" s="6"/>
      <c r="DD555" s="6"/>
      <c r="DE555" s="6"/>
      <c r="DF555" s="6"/>
      <c r="DG555" s="6"/>
      <c r="DH555" s="6"/>
      <c r="DI555" s="6"/>
      <c r="DJ555" s="6"/>
      <c r="DK555" s="6"/>
      <c r="DL555" s="6"/>
      <c r="DM555" s="6"/>
      <c r="DN555" s="6"/>
      <c r="DO555" s="6"/>
      <c r="DP555" s="6"/>
      <c r="DQ555" s="6"/>
      <c r="DR555" s="6"/>
      <c r="DS555" s="6"/>
      <c r="DT555" s="6"/>
      <c r="DU555" s="6"/>
      <c r="DV555" s="6"/>
      <c r="DW555" s="6"/>
      <c r="DX555" s="6"/>
      <c r="DY555" s="6"/>
      <c r="DZ555" s="6"/>
      <c r="EA555" s="6"/>
      <c r="EB555" s="6"/>
      <c r="EC555" s="6"/>
      <c r="ED555" s="6"/>
      <c r="EE555" s="6"/>
      <c r="EF555" s="6"/>
      <c r="EG555" s="6"/>
      <c r="EH555" s="6"/>
      <c r="EI555" s="6"/>
      <c r="EJ555" s="6"/>
      <c r="EK555" s="6"/>
      <c r="EL555" s="6"/>
      <c r="EM555" s="6"/>
      <c r="EN555" s="6"/>
      <c r="EO555" s="6"/>
      <c r="EP555" s="6"/>
      <c r="EQ555" s="6"/>
      <c r="ER555" s="6"/>
      <c r="ES555" s="6"/>
      <c r="ET555" s="6"/>
      <c r="EU555" s="6"/>
      <c r="EV555" s="6"/>
      <c r="EW555" s="6"/>
      <c r="EX555" s="6"/>
      <c r="EY555" s="6"/>
      <c r="EZ555" s="6"/>
      <c r="FA555" s="6"/>
      <c r="FB555" s="6"/>
      <c r="FC555" s="6"/>
      <c r="FD555" s="6"/>
      <c r="FE555" s="6"/>
      <c r="FF555" s="6"/>
      <c r="FG555" s="6"/>
      <c r="FH555" s="6"/>
      <c r="FI555" s="6"/>
      <c r="FJ555" s="6"/>
      <c r="FK555" s="6"/>
      <c r="FL555" s="6"/>
      <c r="FM555" s="6"/>
      <c r="FN555" s="6"/>
      <c r="FO555" s="6"/>
      <c r="FP555" s="6"/>
      <c r="FQ555" s="6"/>
      <c r="FR555" s="6"/>
      <c r="FS555" s="6"/>
      <c r="FT555" s="6"/>
      <c r="FU555" s="6"/>
      <c r="FV555" s="6"/>
      <c r="FW555" s="6"/>
      <c r="FX555" s="6"/>
      <c r="FY555" s="6"/>
      <c r="FZ555" s="6"/>
      <c r="GA555" s="6"/>
      <c r="GB555" s="6"/>
      <c r="GC555" s="6"/>
      <c r="GD555" s="6"/>
      <c r="GE555" s="6"/>
      <c r="GF555" s="6"/>
      <c r="GG555" s="6"/>
      <c r="GH555" s="6"/>
      <c r="GI555" s="6"/>
      <c r="GJ555" s="6"/>
      <c r="GK555" s="6"/>
      <c r="GL555" s="6"/>
      <c r="GM555" s="6"/>
      <c r="GN555" s="6"/>
      <c r="GO555" s="6"/>
      <c r="GP555" s="6"/>
      <c r="GQ555" s="6"/>
      <c r="GR555" s="6"/>
      <c r="GS555" s="6"/>
      <c r="GT555" s="6"/>
      <c r="GU555" s="6"/>
      <c r="GV555" s="6"/>
      <c r="GW555" s="6"/>
      <c r="GX555" s="6"/>
      <c r="GY555" s="6"/>
      <c r="GZ555" s="6"/>
      <c r="HA555" s="6"/>
      <c r="HB555" s="6"/>
      <c r="HC555" s="6"/>
      <c r="HD555" s="6"/>
      <c r="HE555" s="6"/>
      <c r="HF555" s="6"/>
      <c r="HG555" s="6"/>
      <c r="HH555" s="6"/>
      <c r="HI555" s="6"/>
      <c r="HJ555" s="6"/>
      <c r="HK555" s="6"/>
      <c r="HL555" s="6"/>
      <c r="HM555" s="6"/>
      <c r="HN555" s="6"/>
      <c r="HO555" s="6"/>
      <c r="HP555" s="6"/>
      <c r="HQ555" s="6"/>
      <c r="HR555" s="6"/>
      <c r="HS555" s="6"/>
      <c r="HT555" s="6"/>
      <c r="HU555" s="6"/>
    </row>
    <row r="556" s="12" customFormat="1" ht="24" spans="1:229">
      <c r="A556" s="45" t="s">
        <v>42</v>
      </c>
      <c r="B556" s="46" t="s">
        <v>563</v>
      </c>
      <c r="C556" s="45" t="s">
        <v>52</v>
      </c>
      <c r="D556" s="45" t="s">
        <v>45</v>
      </c>
      <c r="E556" s="45" t="s">
        <v>267</v>
      </c>
      <c r="F556" s="45">
        <v>1</v>
      </c>
      <c r="G556" s="45">
        <v>1</v>
      </c>
      <c r="H556" s="45">
        <v>2</v>
      </c>
      <c r="I556" s="45">
        <v>5</v>
      </c>
      <c r="J556" s="45">
        <v>2020</v>
      </c>
      <c r="K556" s="45">
        <v>2020</v>
      </c>
      <c r="L556" s="55">
        <v>10</v>
      </c>
      <c r="M556" s="55">
        <v>0</v>
      </c>
      <c r="N556" s="55">
        <v>0</v>
      </c>
      <c r="O556" s="55">
        <v>10</v>
      </c>
      <c r="P556" s="55">
        <v>0</v>
      </c>
      <c r="Q556" s="45" t="s">
        <v>46</v>
      </c>
      <c r="R556" s="45">
        <v>73</v>
      </c>
      <c r="S556" s="45">
        <v>373</v>
      </c>
      <c r="T556" s="45">
        <f t="shared" si="178"/>
        <v>2</v>
      </c>
      <c r="U556" s="45">
        <f t="shared" si="179"/>
        <v>5</v>
      </c>
      <c r="V556" s="45">
        <v>0</v>
      </c>
      <c r="W556" s="45">
        <v>0</v>
      </c>
      <c r="X556" s="45">
        <v>0</v>
      </c>
      <c r="Y556" s="45">
        <v>0</v>
      </c>
      <c r="Z556" s="45">
        <v>0</v>
      </c>
      <c r="AA556" s="45">
        <v>0</v>
      </c>
      <c r="AB556" s="46" t="s">
        <v>222</v>
      </c>
      <c r="AC556" s="46" t="s">
        <v>52</v>
      </c>
      <c r="AD556" s="4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6"/>
      <c r="BX556" s="6"/>
      <c r="BY556" s="6"/>
      <c r="BZ556" s="6"/>
      <c r="CA556" s="6"/>
      <c r="CB556" s="6"/>
      <c r="CC556" s="6"/>
      <c r="CD556" s="6"/>
      <c r="CE556" s="6"/>
      <c r="CF556" s="6"/>
      <c r="CG556" s="6"/>
      <c r="CH556" s="6"/>
      <c r="CI556" s="6"/>
      <c r="CJ556" s="6"/>
      <c r="CK556" s="6"/>
      <c r="CL556" s="6"/>
      <c r="CM556" s="6"/>
      <c r="CN556" s="6"/>
      <c r="CO556" s="6"/>
      <c r="CP556" s="6"/>
      <c r="CQ556" s="6"/>
      <c r="CR556" s="6"/>
      <c r="CS556" s="6"/>
      <c r="CT556" s="6"/>
      <c r="CU556" s="6"/>
      <c r="CV556" s="6"/>
      <c r="CW556" s="6"/>
      <c r="CX556" s="6"/>
      <c r="CY556" s="6"/>
      <c r="CZ556" s="6"/>
      <c r="DA556" s="6"/>
      <c r="DB556" s="6"/>
      <c r="DC556" s="6"/>
      <c r="DD556" s="6"/>
      <c r="DE556" s="6"/>
      <c r="DF556" s="6"/>
      <c r="DG556" s="6"/>
      <c r="DH556" s="6"/>
      <c r="DI556" s="6"/>
      <c r="DJ556" s="6"/>
      <c r="DK556" s="6"/>
      <c r="DL556" s="6"/>
      <c r="DM556" s="6"/>
      <c r="DN556" s="6"/>
      <c r="DO556" s="6"/>
      <c r="DP556" s="6"/>
      <c r="DQ556" s="6"/>
      <c r="DR556" s="6"/>
      <c r="DS556" s="6"/>
      <c r="DT556" s="6"/>
      <c r="DU556" s="6"/>
      <c r="DV556" s="6"/>
      <c r="DW556" s="6"/>
      <c r="DX556" s="6"/>
      <c r="DY556" s="6"/>
      <c r="DZ556" s="6"/>
      <c r="EA556" s="6"/>
      <c r="EB556" s="6"/>
      <c r="EC556" s="6"/>
      <c r="ED556" s="6"/>
      <c r="EE556" s="6"/>
      <c r="EF556" s="6"/>
      <c r="EG556" s="6"/>
      <c r="EH556" s="6"/>
      <c r="EI556" s="6"/>
      <c r="EJ556" s="6"/>
      <c r="EK556" s="6"/>
      <c r="EL556" s="6"/>
      <c r="EM556" s="6"/>
      <c r="EN556" s="6"/>
      <c r="EO556" s="6"/>
      <c r="EP556" s="6"/>
      <c r="EQ556" s="6"/>
      <c r="ER556" s="6"/>
      <c r="ES556" s="6"/>
      <c r="ET556" s="6"/>
      <c r="EU556" s="6"/>
      <c r="EV556" s="6"/>
      <c r="EW556" s="6"/>
      <c r="EX556" s="6"/>
      <c r="EY556" s="6"/>
      <c r="EZ556" s="6"/>
      <c r="FA556" s="6"/>
      <c r="FB556" s="6"/>
      <c r="FC556" s="6"/>
      <c r="FD556" s="6"/>
      <c r="FE556" s="6"/>
      <c r="FF556" s="6"/>
      <c r="FG556" s="6"/>
      <c r="FH556" s="6"/>
      <c r="FI556" s="6"/>
      <c r="FJ556" s="6"/>
      <c r="FK556" s="6"/>
      <c r="FL556" s="6"/>
      <c r="FM556" s="6"/>
      <c r="FN556" s="6"/>
      <c r="FO556" s="6"/>
      <c r="FP556" s="6"/>
      <c r="FQ556" s="6"/>
      <c r="FR556" s="6"/>
      <c r="FS556" s="6"/>
      <c r="FT556" s="6"/>
      <c r="FU556" s="6"/>
      <c r="FV556" s="6"/>
      <c r="FW556" s="6"/>
      <c r="FX556" s="6"/>
      <c r="FY556" s="6"/>
      <c r="FZ556" s="6"/>
      <c r="GA556" s="6"/>
      <c r="GB556" s="6"/>
      <c r="GC556" s="6"/>
      <c r="GD556" s="6"/>
      <c r="GE556" s="6"/>
      <c r="GF556" s="6"/>
      <c r="GG556" s="6"/>
      <c r="GH556" s="6"/>
      <c r="GI556" s="6"/>
      <c r="GJ556" s="6"/>
      <c r="GK556" s="6"/>
      <c r="GL556" s="6"/>
      <c r="GM556" s="6"/>
      <c r="GN556" s="6"/>
      <c r="GO556" s="6"/>
      <c r="GP556" s="6"/>
      <c r="GQ556" s="6"/>
      <c r="GR556" s="6"/>
      <c r="GS556" s="6"/>
      <c r="GT556" s="6"/>
      <c r="GU556" s="6"/>
      <c r="GV556" s="6"/>
      <c r="GW556" s="6"/>
      <c r="GX556" s="6"/>
      <c r="GY556" s="6"/>
      <c r="GZ556" s="6"/>
      <c r="HA556" s="6"/>
      <c r="HB556" s="6"/>
      <c r="HC556" s="6"/>
      <c r="HD556" s="6"/>
      <c r="HE556" s="6"/>
      <c r="HF556" s="6"/>
      <c r="HG556" s="6"/>
      <c r="HH556" s="6"/>
      <c r="HI556" s="6"/>
      <c r="HJ556" s="6"/>
      <c r="HK556" s="6"/>
      <c r="HL556" s="6"/>
      <c r="HM556" s="6"/>
      <c r="HN556" s="6"/>
      <c r="HO556" s="6"/>
      <c r="HP556" s="6"/>
      <c r="HQ556" s="6"/>
      <c r="HR556" s="6"/>
      <c r="HS556" s="6"/>
      <c r="HT556" s="6"/>
      <c r="HU556" s="6"/>
    </row>
    <row r="557" s="12" customFormat="1" ht="36" spans="1:229">
      <c r="A557" s="45" t="s">
        <v>42</v>
      </c>
      <c r="B557" s="46" t="s">
        <v>564</v>
      </c>
      <c r="C557" s="45" t="s">
        <v>53</v>
      </c>
      <c r="D557" s="45" t="s">
        <v>45</v>
      </c>
      <c r="E557" s="45" t="s">
        <v>267</v>
      </c>
      <c r="F557" s="45">
        <v>1</v>
      </c>
      <c r="G557" s="45">
        <v>1</v>
      </c>
      <c r="H557" s="45">
        <v>281</v>
      </c>
      <c r="I557" s="45">
        <v>953</v>
      </c>
      <c r="J557" s="45">
        <v>2020</v>
      </c>
      <c r="K557" s="45">
        <v>2020</v>
      </c>
      <c r="L557" s="55">
        <v>10</v>
      </c>
      <c r="M557" s="55">
        <v>0</v>
      </c>
      <c r="N557" s="55">
        <v>0</v>
      </c>
      <c r="O557" s="55">
        <v>10</v>
      </c>
      <c r="P557" s="55">
        <v>0</v>
      </c>
      <c r="Q557" s="45" t="s">
        <v>46</v>
      </c>
      <c r="R557" s="45">
        <v>546</v>
      </c>
      <c r="S557" s="45">
        <v>2123</v>
      </c>
      <c r="T557" s="45">
        <f t="shared" si="178"/>
        <v>281</v>
      </c>
      <c r="U557" s="45">
        <f t="shared" si="179"/>
        <v>953</v>
      </c>
      <c r="V557" s="45">
        <v>0</v>
      </c>
      <c r="W557" s="45">
        <v>0</v>
      </c>
      <c r="X557" s="45">
        <v>0</v>
      </c>
      <c r="Y557" s="45">
        <v>0</v>
      </c>
      <c r="Z557" s="45">
        <v>0</v>
      </c>
      <c r="AA557" s="45">
        <v>0</v>
      </c>
      <c r="AB557" s="46" t="s">
        <v>325</v>
      </c>
      <c r="AC557" s="46" t="s">
        <v>53</v>
      </c>
      <c r="AD557" s="4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6"/>
      <c r="BX557" s="6"/>
      <c r="BY557" s="6"/>
      <c r="BZ557" s="6"/>
      <c r="CA557" s="6"/>
      <c r="CB557" s="6"/>
      <c r="CC557" s="6"/>
      <c r="CD557" s="6"/>
      <c r="CE557" s="6"/>
      <c r="CF557" s="6"/>
      <c r="CG557" s="6"/>
      <c r="CH557" s="6"/>
      <c r="CI557" s="6"/>
      <c r="CJ557" s="6"/>
      <c r="CK557" s="6"/>
      <c r="CL557" s="6"/>
      <c r="CM557" s="6"/>
      <c r="CN557" s="6"/>
      <c r="CO557" s="6"/>
      <c r="CP557" s="6"/>
      <c r="CQ557" s="6"/>
      <c r="CR557" s="6"/>
      <c r="CS557" s="6"/>
      <c r="CT557" s="6"/>
      <c r="CU557" s="6"/>
      <c r="CV557" s="6"/>
      <c r="CW557" s="6"/>
      <c r="CX557" s="6"/>
      <c r="CY557" s="6"/>
      <c r="CZ557" s="6"/>
      <c r="DA557" s="6"/>
      <c r="DB557" s="6"/>
      <c r="DC557" s="6"/>
      <c r="DD557" s="6"/>
      <c r="DE557" s="6"/>
      <c r="DF557" s="6"/>
      <c r="DG557" s="6"/>
      <c r="DH557" s="6"/>
      <c r="DI557" s="6"/>
      <c r="DJ557" s="6"/>
      <c r="DK557" s="6"/>
      <c r="DL557" s="6"/>
      <c r="DM557" s="6"/>
      <c r="DN557" s="6"/>
      <c r="DO557" s="6"/>
      <c r="DP557" s="6"/>
      <c r="DQ557" s="6"/>
      <c r="DR557" s="6"/>
      <c r="DS557" s="6"/>
      <c r="DT557" s="6"/>
      <c r="DU557" s="6"/>
      <c r="DV557" s="6"/>
      <c r="DW557" s="6"/>
      <c r="DX557" s="6"/>
      <c r="DY557" s="6"/>
      <c r="DZ557" s="6"/>
      <c r="EA557" s="6"/>
      <c r="EB557" s="6"/>
      <c r="EC557" s="6"/>
      <c r="ED557" s="6"/>
      <c r="EE557" s="6"/>
      <c r="EF557" s="6"/>
      <c r="EG557" s="6"/>
      <c r="EH557" s="6"/>
      <c r="EI557" s="6"/>
      <c r="EJ557" s="6"/>
      <c r="EK557" s="6"/>
      <c r="EL557" s="6"/>
      <c r="EM557" s="6"/>
      <c r="EN557" s="6"/>
      <c r="EO557" s="6"/>
      <c r="EP557" s="6"/>
      <c r="EQ557" s="6"/>
      <c r="ER557" s="6"/>
      <c r="ES557" s="6"/>
      <c r="ET557" s="6"/>
      <c r="EU557" s="6"/>
      <c r="EV557" s="6"/>
      <c r="EW557" s="6"/>
      <c r="EX557" s="6"/>
      <c r="EY557" s="6"/>
      <c r="EZ557" s="6"/>
      <c r="FA557" s="6"/>
      <c r="FB557" s="6"/>
      <c r="FC557" s="6"/>
      <c r="FD557" s="6"/>
      <c r="FE557" s="6"/>
      <c r="FF557" s="6"/>
      <c r="FG557" s="6"/>
      <c r="FH557" s="6"/>
      <c r="FI557" s="6"/>
      <c r="FJ557" s="6"/>
      <c r="FK557" s="6"/>
      <c r="FL557" s="6"/>
      <c r="FM557" s="6"/>
      <c r="FN557" s="6"/>
      <c r="FO557" s="6"/>
      <c r="FP557" s="6"/>
      <c r="FQ557" s="6"/>
      <c r="FR557" s="6"/>
      <c r="FS557" s="6"/>
      <c r="FT557" s="6"/>
      <c r="FU557" s="6"/>
      <c r="FV557" s="6"/>
      <c r="FW557" s="6"/>
      <c r="FX557" s="6"/>
      <c r="FY557" s="6"/>
      <c r="FZ557" s="6"/>
      <c r="GA557" s="6"/>
      <c r="GB557" s="6"/>
      <c r="GC557" s="6"/>
      <c r="GD557" s="6"/>
      <c r="GE557" s="6"/>
      <c r="GF557" s="6"/>
      <c r="GG557" s="6"/>
      <c r="GH557" s="6"/>
      <c r="GI557" s="6"/>
      <c r="GJ557" s="6"/>
      <c r="GK557" s="6"/>
      <c r="GL557" s="6"/>
      <c r="GM557" s="6"/>
      <c r="GN557" s="6"/>
      <c r="GO557" s="6"/>
      <c r="GP557" s="6"/>
      <c r="GQ557" s="6"/>
      <c r="GR557" s="6"/>
      <c r="GS557" s="6"/>
      <c r="GT557" s="6"/>
      <c r="GU557" s="6"/>
      <c r="GV557" s="6"/>
      <c r="GW557" s="6"/>
      <c r="GX557" s="6"/>
      <c r="GY557" s="6"/>
      <c r="GZ557" s="6"/>
      <c r="HA557" s="6"/>
      <c r="HB557" s="6"/>
      <c r="HC557" s="6"/>
      <c r="HD557" s="6"/>
      <c r="HE557" s="6"/>
      <c r="HF557" s="6"/>
      <c r="HG557" s="6"/>
      <c r="HH557" s="6"/>
      <c r="HI557" s="6"/>
      <c r="HJ557" s="6"/>
      <c r="HK557" s="6"/>
      <c r="HL557" s="6"/>
      <c r="HM557" s="6"/>
      <c r="HN557" s="6"/>
      <c r="HO557" s="6"/>
      <c r="HP557" s="6"/>
      <c r="HQ557" s="6"/>
      <c r="HR557" s="6"/>
      <c r="HS557" s="6"/>
      <c r="HT557" s="6"/>
      <c r="HU557" s="6"/>
    </row>
    <row r="558" s="12" customFormat="1" ht="36" spans="1:229">
      <c r="A558" s="45" t="s">
        <v>42</v>
      </c>
      <c r="B558" s="46" t="s">
        <v>565</v>
      </c>
      <c r="C558" s="45" t="s">
        <v>53</v>
      </c>
      <c r="D558" s="45" t="s">
        <v>45</v>
      </c>
      <c r="E558" s="45" t="s">
        <v>267</v>
      </c>
      <c r="F558" s="45">
        <v>1</v>
      </c>
      <c r="G558" s="45">
        <v>1</v>
      </c>
      <c r="H558" s="45">
        <v>74</v>
      </c>
      <c r="I558" s="45">
        <v>336</v>
      </c>
      <c r="J558" s="45">
        <v>2020</v>
      </c>
      <c r="K558" s="45">
        <v>2020</v>
      </c>
      <c r="L558" s="55">
        <v>10</v>
      </c>
      <c r="M558" s="55">
        <v>0</v>
      </c>
      <c r="N558" s="55">
        <v>0</v>
      </c>
      <c r="O558" s="55">
        <v>10</v>
      </c>
      <c r="P558" s="55">
        <v>0</v>
      </c>
      <c r="Q558" s="45" t="s">
        <v>46</v>
      </c>
      <c r="R558" s="45">
        <v>147</v>
      </c>
      <c r="S558" s="45">
        <v>680</v>
      </c>
      <c r="T558" s="45">
        <f t="shared" si="178"/>
        <v>74</v>
      </c>
      <c r="U558" s="45">
        <f t="shared" si="179"/>
        <v>336</v>
      </c>
      <c r="V558" s="45">
        <v>0</v>
      </c>
      <c r="W558" s="45">
        <v>0</v>
      </c>
      <c r="X558" s="45">
        <v>0</v>
      </c>
      <c r="Y558" s="45">
        <v>0</v>
      </c>
      <c r="Z558" s="45">
        <v>0</v>
      </c>
      <c r="AA558" s="45">
        <v>0</v>
      </c>
      <c r="AB558" s="46" t="s">
        <v>325</v>
      </c>
      <c r="AC558" s="46" t="s">
        <v>53</v>
      </c>
      <c r="AD558" s="4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c r="BW558" s="6"/>
      <c r="BX558" s="6"/>
      <c r="BY558" s="6"/>
      <c r="BZ558" s="6"/>
      <c r="CA558" s="6"/>
      <c r="CB558" s="6"/>
      <c r="CC558" s="6"/>
      <c r="CD558" s="6"/>
      <c r="CE558" s="6"/>
      <c r="CF558" s="6"/>
      <c r="CG558" s="6"/>
      <c r="CH558" s="6"/>
      <c r="CI558" s="6"/>
      <c r="CJ558" s="6"/>
      <c r="CK558" s="6"/>
      <c r="CL558" s="6"/>
      <c r="CM558" s="6"/>
      <c r="CN558" s="6"/>
      <c r="CO558" s="6"/>
      <c r="CP558" s="6"/>
      <c r="CQ558" s="6"/>
      <c r="CR558" s="6"/>
      <c r="CS558" s="6"/>
      <c r="CT558" s="6"/>
      <c r="CU558" s="6"/>
      <c r="CV558" s="6"/>
      <c r="CW558" s="6"/>
      <c r="CX558" s="6"/>
      <c r="CY558" s="6"/>
      <c r="CZ558" s="6"/>
      <c r="DA558" s="6"/>
      <c r="DB558" s="6"/>
      <c r="DC558" s="6"/>
      <c r="DD558" s="6"/>
      <c r="DE558" s="6"/>
      <c r="DF558" s="6"/>
      <c r="DG558" s="6"/>
      <c r="DH558" s="6"/>
      <c r="DI558" s="6"/>
      <c r="DJ558" s="6"/>
      <c r="DK558" s="6"/>
      <c r="DL558" s="6"/>
      <c r="DM558" s="6"/>
      <c r="DN558" s="6"/>
      <c r="DO558" s="6"/>
      <c r="DP558" s="6"/>
      <c r="DQ558" s="6"/>
      <c r="DR558" s="6"/>
      <c r="DS558" s="6"/>
      <c r="DT558" s="6"/>
      <c r="DU558" s="6"/>
      <c r="DV558" s="6"/>
      <c r="DW558" s="6"/>
      <c r="DX558" s="6"/>
      <c r="DY558" s="6"/>
      <c r="DZ558" s="6"/>
      <c r="EA558" s="6"/>
      <c r="EB558" s="6"/>
      <c r="EC558" s="6"/>
      <c r="ED558" s="6"/>
      <c r="EE558" s="6"/>
      <c r="EF558" s="6"/>
      <c r="EG558" s="6"/>
      <c r="EH558" s="6"/>
      <c r="EI558" s="6"/>
      <c r="EJ558" s="6"/>
      <c r="EK558" s="6"/>
      <c r="EL558" s="6"/>
      <c r="EM558" s="6"/>
      <c r="EN558" s="6"/>
      <c r="EO558" s="6"/>
      <c r="EP558" s="6"/>
      <c r="EQ558" s="6"/>
      <c r="ER558" s="6"/>
      <c r="ES558" s="6"/>
      <c r="ET558" s="6"/>
      <c r="EU558" s="6"/>
      <c r="EV558" s="6"/>
      <c r="EW558" s="6"/>
      <c r="EX558" s="6"/>
      <c r="EY558" s="6"/>
      <c r="EZ558" s="6"/>
      <c r="FA558" s="6"/>
      <c r="FB558" s="6"/>
      <c r="FC558" s="6"/>
      <c r="FD558" s="6"/>
      <c r="FE558" s="6"/>
      <c r="FF558" s="6"/>
      <c r="FG558" s="6"/>
      <c r="FH558" s="6"/>
      <c r="FI558" s="6"/>
      <c r="FJ558" s="6"/>
      <c r="FK558" s="6"/>
      <c r="FL558" s="6"/>
      <c r="FM558" s="6"/>
      <c r="FN558" s="6"/>
      <c r="FO558" s="6"/>
      <c r="FP558" s="6"/>
      <c r="FQ558" s="6"/>
      <c r="FR558" s="6"/>
      <c r="FS558" s="6"/>
      <c r="FT558" s="6"/>
      <c r="FU558" s="6"/>
      <c r="FV558" s="6"/>
      <c r="FW558" s="6"/>
      <c r="FX558" s="6"/>
      <c r="FY558" s="6"/>
      <c r="FZ558" s="6"/>
      <c r="GA558" s="6"/>
      <c r="GB558" s="6"/>
      <c r="GC558" s="6"/>
      <c r="GD558" s="6"/>
      <c r="GE558" s="6"/>
      <c r="GF558" s="6"/>
      <c r="GG558" s="6"/>
      <c r="GH558" s="6"/>
      <c r="GI558" s="6"/>
      <c r="GJ558" s="6"/>
      <c r="GK558" s="6"/>
      <c r="GL558" s="6"/>
      <c r="GM558" s="6"/>
      <c r="GN558" s="6"/>
      <c r="GO558" s="6"/>
      <c r="GP558" s="6"/>
      <c r="GQ558" s="6"/>
      <c r="GR558" s="6"/>
      <c r="GS558" s="6"/>
      <c r="GT558" s="6"/>
      <c r="GU558" s="6"/>
      <c r="GV558" s="6"/>
      <c r="GW558" s="6"/>
      <c r="GX558" s="6"/>
      <c r="GY558" s="6"/>
      <c r="GZ558" s="6"/>
      <c r="HA558" s="6"/>
      <c r="HB558" s="6"/>
      <c r="HC558" s="6"/>
      <c r="HD558" s="6"/>
      <c r="HE558" s="6"/>
      <c r="HF558" s="6"/>
      <c r="HG558" s="6"/>
      <c r="HH558" s="6"/>
      <c r="HI558" s="6"/>
      <c r="HJ558" s="6"/>
      <c r="HK558" s="6"/>
      <c r="HL558" s="6"/>
      <c r="HM558" s="6"/>
      <c r="HN558" s="6"/>
      <c r="HO558" s="6"/>
      <c r="HP558" s="6"/>
      <c r="HQ558" s="6"/>
      <c r="HR558" s="6"/>
      <c r="HS558" s="6"/>
      <c r="HT558" s="6"/>
      <c r="HU558" s="6"/>
    </row>
    <row r="559" s="12" customFormat="1" ht="36" spans="1:229">
      <c r="A559" s="45" t="s">
        <v>42</v>
      </c>
      <c r="B559" s="46" t="s">
        <v>566</v>
      </c>
      <c r="C559" s="45" t="s">
        <v>53</v>
      </c>
      <c r="D559" s="45" t="s">
        <v>45</v>
      </c>
      <c r="E559" s="45" t="s">
        <v>267</v>
      </c>
      <c r="F559" s="45">
        <v>1</v>
      </c>
      <c r="G559" s="45">
        <v>1</v>
      </c>
      <c r="H559" s="45">
        <v>109</v>
      </c>
      <c r="I559" s="45">
        <v>423</v>
      </c>
      <c r="J559" s="45">
        <v>2020</v>
      </c>
      <c r="K559" s="45">
        <v>2020</v>
      </c>
      <c r="L559" s="55">
        <v>10</v>
      </c>
      <c r="M559" s="55">
        <v>0</v>
      </c>
      <c r="N559" s="55">
        <v>0</v>
      </c>
      <c r="O559" s="55">
        <v>10</v>
      </c>
      <c r="P559" s="55">
        <v>0</v>
      </c>
      <c r="Q559" s="45" t="s">
        <v>46</v>
      </c>
      <c r="R559" s="45">
        <v>123</v>
      </c>
      <c r="S559" s="45">
        <v>515</v>
      </c>
      <c r="T559" s="45">
        <f t="shared" si="178"/>
        <v>109</v>
      </c>
      <c r="U559" s="45">
        <f t="shared" si="179"/>
        <v>423</v>
      </c>
      <c r="V559" s="45">
        <v>0</v>
      </c>
      <c r="W559" s="45">
        <v>0</v>
      </c>
      <c r="X559" s="45">
        <v>0</v>
      </c>
      <c r="Y559" s="45">
        <v>0</v>
      </c>
      <c r="Z559" s="45">
        <v>0</v>
      </c>
      <c r="AA559" s="45">
        <v>0</v>
      </c>
      <c r="AB559" s="46" t="s">
        <v>325</v>
      </c>
      <c r="AC559" s="46" t="s">
        <v>53</v>
      </c>
      <c r="AD559" s="4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c r="BW559" s="6"/>
      <c r="BX559" s="6"/>
      <c r="BY559" s="6"/>
      <c r="BZ559" s="6"/>
      <c r="CA559" s="6"/>
      <c r="CB559" s="6"/>
      <c r="CC559" s="6"/>
      <c r="CD559" s="6"/>
      <c r="CE559" s="6"/>
      <c r="CF559" s="6"/>
      <c r="CG559" s="6"/>
      <c r="CH559" s="6"/>
      <c r="CI559" s="6"/>
      <c r="CJ559" s="6"/>
      <c r="CK559" s="6"/>
      <c r="CL559" s="6"/>
      <c r="CM559" s="6"/>
      <c r="CN559" s="6"/>
      <c r="CO559" s="6"/>
      <c r="CP559" s="6"/>
      <c r="CQ559" s="6"/>
      <c r="CR559" s="6"/>
      <c r="CS559" s="6"/>
      <c r="CT559" s="6"/>
      <c r="CU559" s="6"/>
      <c r="CV559" s="6"/>
      <c r="CW559" s="6"/>
      <c r="CX559" s="6"/>
      <c r="CY559" s="6"/>
      <c r="CZ559" s="6"/>
      <c r="DA559" s="6"/>
      <c r="DB559" s="6"/>
      <c r="DC559" s="6"/>
      <c r="DD559" s="6"/>
      <c r="DE559" s="6"/>
      <c r="DF559" s="6"/>
      <c r="DG559" s="6"/>
      <c r="DH559" s="6"/>
      <c r="DI559" s="6"/>
      <c r="DJ559" s="6"/>
      <c r="DK559" s="6"/>
      <c r="DL559" s="6"/>
      <c r="DM559" s="6"/>
      <c r="DN559" s="6"/>
      <c r="DO559" s="6"/>
      <c r="DP559" s="6"/>
      <c r="DQ559" s="6"/>
      <c r="DR559" s="6"/>
      <c r="DS559" s="6"/>
      <c r="DT559" s="6"/>
      <c r="DU559" s="6"/>
      <c r="DV559" s="6"/>
      <c r="DW559" s="6"/>
      <c r="DX559" s="6"/>
      <c r="DY559" s="6"/>
      <c r="DZ559" s="6"/>
      <c r="EA559" s="6"/>
      <c r="EB559" s="6"/>
      <c r="EC559" s="6"/>
      <c r="ED559" s="6"/>
      <c r="EE559" s="6"/>
      <c r="EF559" s="6"/>
      <c r="EG559" s="6"/>
      <c r="EH559" s="6"/>
      <c r="EI559" s="6"/>
      <c r="EJ559" s="6"/>
      <c r="EK559" s="6"/>
      <c r="EL559" s="6"/>
      <c r="EM559" s="6"/>
      <c r="EN559" s="6"/>
      <c r="EO559" s="6"/>
      <c r="EP559" s="6"/>
      <c r="EQ559" s="6"/>
      <c r="ER559" s="6"/>
      <c r="ES559" s="6"/>
      <c r="ET559" s="6"/>
      <c r="EU559" s="6"/>
      <c r="EV559" s="6"/>
      <c r="EW559" s="6"/>
      <c r="EX559" s="6"/>
      <c r="EY559" s="6"/>
      <c r="EZ559" s="6"/>
      <c r="FA559" s="6"/>
      <c r="FB559" s="6"/>
      <c r="FC559" s="6"/>
      <c r="FD559" s="6"/>
      <c r="FE559" s="6"/>
      <c r="FF559" s="6"/>
      <c r="FG559" s="6"/>
      <c r="FH559" s="6"/>
      <c r="FI559" s="6"/>
      <c r="FJ559" s="6"/>
      <c r="FK559" s="6"/>
      <c r="FL559" s="6"/>
      <c r="FM559" s="6"/>
      <c r="FN559" s="6"/>
      <c r="FO559" s="6"/>
      <c r="FP559" s="6"/>
      <c r="FQ559" s="6"/>
      <c r="FR559" s="6"/>
      <c r="FS559" s="6"/>
      <c r="FT559" s="6"/>
      <c r="FU559" s="6"/>
      <c r="FV559" s="6"/>
      <c r="FW559" s="6"/>
      <c r="FX559" s="6"/>
      <c r="FY559" s="6"/>
      <c r="FZ559" s="6"/>
      <c r="GA559" s="6"/>
      <c r="GB559" s="6"/>
      <c r="GC559" s="6"/>
      <c r="GD559" s="6"/>
      <c r="GE559" s="6"/>
      <c r="GF559" s="6"/>
      <c r="GG559" s="6"/>
      <c r="GH559" s="6"/>
      <c r="GI559" s="6"/>
      <c r="GJ559" s="6"/>
      <c r="GK559" s="6"/>
      <c r="GL559" s="6"/>
      <c r="GM559" s="6"/>
      <c r="GN559" s="6"/>
      <c r="GO559" s="6"/>
      <c r="GP559" s="6"/>
      <c r="GQ559" s="6"/>
      <c r="GR559" s="6"/>
      <c r="GS559" s="6"/>
      <c r="GT559" s="6"/>
      <c r="GU559" s="6"/>
      <c r="GV559" s="6"/>
      <c r="GW559" s="6"/>
      <c r="GX559" s="6"/>
      <c r="GY559" s="6"/>
      <c r="GZ559" s="6"/>
      <c r="HA559" s="6"/>
      <c r="HB559" s="6"/>
      <c r="HC559" s="6"/>
      <c r="HD559" s="6"/>
      <c r="HE559" s="6"/>
      <c r="HF559" s="6"/>
      <c r="HG559" s="6"/>
      <c r="HH559" s="6"/>
      <c r="HI559" s="6"/>
      <c r="HJ559" s="6"/>
      <c r="HK559" s="6"/>
      <c r="HL559" s="6"/>
      <c r="HM559" s="6"/>
      <c r="HN559" s="6"/>
      <c r="HO559" s="6"/>
      <c r="HP559" s="6"/>
      <c r="HQ559" s="6"/>
      <c r="HR559" s="6"/>
      <c r="HS559" s="6"/>
      <c r="HT559" s="6"/>
      <c r="HU559" s="6"/>
    </row>
    <row r="560" s="12" customFormat="1" ht="36" spans="1:229">
      <c r="A560" s="45" t="s">
        <v>42</v>
      </c>
      <c r="B560" s="46" t="s">
        <v>567</v>
      </c>
      <c r="C560" s="45" t="s">
        <v>53</v>
      </c>
      <c r="D560" s="45" t="s">
        <v>45</v>
      </c>
      <c r="E560" s="45" t="s">
        <v>267</v>
      </c>
      <c r="F560" s="45">
        <v>1</v>
      </c>
      <c r="G560" s="45">
        <v>1</v>
      </c>
      <c r="H560" s="45">
        <v>9</v>
      </c>
      <c r="I560" s="45">
        <v>36</v>
      </c>
      <c r="J560" s="45">
        <v>2020</v>
      </c>
      <c r="K560" s="45">
        <v>2020</v>
      </c>
      <c r="L560" s="55">
        <v>10</v>
      </c>
      <c r="M560" s="55">
        <v>0</v>
      </c>
      <c r="N560" s="55">
        <v>0</v>
      </c>
      <c r="O560" s="55">
        <v>10</v>
      </c>
      <c r="P560" s="55">
        <v>0</v>
      </c>
      <c r="Q560" s="45" t="s">
        <v>46</v>
      </c>
      <c r="R560" s="45">
        <v>45</v>
      </c>
      <c r="S560" s="45">
        <v>170</v>
      </c>
      <c r="T560" s="45">
        <f t="shared" si="178"/>
        <v>9</v>
      </c>
      <c r="U560" s="45">
        <f t="shared" si="179"/>
        <v>36</v>
      </c>
      <c r="V560" s="45">
        <v>0</v>
      </c>
      <c r="W560" s="45">
        <v>0</v>
      </c>
      <c r="X560" s="45">
        <v>0</v>
      </c>
      <c r="Y560" s="45">
        <v>0</v>
      </c>
      <c r="Z560" s="45">
        <v>0</v>
      </c>
      <c r="AA560" s="45">
        <v>0</v>
      </c>
      <c r="AB560" s="46" t="s">
        <v>325</v>
      </c>
      <c r="AC560" s="46" t="s">
        <v>53</v>
      </c>
      <c r="AD560" s="4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c r="BW560" s="6"/>
      <c r="BX560" s="6"/>
      <c r="BY560" s="6"/>
      <c r="BZ560" s="6"/>
      <c r="CA560" s="6"/>
      <c r="CB560" s="6"/>
      <c r="CC560" s="6"/>
      <c r="CD560" s="6"/>
      <c r="CE560" s="6"/>
      <c r="CF560" s="6"/>
      <c r="CG560" s="6"/>
      <c r="CH560" s="6"/>
      <c r="CI560" s="6"/>
      <c r="CJ560" s="6"/>
      <c r="CK560" s="6"/>
      <c r="CL560" s="6"/>
      <c r="CM560" s="6"/>
      <c r="CN560" s="6"/>
      <c r="CO560" s="6"/>
      <c r="CP560" s="6"/>
      <c r="CQ560" s="6"/>
      <c r="CR560" s="6"/>
      <c r="CS560" s="6"/>
      <c r="CT560" s="6"/>
      <c r="CU560" s="6"/>
      <c r="CV560" s="6"/>
      <c r="CW560" s="6"/>
      <c r="CX560" s="6"/>
      <c r="CY560" s="6"/>
      <c r="CZ560" s="6"/>
      <c r="DA560" s="6"/>
      <c r="DB560" s="6"/>
      <c r="DC560" s="6"/>
      <c r="DD560" s="6"/>
      <c r="DE560" s="6"/>
      <c r="DF560" s="6"/>
      <c r="DG560" s="6"/>
      <c r="DH560" s="6"/>
      <c r="DI560" s="6"/>
      <c r="DJ560" s="6"/>
      <c r="DK560" s="6"/>
      <c r="DL560" s="6"/>
      <c r="DM560" s="6"/>
      <c r="DN560" s="6"/>
      <c r="DO560" s="6"/>
      <c r="DP560" s="6"/>
      <c r="DQ560" s="6"/>
      <c r="DR560" s="6"/>
      <c r="DS560" s="6"/>
      <c r="DT560" s="6"/>
      <c r="DU560" s="6"/>
      <c r="DV560" s="6"/>
      <c r="DW560" s="6"/>
      <c r="DX560" s="6"/>
      <c r="DY560" s="6"/>
      <c r="DZ560" s="6"/>
      <c r="EA560" s="6"/>
      <c r="EB560" s="6"/>
      <c r="EC560" s="6"/>
      <c r="ED560" s="6"/>
      <c r="EE560" s="6"/>
      <c r="EF560" s="6"/>
      <c r="EG560" s="6"/>
      <c r="EH560" s="6"/>
      <c r="EI560" s="6"/>
      <c r="EJ560" s="6"/>
      <c r="EK560" s="6"/>
      <c r="EL560" s="6"/>
      <c r="EM560" s="6"/>
      <c r="EN560" s="6"/>
      <c r="EO560" s="6"/>
      <c r="EP560" s="6"/>
      <c r="EQ560" s="6"/>
      <c r="ER560" s="6"/>
      <c r="ES560" s="6"/>
      <c r="ET560" s="6"/>
      <c r="EU560" s="6"/>
      <c r="EV560" s="6"/>
      <c r="EW560" s="6"/>
      <c r="EX560" s="6"/>
      <c r="EY560" s="6"/>
      <c r="EZ560" s="6"/>
      <c r="FA560" s="6"/>
      <c r="FB560" s="6"/>
      <c r="FC560" s="6"/>
      <c r="FD560" s="6"/>
      <c r="FE560" s="6"/>
      <c r="FF560" s="6"/>
      <c r="FG560" s="6"/>
      <c r="FH560" s="6"/>
      <c r="FI560" s="6"/>
      <c r="FJ560" s="6"/>
      <c r="FK560" s="6"/>
      <c r="FL560" s="6"/>
      <c r="FM560" s="6"/>
      <c r="FN560" s="6"/>
      <c r="FO560" s="6"/>
      <c r="FP560" s="6"/>
      <c r="FQ560" s="6"/>
      <c r="FR560" s="6"/>
      <c r="FS560" s="6"/>
      <c r="FT560" s="6"/>
      <c r="FU560" s="6"/>
      <c r="FV560" s="6"/>
      <c r="FW560" s="6"/>
      <c r="FX560" s="6"/>
      <c r="FY560" s="6"/>
      <c r="FZ560" s="6"/>
      <c r="GA560" s="6"/>
      <c r="GB560" s="6"/>
      <c r="GC560" s="6"/>
      <c r="GD560" s="6"/>
      <c r="GE560" s="6"/>
      <c r="GF560" s="6"/>
      <c r="GG560" s="6"/>
      <c r="GH560" s="6"/>
      <c r="GI560" s="6"/>
      <c r="GJ560" s="6"/>
      <c r="GK560" s="6"/>
      <c r="GL560" s="6"/>
      <c r="GM560" s="6"/>
      <c r="GN560" s="6"/>
      <c r="GO560" s="6"/>
      <c r="GP560" s="6"/>
      <c r="GQ560" s="6"/>
      <c r="GR560" s="6"/>
      <c r="GS560" s="6"/>
      <c r="GT560" s="6"/>
      <c r="GU560" s="6"/>
      <c r="GV560" s="6"/>
      <c r="GW560" s="6"/>
      <c r="GX560" s="6"/>
      <c r="GY560" s="6"/>
      <c r="GZ560" s="6"/>
      <c r="HA560" s="6"/>
      <c r="HB560" s="6"/>
      <c r="HC560" s="6"/>
      <c r="HD560" s="6"/>
      <c r="HE560" s="6"/>
      <c r="HF560" s="6"/>
      <c r="HG560" s="6"/>
      <c r="HH560" s="6"/>
      <c r="HI560" s="6"/>
      <c r="HJ560" s="6"/>
      <c r="HK560" s="6"/>
      <c r="HL560" s="6"/>
      <c r="HM560" s="6"/>
      <c r="HN560" s="6"/>
      <c r="HO560" s="6"/>
      <c r="HP560" s="6"/>
      <c r="HQ560" s="6"/>
      <c r="HR560" s="6"/>
      <c r="HS560" s="6"/>
      <c r="HT560" s="6"/>
      <c r="HU560" s="6"/>
    </row>
    <row r="561" s="12" customFormat="1" ht="36" spans="1:229">
      <c r="A561" s="45" t="s">
        <v>42</v>
      </c>
      <c r="B561" s="46" t="s">
        <v>568</v>
      </c>
      <c r="C561" s="45" t="s">
        <v>53</v>
      </c>
      <c r="D561" s="45" t="s">
        <v>45</v>
      </c>
      <c r="E561" s="45" t="s">
        <v>267</v>
      </c>
      <c r="F561" s="45">
        <v>1</v>
      </c>
      <c r="G561" s="45">
        <v>1</v>
      </c>
      <c r="H561" s="45">
        <v>62</v>
      </c>
      <c r="I561" s="45">
        <v>210</v>
      </c>
      <c r="J561" s="45">
        <v>2020</v>
      </c>
      <c r="K561" s="45">
        <v>2020</v>
      </c>
      <c r="L561" s="55">
        <v>10</v>
      </c>
      <c r="M561" s="55">
        <v>0</v>
      </c>
      <c r="N561" s="55">
        <v>0</v>
      </c>
      <c r="O561" s="55">
        <v>10</v>
      </c>
      <c r="P561" s="55">
        <v>0</v>
      </c>
      <c r="Q561" s="45" t="s">
        <v>46</v>
      </c>
      <c r="R561" s="45">
        <v>406</v>
      </c>
      <c r="S561" s="45">
        <v>1686</v>
      </c>
      <c r="T561" s="45">
        <f t="shared" si="178"/>
        <v>62</v>
      </c>
      <c r="U561" s="45">
        <f t="shared" si="179"/>
        <v>210</v>
      </c>
      <c r="V561" s="45">
        <v>0</v>
      </c>
      <c r="W561" s="45">
        <v>0</v>
      </c>
      <c r="X561" s="45">
        <v>0</v>
      </c>
      <c r="Y561" s="45">
        <v>0</v>
      </c>
      <c r="Z561" s="45">
        <v>0</v>
      </c>
      <c r="AA561" s="45">
        <v>0</v>
      </c>
      <c r="AB561" s="46" t="s">
        <v>325</v>
      </c>
      <c r="AC561" s="46" t="s">
        <v>53</v>
      </c>
      <c r="AD561" s="4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c r="BW561" s="6"/>
      <c r="BX561" s="6"/>
      <c r="BY561" s="6"/>
      <c r="BZ561" s="6"/>
      <c r="CA561" s="6"/>
      <c r="CB561" s="6"/>
      <c r="CC561" s="6"/>
      <c r="CD561" s="6"/>
      <c r="CE561" s="6"/>
      <c r="CF561" s="6"/>
      <c r="CG561" s="6"/>
      <c r="CH561" s="6"/>
      <c r="CI561" s="6"/>
      <c r="CJ561" s="6"/>
      <c r="CK561" s="6"/>
      <c r="CL561" s="6"/>
      <c r="CM561" s="6"/>
      <c r="CN561" s="6"/>
      <c r="CO561" s="6"/>
      <c r="CP561" s="6"/>
      <c r="CQ561" s="6"/>
      <c r="CR561" s="6"/>
      <c r="CS561" s="6"/>
      <c r="CT561" s="6"/>
      <c r="CU561" s="6"/>
      <c r="CV561" s="6"/>
      <c r="CW561" s="6"/>
      <c r="CX561" s="6"/>
      <c r="CY561" s="6"/>
      <c r="CZ561" s="6"/>
      <c r="DA561" s="6"/>
      <c r="DB561" s="6"/>
      <c r="DC561" s="6"/>
      <c r="DD561" s="6"/>
      <c r="DE561" s="6"/>
      <c r="DF561" s="6"/>
      <c r="DG561" s="6"/>
      <c r="DH561" s="6"/>
      <c r="DI561" s="6"/>
      <c r="DJ561" s="6"/>
      <c r="DK561" s="6"/>
      <c r="DL561" s="6"/>
      <c r="DM561" s="6"/>
      <c r="DN561" s="6"/>
      <c r="DO561" s="6"/>
      <c r="DP561" s="6"/>
      <c r="DQ561" s="6"/>
      <c r="DR561" s="6"/>
      <c r="DS561" s="6"/>
      <c r="DT561" s="6"/>
      <c r="DU561" s="6"/>
      <c r="DV561" s="6"/>
      <c r="DW561" s="6"/>
      <c r="DX561" s="6"/>
      <c r="DY561" s="6"/>
      <c r="DZ561" s="6"/>
      <c r="EA561" s="6"/>
      <c r="EB561" s="6"/>
      <c r="EC561" s="6"/>
      <c r="ED561" s="6"/>
      <c r="EE561" s="6"/>
      <c r="EF561" s="6"/>
      <c r="EG561" s="6"/>
      <c r="EH561" s="6"/>
      <c r="EI561" s="6"/>
      <c r="EJ561" s="6"/>
      <c r="EK561" s="6"/>
      <c r="EL561" s="6"/>
      <c r="EM561" s="6"/>
      <c r="EN561" s="6"/>
      <c r="EO561" s="6"/>
      <c r="EP561" s="6"/>
      <c r="EQ561" s="6"/>
      <c r="ER561" s="6"/>
      <c r="ES561" s="6"/>
      <c r="ET561" s="6"/>
      <c r="EU561" s="6"/>
      <c r="EV561" s="6"/>
      <c r="EW561" s="6"/>
      <c r="EX561" s="6"/>
      <c r="EY561" s="6"/>
      <c r="EZ561" s="6"/>
      <c r="FA561" s="6"/>
      <c r="FB561" s="6"/>
      <c r="FC561" s="6"/>
      <c r="FD561" s="6"/>
      <c r="FE561" s="6"/>
      <c r="FF561" s="6"/>
      <c r="FG561" s="6"/>
      <c r="FH561" s="6"/>
      <c r="FI561" s="6"/>
      <c r="FJ561" s="6"/>
      <c r="FK561" s="6"/>
      <c r="FL561" s="6"/>
      <c r="FM561" s="6"/>
      <c r="FN561" s="6"/>
      <c r="FO561" s="6"/>
      <c r="FP561" s="6"/>
      <c r="FQ561" s="6"/>
      <c r="FR561" s="6"/>
      <c r="FS561" s="6"/>
      <c r="FT561" s="6"/>
      <c r="FU561" s="6"/>
      <c r="FV561" s="6"/>
      <c r="FW561" s="6"/>
      <c r="FX561" s="6"/>
      <c r="FY561" s="6"/>
      <c r="FZ561" s="6"/>
      <c r="GA561" s="6"/>
      <c r="GB561" s="6"/>
      <c r="GC561" s="6"/>
      <c r="GD561" s="6"/>
      <c r="GE561" s="6"/>
      <c r="GF561" s="6"/>
      <c r="GG561" s="6"/>
      <c r="GH561" s="6"/>
      <c r="GI561" s="6"/>
      <c r="GJ561" s="6"/>
      <c r="GK561" s="6"/>
      <c r="GL561" s="6"/>
      <c r="GM561" s="6"/>
      <c r="GN561" s="6"/>
      <c r="GO561" s="6"/>
      <c r="GP561" s="6"/>
      <c r="GQ561" s="6"/>
      <c r="GR561" s="6"/>
      <c r="GS561" s="6"/>
      <c r="GT561" s="6"/>
      <c r="GU561" s="6"/>
      <c r="GV561" s="6"/>
      <c r="GW561" s="6"/>
      <c r="GX561" s="6"/>
      <c r="GY561" s="6"/>
      <c r="GZ561" s="6"/>
      <c r="HA561" s="6"/>
      <c r="HB561" s="6"/>
      <c r="HC561" s="6"/>
      <c r="HD561" s="6"/>
      <c r="HE561" s="6"/>
      <c r="HF561" s="6"/>
      <c r="HG561" s="6"/>
      <c r="HH561" s="6"/>
      <c r="HI561" s="6"/>
      <c r="HJ561" s="6"/>
      <c r="HK561" s="6"/>
      <c r="HL561" s="6"/>
      <c r="HM561" s="6"/>
      <c r="HN561" s="6"/>
      <c r="HO561" s="6"/>
      <c r="HP561" s="6"/>
      <c r="HQ561" s="6"/>
      <c r="HR561" s="6"/>
      <c r="HS561" s="6"/>
      <c r="HT561" s="6"/>
      <c r="HU561" s="6"/>
    </row>
    <row r="562" s="12" customFormat="1" ht="24" spans="1:229">
      <c r="A562" s="45" t="s">
        <v>42</v>
      </c>
      <c r="B562" s="46" t="s">
        <v>569</v>
      </c>
      <c r="C562" s="45" t="s">
        <v>55</v>
      </c>
      <c r="D562" s="45" t="s">
        <v>45</v>
      </c>
      <c r="E562" s="45" t="s">
        <v>267</v>
      </c>
      <c r="F562" s="45">
        <v>1</v>
      </c>
      <c r="G562" s="45">
        <v>1</v>
      </c>
      <c r="H562" s="45">
        <v>341</v>
      </c>
      <c r="I562" s="45">
        <v>1364</v>
      </c>
      <c r="J562" s="45">
        <v>2020</v>
      </c>
      <c r="K562" s="45">
        <v>2020</v>
      </c>
      <c r="L562" s="55">
        <v>10.1</v>
      </c>
      <c r="M562" s="55">
        <v>0</v>
      </c>
      <c r="N562" s="55">
        <v>0</v>
      </c>
      <c r="O562" s="55">
        <v>10.1</v>
      </c>
      <c r="P562" s="55">
        <v>0</v>
      </c>
      <c r="Q562" s="45" t="s">
        <v>46</v>
      </c>
      <c r="R562" s="45">
        <v>743</v>
      </c>
      <c r="S562" s="45">
        <v>3320</v>
      </c>
      <c r="T562" s="45">
        <f t="shared" si="178"/>
        <v>341</v>
      </c>
      <c r="U562" s="45">
        <f t="shared" si="179"/>
        <v>1364</v>
      </c>
      <c r="V562" s="45">
        <v>0</v>
      </c>
      <c r="W562" s="45">
        <v>0</v>
      </c>
      <c r="X562" s="45">
        <v>0</v>
      </c>
      <c r="Y562" s="45">
        <v>0</v>
      </c>
      <c r="Z562" s="45">
        <v>0</v>
      </c>
      <c r="AA562" s="45">
        <v>0</v>
      </c>
      <c r="AB562" s="46" t="s">
        <v>222</v>
      </c>
      <c r="AC562" s="46" t="s">
        <v>55</v>
      </c>
      <c r="AD562" s="4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6"/>
      <c r="BX562" s="6"/>
      <c r="BY562" s="6"/>
      <c r="BZ562" s="6"/>
      <c r="CA562" s="6"/>
      <c r="CB562" s="6"/>
      <c r="CC562" s="6"/>
      <c r="CD562" s="6"/>
      <c r="CE562" s="6"/>
      <c r="CF562" s="6"/>
      <c r="CG562" s="6"/>
      <c r="CH562" s="6"/>
      <c r="CI562" s="6"/>
      <c r="CJ562" s="6"/>
      <c r="CK562" s="6"/>
      <c r="CL562" s="6"/>
      <c r="CM562" s="6"/>
      <c r="CN562" s="6"/>
      <c r="CO562" s="6"/>
      <c r="CP562" s="6"/>
      <c r="CQ562" s="6"/>
      <c r="CR562" s="6"/>
      <c r="CS562" s="6"/>
      <c r="CT562" s="6"/>
      <c r="CU562" s="6"/>
      <c r="CV562" s="6"/>
      <c r="CW562" s="6"/>
      <c r="CX562" s="6"/>
      <c r="CY562" s="6"/>
      <c r="CZ562" s="6"/>
      <c r="DA562" s="6"/>
      <c r="DB562" s="6"/>
      <c r="DC562" s="6"/>
      <c r="DD562" s="6"/>
      <c r="DE562" s="6"/>
      <c r="DF562" s="6"/>
      <c r="DG562" s="6"/>
      <c r="DH562" s="6"/>
      <c r="DI562" s="6"/>
      <c r="DJ562" s="6"/>
      <c r="DK562" s="6"/>
      <c r="DL562" s="6"/>
      <c r="DM562" s="6"/>
      <c r="DN562" s="6"/>
      <c r="DO562" s="6"/>
      <c r="DP562" s="6"/>
      <c r="DQ562" s="6"/>
      <c r="DR562" s="6"/>
      <c r="DS562" s="6"/>
      <c r="DT562" s="6"/>
      <c r="DU562" s="6"/>
      <c r="DV562" s="6"/>
      <c r="DW562" s="6"/>
      <c r="DX562" s="6"/>
      <c r="DY562" s="6"/>
      <c r="DZ562" s="6"/>
      <c r="EA562" s="6"/>
      <c r="EB562" s="6"/>
      <c r="EC562" s="6"/>
      <c r="ED562" s="6"/>
      <c r="EE562" s="6"/>
      <c r="EF562" s="6"/>
      <c r="EG562" s="6"/>
      <c r="EH562" s="6"/>
      <c r="EI562" s="6"/>
      <c r="EJ562" s="6"/>
      <c r="EK562" s="6"/>
      <c r="EL562" s="6"/>
      <c r="EM562" s="6"/>
      <c r="EN562" s="6"/>
      <c r="EO562" s="6"/>
      <c r="EP562" s="6"/>
      <c r="EQ562" s="6"/>
      <c r="ER562" s="6"/>
      <c r="ES562" s="6"/>
      <c r="ET562" s="6"/>
      <c r="EU562" s="6"/>
      <c r="EV562" s="6"/>
      <c r="EW562" s="6"/>
      <c r="EX562" s="6"/>
      <c r="EY562" s="6"/>
      <c r="EZ562" s="6"/>
      <c r="FA562" s="6"/>
      <c r="FB562" s="6"/>
      <c r="FC562" s="6"/>
      <c r="FD562" s="6"/>
      <c r="FE562" s="6"/>
      <c r="FF562" s="6"/>
      <c r="FG562" s="6"/>
      <c r="FH562" s="6"/>
      <c r="FI562" s="6"/>
      <c r="FJ562" s="6"/>
      <c r="FK562" s="6"/>
      <c r="FL562" s="6"/>
      <c r="FM562" s="6"/>
      <c r="FN562" s="6"/>
      <c r="FO562" s="6"/>
      <c r="FP562" s="6"/>
      <c r="FQ562" s="6"/>
      <c r="FR562" s="6"/>
      <c r="FS562" s="6"/>
      <c r="FT562" s="6"/>
      <c r="FU562" s="6"/>
      <c r="FV562" s="6"/>
      <c r="FW562" s="6"/>
      <c r="FX562" s="6"/>
      <c r="FY562" s="6"/>
      <c r="FZ562" s="6"/>
      <c r="GA562" s="6"/>
      <c r="GB562" s="6"/>
      <c r="GC562" s="6"/>
      <c r="GD562" s="6"/>
      <c r="GE562" s="6"/>
      <c r="GF562" s="6"/>
      <c r="GG562" s="6"/>
      <c r="GH562" s="6"/>
      <c r="GI562" s="6"/>
      <c r="GJ562" s="6"/>
      <c r="GK562" s="6"/>
      <c r="GL562" s="6"/>
      <c r="GM562" s="6"/>
      <c r="GN562" s="6"/>
      <c r="GO562" s="6"/>
      <c r="GP562" s="6"/>
      <c r="GQ562" s="6"/>
      <c r="GR562" s="6"/>
      <c r="GS562" s="6"/>
      <c r="GT562" s="6"/>
      <c r="GU562" s="6"/>
      <c r="GV562" s="6"/>
      <c r="GW562" s="6"/>
      <c r="GX562" s="6"/>
      <c r="GY562" s="6"/>
      <c r="GZ562" s="6"/>
      <c r="HA562" s="6"/>
      <c r="HB562" s="6"/>
      <c r="HC562" s="6"/>
      <c r="HD562" s="6"/>
      <c r="HE562" s="6"/>
      <c r="HF562" s="6"/>
      <c r="HG562" s="6"/>
      <c r="HH562" s="6"/>
      <c r="HI562" s="6"/>
      <c r="HJ562" s="6"/>
      <c r="HK562" s="6"/>
      <c r="HL562" s="6"/>
      <c r="HM562" s="6"/>
      <c r="HN562" s="6"/>
      <c r="HO562" s="6"/>
      <c r="HP562" s="6"/>
      <c r="HQ562" s="6"/>
      <c r="HR562" s="6"/>
      <c r="HS562" s="6"/>
      <c r="HT562" s="6"/>
      <c r="HU562" s="6"/>
    </row>
    <row r="563" s="12" customFormat="1" ht="24" spans="1:229">
      <c r="A563" s="45" t="s">
        <v>42</v>
      </c>
      <c r="B563" s="46" t="s">
        <v>570</v>
      </c>
      <c r="C563" s="45" t="s">
        <v>55</v>
      </c>
      <c r="D563" s="45" t="s">
        <v>45</v>
      </c>
      <c r="E563" s="45" t="s">
        <v>267</v>
      </c>
      <c r="F563" s="45">
        <v>1</v>
      </c>
      <c r="G563" s="45">
        <v>1</v>
      </c>
      <c r="H563" s="45">
        <v>238</v>
      </c>
      <c r="I563" s="45">
        <v>956</v>
      </c>
      <c r="J563" s="45">
        <v>2020</v>
      </c>
      <c r="K563" s="45">
        <v>2020</v>
      </c>
      <c r="L563" s="55">
        <v>13.6</v>
      </c>
      <c r="M563" s="55">
        <v>0</v>
      </c>
      <c r="N563" s="55">
        <v>0</v>
      </c>
      <c r="O563" s="55">
        <v>13.6</v>
      </c>
      <c r="P563" s="55">
        <v>0</v>
      </c>
      <c r="Q563" s="45" t="s">
        <v>46</v>
      </c>
      <c r="R563" s="45">
        <v>482</v>
      </c>
      <c r="S563" s="45">
        <v>2092</v>
      </c>
      <c r="T563" s="45">
        <f t="shared" si="178"/>
        <v>238</v>
      </c>
      <c r="U563" s="45">
        <f t="shared" si="179"/>
        <v>956</v>
      </c>
      <c r="V563" s="45">
        <v>0</v>
      </c>
      <c r="W563" s="45">
        <v>0</v>
      </c>
      <c r="X563" s="45">
        <v>0</v>
      </c>
      <c r="Y563" s="45">
        <v>0</v>
      </c>
      <c r="Z563" s="45">
        <v>0</v>
      </c>
      <c r="AA563" s="45">
        <v>0</v>
      </c>
      <c r="AB563" s="46" t="s">
        <v>222</v>
      </c>
      <c r="AC563" s="46" t="s">
        <v>55</v>
      </c>
      <c r="AD563" s="4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c r="BZ563" s="6"/>
      <c r="CA563" s="6"/>
      <c r="CB563" s="6"/>
      <c r="CC563" s="6"/>
      <c r="CD563" s="6"/>
      <c r="CE563" s="6"/>
      <c r="CF563" s="6"/>
      <c r="CG563" s="6"/>
      <c r="CH563" s="6"/>
      <c r="CI563" s="6"/>
      <c r="CJ563" s="6"/>
      <c r="CK563" s="6"/>
      <c r="CL563" s="6"/>
      <c r="CM563" s="6"/>
      <c r="CN563" s="6"/>
      <c r="CO563" s="6"/>
      <c r="CP563" s="6"/>
      <c r="CQ563" s="6"/>
      <c r="CR563" s="6"/>
      <c r="CS563" s="6"/>
      <c r="CT563" s="6"/>
      <c r="CU563" s="6"/>
      <c r="CV563" s="6"/>
      <c r="CW563" s="6"/>
      <c r="CX563" s="6"/>
      <c r="CY563" s="6"/>
      <c r="CZ563" s="6"/>
      <c r="DA563" s="6"/>
      <c r="DB563" s="6"/>
      <c r="DC563" s="6"/>
      <c r="DD563" s="6"/>
      <c r="DE563" s="6"/>
      <c r="DF563" s="6"/>
      <c r="DG563" s="6"/>
      <c r="DH563" s="6"/>
      <c r="DI563" s="6"/>
      <c r="DJ563" s="6"/>
      <c r="DK563" s="6"/>
      <c r="DL563" s="6"/>
      <c r="DM563" s="6"/>
      <c r="DN563" s="6"/>
      <c r="DO563" s="6"/>
      <c r="DP563" s="6"/>
      <c r="DQ563" s="6"/>
      <c r="DR563" s="6"/>
      <c r="DS563" s="6"/>
      <c r="DT563" s="6"/>
      <c r="DU563" s="6"/>
      <c r="DV563" s="6"/>
      <c r="DW563" s="6"/>
      <c r="DX563" s="6"/>
      <c r="DY563" s="6"/>
      <c r="DZ563" s="6"/>
      <c r="EA563" s="6"/>
      <c r="EB563" s="6"/>
      <c r="EC563" s="6"/>
      <c r="ED563" s="6"/>
      <c r="EE563" s="6"/>
      <c r="EF563" s="6"/>
      <c r="EG563" s="6"/>
      <c r="EH563" s="6"/>
      <c r="EI563" s="6"/>
      <c r="EJ563" s="6"/>
      <c r="EK563" s="6"/>
      <c r="EL563" s="6"/>
      <c r="EM563" s="6"/>
      <c r="EN563" s="6"/>
      <c r="EO563" s="6"/>
      <c r="EP563" s="6"/>
      <c r="EQ563" s="6"/>
      <c r="ER563" s="6"/>
      <c r="ES563" s="6"/>
      <c r="ET563" s="6"/>
      <c r="EU563" s="6"/>
      <c r="EV563" s="6"/>
      <c r="EW563" s="6"/>
      <c r="EX563" s="6"/>
      <c r="EY563" s="6"/>
      <c r="EZ563" s="6"/>
      <c r="FA563" s="6"/>
      <c r="FB563" s="6"/>
      <c r="FC563" s="6"/>
      <c r="FD563" s="6"/>
      <c r="FE563" s="6"/>
      <c r="FF563" s="6"/>
      <c r="FG563" s="6"/>
      <c r="FH563" s="6"/>
      <c r="FI563" s="6"/>
      <c r="FJ563" s="6"/>
      <c r="FK563" s="6"/>
      <c r="FL563" s="6"/>
      <c r="FM563" s="6"/>
      <c r="FN563" s="6"/>
      <c r="FO563" s="6"/>
      <c r="FP563" s="6"/>
      <c r="FQ563" s="6"/>
      <c r="FR563" s="6"/>
      <c r="FS563" s="6"/>
      <c r="FT563" s="6"/>
      <c r="FU563" s="6"/>
      <c r="FV563" s="6"/>
      <c r="FW563" s="6"/>
      <c r="FX563" s="6"/>
      <c r="FY563" s="6"/>
      <c r="FZ563" s="6"/>
      <c r="GA563" s="6"/>
      <c r="GB563" s="6"/>
      <c r="GC563" s="6"/>
      <c r="GD563" s="6"/>
      <c r="GE563" s="6"/>
      <c r="GF563" s="6"/>
      <c r="GG563" s="6"/>
      <c r="GH563" s="6"/>
      <c r="GI563" s="6"/>
      <c r="GJ563" s="6"/>
      <c r="GK563" s="6"/>
      <c r="GL563" s="6"/>
      <c r="GM563" s="6"/>
      <c r="GN563" s="6"/>
      <c r="GO563" s="6"/>
      <c r="GP563" s="6"/>
      <c r="GQ563" s="6"/>
      <c r="GR563" s="6"/>
      <c r="GS563" s="6"/>
      <c r="GT563" s="6"/>
      <c r="GU563" s="6"/>
      <c r="GV563" s="6"/>
      <c r="GW563" s="6"/>
      <c r="GX563" s="6"/>
      <c r="GY563" s="6"/>
      <c r="GZ563" s="6"/>
      <c r="HA563" s="6"/>
      <c r="HB563" s="6"/>
      <c r="HC563" s="6"/>
      <c r="HD563" s="6"/>
      <c r="HE563" s="6"/>
      <c r="HF563" s="6"/>
      <c r="HG563" s="6"/>
      <c r="HH563" s="6"/>
      <c r="HI563" s="6"/>
      <c r="HJ563" s="6"/>
      <c r="HK563" s="6"/>
      <c r="HL563" s="6"/>
      <c r="HM563" s="6"/>
      <c r="HN563" s="6"/>
      <c r="HO563" s="6"/>
      <c r="HP563" s="6"/>
      <c r="HQ563" s="6"/>
      <c r="HR563" s="6"/>
      <c r="HS563" s="6"/>
      <c r="HT563" s="6"/>
      <c r="HU563" s="6"/>
    </row>
    <row r="564" s="12" customFormat="1" ht="24" spans="1:229">
      <c r="A564" s="45" t="s">
        <v>42</v>
      </c>
      <c r="B564" s="46" t="s">
        <v>571</v>
      </c>
      <c r="C564" s="45" t="s">
        <v>55</v>
      </c>
      <c r="D564" s="45" t="s">
        <v>45</v>
      </c>
      <c r="E564" s="45" t="s">
        <v>267</v>
      </c>
      <c r="F564" s="45">
        <v>1</v>
      </c>
      <c r="G564" s="45">
        <v>1</v>
      </c>
      <c r="H564" s="45">
        <v>196</v>
      </c>
      <c r="I564" s="45">
        <v>837</v>
      </c>
      <c r="J564" s="45">
        <v>2020</v>
      </c>
      <c r="K564" s="45">
        <v>2020</v>
      </c>
      <c r="L564" s="55">
        <v>10</v>
      </c>
      <c r="M564" s="55">
        <v>0</v>
      </c>
      <c r="N564" s="55">
        <v>0</v>
      </c>
      <c r="O564" s="55">
        <v>10</v>
      </c>
      <c r="P564" s="55">
        <v>0</v>
      </c>
      <c r="Q564" s="45" t="s">
        <v>46</v>
      </c>
      <c r="R564" s="45">
        <v>453</v>
      </c>
      <c r="S564" s="45">
        <v>1922</v>
      </c>
      <c r="T564" s="45">
        <f t="shared" si="178"/>
        <v>196</v>
      </c>
      <c r="U564" s="45">
        <f t="shared" si="179"/>
        <v>837</v>
      </c>
      <c r="V564" s="45">
        <v>0</v>
      </c>
      <c r="W564" s="45">
        <v>0</v>
      </c>
      <c r="X564" s="45">
        <v>0</v>
      </c>
      <c r="Y564" s="45">
        <v>0</v>
      </c>
      <c r="Z564" s="45">
        <v>0</v>
      </c>
      <c r="AA564" s="45">
        <v>0</v>
      </c>
      <c r="AB564" s="46" t="s">
        <v>222</v>
      </c>
      <c r="AC564" s="46" t="s">
        <v>55</v>
      </c>
      <c r="AD564" s="4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c r="BW564" s="6"/>
      <c r="BX564" s="6"/>
      <c r="BY564" s="6"/>
      <c r="BZ564" s="6"/>
      <c r="CA564" s="6"/>
      <c r="CB564" s="6"/>
      <c r="CC564" s="6"/>
      <c r="CD564" s="6"/>
      <c r="CE564" s="6"/>
      <c r="CF564" s="6"/>
      <c r="CG564" s="6"/>
      <c r="CH564" s="6"/>
      <c r="CI564" s="6"/>
      <c r="CJ564" s="6"/>
      <c r="CK564" s="6"/>
      <c r="CL564" s="6"/>
      <c r="CM564" s="6"/>
      <c r="CN564" s="6"/>
      <c r="CO564" s="6"/>
      <c r="CP564" s="6"/>
      <c r="CQ564" s="6"/>
      <c r="CR564" s="6"/>
      <c r="CS564" s="6"/>
      <c r="CT564" s="6"/>
      <c r="CU564" s="6"/>
      <c r="CV564" s="6"/>
      <c r="CW564" s="6"/>
      <c r="CX564" s="6"/>
      <c r="CY564" s="6"/>
      <c r="CZ564" s="6"/>
      <c r="DA564" s="6"/>
      <c r="DB564" s="6"/>
      <c r="DC564" s="6"/>
      <c r="DD564" s="6"/>
      <c r="DE564" s="6"/>
      <c r="DF564" s="6"/>
      <c r="DG564" s="6"/>
      <c r="DH564" s="6"/>
      <c r="DI564" s="6"/>
      <c r="DJ564" s="6"/>
      <c r="DK564" s="6"/>
      <c r="DL564" s="6"/>
      <c r="DM564" s="6"/>
      <c r="DN564" s="6"/>
      <c r="DO564" s="6"/>
      <c r="DP564" s="6"/>
      <c r="DQ564" s="6"/>
      <c r="DR564" s="6"/>
      <c r="DS564" s="6"/>
      <c r="DT564" s="6"/>
      <c r="DU564" s="6"/>
      <c r="DV564" s="6"/>
      <c r="DW564" s="6"/>
      <c r="DX564" s="6"/>
      <c r="DY564" s="6"/>
      <c r="DZ564" s="6"/>
      <c r="EA564" s="6"/>
      <c r="EB564" s="6"/>
      <c r="EC564" s="6"/>
      <c r="ED564" s="6"/>
      <c r="EE564" s="6"/>
      <c r="EF564" s="6"/>
      <c r="EG564" s="6"/>
      <c r="EH564" s="6"/>
      <c r="EI564" s="6"/>
      <c r="EJ564" s="6"/>
      <c r="EK564" s="6"/>
      <c r="EL564" s="6"/>
      <c r="EM564" s="6"/>
      <c r="EN564" s="6"/>
      <c r="EO564" s="6"/>
      <c r="EP564" s="6"/>
      <c r="EQ564" s="6"/>
      <c r="ER564" s="6"/>
      <c r="ES564" s="6"/>
      <c r="ET564" s="6"/>
      <c r="EU564" s="6"/>
      <c r="EV564" s="6"/>
      <c r="EW564" s="6"/>
      <c r="EX564" s="6"/>
      <c r="EY564" s="6"/>
      <c r="EZ564" s="6"/>
      <c r="FA564" s="6"/>
      <c r="FB564" s="6"/>
      <c r="FC564" s="6"/>
      <c r="FD564" s="6"/>
      <c r="FE564" s="6"/>
      <c r="FF564" s="6"/>
      <c r="FG564" s="6"/>
      <c r="FH564" s="6"/>
      <c r="FI564" s="6"/>
      <c r="FJ564" s="6"/>
      <c r="FK564" s="6"/>
      <c r="FL564" s="6"/>
      <c r="FM564" s="6"/>
      <c r="FN564" s="6"/>
      <c r="FO564" s="6"/>
      <c r="FP564" s="6"/>
      <c r="FQ564" s="6"/>
      <c r="FR564" s="6"/>
      <c r="FS564" s="6"/>
      <c r="FT564" s="6"/>
      <c r="FU564" s="6"/>
      <c r="FV564" s="6"/>
      <c r="FW564" s="6"/>
      <c r="FX564" s="6"/>
      <c r="FY564" s="6"/>
      <c r="FZ564" s="6"/>
      <c r="GA564" s="6"/>
      <c r="GB564" s="6"/>
      <c r="GC564" s="6"/>
      <c r="GD564" s="6"/>
      <c r="GE564" s="6"/>
      <c r="GF564" s="6"/>
      <c r="GG564" s="6"/>
      <c r="GH564" s="6"/>
      <c r="GI564" s="6"/>
      <c r="GJ564" s="6"/>
      <c r="GK564" s="6"/>
      <c r="GL564" s="6"/>
      <c r="GM564" s="6"/>
      <c r="GN564" s="6"/>
      <c r="GO564" s="6"/>
      <c r="GP564" s="6"/>
      <c r="GQ564" s="6"/>
      <c r="GR564" s="6"/>
      <c r="GS564" s="6"/>
      <c r="GT564" s="6"/>
      <c r="GU564" s="6"/>
      <c r="GV564" s="6"/>
      <c r="GW564" s="6"/>
      <c r="GX564" s="6"/>
      <c r="GY564" s="6"/>
      <c r="GZ564" s="6"/>
      <c r="HA564" s="6"/>
      <c r="HB564" s="6"/>
      <c r="HC564" s="6"/>
      <c r="HD564" s="6"/>
      <c r="HE564" s="6"/>
      <c r="HF564" s="6"/>
      <c r="HG564" s="6"/>
      <c r="HH564" s="6"/>
      <c r="HI564" s="6"/>
      <c r="HJ564" s="6"/>
      <c r="HK564" s="6"/>
      <c r="HL564" s="6"/>
      <c r="HM564" s="6"/>
      <c r="HN564" s="6"/>
      <c r="HO564" s="6"/>
      <c r="HP564" s="6"/>
      <c r="HQ564" s="6"/>
      <c r="HR564" s="6"/>
      <c r="HS564" s="6"/>
      <c r="HT564" s="6"/>
      <c r="HU564" s="6"/>
    </row>
    <row r="565" s="12" customFormat="1" ht="24" spans="1:229">
      <c r="A565" s="45" t="s">
        <v>42</v>
      </c>
      <c r="B565" s="46" t="s">
        <v>572</v>
      </c>
      <c r="C565" s="45" t="s">
        <v>55</v>
      </c>
      <c r="D565" s="45" t="s">
        <v>45</v>
      </c>
      <c r="E565" s="45" t="s">
        <v>267</v>
      </c>
      <c r="F565" s="45">
        <v>1</v>
      </c>
      <c r="G565" s="45">
        <v>1</v>
      </c>
      <c r="H565" s="45">
        <v>216</v>
      </c>
      <c r="I565" s="45">
        <v>912</v>
      </c>
      <c r="J565" s="45">
        <v>2020</v>
      </c>
      <c r="K565" s="45">
        <v>2020</v>
      </c>
      <c r="L565" s="55">
        <v>10</v>
      </c>
      <c r="M565" s="55">
        <v>0</v>
      </c>
      <c r="N565" s="55">
        <v>0</v>
      </c>
      <c r="O565" s="55">
        <v>10</v>
      </c>
      <c r="P565" s="55">
        <v>0</v>
      </c>
      <c r="Q565" s="45" t="s">
        <v>46</v>
      </c>
      <c r="R565" s="45">
        <v>499</v>
      </c>
      <c r="S565" s="45">
        <v>2332</v>
      </c>
      <c r="T565" s="45">
        <f t="shared" si="178"/>
        <v>216</v>
      </c>
      <c r="U565" s="45">
        <f t="shared" si="179"/>
        <v>912</v>
      </c>
      <c r="V565" s="45">
        <v>0</v>
      </c>
      <c r="W565" s="45">
        <v>0</v>
      </c>
      <c r="X565" s="45">
        <v>0</v>
      </c>
      <c r="Y565" s="45">
        <v>0</v>
      </c>
      <c r="Z565" s="45">
        <v>0</v>
      </c>
      <c r="AA565" s="45">
        <v>0</v>
      </c>
      <c r="AB565" s="46" t="s">
        <v>222</v>
      </c>
      <c r="AC565" s="46" t="s">
        <v>55</v>
      </c>
      <c r="AD565" s="4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6"/>
      <c r="BX565" s="6"/>
      <c r="BY565" s="6"/>
      <c r="BZ565" s="6"/>
      <c r="CA565" s="6"/>
      <c r="CB565" s="6"/>
      <c r="CC565" s="6"/>
      <c r="CD565" s="6"/>
      <c r="CE565" s="6"/>
      <c r="CF565" s="6"/>
      <c r="CG565" s="6"/>
      <c r="CH565" s="6"/>
      <c r="CI565" s="6"/>
      <c r="CJ565" s="6"/>
      <c r="CK565" s="6"/>
      <c r="CL565" s="6"/>
      <c r="CM565" s="6"/>
      <c r="CN565" s="6"/>
      <c r="CO565" s="6"/>
      <c r="CP565" s="6"/>
      <c r="CQ565" s="6"/>
      <c r="CR565" s="6"/>
      <c r="CS565" s="6"/>
      <c r="CT565" s="6"/>
      <c r="CU565" s="6"/>
      <c r="CV565" s="6"/>
      <c r="CW565" s="6"/>
      <c r="CX565" s="6"/>
      <c r="CY565" s="6"/>
      <c r="CZ565" s="6"/>
      <c r="DA565" s="6"/>
      <c r="DB565" s="6"/>
      <c r="DC565" s="6"/>
      <c r="DD565" s="6"/>
      <c r="DE565" s="6"/>
      <c r="DF565" s="6"/>
      <c r="DG565" s="6"/>
      <c r="DH565" s="6"/>
      <c r="DI565" s="6"/>
      <c r="DJ565" s="6"/>
      <c r="DK565" s="6"/>
      <c r="DL565" s="6"/>
      <c r="DM565" s="6"/>
      <c r="DN565" s="6"/>
      <c r="DO565" s="6"/>
      <c r="DP565" s="6"/>
      <c r="DQ565" s="6"/>
      <c r="DR565" s="6"/>
      <c r="DS565" s="6"/>
      <c r="DT565" s="6"/>
      <c r="DU565" s="6"/>
      <c r="DV565" s="6"/>
      <c r="DW565" s="6"/>
      <c r="DX565" s="6"/>
      <c r="DY565" s="6"/>
      <c r="DZ565" s="6"/>
      <c r="EA565" s="6"/>
      <c r="EB565" s="6"/>
      <c r="EC565" s="6"/>
      <c r="ED565" s="6"/>
      <c r="EE565" s="6"/>
      <c r="EF565" s="6"/>
      <c r="EG565" s="6"/>
      <c r="EH565" s="6"/>
      <c r="EI565" s="6"/>
      <c r="EJ565" s="6"/>
      <c r="EK565" s="6"/>
      <c r="EL565" s="6"/>
      <c r="EM565" s="6"/>
      <c r="EN565" s="6"/>
      <c r="EO565" s="6"/>
      <c r="EP565" s="6"/>
      <c r="EQ565" s="6"/>
      <c r="ER565" s="6"/>
      <c r="ES565" s="6"/>
      <c r="ET565" s="6"/>
      <c r="EU565" s="6"/>
      <c r="EV565" s="6"/>
      <c r="EW565" s="6"/>
      <c r="EX565" s="6"/>
      <c r="EY565" s="6"/>
      <c r="EZ565" s="6"/>
      <c r="FA565" s="6"/>
      <c r="FB565" s="6"/>
      <c r="FC565" s="6"/>
      <c r="FD565" s="6"/>
      <c r="FE565" s="6"/>
      <c r="FF565" s="6"/>
      <c r="FG565" s="6"/>
      <c r="FH565" s="6"/>
      <c r="FI565" s="6"/>
      <c r="FJ565" s="6"/>
      <c r="FK565" s="6"/>
      <c r="FL565" s="6"/>
      <c r="FM565" s="6"/>
      <c r="FN565" s="6"/>
      <c r="FO565" s="6"/>
      <c r="FP565" s="6"/>
      <c r="FQ565" s="6"/>
      <c r="FR565" s="6"/>
      <c r="FS565" s="6"/>
      <c r="FT565" s="6"/>
      <c r="FU565" s="6"/>
      <c r="FV565" s="6"/>
      <c r="FW565" s="6"/>
      <c r="FX565" s="6"/>
      <c r="FY565" s="6"/>
      <c r="FZ565" s="6"/>
      <c r="GA565" s="6"/>
      <c r="GB565" s="6"/>
      <c r="GC565" s="6"/>
      <c r="GD565" s="6"/>
      <c r="GE565" s="6"/>
      <c r="GF565" s="6"/>
      <c r="GG565" s="6"/>
      <c r="GH565" s="6"/>
      <c r="GI565" s="6"/>
      <c r="GJ565" s="6"/>
      <c r="GK565" s="6"/>
      <c r="GL565" s="6"/>
      <c r="GM565" s="6"/>
      <c r="GN565" s="6"/>
      <c r="GO565" s="6"/>
      <c r="GP565" s="6"/>
      <c r="GQ565" s="6"/>
      <c r="GR565" s="6"/>
      <c r="GS565" s="6"/>
      <c r="GT565" s="6"/>
      <c r="GU565" s="6"/>
      <c r="GV565" s="6"/>
      <c r="GW565" s="6"/>
      <c r="GX565" s="6"/>
      <c r="GY565" s="6"/>
      <c r="GZ565" s="6"/>
      <c r="HA565" s="6"/>
      <c r="HB565" s="6"/>
      <c r="HC565" s="6"/>
      <c r="HD565" s="6"/>
      <c r="HE565" s="6"/>
      <c r="HF565" s="6"/>
      <c r="HG565" s="6"/>
      <c r="HH565" s="6"/>
      <c r="HI565" s="6"/>
      <c r="HJ565" s="6"/>
      <c r="HK565" s="6"/>
      <c r="HL565" s="6"/>
      <c r="HM565" s="6"/>
      <c r="HN565" s="6"/>
      <c r="HO565" s="6"/>
      <c r="HP565" s="6"/>
      <c r="HQ565" s="6"/>
      <c r="HR565" s="6"/>
      <c r="HS565" s="6"/>
      <c r="HT565" s="6"/>
      <c r="HU565" s="6"/>
    </row>
    <row r="566" s="12" customFormat="1" ht="24" spans="1:229">
      <c r="A566" s="45" t="s">
        <v>42</v>
      </c>
      <c r="B566" s="46" t="s">
        <v>573</v>
      </c>
      <c r="C566" s="45" t="s">
        <v>55</v>
      </c>
      <c r="D566" s="45" t="s">
        <v>45</v>
      </c>
      <c r="E566" s="45" t="s">
        <v>267</v>
      </c>
      <c r="F566" s="45">
        <v>1</v>
      </c>
      <c r="G566" s="45">
        <v>1</v>
      </c>
      <c r="H566" s="45">
        <v>80</v>
      </c>
      <c r="I566" s="45">
        <v>312</v>
      </c>
      <c r="J566" s="45">
        <v>2020</v>
      </c>
      <c r="K566" s="45">
        <v>2020</v>
      </c>
      <c r="L566" s="55">
        <v>10</v>
      </c>
      <c r="M566" s="55">
        <v>0</v>
      </c>
      <c r="N566" s="55">
        <v>0</v>
      </c>
      <c r="O566" s="55">
        <v>10</v>
      </c>
      <c r="P566" s="55">
        <v>0</v>
      </c>
      <c r="Q566" s="45" t="s">
        <v>46</v>
      </c>
      <c r="R566" s="45">
        <v>487</v>
      </c>
      <c r="S566" s="45">
        <v>2200</v>
      </c>
      <c r="T566" s="45">
        <f t="shared" si="178"/>
        <v>80</v>
      </c>
      <c r="U566" s="45">
        <f t="shared" si="179"/>
        <v>312</v>
      </c>
      <c r="V566" s="45">
        <v>0</v>
      </c>
      <c r="W566" s="45">
        <v>0</v>
      </c>
      <c r="X566" s="45">
        <v>0</v>
      </c>
      <c r="Y566" s="45">
        <v>0</v>
      </c>
      <c r="Z566" s="45">
        <v>0</v>
      </c>
      <c r="AA566" s="45">
        <v>0</v>
      </c>
      <c r="AB566" s="46" t="s">
        <v>222</v>
      </c>
      <c r="AC566" s="46" t="s">
        <v>55</v>
      </c>
      <c r="AD566" s="4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6"/>
      <c r="BX566" s="6"/>
      <c r="BY566" s="6"/>
      <c r="BZ566" s="6"/>
      <c r="CA566" s="6"/>
      <c r="CB566" s="6"/>
      <c r="CC566" s="6"/>
      <c r="CD566" s="6"/>
      <c r="CE566" s="6"/>
      <c r="CF566" s="6"/>
      <c r="CG566" s="6"/>
      <c r="CH566" s="6"/>
      <c r="CI566" s="6"/>
      <c r="CJ566" s="6"/>
      <c r="CK566" s="6"/>
      <c r="CL566" s="6"/>
      <c r="CM566" s="6"/>
      <c r="CN566" s="6"/>
      <c r="CO566" s="6"/>
      <c r="CP566" s="6"/>
      <c r="CQ566" s="6"/>
      <c r="CR566" s="6"/>
      <c r="CS566" s="6"/>
      <c r="CT566" s="6"/>
      <c r="CU566" s="6"/>
      <c r="CV566" s="6"/>
      <c r="CW566" s="6"/>
      <c r="CX566" s="6"/>
      <c r="CY566" s="6"/>
      <c r="CZ566" s="6"/>
      <c r="DA566" s="6"/>
      <c r="DB566" s="6"/>
      <c r="DC566" s="6"/>
      <c r="DD566" s="6"/>
      <c r="DE566" s="6"/>
      <c r="DF566" s="6"/>
      <c r="DG566" s="6"/>
      <c r="DH566" s="6"/>
      <c r="DI566" s="6"/>
      <c r="DJ566" s="6"/>
      <c r="DK566" s="6"/>
      <c r="DL566" s="6"/>
      <c r="DM566" s="6"/>
      <c r="DN566" s="6"/>
      <c r="DO566" s="6"/>
      <c r="DP566" s="6"/>
      <c r="DQ566" s="6"/>
      <c r="DR566" s="6"/>
      <c r="DS566" s="6"/>
      <c r="DT566" s="6"/>
      <c r="DU566" s="6"/>
      <c r="DV566" s="6"/>
      <c r="DW566" s="6"/>
      <c r="DX566" s="6"/>
      <c r="DY566" s="6"/>
      <c r="DZ566" s="6"/>
      <c r="EA566" s="6"/>
      <c r="EB566" s="6"/>
      <c r="EC566" s="6"/>
      <c r="ED566" s="6"/>
      <c r="EE566" s="6"/>
      <c r="EF566" s="6"/>
      <c r="EG566" s="6"/>
      <c r="EH566" s="6"/>
      <c r="EI566" s="6"/>
      <c r="EJ566" s="6"/>
      <c r="EK566" s="6"/>
      <c r="EL566" s="6"/>
      <c r="EM566" s="6"/>
      <c r="EN566" s="6"/>
      <c r="EO566" s="6"/>
      <c r="EP566" s="6"/>
      <c r="EQ566" s="6"/>
      <c r="ER566" s="6"/>
      <c r="ES566" s="6"/>
      <c r="ET566" s="6"/>
      <c r="EU566" s="6"/>
      <c r="EV566" s="6"/>
      <c r="EW566" s="6"/>
      <c r="EX566" s="6"/>
      <c r="EY566" s="6"/>
      <c r="EZ566" s="6"/>
      <c r="FA566" s="6"/>
      <c r="FB566" s="6"/>
      <c r="FC566" s="6"/>
      <c r="FD566" s="6"/>
      <c r="FE566" s="6"/>
      <c r="FF566" s="6"/>
      <c r="FG566" s="6"/>
      <c r="FH566" s="6"/>
      <c r="FI566" s="6"/>
      <c r="FJ566" s="6"/>
      <c r="FK566" s="6"/>
      <c r="FL566" s="6"/>
      <c r="FM566" s="6"/>
      <c r="FN566" s="6"/>
      <c r="FO566" s="6"/>
      <c r="FP566" s="6"/>
      <c r="FQ566" s="6"/>
      <c r="FR566" s="6"/>
      <c r="FS566" s="6"/>
      <c r="FT566" s="6"/>
      <c r="FU566" s="6"/>
      <c r="FV566" s="6"/>
      <c r="FW566" s="6"/>
      <c r="FX566" s="6"/>
      <c r="FY566" s="6"/>
      <c r="FZ566" s="6"/>
      <c r="GA566" s="6"/>
      <c r="GB566" s="6"/>
      <c r="GC566" s="6"/>
      <c r="GD566" s="6"/>
      <c r="GE566" s="6"/>
      <c r="GF566" s="6"/>
      <c r="GG566" s="6"/>
      <c r="GH566" s="6"/>
      <c r="GI566" s="6"/>
      <c r="GJ566" s="6"/>
      <c r="GK566" s="6"/>
      <c r="GL566" s="6"/>
      <c r="GM566" s="6"/>
      <c r="GN566" s="6"/>
      <c r="GO566" s="6"/>
      <c r="GP566" s="6"/>
      <c r="GQ566" s="6"/>
      <c r="GR566" s="6"/>
      <c r="GS566" s="6"/>
      <c r="GT566" s="6"/>
      <c r="GU566" s="6"/>
      <c r="GV566" s="6"/>
      <c r="GW566" s="6"/>
      <c r="GX566" s="6"/>
      <c r="GY566" s="6"/>
      <c r="GZ566" s="6"/>
      <c r="HA566" s="6"/>
      <c r="HB566" s="6"/>
      <c r="HC566" s="6"/>
      <c r="HD566" s="6"/>
      <c r="HE566" s="6"/>
      <c r="HF566" s="6"/>
      <c r="HG566" s="6"/>
      <c r="HH566" s="6"/>
      <c r="HI566" s="6"/>
      <c r="HJ566" s="6"/>
      <c r="HK566" s="6"/>
      <c r="HL566" s="6"/>
      <c r="HM566" s="6"/>
      <c r="HN566" s="6"/>
      <c r="HO566" s="6"/>
      <c r="HP566" s="6"/>
      <c r="HQ566" s="6"/>
      <c r="HR566" s="6"/>
      <c r="HS566" s="6"/>
      <c r="HT566" s="6"/>
      <c r="HU566" s="6"/>
    </row>
    <row r="567" s="12" customFormat="1" ht="24" spans="1:229">
      <c r="A567" s="45" t="s">
        <v>42</v>
      </c>
      <c r="B567" s="46" t="s">
        <v>574</v>
      </c>
      <c r="C567" s="45" t="s">
        <v>55</v>
      </c>
      <c r="D567" s="45" t="s">
        <v>45</v>
      </c>
      <c r="E567" s="45" t="s">
        <v>267</v>
      </c>
      <c r="F567" s="45">
        <v>1</v>
      </c>
      <c r="G567" s="45">
        <v>1</v>
      </c>
      <c r="H567" s="45">
        <v>70</v>
      </c>
      <c r="I567" s="45">
        <v>285</v>
      </c>
      <c r="J567" s="45">
        <v>2020</v>
      </c>
      <c r="K567" s="45">
        <v>2020</v>
      </c>
      <c r="L567" s="55">
        <v>10</v>
      </c>
      <c r="M567" s="55">
        <v>0</v>
      </c>
      <c r="N567" s="55">
        <v>0</v>
      </c>
      <c r="O567" s="55">
        <v>10</v>
      </c>
      <c r="P567" s="55">
        <v>0</v>
      </c>
      <c r="Q567" s="45" t="s">
        <v>46</v>
      </c>
      <c r="R567" s="45" t="s">
        <v>575</v>
      </c>
      <c r="S567" s="45" t="s">
        <v>576</v>
      </c>
      <c r="T567" s="45">
        <f t="shared" si="178"/>
        <v>70</v>
      </c>
      <c r="U567" s="45">
        <f t="shared" si="179"/>
        <v>285</v>
      </c>
      <c r="V567" s="45">
        <v>0</v>
      </c>
      <c r="W567" s="45">
        <v>0</v>
      </c>
      <c r="X567" s="45">
        <v>0</v>
      </c>
      <c r="Y567" s="45">
        <v>0</v>
      </c>
      <c r="Z567" s="45">
        <v>0</v>
      </c>
      <c r="AA567" s="45">
        <v>0</v>
      </c>
      <c r="AB567" s="46" t="s">
        <v>222</v>
      </c>
      <c r="AC567" s="46" t="s">
        <v>55</v>
      </c>
      <c r="AD567" s="4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6"/>
      <c r="BX567" s="6"/>
      <c r="BY567" s="6"/>
      <c r="BZ567" s="6"/>
      <c r="CA567" s="6"/>
      <c r="CB567" s="6"/>
      <c r="CC567" s="6"/>
      <c r="CD567" s="6"/>
      <c r="CE567" s="6"/>
      <c r="CF567" s="6"/>
      <c r="CG567" s="6"/>
      <c r="CH567" s="6"/>
      <c r="CI567" s="6"/>
      <c r="CJ567" s="6"/>
      <c r="CK567" s="6"/>
      <c r="CL567" s="6"/>
      <c r="CM567" s="6"/>
      <c r="CN567" s="6"/>
      <c r="CO567" s="6"/>
      <c r="CP567" s="6"/>
      <c r="CQ567" s="6"/>
      <c r="CR567" s="6"/>
      <c r="CS567" s="6"/>
      <c r="CT567" s="6"/>
      <c r="CU567" s="6"/>
      <c r="CV567" s="6"/>
      <c r="CW567" s="6"/>
      <c r="CX567" s="6"/>
      <c r="CY567" s="6"/>
      <c r="CZ567" s="6"/>
      <c r="DA567" s="6"/>
      <c r="DB567" s="6"/>
      <c r="DC567" s="6"/>
      <c r="DD567" s="6"/>
      <c r="DE567" s="6"/>
      <c r="DF567" s="6"/>
      <c r="DG567" s="6"/>
      <c r="DH567" s="6"/>
      <c r="DI567" s="6"/>
      <c r="DJ567" s="6"/>
      <c r="DK567" s="6"/>
      <c r="DL567" s="6"/>
      <c r="DM567" s="6"/>
      <c r="DN567" s="6"/>
      <c r="DO567" s="6"/>
      <c r="DP567" s="6"/>
      <c r="DQ567" s="6"/>
      <c r="DR567" s="6"/>
      <c r="DS567" s="6"/>
      <c r="DT567" s="6"/>
      <c r="DU567" s="6"/>
      <c r="DV567" s="6"/>
      <c r="DW567" s="6"/>
      <c r="DX567" s="6"/>
      <c r="DY567" s="6"/>
      <c r="DZ567" s="6"/>
      <c r="EA567" s="6"/>
      <c r="EB567" s="6"/>
      <c r="EC567" s="6"/>
      <c r="ED567" s="6"/>
      <c r="EE567" s="6"/>
      <c r="EF567" s="6"/>
      <c r="EG567" s="6"/>
      <c r="EH567" s="6"/>
      <c r="EI567" s="6"/>
      <c r="EJ567" s="6"/>
      <c r="EK567" s="6"/>
      <c r="EL567" s="6"/>
      <c r="EM567" s="6"/>
      <c r="EN567" s="6"/>
      <c r="EO567" s="6"/>
      <c r="EP567" s="6"/>
      <c r="EQ567" s="6"/>
      <c r="ER567" s="6"/>
      <c r="ES567" s="6"/>
      <c r="ET567" s="6"/>
      <c r="EU567" s="6"/>
      <c r="EV567" s="6"/>
      <c r="EW567" s="6"/>
      <c r="EX567" s="6"/>
      <c r="EY567" s="6"/>
      <c r="EZ567" s="6"/>
      <c r="FA567" s="6"/>
      <c r="FB567" s="6"/>
      <c r="FC567" s="6"/>
      <c r="FD567" s="6"/>
      <c r="FE567" s="6"/>
      <c r="FF567" s="6"/>
      <c r="FG567" s="6"/>
      <c r="FH567" s="6"/>
      <c r="FI567" s="6"/>
      <c r="FJ567" s="6"/>
      <c r="FK567" s="6"/>
      <c r="FL567" s="6"/>
      <c r="FM567" s="6"/>
      <c r="FN567" s="6"/>
      <c r="FO567" s="6"/>
      <c r="FP567" s="6"/>
      <c r="FQ567" s="6"/>
      <c r="FR567" s="6"/>
      <c r="FS567" s="6"/>
      <c r="FT567" s="6"/>
      <c r="FU567" s="6"/>
      <c r="FV567" s="6"/>
      <c r="FW567" s="6"/>
      <c r="FX567" s="6"/>
      <c r="FY567" s="6"/>
      <c r="FZ567" s="6"/>
      <c r="GA567" s="6"/>
      <c r="GB567" s="6"/>
      <c r="GC567" s="6"/>
      <c r="GD567" s="6"/>
      <c r="GE567" s="6"/>
      <c r="GF567" s="6"/>
      <c r="GG567" s="6"/>
      <c r="GH567" s="6"/>
      <c r="GI567" s="6"/>
      <c r="GJ567" s="6"/>
      <c r="GK567" s="6"/>
      <c r="GL567" s="6"/>
      <c r="GM567" s="6"/>
      <c r="GN567" s="6"/>
      <c r="GO567" s="6"/>
      <c r="GP567" s="6"/>
      <c r="GQ567" s="6"/>
      <c r="GR567" s="6"/>
      <c r="GS567" s="6"/>
      <c r="GT567" s="6"/>
      <c r="GU567" s="6"/>
      <c r="GV567" s="6"/>
      <c r="GW567" s="6"/>
      <c r="GX567" s="6"/>
      <c r="GY567" s="6"/>
      <c r="GZ567" s="6"/>
      <c r="HA567" s="6"/>
      <c r="HB567" s="6"/>
      <c r="HC567" s="6"/>
      <c r="HD567" s="6"/>
      <c r="HE567" s="6"/>
      <c r="HF567" s="6"/>
      <c r="HG567" s="6"/>
      <c r="HH567" s="6"/>
      <c r="HI567" s="6"/>
      <c r="HJ567" s="6"/>
      <c r="HK567" s="6"/>
      <c r="HL567" s="6"/>
      <c r="HM567" s="6"/>
      <c r="HN567" s="6"/>
      <c r="HO567" s="6"/>
      <c r="HP567" s="6"/>
      <c r="HQ567" s="6"/>
      <c r="HR567" s="6"/>
      <c r="HS567" s="6"/>
      <c r="HT567" s="6"/>
      <c r="HU567" s="6"/>
    </row>
    <row r="568" s="12" customFormat="1" ht="24" spans="1:229">
      <c r="A568" s="45" t="s">
        <v>42</v>
      </c>
      <c r="B568" s="46" t="s">
        <v>577</v>
      </c>
      <c r="C568" s="45" t="s">
        <v>55</v>
      </c>
      <c r="D568" s="45" t="s">
        <v>45</v>
      </c>
      <c r="E568" s="45" t="s">
        <v>267</v>
      </c>
      <c r="F568" s="45">
        <v>1</v>
      </c>
      <c r="G568" s="45">
        <v>1</v>
      </c>
      <c r="H568" s="45">
        <v>49</v>
      </c>
      <c r="I568" s="45">
        <v>170</v>
      </c>
      <c r="J568" s="45">
        <v>2020</v>
      </c>
      <c r="K568" s="45">
        <v>2020</v>
      </c>
      <c r="L568" s="55">
        <v>10</v>
      </c>
      <c r="M568" s="55">
        <v>0</v>
      </c>
      <c r="N568" s="55">
        <v>0</v>
      </c>
      <c r="O568" s="55">
        <v>10</v>
      </c>
      <c r="P568" s="55">
        <v>0</v>
      </c>
      <c r="Q568" s="45" t="s">
        <v>46</v>
      </c>
      <c r="R568" s="45">
        <v>128</v>
      </c>
      <c r="S568" s="45">
        <v>316</v>
      </c>
      <c r="T568" s="45">
        <f t="shared" si="178"/>
        <v>49</v>
      </c>
      <c r="U568" s="45">
        <f t="shared" si="179"/>
        <v>170</v>
      </c>
      <c r="V568" s="45">
        <v>0</v>
      </c>
      <c r="W568" s="45">
        <v>0</v>
      </c>
      <c r="X568" s="45">
        <v>0</v>
      </c>
      <c r="Y568" s="45">
        <v>0</v>
      </c>
      <c r="Z568" s="45">
        <v>0</v>
      </c>
      <c r="AA568" s="45">
        <v>0</v>
      </c>
      <c r="AB568" s="46" t="s">
        <v>222</v>
      </c>
      <c r="AC568" s="46" t="s">
        <v>55</v>
      </c>
      <c r="AD568" s="4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c r="BW568" s="6"/>
      <c r="BX568" s="6"/>
      <c r="BY568" s="6"/>
      <c r="BZ568" s="6"/>
      <c r="CA568" s="6"/>
      <c r="CB568" s="6"/>
      <c r="CC568" s="6"/>
      <c r="CD568" s="6"/>
      <c r="CE568" s="6"/>
      <c r="CF568" s="6"/>
      <c r="CG568" s="6"/>
      <c r="CH568" s="6"/>
      <c r="CI568" s="6"/>
      <c r="CJ568" s="6"/>
      <c r="CK568" s="6"/>
      <c r="CL568" s="6"/>
      <c r="CM568" s="6"/>
      <c r="CN568" s="6"/>
      <c r="CO568" s="6"/>
      <c r="CP568" s="6"/>
      <c r="CQ568" s="6"/>
      <c r="CR568" s="6"/>
      <c r="CS568" s="6"/>
      <c r="CT568" s="6"/>
      <c r="CU568" s="6"/>
      <c r="CV568" s="6"/>
      <c r="CW568" s="6"/>
      <c r="CX568" s="6"/>
      <c r="CY568" s="6"/>
      <c r="CZ568" s="6"/>
      <c r="DA568" s="6"/>
      <c r="DB568" s="6"/>
      <c r="DC568" s="6"/>
      <c r="DD568" s="6"/>
      <c r="DE568" s="6"/>
      <c r="DF568" s="6"/>
      <c r="DG568" s="6"/>
      <c r="DH568" s="6"/>
      <c r="DI568" s="6"/>
      <c r="DJ568" s="6"/>
      <c r="DK568" s="6"/>
      <c r="DL568" s="6"/>
      <c r="DM568" s="6"/>
      <c r="DN568" s="6"/>
      <c r="DO568" s="6"/>
      <c r="DP568" s="6"/>
      <c r="DQ568" s="6"/>
      <c r="DR568" s="6"/>
      <c r="DS568" s="6"/>
      <c r="DT568" s="6"/>
      <c r="DU568" s="6"/>
      <c r="DV568" s="6"/>
      <c r="DW568" s="6"/>
      <c r="DX568" s="6"/>
      <c r="DY568" s="6"/>
      <c r="DZ568" s="6"/>
      <c r="EA568" s="6"/>
      <c r="EB568" s="6"/>
      <c r="EC568" s="6"/>
      <c r="ED568" s="6"/>
      <c r="EE568" s="6"/>
      <c r="EF568" s="6"/>
      <c r="EG568" s="6"/>
      <c r="EH568" s="6"/>
      <c r="EI568" s="6"/>
      <c r="EJ568" s="6"/>
      <c r="EK568" s="6"/>
      <c r="EL568" s="6"/>
      <c r="EM568" s="6"/>
      <c r="EN568" s="6"/>
      <c r="EO568" s="6"/>
      <c r="EP568" s="6"/>
      <c r="EQ568" s="6"/>
      <c r="ER568" s="6"/>
      <c r="ES568" s="6"/>
      <c r="ET568" s="6"/>
      <c r="EU568" s="6"/>
      <c r="EV568" s="6"/>
      <c r="EW568" s="6"/>
      <c r="EX568" s="6"/>
      <c r="EY568" s="6"/>
      <c r="EZ568" s="6"/>
      <c r="FA568" s="6"/>
      <c r="FB568" s="6"/>
      <c r="FC568" s="6"/>
      <c r="FD568" s="6"/>
      <c r="FE568" s="6"/>
      <c r="FF568" s="6"/>
      <c r="FG568" s="6"/>
      <c r="FH568" s="6"/>
      <c r="FI568" s="6"/>
      <c r="FJ568" s="6"/>
      <c r="FK568" s="6"/>
      <c r="FL568" s="6"/>
      <c r="FM568" s="6"/>
      <c r="FN568" s="6"/>
      <c r="FO568" s="6"/>
      <c r="FP568" s="6"/>
      <c r="FQ568" s="6"/>
      <c r="FR568" s="6"/>
      <c r="FS568" s="6"/>
      <c r="FT568" s="6"/>
      <c r="FU568" s="6"/>
      <c r="FV568" s="6"/>
      <c r="FW568" s="6"/>
      <c r="FX568" s="6"/>
      <c r="FY568" s="6"/>
      <c r="FZ568" s="6"/>
      <c r="GA568" s="6"/>
      <c r="GB568" s="6"/>
      <c r="GC568" s="6"/>
      <c r="GD568" s="6"/>
      <c r="GE568" s="6"/>
      <c r="GF568" s="6"/>
      <c r="GG568" s="6"/>
      <c r="GH568" s="6"/>
      <c r="GI568" s="6"/>
      <c r="GJ568" s="6"/>
      <c r="GK568" s="6"/>
      <c r="GL568" s="6"/>
      <c r="GM568" s="6"/>
      <c r="GN568" s="6"/>
      <c r="GO568" s="6"/>
      <c r="GP568" s="6"/>
      <c r="GQ568" s="6"/>
      <c r="GR568" s="6"/>
      <c r="GS568" s="6"/>
      <c r="GT568" s="6"/>
      <c r="GU568" s="6"/>
      <c r="GV568" s="6"/>
      <c r="GW568" s="6"/>
      <c r="GX568" s="6"/>
      <c r="GY568" s="6"/>
      <c r="GZ568" s="6"/>
      <c r="HA568" s="6"/>
      <c r="HB568" s="6"/>
      <c r="HC568" s="6"/>
      <c r="HD568" s="6"/>
      <c r="HE568" s="6"/>
      <c r="HF568" s="6"/>
      <c r="HG568" s="6"/>
      <c r="HH568" s="6"/>
      <c r="HI568" s="6"/>
      <c r="HJ568" s="6"/>
      <c r="HK568" s="6"/>
      <c r="HL568" s="6"/>
      <c r="HM568" s="6"/>
      <c r="HN568" s="6"/>
      <c r="HO568" s="6"/>
      <c r="HP568" s="6"/>
      <c r="HQ568" s="6"/>
      <c r="HR568" s="6"/>
      <c r="HS568" s="6"/>
      <c r="HT568" s="6"/>
      <c r="HU568" s="6"/>
    </row>
    <row r="569" s="12" customFormat="1" ht="24" spans="1:229">
      <c r="A569" s="45" t="s">
        <v>42</v>
      </c>
      <c r="B569" s="46" t="s">
        <v>578</v>
      </c>
      <c r="C569" s="45" t="s">
        <v>55</v>
      </c>
      <c r="D569" s="45" t="s">
        <v>45</v>
      </c>
      <c r="E569" s="45" t="s">
        <v>267</v>
      </c>
      <c r="F569" s="45">
        <v>1</v>
      </c>
      <c r="G569" s="45">
        <v>1</v>
      </c>
      <c r="H569" s="45">
        <v>80</v>
      </c>
      <c r="I569" s="45">
        <v>312</v>
      </c>
      <c r="J569" s="45">
        <v>2020</v>
      </c>
      <c r="K569" s="45">
        <v>2020</v>
      </c>
      <c r="L569" s="55">
        <v>4</v>
      </c>
      <c r="M569" s="55">
        <v>0</v>
      </c>
      <c r="N569" s="55">
        <v>0</v>
      </c>
      <c r="O569" s="55">
        <v>4</v>
      </c>
      <c r="P569" s="55">
        <v>0</v>
      </c>
      <c r="Q569" s="45" t="s">
        <v>46</v>
      </c>
      <c r="R569" s="45">
        <v>487</v>
      </c>
      <c r="S569" s="45">
        <v>2200</v>
      </c>
      <c r="T569" s="45">
        <f t="shared" si="178"/>
        <v>80</v>
      </c>
      <c r="U569" s="45">
        <f t="shared" si="179"/>
        <v>312</v>
      </c>
      <c r="V569" s="45">
        <v>0</v>
      </c>
      <c r="W569" s="45">
        <v>0</v>
      </c>
      <c r="X569" s="45">
        <v>0</v>
      </c>
      <c r="Y569" s="45">
        <v>0</v>
      </c>
      <c r="Z569" s="45">
        <v>0</v>
      </c>
      <c r="AA569" s="45">
        <v>0</v>
      </c>
      <c r="AB569" s="46" t="s">
        <v>222</v>
      </c>
      <c r="AC569" s="46" t="s">
        <v>55</v>
      </c>
      <c r="AD569" s="4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c r="BW569" s="6"/>
      <c r="BX569" s="6"/>
      <c r="BY569" s="6"/>
      <c r="BZ569" s="6"/>
      <c r="CA569" s="6"/>
      <c r="CB569" s="6"/>
      <c r="CC569" s="6"/>
      <c r="CD569" s="6"/>
      <c r="CE569" s="6"/>
      <c r="CF569" s="6"/>
      <c r="CG569" s="6"/>
      <c r="CH569" s="6"/>
      <c r="CI569" s="6"/>
      <c r="CJ569" s="6"/>
      <c r="CK569" s="6"/>
      <c r="CL569" s="6"/>
      <c r="CM569" s="6"/>
      <c r="CN569" s="6"/>
      <c r="CO569" s="6"/>
      <c r="CP569" s="6"/>
      <c r="CQ569" s="6"/>
      <c r="CR569" s="6"/>
      <c r="CS569" s="6"/>
      <c r="CT569" s="6"/>
      <c r="CU569" s="6"/>
      <c r="CV569" s="6"/>
      <c r="CW569" s="6"/>
      <c r="CX569" s="6"/>
      <c r="CY569" s="6"/>
      <c r="CZ569" s="6"/>
      <c r="DA569" s="6"/>
      <c r="DB569" s="6"/>
      <c r="DC569" s="6"/>
      <c r="DD569" s="6"/>
      <c r="DE569" s="6"/>
      <c r="DF569" s="6"/>
      <c r="DG569" s="6"/>
      <c r="DH569" s="6"/>
      <c r="DI569" s="6"/>
      <c r="DJ569" s="6"/>
      <c r="DK569" s="6"/>
      <c r="DL569" s="6"/>
      <c r="DM569" s="6"/>
      <c r="DN569" s="6"/>
      <c r="DO569" s="6"/>
      <c r="DP569" s="6"/>
      <c r="DQ569" s="6"/>
      <c r="DR569" s="6"/>
      <c r="DS569" s="6"/>
      <c r="DT569" s="6"/>
      <c r="DU569" s="6"/>
      <c r="DV569" s="6"/>
      <c r="DW569" s="6"/>
      <c r="DX569" s="6"/>
      <c r="DY569" s="6"/>
      <c r="DZ569" s="6"/>
      <c r="EA569" s="6"/>
      <c r="EB569" s="6"/>
      <c r="EC569" s="6"/>
      <c r="ED569" s="6"/>
      <c r="EE569" s="6"/>
      <c r="EF569" s="6"/>
      <c r="EG569" s="6"/>
      <c r="EH569" s="6"/>
      <c r="EI569" s="6"/>
      <c r="EJ569" s="6"/>
      <c r="EK569" s="6"/>
      <c r="EL569" s="6"/>
      <c r="EM569" s="6"/>
      <c r="EN569" s="6"/>
      <c r="EO569" s="6"/>
      <c r="EP569" s="6"/>
      <c r="EQ569" s="6"/>
      <c r="ER569" s="6"/>
      <c r="ES569" s="6"/>
      <c r="ET569" s="6"/>
      <c r="EU569" s="6"/>
      <c r="EV569" s="6"/>
      <c r="EW569" s="6"/>
      <c r="EX569" s="6"/>
      <c r="EY569" s="6"/>
      <c r="EZ569" s="6"/>
      <c r="FA569" s="6"/>
      <c r="FB569" s="6"/>
      <c r="FC569" s="6"/>
      <c r="FD569" s="6"/>
      <c r="FE569" s="6"/>
      <c r="FF569" s="6"/>
      <c r="FG569" s="6"/>
      <c r="FH569" s="6"/>
      <c r="FI569" s="6"/>
      <c r="FJ569" s="6"/>
      <c r="FK569" s="6"/>
      <c r="FL569" s="6"/>
      <c r="FM569" s="6"/>
      <c r="FN569" s="6"/>
      <c r="FO569" s="6"/>
      <c r="FP569" s="6"/>
      <c r="FQ569" s="6"/>
      <c r="FR569" s="6"/>
      <c r="FS569" s="6"/>
      <c r="FT569" s="6"/>
      <c r="FU569" s="6"/>
      <c r="FV569" s="6"/>
      <c r="FW569" s="6"/>
      <c r="FX569" s="6"/>
      <c r="FY569" s="6"/>
      <c r="FZ569" s="6"/>
      <c r="GA569" s="6"/>
      <c r="GB569" s="6"/>
      <c r="GC569" s="6"/>
      <c r="GD569" s="6"/>
      <c r="GE569" s="6"/>
      <c r="GF569" s="6"/>
      <c r="GG569" s="6"/>
      <c r="GH569" s="6"/>
      <c r="GI569" s="6"/>
      <c r="GJ569" s="6"/>
      <c r="GK569" s="6"/>
      <c r="GL569" s="6"/>
      <c r="GM569" s="6"/>
      <c r="GN569" s="6"/>
      <c r="GO569" s="6"/>
      <c r="GP569" s="6"/>
      <c r="GQ569" s="6"/>
      <c r="GR569" s="6"/>
      <c r="GS569" s="6"/>
      <c r="GT569" s="6"/>
      <c r="GU569" s="6"/>
      <c r="GV569" s="6"/>
      <c r="GW569" s="6"/>
      <c r="GX569" s="6"/>
      <c r="GY569" s="6"/>
      <c r="GZ569" s="6"/>
      <c r="HA569" s="6"/>
      <c r="HB569" s="6"/>
      <c r="HC569" s="6"/>
      <c r="HD569" s="6"/>
      <c r="HE569" s="6"/>
      <c r="HF569" s="6"/>
      <c r="HG569" s="6"/>
      <c r="HH569" s="6"/>
      <c r="HI569" s="6"/>
      <c r="HJ569" s="6"/>
      <c r="HK569" s="6"/>
      <c r="HL569" s="6"/>
      <c r="HM569" s="6"/>
      <c r="HN569" s="6"/>
      <c r="HO569" s="6"/>
      <c r="HP569" s="6"/>
      <c r="HQ569" s="6"/>
      <c r="HR569" s="6"/>
      <c r="HS569" s="6"/>
      <c r="HT569" s="6"/>
      <c r="HU569" s="6"/>
    </row>
    <row r="570" s="12" customFormat="1" ht="24" spans="1:229">
      <c r="A570" s="45" t="s">
        <v>42</v>
      </c>
      <c r="B570" s="46" t="s">
        <v>579</v>
      </c>
      <c r="C570" s="45" t="s">
        <v>56</v>
      </c>
      <c r="D570" s="45" t="s">
        <v>45</v>
      </c>
      <c r="E570" s="45" t="s">
        <v>267</v>
      </c>
      <c r="F570" s="45">
        <v>1</v>
      </c>
      <c r="G570" s="45">
        <v>1</v>
      </c>
      <c r="H570" s="45">
        <v>0</v>
      </c>
      <c r="I570" s="45">
        <v>0</v>
      </c>
      <c r="J570" s="45">
        <v>2020</v>
      </c>
      <c r="K570" s="45">
        <v>2020</v>
      </c>
      <c r="L570" s="55">
        <v>10</v>
      </c>
      <c r="M570" s="55">
        <v>0</v>
      </c>
      <c r="N570" s="55">
        <v>0</v>
      </c>
      <c r="O570" s="55">
        <v>10</v>
      </c>
      <c r="P570" s="55">
        <v>0</v>
      </c>
      <c r="Q570" s="45" t="s">
        <v>46</v>
      </c>
      <c r="R570" s="45">
        <v>45</v>
      </c>
      <c r="S570" s="45">
        <v>187</v>
      </c>
      <c r="T570" s="45">
        <f t="shared" si="178"/>
        <v>0</v>
      </c>
      <c r="U570" s="45">
        <f t="shared" si="179"/>
        <v>0</v>
      </c>
      <c r="V570" s="45">
        <v>0</v>
      </c>
      <c r="W570" s="45">
        <v>0</v>
      </c>
      <c r="X570" s="45">
        <v>0</v>
      </c>
      <c r="Y570" s="45">
        <v>0</v>
      </c>
      <c r="Z570" s="45">
        <v>0</v>
      </c>
      <c r="AA570" s="45">
        <v>0</v>
      </c>
      <c r="AB570" s="46" t="s">
        <v>299</v>
      </c>
      <c r="AC570" s="46" t="s">
        <v>56</v>
      </c>
      <c r="AD570" s="4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c r="BW570" s="6"/>
      <c r="BX570" s="6"/>
      <c r="BY570" s="6"/>
      <c r="BZ570" s="6"/>
      <c r="CA570" s="6"/>
      <c r="CB570" s="6"/>
      <c r="CC570" s="6"/>
      <c r="CD570" s="6"/>
      <c r="CE570" s="6"/>
      <c r="CF570" s="6"/>
      <c r="CG570" s="6"/>
      <c r="CH570" s="6"/>
      <c r="CI570" s="6"/>
      <c r="CJ570" s="6"/>
      <c r="CK570" s="6"/>
      <c r="CL570" s="6"/>
      <c r="CM570" s="6"/>
      <c r="CN570" s="6"/>
      <c r="CO570" s="6"/>
      <c r="CP570" s="6"/>
      <c r="CQ570" s="6"/>
      <c r="CR570" s="6"/>
      <c r="CS570" s="6"/>
      <c r="CT570" s="6"/>
      <c r="CU570" s="6"/>
      <c r="CV570" s="6"/>
      <c r="CW570" s="6"/>
      <c r="CX570" s="6"/>
      <c r="CY570" s="6"/>
      <c r="CZ570" s="6"/>
      <c r="DA570" s="6"/>
      <c r="DB570" s="6"/>
      <c r="DC570" s="6"/>
      <c r="DD570" s="6"/>
      <c r="DE570" s="6"/>
      <c r="DF570" s="6"/>
      <c r="DG570" s="6"/>
      <c r="DH570" s="6"/>
      <c r="DI570" s="6"/>
      <c r="DJ570" s="6"/>
      <c r="DK570" s="6"/>
      <c r="DL570" s="6"/>
      <c r="DM570" s="6"/>
      <c r="DN570" s="6"/>
      <c r="DO570" s="6"/>
      <c r="DP570" s="6"/>
      <c r="DQ570" s="6"/>
      <c r="DR570" s="6"/>
      <c r="DS570" s="6"/>
      <c r="DT570" s="6"/>
      <c r="DU570" s="6"/>
      <c r="DV570" s="6"/>
      <c r="DW570" s="6"/>
      <c r="DX570" s="6"/>
      <c r="DY570" s="6"/>
      <c r="DZ570" s="6"/>
      <c r="EA570" s="6"/>
      <c r="EB570" s="6"/>
      <c r="EC570" s="6"/>
      <c r="ED570" s="6"/>
      <c r="EE570" s="6"/>
      <c r="EF570" s="6"/>
      <c r="EG570" s="6"/>
      <c r="EH570" s="6"/>
      <c r="EI570" s="6"/>
      <c r="EJ570" s="6"/>
      <c r="EK570" s="6"/>
      <c r="EL570" s="6"/>
      <c r="EM570" s="6"/>
      <c r="EN570" s="6"/>
      <c r="EO570" s="6"/>
      <c r="EP570" s="6"/>
      <c r="EQ570" s="6"/>
      <c r="ER570" s="6"/>
      <c r="ES570" s="6"/>
      <c r="ET570" s="6"/>
      <c r="EU570" s="6"/>
      <c r="EV570" s="6"/>
      <c r="EW570" s="6"/>
      <c r="EX570" s="6"/>
      <c r="EY570" s="6"/>
      <c r="EZ570" s="6"/>
      <c r="FA570" s="6"/>
      <c r="FB570" s="6"/>
      <c r="FC570" s="6"/>
      <c r="FD570" s="6"/>
      <c r="FE570" s="6"/>
      <c r="FF570" s="6"/>
      <c r="FG570" s="6"/>
      <c r="FH570" s="6"/>
      <c r="FI570" s="6"/>
      <c r="FJ570" s="6"/>
      <c r="FK570" s="6"/>
      <c r="FL570" s="6"/>
      <c r="FM570" s="6"/>
      <c r="FN570" s="6"/>
      <c r="FO570" s="6"/>
      <c r="FP570" s="6"/>
      <c r="FQ570" s="6"/>
      <c r="FR570" s="6"/>
      <c r="FS570" s="6"/>
      <c r="FT570" s="6"/>
      <c r="FU570" s="6"/>
      <c r="FV570" s="6"/>
      <c r="FW570" s="6"/>
      <c r="FX570" s="6"/>
      <c r="FY570" s="6"/>
      <c r="FZ570" s="6"/>
      <c r="GA570" s="6"/>
      <c r="GB570" s="6"/>
      <c r="GC570" s="6"/>
      <c r="GD570" s="6"/>
      <c r="GE570" s="6"/>
      <c r="GF570" s="6"/>
      <c r="GG570" s="6"/>
      <c r="GH570" s="6"/>
      <c r="GI570" s="6"/>
      <c r="GJ570" s="6"/>
      <c r="GK570" s="6"/>
      <c r="GL570" s="6"/>
      <c r="GM570" s="6"/>
      <c r="GN570" s="6"/>
      <c r="GO570" s="6"/>
      <c r="GP570" s="6"/>
      <c r="GQ570" s="6"/>
      <c r="GR570" s="6"/>
      <c r="GS570" s="6"/>
      <c r="GT570" s="6"/>
      <c r="GU570" s="6"/>
      <c r="GV570" s="6"/>
      <c r="GW570" s="6"/>
      <c r="GX570" s="6"/>
      <c r="GY570" s="6"/>
      <c r="GZ570" s="6"/>
      <c r="HA570" s="6"/>
      <c r="HB570" s="6"/>
      <c r="HC570" s="6"/>
      <c r="HD570" s="6"/>
      <c r="HE570" s="6"/>
      <c r="HF570" s="6"/>
      <c r="HG570" s="6"/>
      <c r="HH570" s="6"/>
      <c r="HI570" s="6"/>
      <c r="HJ570" s="6"/>
      <c r="HK570" s="6"/>
      <c r="HL570" s="6"/>
      <c r="HM570" s="6"/>
      <c r="HN570" s="6"/>
      <c r="HO570" s="6"/>
      <c r="HP570" s="6"/>
      <c r="HQ570" s="6"/>
      <c r="HR570" s="6"/>
      <c r="HS570" s="6"/>
      <c r="HT570" s="6"/>
      <c r="HU570" s="6"/>
    </row>
    <row r="571" s="12" customFormat="1" ht="24" spans="1:229">
      <c r="A571" s="45" t="s">
        <v>42</v>
      </c>
      <c r="B571" s="46" t="s">
        <v>580</v>
      </c>
      <c r="C571" s="45" t="s">
        <v>56</v>
      </c>
      <c r="D571" s="45" t="s">
        <v>45</v>
      </c>
      <c r="E571" s="45" t="s">
        <v>267</v>
      </c>
      <c r="F571" s="45">
        <v>1</v>
      </c>
      <c r="G571" s="45">
        <v>1</v>
      </c>
      <c r="H571" s="45">
        <v>4</v>
      </c>
      <c r="I571" s="45">
        <v>10</v>
      </c>
      <c r="J571" s="45">
        <v>2020</v>
      </c>
      <c r="K571" s="45">
        <v>2020</v>
      </c>
      <c r="L571" s="55">
        <v>10</v>
      </c>
      <c r="M571" s="55">
        <v>0</v>
      </c>
      <c r="N571" s="55">
        <v>0</v>
      </c>
      <c r="O571" s="55">
        <v>10</v>
      </c>
      <c r="P571" s="55">
        <v>0</v>
      </c>
      <c r="Q571" s="45" t="s">
        <v>46</v>
      </c>
      <c r="R571" s="45">
        <v>83</v>
      </c>
      <c r="S571" s="45">
        <v>496</v>
      </c>
      <c r="T571" s="45">
        <f t="shared" si="178"/>
        <v>4</v>
      </c>
      <c r="U571" s="45">
        <f t="shared" si="179"/>
        <v>10</v>
      </c>
      <c r="V571" s="45">
        <v>0</v>
      </c>
      <c r="W571" s="45">
        <v>0</v>
      </c>
      <c r="X571" s="45">
        <v>0</v>
      </c>
      <c r="Y571" s="45">
        <v>0</v>
      </c>
      <c r="Z571" s="45">
        <v>0</v>
      </c>
      <c r="AA571" s="45">
        <v>0</v>
      </c>
      <c r="AB571" s="46" t="s">
        <v>299</v>
      </c>
      <c r="AC571" s="46" t="s">
        <v>56</v>
      </c>
      <c r="AD571" s="4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c r="BW571" s="6"/>
      <c r="BX571" s="6"/>
      <c r="BY571" s="6"/>
      <c r="BZ571" s="6"/>
      <c r="CA571" s="6"/>
      <c r="CB571" s="6"/>
      <c r="CC571" s="6"/>
      <c r="CD571" s="6"/>
      <c r="CE571" s="6"/>
      <c r="CF571" s="6"/>
      <c r="CG571" s="6"/>
      <c r="CH571" s="6"/>
      <c r="CI571" s="6"/>
      <c r="CJ571" s="6"/>
      <c r="CK571" s="6"/>
      <c r="CL571" s="6"/>
      <c r="CM571" s="6"/>
      <c r="CN571" s="6"/>
      <c r="CO571" s="6"/>
      <c r="CP571" s="6"/>
      <c r="CQ571" s="6"/>
      <c r="CR571" s="6"/>
      <c r="CS571" s="6"/>
      <c r="CT571" s="6"/>
      <c r="CU571" s="6"/>
      <c r="CV571" s="6"/>
      <c r="CW571" s="6"/>
      <c r="CX571" s="6"/>
      <c r="CY571" s="6"/>
      <c r="CZ571" s="6"/>
      <c r="DA571" s="6"/>
      <c r="DB571" s="6"/>
      <c r="DC571" s="6"/>
      <c r="DD571" s="6"/>
      <c r="DE571" s="6"/>
      <c r="DF571" s="6"/>
      <c r="DG571" s="6"/>
      <c r="DH571" s="6"/>
      <c r="DI571" s="6"/>
      <c r="DJ571" s="6"/>
      <c r="DK571" s="6"/>
      <c r="DL571" s="6"/>
      <c r="DM571" s="6"/>
      <c r="DN571" s="6"/>
      <c r="DO571" s="6"/>
      <c r="DP571" s="6"/>
      <c r="DQ571" s="6"/>
      <c r="DR571" s="6"/>
      <c r="DS571" s="6"/>
      <c r="DT571" s="6"/>
      <c r="DU571" s="6"/>
      <c r="DV571" s="6"/>
      <c r="DW571" s="6"/>
      <c r="DX571" s="6"/>
      <c r="DY571" s="6"/>
      <c r="DZ571" s="6"/>
      <c r="EA571" s="6"/>
      <c r="EB571" s="6"/>
      <c r="EC571" s="6"/>
      <c r="ED571" s="6"/>
      <c r="EE571" s="6"/>
      <c r="EF571" s="6"/>
      <c r="EG571" s="6"/>
      <c r="EH571" s="6"/>
      <c r="EI571" s="6"/>
      <c r="EJ571" s="6"/>
      <c r="EK571" s="6"/>
      <c r="EL571" s="6"/>
      <c r="EM571" s="6"/>
      <c r="EN571" s="6"/>
      <c r="EO571" s="6"/>
      <c r="EP571" s="6"/>
      <c r="EQ571" s="6"/>
      <c r="ER571" s="6"/>
      <c r="ES571" s="6"/>
      <c r="ET571" s="6"/>
      <c r="EU571" s="6"/>
      <c r="EV571" s="6"/>
      <c r="EW571" s="6"/>
      <c r="EX571" s="6"/>
      <c r="EY571" s="6"/>
      <c r="EZ571" s="6"/>
      <c r="FA571" s="6"/>
      <c r="FB571" s="6"/>
      <c r="FC571" s="6"/>
      <c r="FD571" s="6"/>
      <c r="FE571" s="6"/>
      <c r="FF571" s="6"/>
      <c r="FG571" s="6"/>
      <c r="FH571" s="6"/>
      <c r="FI571" s="6"/>
      <c r="FJ571" s="6"/>
      <c r="FK571" s="6"/>
      <c r="FL571" s="6"/>
      <c r="FM571" s="6"/>
      <c r="FN571" s="6"/>
      <c r="FO571" s="6"/>
      <c r="FP571" s="6"/>
      <c r="FQ571" s="6"/>
      <c r="FR571" s="6"/>
      <c r="FS571" s="6"/>
      <c r="FT571" s="6"/>
      <c r="FU571" s="6"/>
      <c r="FV571" s="6"/>
      <c r="FW571" s="6"/>
      <c r="FX571" s="6"/>
      <c r="FY571" s="6"/>
      <c r="FZ571" s="6"/>
      <c r="GA571" s="6"/>
      <c r="GB571" s="6"/>
      <c r="GC571" s="6"/>
      <c r="GD571" s="6"/>
      <c r="GE571" s="6"/>
      <c r="GF571" s="6"/>
      <c r="GG571" s="6"/>
      <c r="GH571" s="6"/>
      <c r="GI571" s="6"/>
      <c r="GJ571" s="6"/>
      <c r="GK571" s="6"/>
      <c r="GL571" s="6"/>
      <c r="GM571" s="6"/>
      <c r="GN571" s="6"/>
      <c r="GO571" s="6"/>
      <c r="GP571" s="6"/>
      <c r="GQ571" s="6"/>
      <c r="GR571" s="6"/>
      <c r="GS571" s="6"/>
      <c r="GT571" s="6"/>
      <c r="GU571" s="6"/>
      <c r="GV571" s="6"/>
      <c r="GW571" s="6"/>
      <c r="GX571" s="6"/>
      <c r="GY571" s="6"/>
      <c r="GZ571" s="6"/>
      <c r="HA571" s="6"/>
      <c r="HB571" s="6"/>
      <c r="HC571" s="6"/>
      <c r="HD571" s="6"/>
      <c r="HE571" s="6"/>
      <c r="HF571" s="6"/>
      <c r="HG571" s="6"/>
      <c r="HH571" s="6"/>
      <c r="HI571" s="6"/>
      <c r="HJ571" s="6"/>
      <c r="HK571" s="6"/>
      <c r="HL571" s="6"/>
      <c r="HM571" s="6"/>
      <c r="HN571" s="6"/>
      <c r="HO571" s="6"/>
      <c r="HP571" s="6"/>
      <c r="HQ571" s="6"/>
      <c r="HR571" s="6"/>
      <c r="HS571" s="6"/>
      <c r="HT571" s="6"/>
      <c r="HU571" s="6"/>
    </row>
    <row r="572" s="12" customFormat="1" ht="24" spans="1:229">
      <c r="A572" s="45" t="s">
        <v>42</v>
      </c>
      <c r="B572" s="46" t="s">
        <v>581</v>
      </c>
      <c r="C572" s="45" t="s">
        <v>58</v>
      </c>
      <c r="D572" s="45" t="s">
        <v>45</v>
      </c>
      <c r="E572" s="45" t="s">
        <v>267</v>
      </c>
      <c r="F572" s="45">
        <v>1</v>
      </c>
      <c r="G572" s="45">
        <v>1</v>
      </c>
      <c r="H572" s="45">
        <v>182</v>
      </c>
      <c r="I572" s="45">
        <v>815</v>
      </c>
      <c r="J572" s="45">
        <v>2020</v>
      </c>
      <c r="K572" s="45">
        <v>2020</v>
      </c>
      <c r="L572" s="55">
        <v>10</v>
      </c>
      <c r="M572" s="55">
        <v>0</v>
      </c>
      <c r="N572" s="55">
        <v>0</v>
      </c>
      <c r="O572" s="55">
        <v>10</v>
      </c>
      <c r="P572" s="55">
        <v>0</v>
      </c>
      <c r="Q572" s="45" t="s">
        <v>46</v>
      </c>
      <c r="R572" s="45">
        <v>979</v>
      </c>
      <c r="S572" s="45">
        <v>4127</v>
      </c>
      <c r="T572" s="45">
        <f t="shared" si="178"/>
        <v>182</v>
      </c>
      <c r="U572" s="45">
        <f t="shared" si="179"/>
        <v>815</v>
      </c>
      <c r="V572" s="45">
        <v>0</v>
      </c>
      <c r="W572" s="45">
        <v>0</v>
      </c>
      <c r="X572" s="45">
        <v>0</v>
      </c>
      <c r="Y572" s="45">
        <v>0</v>
      </c>
      <c r="Z572" s="45">
        <v>0</v>
      </c>
      <c r="AA572" s="45">
        <v>0</v>
      </c>
      <c r="AB572" s="46" t="s">
        <v>515</v>
      </c>
      <c r="AC572" s="46" t="s">
        <v>58</v>
      </c>
      <c r="AD572" s="4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c r="BW572" s="6"/>
      <c r="BX572" s="6"/>
      <c r="BY572" s="6"/>
      <c r="BZ572" s="6"/>
      <c r="CA572" s="6"/>
      <c r="CB572" s="6"/>
      <c r="CC572" s="6"/>
      <c r="CD572" s="6"/>
      <c r="CE572" s="6"/>
      <c r="CF572" s="6"/>
      <c r="CG572" s="6"/>
      <c r="CH572" s="6"/>
      <c r="CI572" s="6"/>
      <c r="CJ572" s="6"/>
      <c r="CK572" s="6"/>
      <c r="CL572" s="6"/>
      <c r="CM572" s="6"/>
      <c r="CN572" s="6"/>
      <c r="CO572" s="6"/>
      <c r="CP572" s="6"/>
      <c r="CQ572" s="6"/>
      <c r="CR572" s="6"/>
      <c r="CS572" s="6"/>
      <c r="CT572" s="6"/>
      <c r="CU572" s="6"/>
      <c r="CV572" s="6"/>
      <c r="CW572" s="6"/>
      <c r="CX572" s="6"/>
      <c r="CY572" s="6"/>
      <c r="CZ572" s="6"/>
      <c r="DA572" s="6"/>
      <c r="DB572" s="6"/>
      <c r="DC572" s="6"/>
      <c r="DD572" s="6"/>
      <c r="DE572" s="6"/>
      <c r="DF572" s="6"/>
      <c r="DG572" s="6"/>
      <c r="DH572" s="6"/>
      <c r="DI572" s="6"/>
      <c r="DJ572" s="6"/>
      <c r="DK572" s="6"/>
      <c r="DL572" s="6"/>
      <c r="DM572" s="6"/>
      <c r="DN572" s="6"/>
      <c r="DO572" s="6"/>
      <c r="DP572" s="6"/>
      <c r="DQ572" s="6"/>
      <c r="DR572" s="6"/>
      <c r="DS572" s="6"/>
      <c r="DT572" s="6"/>
      <c r="DU572" s="6"/>
      <c r="DV572" s="6"/>
      <c r="DW572" s="6"/>
      <c r="DX572" s="6"/>
      <c r="DY572" s="6"/>
      <c r="DZ572" s="6"/>
      <c r="EA572" s="6"/>
      <c r="EB572" s="6"/>
      <c r="EC572" s="6"/>
      <c r="ED572" s="6"/>
      <c r="EE572" s="6"/>
      <c r="EF572" s="6"/>
      <c r="EG572" s="6"/>
      <c r="EH572" s="6"/>
      <c r="EI572" s="6"/>
      <c r="EJ572" s="6"/>
      <c r="EK572" s="6"/>
      <c r="EL572" s="6"/>
      <c r="EM572" s="6"/>
      <c r="EN572" s="6"/>
      <c r="EO572" s="6"/>
      <c r="EP572" s="6"/>
      <c r="EQ572" s="6"/>
      <c r="ER572" s="6"/>
      <c r="ES572" s="6"/>
      <c r="ET572" s="6"/>
      <c r="EU572" s="6"/>
      <c r="EV572" s="6"/>
      <c r="EW572" s="6"/>
      <c r="EX572" s="6"/>
      <c r="EY572" s="6"/>
      <c r="EZ572" s="6"/>
      <c r="FA572" s="6"/>
      <c r="FB572" s="6"/>
      <c r="FC572" s="6"/>
      <c r="FD572" s="6"/>
      <c r="FE572" s="6"/>
      <c r="FF572" s="6"/>
      <c r="FG572" s="6"/>
      <c r="FH572" s="6"/>
      <c r="FI572" s="6"/>
      <c r="FJ572" s="6"/>
      <c r="FK572" s="6"/>
      <c r="FL572" s="6"/>
      <c r="FM572" s="6"/>
      <c r="FN572" s="6"/>
      <c r="FO572" s="6"/>
      <c r="FP572" s="6"/>
      <c r="FQ572" s="6"/>
      <c r="FR572" s="6"/>
      <c r="FS572" s="6"/>
      <c r="FT572" s="6"/>
      <c r="FU572" s="6"/>
      <c r="FV572" s="6"/>
      <c r="FW572" s="6"/>
      <c r="FX572" s="6"/>
      <c r="FY572" s="6"/>
      <c r="FZ572" s="6"/>
      <c r="GA572" s="6"/>
      <c r="GB572" s="6"/>
      <c r="GC572" s="6"/>
      <c r="GD572" s="6"/>
      <c r="GE572" s="6"/>
      <c r="GF572" s="6"/>
      <c r="GG572" s="6"/>
      <c r="GH572" s="6"/>
      <c r="GI572" s="6"/>
      <c r="GJ572" s="6"/>
      <c r="GK572" s="6"/>
      <c r="GL572" s="6"/>
      <c r="GM572" s="6"/>
      <c r="GN572" s="6"/>
      <c r="GO572" s="6"/>
      <c r="GP572" s="6"/>
      <c r="GQ572" s="6"/>
      <c r="GR572" s="6"/>
      <c r="GS572" s="6"/>
      <c r="GT572" s="6"/>
      <c r="GU572" s="6"/>
      <c r="GV572" s="6"/>
      <c r="GW572" s="6"/>
      <c r="GX572" s="6"/>
      <c r="GY572" s="6"/>
      <c r="GZ572" s="6"/>
      <c r="HA572" s="6"/>
      <c r="HB572" s="6"/>
      <c r="HC572" s="6"/>
      <c r="HD572" s="6"/>
      <c r="HE572" s="6"/>
      <c r="HF572" s="6"/>
      <c r="HG572" s="6"/>
      <c r="HH572" s="6"/>
      <c r="HI572" s="6"/>
      <c r="HJ572" s="6"/>
      <c r="HK572" s="6"/>
      <c r="HL572" s="6"/>
      <c r="HM572" s="6"/>
      <c r="HN572" s="6"/>
      <c r="HO572" s="6"/>
      <c r="HP572" s="6"/>
      <c r="HQ572" s="6"/>
      <c r="HR572" s="6"/>
      <c r="HS572" s="6"/>
      <c r="HT572" s="6"/>
      <c r="HU572" s="6"/>
    </row>
    <row r="573" s="12" customFormat="1" ht="24" spans="1:229">
      <c r="A573" s="45" t="s">
        <v>42</v>
      </c>
      <c r="B573" s="46" t="s">
        <v>582</v>
      </c>
      <c r="C573" s="45" t="s">
        <v>58</v>
      </c>
      <c r="D573" s="45" t="s">
        <v>45</v>
      </c>
      <c r="E573" s="45" t="s">
        <v>267</v>
      </c>
      <c r="F573" s="45">
        <v>1</v>
      </c>
      <c r="G573" s="45">
        <v>1</v>
      </c>
      <c r="H573" s="45">
        <v>50</v>
      </c>
      <c r="I573" s="45">
        <v>215</v>
      </c>
      <c r="J573" s="45">
        <v>2020</v>
      </c>
      <c r="K573" s="45">
        <v>2020</v>
      </c>
      <c r="L573" s="55">
        <v>10</v>
      </c>
      <c r="M573" s="55">
        <v>0</v>
      </c>
      <c r="N573" s="55">
        <v>0</v>
      </c>
      <c r="O573" s="55">
        <v>10</v>
      </c>
      <c r="P573" s="55">
        <v>0</v>
      </c>
      <c r="Q573" s="45" t="s">
        <v>46</v>
      </c>
      <c r="R573" s="45">
        <v>492</v>
      </c>
      <c r="S573" s="45">
        <v>2297</v>
      </c>
      <c r="T573" s="45">
        <f t="shared" si="178"/>
        <v>50</v>
      </c>
      <c r="U573" s="45">
        <f t="shared" si="179"/>
        <v>215</v>
      </c>
      <c r="V573" s="45">
        <v>0</v>
      </c>
      <c r="W573" s="45">
        <v>0</v>
      </c>
      <c r="X573" s="45">
        <v>0</v>
      </c>
      <c r="Y573" s="45">
        <v>0</v>
      </c>
      <c r="Z573" s="45">
        <v>0</v>
      </c>
      <c r="AA573" s="45">
        <v>0</v>
      </c>
      <c r="AB573" s="46" t="s">
        <v>515</v>
      </c>
      <c r="AC573" s="46" t="s">
        <v>58</v>
      </c>
      <c r="AD573" s="4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c r="BW573" s="6"/>
      <c r="BX573" s="6"/>
      <c r="BY573" s="6"/>
      <c r="BZ573" s="6"/>
      <c r="CA573" s="6"/>
      <c r="CB573" s="6"/>
      <c r="CC573" s="6"/>
      <c r="CD573" s="6"/>
      <c r="CE573" s="6"/>
      <c r="CF573" s="6"/>
      <c r="CG573" s="6"/>
      <c r="CH573" s="6"/>
      <c r="CI573" s="6"/>
      <c r="CJ573" s="6"/>
      <c r="CK573" s="6"/>
      <c r="CL573" s="6"/>
      <c r="CM573" s="6"/>
      <c r="CN573" s="6"/>
      <c r="CO573" s="6"/>
      <c r="CP573" s="6"/>
      <c r="CQ573" s="6"/>
      <c r="CR573" s="6"/>
      <c r="CS573" s="6"/>
      <c r="CT573" s="6"/>
      <c r="CU573" s="6"/>
      <c r="CV573" s="6"/>
      <c r="CW573" s="6"/>
      <c r="CX573" s="6"/>
      <c r="CY573" s="6"/>
      <c r="CZ573" s="6"/>
      <c r="DA573" s="6"/>
      <c r="DB573" s="6"/>
      <c r="DC573" s="6"/>
      <c r="DD573" s="6"/>
      <c r="DE573" s="6"/>
      <c r="DF573" s="6"/>
      <c r="DG573" s="6"/>
      <c r="DH573" s="6"/>
      <c r="DI573" s="6"/>
      <c r="DJ573" s="6"/>
      <c r="DK573" s="6"/>
      <c r="DL573" s="6"/>
      <c r="DM573" s="6"/>
      <c r="DN573" s="6"/>
      <c r="DO573" s="6"/>
      <c r="DP573" s="6"/>
      <c r="DQ573" s="6"/>
      <c r="DR573" s="6"/>
      <c r="DS573" s="6"/>
      <c r="DT573" s="6"/>
      <c r="DU573" s="6"/>
      <c r="DV573" s="6"/>
      <c r="DW573" s="6"/>
      <c r="DX573" s="6"/>
      <c r="DY573" s="6"/>
      <c r="DZ573" s="6"/>
      <c r="EA573" s="6"/>
      <c r="EB573" s="6"/>
      <c r="EC573" s="6"/>
      <c r="ED573" s="6"/>
      <c r="EE573" s="6"/>
      <c r="EF573" s="6"/>
      <c r="EG573" s="6"/>
      <c r="EH573" s="6"/>
      <c r="EI573" s="6"/>
      <c r="EJ573" s="6"/>
      <c r="EK573" s="6"/>
      <c r="EL573" s="6"/>
      <c r="EM573" s="6"/>
      <c r="EN573" s="6"/>
      <c r="EO573" s="6"/>
      <c r="EP573" s="6"/>
      <c r="EQ573" s="6"/>
      <c r="ER573" s="6"/>
      <c r="ES573" s="6"/>
      <c r="ET573" s="6"/>
      <c r="EU573" s="6"/>
      <c r="EV573" s="6"/>
      <c r="EW573" s="6"/>
      <c r="EX573" s="6"/>
      <c r="EY573" s="6"/>
      <c r="EZ573" s="6"/>
      <c r="FA573" s="6"/>
      <c r="FB573" s="6"/>
      <c r="FC573" s="6"/>
      <c r="FD573" s="6"/>
      <c r="FE573" s="6"/>
      <c r="FF573" s="6"/>
      <c r="FG573" s="6"/>
      <c r="FH573" s="6"/>
      <c r="FI573" s="6"/>
      <c r="FJ573" s="6"/>
      <c r="FK573" s="6"/>
      <c r="FL573" s="6"/>
      <c r="FM573" s="6"/>
      <c r="FN573" s="6"/>
      <c r="FO573" s="6"/>
      <c r="FP573" s="6"/>
      <c r="FQ573" s="6"/>
      <c r="FR573" s="6"/>
      <c r="FS573" s="6"/>
      <c r="FT573" s="6"/>
      <c r="FU573" s="6"/>
      <c r="FV573" s="6"/>
      <c r="FW573" s="6"/>
      <c r="FX573" s="6"/>
      <c r="FY573" s="6"/>
      <c r="FZ573" s="6"/>
      <c r="GA573" s="6"/>
      <c r="GB573" s="6"/>
      <c r="GC573" s="6"/>
      <c r="GD573" s="6"/>
      <c r="GE573" s="6"/>
      <c r="GF573" s="6"/>
      <c r="GG573" s="6"/>
      <c r="GH573" s="6"/>
      <c r="GI573" s="6"/>
      <c r="GJ573" s="6"/>
      <c r="GK573" s="6"/>
      <c r="GL573" s="6"/>
      <c r="GM573" s="6"/>
      <c r="GN573" s="6"/>
      <c r="GO573" s="6"/>
      <c r="GP573" s="6"/>
      <c r="GQ573" s="6"/>
      <c r="GR573" s="6"/>
      <c r="GS573" s="6"/>
      <c r="GT573" s="6"/>
      <c r="GU573" s="6"/>
      <c r="GV573" s="6"/>
      <c r="GW573" s="6"/>
      <c r="GX573" s="6"/>
      <c r="GY573" s="6"/>
      <c r="GZ573" s="6"/>
      <c r="HA573" s="6"/>
      <c r="HB573" s="6"/>
      <c r="HC573" s="6"/>
      <c r="HD573" s="6"/>
      <c r="HE573" s="6"/>
      <c r="HF573" s="6"/>
      <c r="HG573" s="6"/>
      <c r="HH573" s="6"/>
      <c r="HI573" s="6"/>
      <c r="HJ573" s="6"/>
      <c r="HK573" s="6"/>
      <c r="HL573" s="6"/>
      <c r="HM573" s="6"/>
      <c r="HN573" s="6"/>
      <c r="HO573" s="6"/>
      <c r="HP573" s="6"/>
      <c r="HQ573" s="6"/>
      <c r="HR573" s="6"/>
      <c r="HS573" s="6"/>
      <c r="HT573" s="6"/>
      <c r="HU573" s="6"/>
    </row>
    <row r="574" s="12" customFormat="1" ht="24" spans="1:229">
      <c r="A574" s="45" t="s">
        <v>42</v>
      </c>
      <c r="B574" s="46" t="s">
        <v>583</v>
      </c>
      <c r="C574" s="45" t="s">
        <v>58</v>
      </c>
      <c r="D574" s="45" t="s">
        <v>45</v>
      </c>
      <c r="E574" s="45" t="s">
        <v>267</v>
      </c>
      <c r="F574" s="45">
        <v>1</v>
      </c>
      <c r="G574" s="45">
        <v>1</v>
      </c>
      <c r="H574" s="45">
        <v>171</v>
      </c>
      <c r="I574" s="45">
        <v>746</v>
      </c>
      <c r="J574" s="45">
        <v>2020</v>
      </c>
      <c r="K574" s="45">
        <v>2020</v>
      </c>
      <c r="L574" s="55">
        <v>10</v>
      </c>
      <c r="M574" s="55">
        <v>0</v>
      </c>
      <c r="N574" s="55">
        <v>0</v>
      </c>
      <c r="O574" s="55">
        <v>10</v>
      </c>
      <c r="P574" s="55">
        <v>0</v>
      </c>
      <c r="Q574" s="45" t="s">
        <v>46</v>
      </c>
      <c r="R574" s="45">
        <v>884</v>
      </c>
      <c r="S574" s="45">
        <v>3373</v>
      </c>
      <c r="T574" s="45">
        <f t="shared" si="178"/>
        <v>171</v>
      </c>
      <c r="U574" s="45">
        <f t="shared" si="179"/>
        <v>746</v>
      </c>
      <c r="V574" s="45">
        <v>0</v>
      </c>
      <c r="W574" s="45">
        <v>0</v>
      </c>
      <c r="X574" s="45">
        <v>0</v>
      </c>
      <c r="Y574" s="45">
        <v>0</v>
      </c>
      <c r="Z574" s="45">
        <v>0</v>
      </c>
      <c r="AA574" s="45">
        <v>0</v>
      </c>
      <c r="AB574" s="46" t="s">
        <v>515</v>
      </c>
      <c r="AC574" s="46" t="s">
        <v>58</v>
      </c>
      <c r="AD574" s="4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c r="BW574" s="6"/>
      <c r="BX574" s="6"/>
      <c r="BY574" s="6"/>
      <c r="BZ574" s="6"/>
      <c r="CA574" s="6"/>
      <c r="CB574" s="6"/>
      <c r="CC574" s="6"/>
      <c r="CD574" s="6"/>
      <c r="CE574" s="6"/>
      <c r="CF574" s="6"/>
      <c r="CG574" s="6"/>
      <c r="CH574" s="6"/>
      <c r="CI574" s="6"/>
      <c r="CJ574" s="6"/>
      <c r="CK574" s="6"/>
      <c r="CL574" s="6"/>
      <c r="CM574" s="6"/>
      <c r="CN574" s="6"/>
      <c r="CO574" s="6"/>
      <c r="CP574" s="6"/>
      <c r="CQ574" s="6"/>
      <c r="CR574" s="6"/>
      <c r="CS574" s="6"/>
      <c r="CT574" s="6"/>
      <c r="CU574" s="6"/>
      <c r="CV574" s="6"/>
      <c r="CW574" s="6"/>
      <c r="CX574" s="6"/>
      <c r="CY574" s="6"/>
      <c r="CZ574" s="6"/>
      <c r="DA574" s="6"/>
      <c r="DB574" s="6"/>
      <c r="DC574" s="6"/>
      <c r="DD574" s="6"/>
      <c r="DE574" s="6"/>
      <c r="DF574" s="6"/>
      <c r="DG574" s="6"/>
      <c r="DH574" s="6"/>
      <c r="DI574" s="6"/>
      <c r="DJ574" s="6"/>
      <c r="DK574" s="6"/>
      <c r="DL574" s="6"/>
      <c r="DM574" s="6"/>
      <c r="DN574" s="6"/>
      <c r="DO574" s="6"/>
      <c r="DP574" s="6"/>
      <c r="DQ574" s="6"/>
      <c r="DR574" s="6"/>
      <c r="DS574" s="6"/>
      <c r="DT574" s="6"/>
      <c r="DU574" s="6"/>
      <c r="DV574" s="6"/>
      <c r="DW574" s="6"/>
      <c r="DX574" s="6"/>
      <c r="DY574" s="6"/>
      <c r="DZ574" s="6"/>
      <c r="EA574" s="6"/>
      <c r="EB574" s="6"/>
      <c r="EC574" s="6"/>
      <c r="ED574" s="6"/>
      <c r="EE574" s="6"/>
      <c r="EF574" s="6"/>
      <c r="EG574" s="6"/>
      <c r="EH574" s="6"/>
      <c r="EI574" s="6"/>
      <c r="EJ574" s="6"/>
      <c r="EK574" s="6"/>
      <c r="EL574" s="6"/>
      <c r="EM574" s="6"/>
      <c r="EN574" s="6"/>
      <c r="EO574" s="6"/>
      <c r="EP574" s="6"/>
      <c r="EQ574" s="6"/>
      <c r="ER574" s="6"/>
      <c r="ES574" s="6"/>
      <c r="ET574" s="6"/>
      <c r="EU574" s="6"/>
      <c r="EV574" s="6"/>
      <c r="EW574" s="6"/>
      <c r="EX574" s="6"/>
      <c r="EY574" s="6"/>
      <c r="EZ574" s="6"/>
      <c r="FA574" s="6"/>
      <c r="FB574" s="6"/>
      <c r="FC574" s="6"/>
      <c r="FD574" s="6"/>
      <c r="FE574" s="6"/>
      <c r="FF574" s="6"/>
      <c r="FG574" s="6"/>
      <c r="FH574" s="6"/>
      <c r="FI574" s="6"/>
      <c r="FJ574" s="6"/>
      <c r="FK574" s="6"/>
      <c r="FL574" s="6"/>
      <c r="FM574" s="6"/>
      <c r="FN574" s="6"/>
      <c r="FO574" s="6"/>
      <c r="FP574" s="6"/>
      <c r="FQ574" s="6"/>
      <c r="FR574" s="6"/>
      <c r="FS574" s="6"/>
      <c r="FT574" s="6"/>
      <c r="FU574" s="6"/>
      <c r="FV574" s="6"/>
      <c r="FW574" s="6"/>
      <c r="FX574" s="6"/>
      <c r="FY574" s="6"/>
      <c r="FZ574" s="6"/>
      <c r="GA574" s="6"/>
      <c r="GB574" s="6"/>
      <c r="GC574" s="6"/>
      <c r="GD574" s="6"/>
      <c r="GE574" s="6"/>
      <c r="GF574" s="6"/>
      <c r="GG574" s="6"/>
      <c r="GH574" s="6"/>
      <c r="GI574" s="6"/>
      <c r="GJ574" s="6"/>
      <c r="GK574" s="6"/>
      <c r="GL574" s="6"/>
      <c r="GM574" s="6"/>
      <c r="GN574" s="6"/>
      <c r="GO574" s="6"/>
      <c r="GP574" s="6"/>
      <c r="GQ574" s="6"/>
      <c r="GR574" s="6"/>
      <c r="GS574" s="6"/>
      <c r="GT574" s="6"/>
      <c r="GU574" s="6"/>
      <c r="GV574" s="6"/>
      <c r="GW574" s="6"/>
      <c r="GX574" s="6"/>
      <c r="GY574" s="6"/>
      <c r="GZ574" s="6"/>
      <c r="HA574" s="6"/>
      <c r="HB574" s="6"/>
      <c r="HC574" s="6"/>
      <c r="HD574" s="6"/>
      <c r="HE574" s="6"/>
      <c r="HF574" s="6"/>
      <c r="HG574" s="6"/>
      <c r="HH574" s="6"/>
      <c r="HI574" s="6"/>
      <c r="HJ574" s="6"/>
      <c r="HK574" s="6"/>
      <c r="HL574" s="6"/>
      <c r="HM574" s="6"/>
      <c r="HN574" s="6"/>
      <c r="HO574" s="6"/>
      <c r="HP574" s="6"/>
      <c r="HQ574" s="6"/>
      <c r="HR574" s="6"/>
      <c r="HS574" s="6"/>
      <c r="HT574" s="6"/>
      <c r="HU574" s="6"/>
    </row>
    <row r="575" s="12" customFormat="1" ht="24" spans="1:229">
      <c r="A575" s="45" t="s">
        <v>42</v>
      </c>
      <c r="B575" s="46" t="s">
        <v>584</v>
      </c>
      <c r="C575" s="45" t="s">
        <v>58</v>
      </c>
      <c r="D575" s="45" t="s">
        <v>45</v>
      </c>
      <c r="E575" s="45" t="s">
        <v>267</v>
      </c>
      <c r="F575" s="45">
        <v>1</v>
      </c>
      <c r="G575" s="45">
        <v>1</v>
      </c>
      <c r="H575" s="45">
        <v>231</v>
      </c>
      <c r="I575" s="45">
        <v>1018</v>
      </c>
      <c r="J575" s="45">
        <v>2020</v>
      </c>
      <c r="K575" s="45">
        <v>2020</v>
      </c>
      <c r="L575" s="55">
        <v>10</v>
      </c>
      <c r="M575" s="55">
        <v>0</v>
      </c>
      <c r="N575" s="55">
        <v>0</v>
      </c>
      <c r="O575" s="55">
        <v>10</v>
      </c>
      <c r="P575" s="55">
        <v>0</v>
      </c>
      <c r="Q575" s="45" t="s">
        <v>46</v>
      </c>
      <c r="R575" s="45">
        <v>388</v>
      </c>
      <c r="S575" s="45">
        <v>1647</v>
      </c>
      <c r="T575" s="45">
        <f t="shared" si="178"/>
        <v>231</v>
      </c>
      <c r="U575" s="45">
        <f t="shared" si="179"/>
        <v>1018</v>
      </c>
      <c r="V575" s="45">
        <v>0</v>
      </c>
      <c r="W575" s="45">
        <v>0</v>
      </c>
      <c r="X575" s="45">
        <v>0</v>
      </c>
      <c r="Y575" s="45">
        <v>0</v>
      </c>
      <c r="Z575" s="45">
        <v>0</v>
      </c>
      <c r="AA575" s="45">
        <v>0</v>
      </c>
      <c r="AB575" s="46" t="s">
        <v>515</v>
      </c>
      <c r="AC575" s="46" t="s">
        <v>58</v>
      </c>
      <c r="AD575" s="4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c r="BW575" s="6"/>
      <c r="BX575" s="6"/>
      <c r="BY575" s="6"/>
      <c r="BZ575" s="6"/>
      <c r="CA575" s="6"/>
      <c r="CB575" s="6"/>
      <c r="CC575" s="6"/>
      <c r="CD575" s="6"/>
      <c r="CE575" s="6"/>
      <c r="CF575" s="6"/>
      <c r="CG575" s="6"/>
      <c r="CH575" s="6"/>
      <c r="CI575" s="6"/>
      <c r="CJ575" s="6"/>
      <c r="CK575" s="6"/>
      <c r="CL575" s="6"/>
      <c r="CM575" s="6"/>
      <c r="CN575" s="6"/>
      <c r="CO575" s="6"/>
      <c r="CP575" s="6"/>
      <c r="CQ575" s="6"/>
      <c r="CR575" s="6"/>
      <c r="CS575" s="6"/>
      <c r="CT575" s="6"/>
      <c r="CU575" s="6"/>
      <c r="CV575" s="6"/>
      <c r="CW575" s="6"/>
      <c r="CX575" s="6"/>
      <c r="CY575" s="6"/>
      <c r="CZ575" s="6"/>
      <c r="DA575" s="6"/>
      <c r="DB575" s="6"/>
      <c r="DC575" s="6"/>
      <c r="DD575" s="6"/>
      <c r="DE575" s="6"/>
      <c r="DF575" s="6"/>
      <c r="DG575" s="6"/>
      <c r="DH575" s="6"/>
      <c r="DI575" s="6"/>
      <c r="DJ575" s="6"/>
      <c r="DK575" s="6"/>
      <c r="DL575" s="6"/>
      <c r="DM575" s="6"/>
      <c r="DN575" s="6"/>
      <c r="DO575" s="6"/>
      <c r="DP575" s="6"/>
      <c r="DQ575" s="6"/>
      <c r="DR575" s="6"/>
      <c r="DS575" s="6"/>
      <c r="DT575" s="6"/>
      <c r="DU575" s="6"/>
      <c r="DV575" s="6"/>
      <c r="DW575" s="6"/>
      <c r="DX575" s="6"/>
      <c r="DY575" s="6"/>
      <c r="DZ575" s="6"/>
      <c r="EA575" s="6"/>
      <c r="EB575" s="6"/>
      <c r="EC575" s="6"/>
      <c r="ED575" s="6"/>
      <c r="EE575" s="6"/>
      <c r="EF575" s="6"/>
      <c r="EG575" s="6"/>
      <c r="EH575" s="6"/>
      <c r="EI575" s="6"/>
      <c r="EJ575" s="6"/>
      <c r="EK575" s="6"/>
      <c r="EL575" s="6"/>
      <c r="EM575" s="6"/>
      <c r="EN575" s="6"/>
      <c r="EO575" s="6"/>
      <c r="EP575" s="6"/>
      <c r="EQ575" s="6"/>
      <c r="ER575" s="6"/>
      <c r="ES575" s="6"/>
      <c r="ET575" s="6"/>
      <c r="EU575" s="6"/>
      <c r="EV575" s="6"/>
      <c r="EW575" s="6"/>
      <c r="EX575" s="6"/>
      <c r="EY575" s="6"/>
      <c r="EZ575" s="6"/>
      <c r="FA575" s="6"/>
      <c r="FB575" s="6"/>
      <c r="FC575" s="6"/>
      <c r="FD575" s="6"/>
      <c r="FE575" s="6"/>
      <c r="FF575" s="6"/>
      <c r="FG575" s="6"/>
      <c r="FH575" s="6"/>
      <c r="FI575" s="6"/>
      <c r="FJ575" s="6"/>
      <c r="FK575" s="6"/>
      <c r="FL575" s="6"/>
      <c r="FM575" s="6"/>
      <c r="FN575" s="6"/>
      <c r="FO575" s="6"/>
      <c r="FP575" s="6"/>
      <c r="FQ575" s="6"/>
      <c r="FR575" s="6"/>
      <c r="FS575" s="6"/>
      <c r="FT575" s="6"/>
      <c r="FU575" s="6"/>
      <c r="FV575" s="6"/>
      <c r="FW575" s="6"/>
      <c r="FX575" s="6"/>
      <c r="FY575" s="6"/>
      <c r="FZ575" s="6"/>
      <c r="GA575" s="6"/>
      <c r="GB575" s="6"/>
      <c r="GC575" s="6"/>
      <c r="GD575" s="6"/>
      <c r="GE575" s="6"/>
      <c r="GF575" s="6"/>
      <c r="GG575" s="6"/>
      <c r="GH575" s="6"/>
      <c r="GI575" s="6"/>
      <c r="GJ575" s="6"/>
      <c r="GK575" s="6"/>
      <c r="GL575" s="6"/>
      <c r="GM575" s="6"/>
      <c r="GN575" s="6"/>
      <c r="GO575" s="6"/>
      <c r="GP575" s="6"/>
      <c r="GQ575" s="6"/>
      <c r="GR575" s="6"/>
      <c r="GS575" s="6"/>
      <c r="GT575" s="6"/>
      <c r="GU575" s="6"/>
      <c r="GV575" s="6"/>
      <c r="GW575" s="6"/>
      <c r="GX575" s="6"/>
      <c r="GY575" s="6"/>
      <c r="GZ575" s="6"/>
      <c r="HA575" s="6"/>
      <c r="HB575" s="6"/>
      <c r="HC575" s="6"/>
      <c r="HD575" s="6"/>
      <c r="HE575" s="6"/>
      <c r="HF575" s="6"/>
      <c r="HG575" s="6"/>
      <c r="HH575" s="6"/>
      <c r="HI575" s="6"/>
      <c r="HJ575" s="6"/>
      <c r="HK575" s="6"/>
      <c r="HL575" s="6"/>
      <c r="HM575" s="6"/>
      <c r="HN575" s="6"/>
      <c r="HO575" s="6"/>
      <c r="HP575" s="6"/>
      <c r="HQ575" s="6"/>
      <c r="HR575" s="6"/>
      <c r="HS575" s="6"/>
      <c r="HT575" s="6"/>
      <c r="HU575" s="6"/>
    </row>
    <row r="576" s="12" customFormat="1" ht="24" spans="1:229">
      <c r="A576" s="45" t="s">
        <v>42</v>
      </c>
      <c r="B576" s="46" t="s">
        <v>585</v>
      </c>
      <c r="C576" s="45" t="s">
        <v>58</v>
      </c>
      <c r="D576" s="45" t="s">
        <v>45</v>
      </c>
      <c r="E576" s="45" t="s">
        <v>267</v>
      </c>
      <c r="F576" s="45">
        <v>1</v>
      </c>
      <c r="G576" s="45">
        <v>1</v>
      </c>
      <c r="H576" s="45">
        <v>308</v>
      </c>
      <c r="I576" s="45">
        <v>1329</v>
      </c>
      <c r="J576" s="45">
        <v>2020</v>
      </c>
      <c r="K576" s="45">
        <v>2020</v>
      </c>
      <c r="L576" s="55">
        <v>10</v>
      </c>
      <c r="M576" s="55">
        <v>0</v>
      </c>
      <c r="N576" s="55">
        <v>0</v>
      </c>
      <c r="O576" s="55">
        <v>10</v>
      </c>
      <c r="P576" s="55">
        <v>0</v>
      </c>
      <c r="Q576" s="45" t="s">
        <v>46</v>
      </c>
      <c r="R576" s="45">
        <v>647</v>
      </c>
      <c r="S576" s="45">
        <v>2753</v>
      </c>
      <c r="T576" s="45">
        <f t="shared" si="178"/>
        <v>308</v>
      </c>
      <c r="U576" s="45">
        <f t="shared" si="179"/>
        <v>1329</v>
      </c>
      <c r="V576" s="45">
        <v>0</v>
      </c>
      <c r="W576" s="45">
        <v>0</v>
      </c>
      <c r="X576" s="45">
        <v>0</v>
      </c>
      <c r="Y576" s="45">
        <v>0</v>
      </c>
      <c r="Z576" s="45">
        <v>0</v>
      </c>
      <c r="AA576" s="45">
        <v>0</v>
      </c>
      <c r="AB576" s="46" t="s">
        <v>515</v>
      </c>
      <c r="AC576" s="46" t="s">
        <v>58</v>
      </c>
      <c r="AD576" s="4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c r="BW576" s="6"/>
      <c r="BX576" s="6"/>
      <c r="BY576" s="6"/>
      <c r="BZ576" s="6"/>
      <c r="CA576" s="6"/>
      <c r="CB576" s="6"/>
      <c r="CC576" s="6"/>
      <c r="CD576" s="6"/>
      <c r="CE576" s="6"/>
      <c r="CF576" s="6"/>
      <c r="CG576" s="6"/>
      <c r="CH576" s="6"/>
      <c r="CI576" s="6"/>
      <c r="CJ576" s="6"/>
      <c r="CK576" s="6"/>
      <c r="CL576" s="6"/>
      <c r="CM576" s="6"/>
      <c r="CN576" s="6"/>
      <c r="CO576" s="6"/>
      <c r="CP576" s="6"/>
      <c r="CQ576" s="6"/>
      <c r="CR576" s="6"/>
      <c r="CS576" s="6"/>
      <c r="CT576" s="6"/>
      <c r="CU576" s="6"/>
      <c r="CV576" s="6"/>
      <c r="CW576" s="6"/>
      <c r="CX576" s="6"/>
      <c r="CY576" s="6"/>
      <c r="CZ576" s="6"/>
      <c r="DA576" s="6"/>
      <c r="DB576" s="6"/>
      <c r="DC576" s="6"/>
      <c r="DD576" s="6"/>
      <c r="DE576" s="6"/>
      <c r="DF576" s="6"/>
      <c r="DG576" s="6"/>
      <c r="DH576" s="6"/>
      <c r="DI576" s="6"/>
      <c r="DJ576" s="6"/>
      <c r="DK576" s="6"/>
      <c r="DL576" s="6"/>
      <c r="DM576" s="6"/>
      <c r="DN576" s="6"/>
      <c r="DO576" s="6"/>
      <c r="DP576" s="6"/>
      <c r="DQ576" s="6"/>
      <c r="DR576" s="6"/>
      <c r="DS576" s="6"/>
      <c r="DT576" s="6"/>
      <c r="DU576" s="6"/>
      <c r="DV576" s="6"/>
      <c r="DW576" s="6"/>
      <c r="DX576" s="6"/>
      <c r="DY576" s="6"/>
      <c r="DZ576" s="6"/>
      <c r="EA576" s="6"/>
      <c r="EB576" s="6"/>
      <c r="EC576" s="6"/>
      <c r="ED576" s="6"/>
      <c r="EE576" s="6"/>
      <c r="EF576" s="6"/>
      <c r="EG576" s="6"/>
      <c r="EH576" s="6"/>
      <c r="EI576" s="6"/>
      <c r="EJ576" s="6"/>
      <c r="EK576" s="6"/>
      <c r="EL576" s="6"/>
      <c r="EM576" s="6"/>
      <c r="EN576" s="6"/>
      <c r="EO576" s="6"/>
      <c r="EP576" s="6"/>
      <c r="EQ576" s="6"/>
      <c r="ER576" s="6"/>
      <c r="ES576" s="6"/>
      <c r="ET576" s="6"/>
      <c r="EU576" s="6"/>
      <c r="EV576" s="6"/>
      <c r="EW576" s="6"/>
      <c r="EX576" s="6"/>
      <c r="EY576" s="6"/>
      <c r="EZ576" s="6"/>
      <c r="FA576" s="6"/>
      <c r="FB576" s="6"/>
      <c r="FC576" s="6"/>
      <c r="FD576" s="6"/>
      <c r="FE576" s="6"/>
      <c r="FF576" s="6"/>
      <c r="FG576" s="6"/>
      <c r="FH576" s="6"/>
      <c r="FI576" s="6"/>
      <c r="FJ576" s="6"/>
      <c r="FK576" s="6"/>
      <c r="FL576" s="6"/>
      <c r="FM576" s="6"/>
      <c r="FN576" s="6"/>
      <c r="FO576" s="6"/>
      <c r="FP576" s="6"/>
      <c r="FQ576" s="6"/>
      <c r="FR576" s="6"/>
      <c r="FS576" s="6"/>
      <c r="FT576" s="6"/>
      <c r="FU576" s="6"/>
      <c r="FV576" s="6"/>
      <c r="FW576" s="6"/>
      <c r="FX576" s="6"/>
      <c r="FY576" s="6"/>
      <c r="FZ576" s="6"/>
      <c r="GA576" s="6"/>
      <c r="GB576" s="6"/>
      <c r="GC576" s="6"/>
      <c r="GD576" s="6"/>
      <c r="GE576" s="6"/>
      <c r="GF576" s="6"/>
      <c r="GG576" s="6"/>
      <c r="GH576" s="6"/>
      <c r="GI576" s="6"/>
      <c r="GJ576" s="6"/>
      <c r="GK576" s="6"/>
      <c r="GL576" s="6"/>
      <c r="GM576" s="6"/>
      <c r="GN576" s="6"/>
      <c r="GO576" s="6"/>
      <c r="GP576" s="6"/>
      <c r="GQ576" s="6"/>
      <c r="GR576" s="6"/>
      <c r="GS576" s="6"/>
      <c r="GT576" s="6"/>
      <c r="GU576" s="6"/>
      <c r="GV576" s="6"/>
      <c r="GW576" s="6"/>
      <c r="GX576" s="6"/>
      <c r="GY576" s="6"/>
      <c r="GZ576" s="6"/>
      <c r="HA576" s="6"/>
      <c r="HB576" s="6"/>
      <c r="HC576" s="6"/>
      <c r="HD576" s="6"/>
      <c r="HE576" s="6"/>
      <c r="HF576" s="6"/>
      <c r="HG576" s="6"/>
      <c r="HH576" s="6"/>
      <c r="HI576" s="6"/>
      <c r="HJ576" s="6"/>
      <c r="HK576" s="6"/>
      <c r="HL576" s="6"/>
      <c r="HM576" s="6"/>
      <c r="HN576" s="6"/>
      <c r="HO576" s="6"/>
      <c r="HP576" s="6"/>
      <c r="HQ576" s="6"/>
      <c r="HR576" s="6"/>
      <c r="HS576" s="6"/>
      <c r="HT576" s="6"/>
      <c r="HU576" s="6"/>
    </row>
    <row r="577" s="12" customFormat="1" ht="24" spans="1:229">
      <c r="A577" s="45" t="s">
        <v>42</v>
      </c>
      <c r="B577" s="46" t="s">
        <v>586</v>
      </c>
      <c r="C577" s="45" t="s">
        <v>58</v>
      </c>
      <c r="D577" s="45" t="s">
        <v>45</v>
      </c>
      <c r="E577" s="45" t="s">
        <v>267</v>
      </c>
      <c r="F577" s="45">
        <v>1</v>
      </c>
      <c r="G577" s="45">
        <v>1</v>
      </c>
      <c r="H577" s="45">
        <v>71</v>
      </c>
      <c r="I577" s="45">
        <v>264</v>
      </c>
      <c r="J577" s="45">
        <v>2020</v>
      </c>
      <c r="K577" s="45">
        <v>2020</v>
      </c>
      <c r="L577" s="55">
        <v>10</v>
      </c>
      <c r="M577" s="55">
        <v>0</v>
      </c>
      <c r="N577" s="55">
        <v>0</v>
      </c>
      <c r="O577" s="55">
        <v>10</v>
      </c>
      <c r="P577" s="55">
        <v>0</v>
      </c>
      <c r="Q577" s="45" t="s">
        <v>46</v>
      </c>
      <c r="R577" s="45">
        <v>849</v>
      </c>
      <c r="S577" s="45">
        <v>3452</v>
      </c>
      <c r="T577" s="45">
        <f t="shared" si="178"/>
        <v>71</v>
      </c>
      <c r="U577" s="45">
        <f t="shared" si="179"/>
        <v>264</v>
      </c>
      <c r="V577" s="45">
        <v>0</v>
      </c>
      <c r="W577" s="45">
        <v>0</v>
      </c>
      <c r="X577" s="45">
        <v>0</v>
      </c>
      <c r="Y577" s="45">
        <v>0</v>
      </c>
      <c r="Z577" s="45">
        <v>0</v>
      </c>
      <c r="AA577" s="45">
        <v>0</v>
      </c>
      <c r="AB577" s="46" t="s">
        <v>515</v>
      </c>
      <c r="AC577" s="46" t="s">
        <v>58</v>
      </c>
      <c r="AD577" s="4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c r="BW577" s="6"/>
      <c r="BX577" s="6"/>
      <c r="BY577" s="6"/>
      <c r="BZ577" s="6"/>
      <c r="CA577" s="6"/>
      <c r="CB577" s="6"/>
      <c r="CC577" s="6"/>
      <c r="CD577" s="6"/>
      <c r="CE577" s="6"/>
      <c r="CF577" s="6"/>
      <c r="CG577" s="6"/>
      <c r="CH577" s="6"/>
      <c r="CI577" s="6"/>
      <c r="CJ577" s="6"/>
      <c r="CK577" s="6"/>
      <c r="CL577" s="6"/>
      <c r="CM577" s="6"/>
      <c r="CN577" s="6"/>
      <c r="CO577" s="6"/>
      <c r="CP577" s="6"/>
      <c r="CQ577" s="6"/>
      <c r="CR577" s="6"/>
      <c r="CS577" s="6"/>
      <c r="CT577" s="6"/>
      <c r="CU577" s="6"/>
      <c r="CV577" s="6"/>
      <c r="CW577" s="6"/>
      <c r="CX577" s="6"/>
      <c r="CY577" s="6"/>
      <c r="CZ577" s="6"/>
      <c r="DA577" s="6"/>
      <c r="DB577" s="6"/>
      <c r="DC577" s="6"/>
      <c r="DD577" s="6"/>
      <c r="DE577" s="6"/>
      <c r="DF577" s="6"/>
      <c r="DG577" s="6"/>
      <c r="DH577" s="6"/>
      <c r="DI577" s="6"/>
      <c r="DJ577" s="6"/>
      <c r="DK577" s="6"/>
      <c r="DL577" s="6"/>
      <c r="DM577" s="6"/>
      <c r="DN577" s="6"/>
      <c r="DO577" s="6"/>
      <c r="DP577" s="6"/>
      <c r="DQ577" s="6"/>
      <c r="DR577" s="6"/>
      <c r="DS577" s="6"/>
      <c r="DT577" s="6"/>
      <c r="DU577" s="6"/>
      <c r="DV577" s="6"/>
      <c r="DW577" s="6"/>
      <c r="DX577" s="6"/>
      <c r="DY577" s="6"/>
      <c r="DZ577" s="6"/>
      <c r="EA577" s="6"/>
      <c r="EB577" s="6"/>
      <c r="EC577" s="6"/>
      <c r="ED577" s="6"/>
      <c r="EE577" s="6"/>
      <c r="EF577" s="6"/>
      <c r="EG577" s="6"/>
      <c r="EH577" s="6"/>
      <c r="EI577" s="6"/>
      <c r="EJ577" s="6"/>
      <c r="EK577" s="6"/>
      <c r="EL577" s="6"/>
      <c r="EM577" s="6"/>
      <c r="EN577" s="6"/>
      <c r="EO577" s="6"/>
      <c r="EP577" s="6"/>
      <c r="EQ577" s="6"/>
      <c r="ER577" s="6"/>
      <c r="ES577" s="6"/>
      <c r="ET577" s="6"/>
      <c r="EU577" s="6"/>
      <c r="EV577" s="6"/>
      <c r="EW577" s="6"/>
      <c r="EX577" s="6"/>
      <c r="EY577" s="6"/>
      <c r="EZ577" s="6"/>
      <c r="FA577" s="6"/>
      <c r="FB577" s="6"/>
      <c r="FC577" s="6"/>
      <c r="FD577" s="6"/>
      <c r="FE577" s="6"/>
      <c r="FF577" s="6"/>
      <c r="FG577" s="6"/>
      <c r="FH577" s="6"/>
      <c r="FI577" s="6"/>
      <c r="FJ577" s="6"/>
      <c r="FK577" s="6"/>
      <c r="FL577" s="6"/>
      <c r="FM577" s="6"/>
      <c r="FN577" s="6"/>
      <c r="FO577" s="6"/>
      <c r="FP577" s="6"/>
      <c r="FQ577" s="6"/>
      <c r="FR577" s="6"/>
      <c r="FS577" s="6"/>
      <c r="FT577" s="6"/>
      <c r="FU577" s="6"/>
      <c r="FV577" s="6"/>
      <c r="FW577" s="6"/>
      <c r="FX577" s="6"/>
      <c r="FY577" s="6"/>
      <c r="FZ577" s="6"/>
      <c r="GA577" s="6"/>
      <c r="GB577" s="6"/>
      <c r="GC577" s="6"/>
      <c r="GD577" s="6"/>
      <c r="GE577" s="6"/>
      <c r="GF577" s="6"/>
      <c r="GG577" s="6"/>
      <c r="GH577" s="6"/>
      <c r="GI577" s="6"/>
      <c r="GJ577" s="6"/>
      <c r="GK577" s="6"/>
      <c r="GL577" s="6"/>
      <c r="GM577" s="6"/>
      <c r="GN577" s="6"/>
      <c r="GO577" s="6"/>
      <c r="GP577" s="6"/>
      <c r="GQ577" s="6"/>
      <c r="GR577" s="6"/>
      <c r="GS577" s="6"/>
      <c r="GT577" s="6"/>
      <c r="GU577" s="6"/>
      <c r="GV577" s="6"/>
      <c r="GW577" s="6"/>
      <c r="GX577" s="6"/>
      <c r="GY577" s="6"/>
      <c r="GZ577" s="6"/>
      <c r="HA577" s="6"/>
      <c r="HB577" s="6"/>
      <c r="HC577" s="6"/>
      <c r="HD577" s="6"/>
      <c r="HE577" s="6"/>
      <c r="HF577" s="6"/>
      <c r="HG577" s="6"/>
      <c r="HH577" s="6"/>
      <c r="HI577" s="6"/>
      <c r="HJ577" s="6"/>
      <c r="HK577" s="6"/>
      <c r="HL577" s="6"/>
      <c r="HM577" s="6"/>
      <c r="HN577" s="6"/>
      <c r="HO577" s="6"/>
      <c r="HP577" s="6"/>
      <c r="HQ577" s="6"/>
      <c r="HR577" s="6"/>
      <c r="HS577" s="6"/>
      <c r="HT577" s="6"/>
      <c r="HU577" s="6"/>
    </row>
    <row r="578" s="12" customFormat="1" ht="24" spans="1:229">
      <c r="A578" s="45" t="s">
        <v>42</v>
      </c>
      <c r="B578" s="46" t="s">
        <v>587</v>
      </c>
      <c r="C578" s="45" t="s">
        <v>57</v>
      </c>
      <c r="D578" s="45" t="s">
        <v>248</v>
      </c>
      <c r="E578" s="45" t="s">
        <v>267</v>
      </c>
      <c r="F578" s="45">
        <v>1</v>
      </c>
      <c r="G578" s="45">
        <v>1</v>
      </c>
      <c r="H578" s="45">
        <v>71</v>
      </c>
      <c r="I578" s="45">
        <v>307</v>
      </c>
      <c r="J578" s="45">
        <v>2020</v>
      </c>
      <c r="K578" s="45">
        <v>2020</v>
      </c>
      <c r="L578" s="55">
        <v>10</v>
      </c>
      <c r="M578" s="55">
        <v>0</v>
      </c>
      <c r="N578" s="55">
        <v>0</v>
      </c>
      <c r="O578" s="55">
        <v>10</v>
      </c>
      <c r="P578" s="55">
        <v>0</v>
      </c>
      <c r="Q578" s="45" t="s">
        <v>46</v>
      </c>
      <c r="R578" s="45">
        <v>531</v>
      </c>
      <c r="S578" s="45">
        <v>2292</v>
      </c>
      <c r="T578" s="45">
        <f t="shared" si="178"/>
        <v>71</v>
      </c>
      <c r="U578" s="45">
        <f t="shared" si="179"/>
        <v>307</v>
      </c>
      <c r="V578" s="45">
        <v>0</v>
      </c>
      <c r="W578" s="45">
        <v>0</v>
      </c>
      <c r="X578" s="45">
        <v>71</v>
      </c>
      <c r="Y578" s="45">
        <v>307</v>
      </c>
      <c r="Z578" s="45">
        <v>0</v>
      </c>
      <c r="AA578" s="45">
        <v>0</v>
      </c>
      <c r="AB578" s="46" t="s">
        <v>299</v>
      </c>
      <c r="AC578" s="46" t="s">
        <v>57</v>
      </c>
      <c r="AD578" s="4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c r="BW578" s="6"/>
      <c r="BX578" s="6"/>
      <c r="BY578" s="6"/>
      <c r="BZ578" s="6"/>
      <c r="CA578" s="6"/>
      <c r="CB578" s="6"/>
      <c r="CC578" s="6"/>
      <c r="CD578" s="6"/>
      <c r="CE578" s="6"/>
      <c r="CF578" s="6"/>
      <c r="CG578" s="6"/>
      <c r="CH578" s="6"/>
      <c r="CI578" s="6"/>
      <c r="CJ578" s="6"/>
      <c r="CK578" s="6"/>
      <c r="CL578" s="6"/>
      <c r="CM578" s="6"/>
      <c r="CN578" s="6"/>
      <c r="CO578" s="6"/>
      <c r="CP578" s="6"/>
      <c r="CQ578" s="6"/>
      <c r="CR578" s="6"/>
      <c r="CS578" s="6"/>
      <c r="CT578" s="6"/>
      <c r="CU578" s="6"/>
      <c r="CV578" s="6"/>
      <c r="CW578" s="6"/>
      <c r="CX578" s="6"/>
      <c r="CY578" s="6"/>
      <c r="CZ578" s="6"/>
      <c r="DA578" s="6"/>
      <c r="DB578" s="6"/>
      <c r="DC578" s="6"/>
      <c r="DD578" s="6"/>
      <c r="DE578" s="6"/>
      <c r="DF578" s="6"/>
      <c r="DG578" s="6"/>
      <c r="DH578" s="6"/>
      <c r="DI578" s="6"/>
      <c r="DJ578" s="6"/>
      <c r="DK578" s="6"/>
      <c r="DL578" s="6"/>
      <c r="DM578" s="6"/>
      <c r="DN578" s="6"/>
      <c r="DO578" s="6"/>
      <c r="DP578" s="6"/>
      <c r="DQ578" s="6"/>
      <c r="DR578" s="6"/>
      <c r="DS578" s="6"/>
      <c r="DT578" s="6"/>
      <c r="DU578" s="6"/>
      <c r="DV578" s="6"/>
      <c r="DW578" s="6"/>
      <c r="DX578" s="6"/>
      <c r="DY578" s="6"/>
      <c r="DZ578" s="6"/>
      <c r="EA578" s="6"/>
      <c r="EB578" s="6"/>
      <c r="EC578" s="6"/>
      <c r="ED578" s="6"/>
      <c r="EE578" s="6"/>
      <c r="EF578" s="6"/>
      <c r="EG578" s="6"/>
      <c r="EH578" s="6"/>
      <c r="EI578" s="6"/>
      <c r="EJ578" s="6"/>
      <c r="EK578" s="6"/>
      <c r="EL578" s="6"/>
      <c r="EM578" s="6"/>
      <c r="EN578" s="6"/>
      <c r="EO578" s="6"/>
      <c r="EP578" s="6"/>
      <c r="EQ578" s="6"/>
      <c r="ER578" s="6"/>
      <c r="ES578" s="6"/>
      <c r="ET578" s="6"/>
      <c r="EU578" s="6"/>
      <c r="EV578" s="6"/>
      <c r="EW578" s="6"/>
      <c r="EX578" s="6"/>
      <c r="EY578" s="6"/>
      <c r="EZ578" s="6"/>
      <c r="FA578" s="6"/>
      <c r="FB578" s="6"/>
      <c r="FC578" s="6"/>
      <c r="FD578" s="6"/>
      <c r="FE578" s="6"/>
      <c r="FF578" s="6"/>
      <c r="FG578" s="6"/>
      <c r="FH578" s="6"/>
      <c r="FI578" s="6"/>
      <c r="FJ578" s="6"/>
      <c r="FK578" s="6"/>
      <c r="FL578" s="6"/>
      <c r="FM578" s="6"/>
      <c r="FN578" s="6"/>
      <c r="FO578" s="6"/>
      <c r="FP578" s="6"/>
      <c r="FQ578" s="6"/>
      <c r="FR578" s="6"/>
      <c r="FS578" s="6"/>
      <c r="FT578" s="6"/>
      <c r="FU578" s="6"/>
      <c r="FV578" s="6"/>
      <c r="FW578" s="6"/>
      <c r="FX578" s="6"/>
      <c r="FY578" s="6"/>
      <c r="FZ578" s="6"/>
      <c r="GA578" s="6"/>
      <c r="GB578" s="6"/>
      <c r="GC578" s="6"/>
      <c r="GD578" s="6"/>
      <c r="GE578" s="6"/>
      <c r="GF578" s="6"/>
      <c r="GG578" s="6"/>
      <c r="GH578" s="6"/>
      <c r="GI578" s="6"/>
      <c r="GJ578" s="6"/>
      <c r="GK578" s="6"/>
      <c r="GL578" s="6"/>
      <c r="GM578" s="6"/>
      <c r="GN578" s="6"/>
      <c r="GO578" s="6"/>
      <c r="GP578" s="6"/>
      <c r="GQ578" s="6"/>
      <c r="GR578" s="6"/>
      <c r="GS578" s="6"/>
      <c r="GT578" s="6"/>
      <c r="GU578" s="6"/>
      <c r="GV578" s="6"/>
      <c r="GW578" s="6"/>
      <c r="GX578" s="6"/>
      <c r="GY578" s="6"/>
      <c r="GZ578" s="6"/>
      <c r="HA578" s="6"/>
      <c r="HB578" s="6"/>
      <c r="HC578" s="6"/>
      <c r="HD578" s="6"/>
      <c r="HE578" s="6"/>
      <c r="HF578" s="6"/>
      <c r="HG578" s="6"/>
      <c r="HH578" s="6"/>
      <c r="HI578" s="6"/>
      <c r="HJ578" s="6"/>
      <c r="HK578" s="6"/>
      <c r="HL578" s="6"/>
      <c r="HM578" s="6"/>
      <c r="HN578" s="6"/>
      <c r="HO578" s="6"/>
      <c r="HP578" s="6"/>
      <c r="HQ578" s="6"/>
      <c r="HR578" s="6"/>
      <c r="HS578" s="6"/>
      <c r="HT578" s="6"/>
      <c r="HU578" s="6"/>
    </row>
    <row r="579" s="12" customFormat="1" ht="24" spans="1:229">
      <c r="A579" s="45" t="s">
        <v>42</v>
      </c>
      <c r="B579" s="46" t="s">
        <v>588</v>
      </c>
      <c r="C579" s="45" t="s">
        <v>57</v>
      </c>
      <c r="D579" s="45" t="s">
        <v>45</v>
      </c>
      <c r="E579" s="45" t="s">
        <v>267</v>
      </c>
      <c r="F579" s="45">
        <v>1</v>
      </c>
      <c r="G579" s="45">
        <v>1</v>
      </c>
      <c r="H579" s="45">
        <v>1</v>
      </c>
      <c r="I579" s="45">
        <v>2</v>
      </c>
      <c r="J579" s="45">
        <v>2020</v>
      </c>
      <c r="K579" s="45">
        <v>2020</v>
      </c>
      <c r="L579" s="55">
        <v>28</v>
      </c>
      <c r="M579" s="55">
        <v>0</v>
      </c>
      <c r="N579" s="55">
        <v>0</v>
      </c>
      <c r="O579" s="55">
        <v>28</v>
      </c>
      <c r="P579" s="55">
        <v>0</v>
      </c>
      <c r="Q579" s="45" t="s">
        <v>46</v>
      </c>
      <c r="R579" s="45">
        <v>84</v>
      </c>
      <c r="S579" s="45">
        <v>407</v>
      </c>
      <c r="T579" s="45">
        <f t="shared" si="178"/>
        <v>1</v>
      </c>
      <c r="U579" s="45">
        <f t="shared" si="179"/>
        <v>2</v>
      </c>
      <c r="V579" s="45">
        <v>0</v>
      </c>
      <c r="W579" s="45">
        <v>0</v>
      </c>
      <c r="X579" s="45">
        <v>1</v>
      </c>
      <c r="Y579" s="45">
        <v>2</v>
      </c>
      <c r="Z579" s="45">
        <v>0</v>
      </c>
      <c r="AA579" s="45">
        <v>0</v>
      </c>
      <c r="AB579" s="46" t="s">
        <v>299</v>
      </c>
      <c r="AC579" s="46" t="s">
        <v>57</v>
      </c>
      <c r="AD579" s="4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c r="BW579" s="6"/>
      <c r="BX579" s="6"/>
      <c r="BY579" s="6"/>
      <c r="BZ579" s="6"/>
      <c r="CA579" s="6"/>
      <c r="CB579" s="6"/>
      <c r="CC579" s="6"/>
      <c r="CD579" s="6"/>
      <c r="CE579" s="6"/>
      <c r="CF579" s="6"/>
      <c r="CG579" s="6"/>
      <c r="CH579" s="6"/>
      <c r="CI579" s="6"/>
      <c r="CJ579" s="6"/>
      <c r="CK579" s="6"/>
      <c r="CL579" s="6"/>
      <c r="CM579" s="6"/>
      <c r="CN579" s="6"/>
      <c r="CO579" s="6"/>
      <c r="CP579" s="6"/>
      <c r="CQ579" s="6"/>
      <c r="CR579" s="6"/>
      <c r="CS579" s="6"/>
      <c r="CT579" s="6"/>
      <c r="CU579" s="6"/>
      <c r="CV579" s="6"/>
      <c r="CW579" s="6"/>
      <c r="CX579" s="6"/>
      <c r="CY579" s="6"/>
      <c r="CZ579" s="6"/>
      <c r="DA579" s="6"/>
      <c r="DB579" s="6"/>
      <c r="DC579" s="6"/>
      <c r="DD579" s="6"/>
      <c r="DE579" s="6"/>
      <c r="DF579" s="6"/>
      <c r="DG579" s="6"/>
      <c r="DH579" s="6"/>
      <c r="DI579" s="6"/>
      <c r="DJ579" s="6"/>
      <c r="DK579" s="6"/>
      <c r="DL579" s="6"/>
      <c r="DM579" s="6"/>
      <c r="DN579" s="6"/>
      <c r="DO579" s="6"/>
      <c r="DP579" s="6"/>
      <c r="DQ579" s="6"/>
      <c r="DR579" s="6"/>
      <c r="DS579" s="6"/>
      <c r="DT579" s="6"/>
      <c r="DU579" s="6"/>
      <c r="DV579" s="6"/>
      <c r="DW579" s="6"/>
      <c r="DX579" s="6"/>
      <c r="DY579" s="6"/>
      <c r="DZ579" s="6"/>
      <c r="EA579" s="6"/>
      <c r="EB579" s="6"/>
      <c r="EC579" s="6"/>
      <c r="ED579" s="6"/>
      <c r="EE579" s="6"/>
      <c r="EF579" s="6"/>
      <c r="EG579" s="6"/>
      <c r="EH579" s="6"/>
      <c r="EI579" s="6"/>
      <c r="EJ579" s="6"/>
      <c r="EK579" s="6"/>
      <c r="EL579" s="6"/>
      <c r="EM579" s="6"/>
      <c r="EN579" s="6"/>
      <c r="EO579" s="6"/>
      <c r="EP579" s="6"/>
      <c r="EQ579" s="6"/>
      <c r="ER579" s="6"/>
      <c r="ES579" s="6"/>
      <c r="ET579" s="6"/>
      <c r="EU579" s="6"/>
      <c r="EV579" s="6"/>
      <c r="EW579" s="6"/>
      <c r="EX579" s="6"/>
      <c r="EY579" s="6"/>
      <c r="EZ579" s="6"/>
      <c r="FA579" s="6"/>
      <c r="FB579" s="6"/>
      <c r="FC579" s="6"/>
      <c r="FD579" s="6"/>
      <c r="FE579" s="6"/>
      <c r="FF579" s="6"/>
      <c r="FG579" s="6"/>
      <c r="FH579" s="6"/>
      <c r="FI579" s="6"/>
      <c r="FJ579" s="6"/>
      <c r="FK579" s="6"/>
      <c r="FL579" s="6"/>
      <c r="FM579" s="6"/>
      <c r="FN579" s="6"/>
      <c r="FO579" s="6"/>
      <c r="FP579" s="6"/>
      <c r="FQ579" s="6"/>
      <c r="FR579" s="6"/>
      <c r="FS579" s="6"/>
      <c r="FT579" s="6"/>
      <c r="FU579" s="6"/>
      <c r="FV579" s="6"/>
      <c r="FW579" s="6"/>
      <c r="FX579" s="6"/>
      <c r="FY579" s="6"/>
      <c r="FZ579" s="6"/>
      <c r="GA579" s="6"/>
      <c r="GB579" s="6"/>
      <c r="GC579" s="6"/>
      <c r="GD579" s="6"/>
      <c r="GE579" s="6"/>
      <c r="GF579" s="6"/>
      <c r="GG579" s="6"/>
      <c r="GH579" s="6"/>
      <c r="GI579" s="6"/>
      <c r="GJ579" s="6"/>
      <c r="GK579" s="6"/>
      <c r="GL579" s="6"/>
      <c r="GM579" s="6"/>
      <c r="GN579" s="6"/>
      <c r="GO579" s="6"/>
      <c r="GP579" s="6"/>
      <c r="GQ579" s="6"/>
      <c r="GR579" s="6"/>
      <c r="GS579" s="6"/>
      <c r="GT579" s="6"/>
      <c r="GU579" s="6"/>
      <c r="GV579" s="6"/>
      <c r="GW579" s="6"/>
      <c r="GX579" s="6"/>
      <c r="GY579" s="6"/>
      <c r="GZ579" s="6"/>
      <c r="HA579" s="6"/>
      <c r="HB579" s="6"/>
      <c r="HC579" s="6"/>
      <c r="HD579" s="6"/>
      <c r="HE579" s="6"/>
      <c r="HF579" s="6"/>
      <c r="HG579" s="6"/>
      <c r="HH579" s="6"/>
      <c r="HI579" s="6"/>
      <c r="HJ579" s="6"/>
      <c r="HK579" s="6"/>
      <c r="HL579" s="6"/>
      <c r="HM579" s="6"/>
      <c r="HN579" s="6"/>
      <c r="HO579" s="6"/>
      <c r="HP579" s="6"/>
      <c r="HQ579" s="6"/>
      <c r="HR579" s="6"/>
      <c r="HS579" s="6"/>
      <c r="HT579" s="6"/>
      <c r="HU579" s="6"/>
    </row>
    <row r="580" s="12" customFormat="1" ht="24" spans="1:229">
      <c r="A580" s="45" t="s">
        <v>42</v>
      </c>
      <c r="B580" s="46" t="s">
        <v>589</v>
      </c>
      <c r="C580" s="45" t="s">
        <v>54</v>
      </c>
      <c r="D580" s="45" t="s">
        <v>45</v>
      </c>
      <c r="E580" s="45" t="s">
        <v>267</v>
      </c>
      <c r="F580" s="45">
        <v>1</v>
      </c>
      <c r="G580" s="45">
        <v>1</v>
      </c>
      <c r="H580" s="118">
        <v>300</v>
      </c>
      <c r="I580" s="118">
        <v>1162</v>
      </c>
      <c r="J580" s="45">
        <v>2020</v>
      </c>
      <c r="K580" s="45">
        <v>2020</v>
      </c>
      <c r="L580" s="55">
        <v>10</v>
      </c>
      <c r="M580" s="55">
        <v>0</v>
      </c>
      <c r="N580" s="55">
        <v>0</v>
      </c>
      <c r="O580" s="55">
        <v>10</v>
      </c>
      <c r="P580" s="55">
        <v>0</v>
      </c>
      <c r="Q580" s="45" t="s">
        <v>46</v>
      </c>
      <c r="R580" s="45">
        <v>906</v>
      </c>
      <c r="S580" s="45">
        <v>3976</v>
      </c>
      <c r="T580" s="45">
        <v>300</v>
      </c>
      <c r="U580" s="45">
        <v>1162</v>
      </c>
      <c r="V580" s="45">
        <v>0</v>
      </c>
      <c r="W580" s="45">
        <v>0</v>
      </c>
      <c r="X580" s="45">
        <v>0</v>
      </c>
      <c r="Y580" s="45">
        <v>0</v>
      </c>
      <c r="Z580" s="45">
        <v>0</v>
      </c>
      <c r="AA580" s="45">
        <v>0</v>
      </c>
      <c r="AB580" s="46" t="s">
        <v>299</v>
      </c>
      <c r="AC580" s="46" t="s">
        <v>54</v>
      </c>
      <c r="AD580" s="4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6"/>
      <c r="BX580" s="6"/>
      <c r="BY580" s="6"/>
      <c r="BZ580" s="6"/>
      <c r="CA580" s="6"/>
      <c r="CB580" s="6"/>
      <c r="CC580" s="6"/>
      <c r="CD580" s="6"/>
      <c r="CE580" s="6"/>
      <c r="CF580" s="6"/>
      <c r="CG580" s="6"/>
      <c r="CH580" s="6"/>
      <c r="CI580" s="6"/>
      <c r="CJ580" s="6"/>
      <c r="CK580" s="6"/>
      <c r="CL580" s="6"/>
      <c r="CM580" s="6"/>
      <c r="CN580" s="6"/>
      <c r="CO580" s="6"/>
      <c r="CP580" s="6"/>
      <c r="CQ580" s="6"/>
      <c r="CR580" s="6"/>
      <c r="CS580" s="6"/>
      <c r="CT580" s="6"/>
      <c r="CU580" s="6"/>
      <c r="CV580" s="6"/>
      <c r="CW580" s="6"/>
      <c r="CX580" s="6"/>
      <c r="CY580" s="6"/>
      <c r="CZ580" s="6"/>
      <c r="DA580" s="6"/>
      <c r="DB580" s="6"/>
      <c r="DC580" s="6"/>
      <c r="DD580" s="6"/>
      <c r="DE580" s="6"/>
      <c r="DF580" s="6"/>
      <c r="DG580" s="6"/>
      <c r="DH580" s="6"/>
      <c r="DI580" s="6"/>
      <c r="DJ580" s="6"/>
      <c r="DK580" s="6"/>
      <c r="DL580" s="6"/>
      <c r="DM580" s="6"/>
      <c r="DN580" s="6"/>
      <c r="DO580" s="6"/>
      <c r="DP580" s="6"/>
      <c r="DQ580" s="6"/>
      <c r="DR580" s="6"/>
      <c r="DS580" s="6"/>
      <c r="DT580" s="6"/>
      <c r="DU580" s="6"/>
      <c r="DV580" s="6"/>
      <c r="DW580" s="6"/>
      <c r="DX580" s="6"/>
      <c r="DY580" s="6"/>
      <c r="DZ580" s="6"/>
      <c r="EA580" s="6"/>
      <c r="EB580" s="6"/>
      <c r="EC580" s="6"/>
      <c r="ED580" s="6"/>
      <c r="EE580" s="6"/>
      <c r="EF580" s="6"/>
      <c r="EG580" s="6"/>
      <c r="EH580" s="6"/>
      <c r="EI580" s="6"/>
      <c r="EJ580" s="6"/>
      <c r="EK580" s="6"/>
      <c r="EL580" s="6"/>
      <c r="EM580" s="6"/>
      <c r="EN580" s="6"/>
      <c r="EO580" s="6"/>
      <c r="EP580" s="6"/>
      <c r="EQ580" s="6"/>
      <c r="ER580" s="6"/>
      <c r="ES580" s="6"/>
      <c r="ET580" s="6"/>
      <c r="EU580" s="6"/>
      <c r="EV580" s="6"/>
      <c r="EW580" s="6"/>
      <c r="EX580" s="6"/>
      <c r="EY580" s="6"/>
      <c r="EZ580" s="6"/>
      <c r="FA580" s="6"/>
      <c r="FB580" s="6"/>
      <c r="FC580" s="6"/>
      <c r="FD580" s="6"/>
      <c r="FE580" s="6"/>
      <c r="FF580" s="6"/>
      <c r="FG580" s="6"/>
      <c r="FH580" s="6"/>
      <c r="FI580" s="6"/>
      <c r="FJ580" s="6"/>
      <c r="FK580" s="6"/>
      <c r="FL580" s="6"/>
      <c r="FM580" s="6"/>
      <c r="FN580" s="6"/>
      <c r="FO580" s="6"/>
      <c r="FP580" s="6"/>
      <c r="FQ580" s="6"/>
      <c r="FR580" s="6"/>
      <c r="FS580" s="6"/>
      <c r="FT580" s="6"/>
      <c r="FU580" s="6"/>
      <c r="FV580" s="6"/>
      <c r="FW580" s="6"/>
      <c r="FX580" s="6"/>
      <c r="FY580" s="6"/>
      <c r="FZ580" s="6"/>
      <c r="GA580" s="6"/>
      <c r="GB580" s="6"/>
      <c r="GC580" s="6"/>
      <c r="GD580" s="6"/>
      <c r="GE580" s="6"/>
      <c r="GF580" s="6"/>
      <c r="GG580" s="6"/>
      <c r="GH580" s="6"/>
      <c r="GI580" s="6"/>
      <c r="GJ580" s="6"/>
      <c r="GK580" s="6"/>
      <c r="GL580" s="6"/>
      <c r="GM580" s="6"/>
      <c r="GN580" s="6"/>
      <c r="GO580" s="6"/>
      <c r="GP580" s="6"/>
      <c r="GQ580" s="6"/>
      <c r="GR580" s="6"/>
      <c r="GS580" s="6"/>
      <c r="GT580" s="6"/>
      <c r="GU580" s="6"/>
      <c r="GV580" s="6"/>
      <c r="GW580" s="6"/>
      <c r="GX580" s="6"/>
      <c r="GY580" s="6"/>
      <c r="GZ580" s="6"/>
      <c r="HA580" s="6"/>
      <c r="HB580" s="6"/>
      <c r="HC580" s="6"/>
      <c r="HD580" s="6"/>
      <c r="HE580" s="6"/>
      <c r="HF580" s="6"/>
      <c r="HG580" s="6"/>
      <c r="HH580" s="6"/>
      <c r="HI580" s="6"/>
      <c r="HJ580" s="6"/>
      <c r="HK580" s="6"/>
      <c r="HL580" s="6"/>
      <c r="HM580" s="6"/>
      <c r="HN580" s="6"/>
      <c r="HO580" s="6"/>
      <c r="HP580" s="6"/>
      <c r="HQ580" s="6"/>
      <c r="HR580" s="6"/>
      <c r="HS580" s="6"/>
      <c r="HT580" s="6"/>
      <c r="HU580" s="6"/>
    </row>
    <row r="581" s="12" customFormat="1" ht="24" spans="1:229">
      <c r="A581" s="45" t="s">
        <v>42</v>
      </c>
      <c r="B581" s="46" t="s">
        <v>591</v>
      </c>
      <c r="C581" s="45" t="s">
        <v>54</v>
      </c>
      <c r="D581" s="45" t="s">
        <v>45</v>
      </c>
      <c r="E581" s="45" t="s">
        <v>267</v>
      </c>
      <c r="F581" s="45">
        <v>1</v>
      </c>
      <c r="G581" s="45">
        <v>1</v>
      </c>
      <c r="H581" s="119">
        <v>189</v>
      </c>
      <c r="I581" s="119">
        <v>770</v>
      </c>
      <c r="J581" s="45">
        <v>2020</v>
      </c>
      <c r="K581" s="45">
        <v>2020</v>
      </c>
      <c r="L581" s="55">
        <v>10</v>
      </c>
      <c r="M581" s="55">
        <v>0</v>
      </c>
      <c r="N581" s="55">
        <v>0</v>
      </c>
      <c r="O581" s="55">
        <v>10</v>
      </c>
      <c r="P581" s="55">
        <v>0</v>
      </c>
      <c r="Q581" s="45" t="s">
        <v>46</v>
      </c>
      <c r="R581" s="45">
        <v>381</v>
      </c>
      <c r="S581" s="45">
        <v>1619</v>
      </c>
      <c r="T581" s="45">
        <v>189</v>
      </c>
      <c r="U581" s="45">
        <v>770</v>
      </c>
      <c r="V581" s="45">
        <v>0</v>
      </c>
      <c r="W581" s="45">
        <v>0</v>
      </c>
      <c r="X581" s="45">
        <v>0</v>
      </c>
      <c r="Y581" s="45">
        <v>0</v>
      </c>
      <c r="Z581" s="45">
        <v>0</v>
      </c>
      <c r="AA581" s="45">
        <v>0</v>
      </c>
      <c r="AB581" s="46" t="s">
        <v>299</v>
      </c>
      <c r="AC581" s="46" t="s">
        <v>54</v>
      </c>
      <c r="AD581" s="4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c r="BZ581" s="6"/>
      <c r="CA581" s="6"/>
      <c r="CB581" s="6"/>
      <c r="CC581" s="6"/>
      <c r="CD581" s="6"/>
      <c r="CE581" s="6"/>
      <c r="CF581" s="6"/>
      <c r="CG581" s="6"/>
      <c r="CH581" s="6"/>
      <c r="CI581" s="6"/>
      <c r="CJ581" s="6"/>
      <c r="CK581" s="6"/>
      <c r="CL581" s="6"/>
      <c r="CM581" s="6"/>
      <c r="CN581" s="6"/>
      <c r="CO581" s="6"/>
      <c r="CP581" s="6"/>
      <c r="CQ581" s="6"/>
      <c r="CR581" s="6"/>
      <c r="CS581" s="6"/>
      <c r="CT581" s="6"/>
      <c r="CU581" s="6"/>
      <c r="CV581" s="6"/>
      <c r="CW581" s="6"/>
      <c r="CX581" s="6"/>
      <c r="CY581" s="6"/>
      <c r="CZ581" s="6"/>
      <c r="DA581" s="6"/>
      <c r="DB581" s="6"/>
      <c r="DC581" s="6"/>
      <c r="DD581" s="6"/>
      <c r="DE581" s="6"/>
      <c r="DF581" s="6"/>
      <c r="DG581" s="6"/>
      <c r="DH581" s="6"/>
      <c r="DI581" s="6"/>
      <c r="DJ581" s="6"/>
      <c r="DK581" s="6"/>
      <c r="DL581" s="6"/>
      <c r="DM581" s="6"/>
      <c r="DN581" s="6"/>
      <c r="DO581" s="6"/>
      <c r="DP581" s="6"/>
      <c r="DQ581" s="6"/>
      <c r="DR581" s="6"/>
      <c r="DS581" s="6"/>
      <c r="DT581" s="6"/>
      <c r="DU581" s="6"/>
      <c r="DV581" s="6"/>
      <c r="DW581" s="6"/>
      <c r="DX581" s="6"/>
      <c r="DY581" s="6"/>
      <c r="DZ581" s="6"/>
      <c r="EA581" s="6"/>
      <c r="EB581" s="6"/>
      <c r="EC581" s="6"/>
      <c r="ED581" s="6"/>
      <c r="EE581" s="6"/>
      <c r="EF581" s="6"/>
      <c r="EG581" s="6"/>
      <c r="EH581" s="6"/>
      <c r="EI581" s="6"/>
      <c r="EJ581" s="6"/>
      <c r="EK581" s="6"/>
      <c r="EL581" s="6"/>
      <c r="EM581" s="6"/>
      <c r="EN581" s="6"/>
      <c r="EO581" s="6"/>
      <c r="EP581" s="6"/>
      <c r="EQ581" s="6"/>
      <c r="ER581" s="6"/>
      <c r="ES581" s="6"/>
      <c r="ET581" s="6"/>
      <c r="EU581" s="6"/>
      <c r="EV581" s="6"/>
      <c r="EW581" s="6"/>
      <c r="EX581" s="6"/>
      <c r="EY581" s="6"/>
      <c r="EZ581" s="6"/>
      <c r="FA581" s="6"/>
      <c r="FB581" s="6"/>
      <c r="FC581" s="6"/>
      <c r="FD581" s="6"/>
      <c r="FE581" s="6"/>
      <c r="FF581" s="6"/>
      <c r="FG581" s="6"/>
      <c r="FH581" s="6"/>
      <c r="FI581" s="6"/>
      <c r="FJ581" s="6"/>
      <c r="FK581" s="6"/>
      <c r="FL581" s="6"/>
      <c r="FM581" s="6"/>
      <c r="FN581" s="6"/>
      <c r="FO581" s="6"/>
      <c r="FP581" s="6"/>
      <c r="FQ581" s="6"/>
      <c r="FR581" s="6"/>
      <c r="FS581" s="6"/>
      <c r="FT581" s="6"/>
      <c r="FU581" s="6"/>
      <c r="FV581" s="6"/>
      <c r="FW581" s="6"/>
      <c r="FX581" s="6"/>
      <c r="FY581" s="6"/>
      <c r="FZ581" s="6"/>
      <c r="GA581" s="6"/>
      <c r="GB581" s="6"/>
      <c r="GC581" s="6"/>
      <c r="GD581" s="6"/>
      <c r="GE581" s="6"/>
      <c r="GF581" s="6"/>
      <c r="GG581" s="6"/>
      <c r="GH581" s="6"/>
      <c r="GI581" s="6"/>
      <c r="GJ581" s="6"/>
      <c r="GK581" s="6"/>
      <c r="GL581" s="6"/>
      <c r="GM581" s="6"/>
      <c r="GN581" s="6"/>
      <c r="GO581" s="6"/>
      <c r="GP581" s="6"/>
      <c r="GQ581" s="6"/>
      <c r="GR581" s="6"/>
      <c r="GS581" s="6"/>
      <c r="GT581" s="6"/>
      <c r="GU581" s="6"/>
      <c r="GV581" s="6"/>
      <c r="GW581" s="6"/>
      <c r="GX581" s="6"/>
      <c r="GY581" s="6"/>
      <c r="GZ581" s="6"/>
      <c r="HA581" s="6"/>
      <c r="HB581" s="6"/>
      <c r="HC581" s="6"/>
      <c r="HD581" s="6"/>
      <c r="HE581" s="6"/>
      <c r="HF581" s="6"/>
      <c r="HG581" s="6"/>
      <c r="HH581" s="6"/>
      <c r="HI581" s="6"/>
      <c r="HJ581" s="6"/>
      <c r="HK581" s="6"/>
      <c r="HL581" s="6"/>
      <c r="HM581" s="6"/>
      <c r="HN581" s="6"/>
      <c r="HO581" s="6"/>
      <c r="HP581" s="6"/>
      <c r="HQ581" s="6"/>
      <c r="HR581" s="6"/>
      <c r="HS581" s="6"/>
      <c r="HT581" s="6"/>
      <c r="HU581" s="6"/>
    </row>
    <row r="582" s="12" customFormat="1" ht="24" spans="1:229">
      <c r="A582" s="45" t="s">
        <v>42</v>
      </c>
      <c r="B582" s="46" t="s">
        <v>592</v>
      </c>
      <c r="C582" s="45" t="s">
        <v>54</v>
      </c>
      <c r="D582" s="45" t="s">
        <v>45</v>
      </c>
      <c r="E582" s="45" t="s">
        <v>267</v>
      </c>
      <c r="F582" s="45">
        <v>1</v>
      </c>
      <c r="G582" s="45">
        <v>1</v>
      </c>
      <c r="H582" s="119">
        <v>8</v>
      </c>
      <c r="I582" s="119">
        <v>30</v>
      </c>
      <c r="J582" s="45">
        <v>2020</v>
      </c>
      <c r="K582" s="45">
        <v>2020</v>
      </c>
      <c r="L582" s="55">
        <v>10</v>
      </c>
      <c r="M582" s="55">
        <v>0</v>
      </c>
      <c r="N582" s="55">
        <v>0</v>
      </c>
      <c r="O582" s="55">
        <v>10</v>
      </c>
      <c r="P582" s="55">
        <v>0</v>
      </c>
      <c r="Q582" s="45" t="s">
        <v>46</v>
      </c>
      <c r="R582" s="45">
        <v>11</v>
      </c>
      <c r="S582" s="45">
        <v>38</v>
      </c>
      <c r="T582" s="45">
        <v>8</v>
      </c>
      <c r="U582" s="45">
        <v>30</v>
      </c>
      <c r="V582" s="45">
        <v>0</v>
      </c>
      <c r="W582" s="45">
        <v>0</v>
      </c>
      <c r="X582" s="45">
        <v>0</v>
      </c>
      <c r="Y582" s="45">
        <v>0</v>
      </c>
      <c r="Z582" s="45">
        <v>0</v>
      </c>
      <c r="AA582" s="45">
        <v>0</v>
      </c>
      <c r="AB582" s="46" t="s">
        <v>299</v>
      </c>
      <c r="AC582" s="46" t="s">
        <v>54</v>
      </c>
      <c r="AD582" s="4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c r="BW582" s="6"/>
      <c r="BX582" s="6"/>
      <c r="BY582" s="6"/>
      <c r="BZ582" s="6"/>
      <c r="CA582" s="6"/>
      <c r="CB582" s="6"/>
      <c r="CC582" s="6"/>
      <c r="CD582" s="6"/>
      <c r="CE582" s="6"/>
      <c r="CF582" s="6"/>
      <c r="CG582" s="6"/>
      <c r="CH582" s="6"/>
      <c r="CI582" s="6"/>
      <c r="CJ582" s="6"/>
      <c r="CK582" s="6"/>
      <c r="CL582" s="6"/>
      <c r="CM582" s="6"/>
      <c r="CN582" s="6"/>
      <c r="CO582" s="6"/>
      <c r="CP582" s="6"/>
      <c r="CQ582" s="6"/>
      <c r="CR582" s="6"/>
      <c r="CS582" s="6"/>
      <c r="CT582" s="6"/>
      <c r="CU582" s="6"/>
      <c r="CV582" s="6"/>
      <c r="CW582" s="6"/>
      <c r="CX582" s="6"/>
      <c r="CY582" s="6"/>
      <c r="CZ582" s="6"/>
      <c r="DA582" s="6"/>
      <c r="DB582" s="6"/>
      <c r="DC582" s="6"/>
      <c r="DD582" s="6"/>
      <c r="DE582" s="6"/>
      <c r="DF582" s="6"/>
      <c r="DG582" s="6"/>
      <c r="DH582" s="6"/>
      <c r="DI582" s="6"/>
      <c r="DJ582" s="6"/>
      <c r="DK582" s="6"/>
      <c r="DL582" s="6"/>
      <c r="DM582" s="6"/>
      <c r="DN582" s="6"/>
      <c r="DO582" s="6"/>
      <c r="DP582" s="6"/>
      <c r="DQ582" s="6"/>
      <c r="DR582" s="6"/>
      <c r="DS582" s="6"/>
      <c r="DT582" s="6"/>
      <c r="DU582" s="6"/>
      <c r="DV582" s="6"/>
      <c r="DW582" s="6"/>
      <c r="DX582" s="6"/>
      <c r="DY582" s="6"/>
      <c r="DZ582" s="6"/>
      <c r="EA582" s="6"/>
      <c r="EB582" s="6"/>
      <c r="EC582" s="6"/>
      <c r="ED582" s="6"/>
      <c r="EE582" s="6"/>
      <c r="EF582" s="6"/>
      <c r="EG582" s="6"/>
      <c r="EH582" s="6"/>
      <c r="EI582" s="6"/>
      <c r="EJ582" s="6"/>
      <c r="EK582" s="6"/>
      <c r="EL582" s="6"/>
      <c r="EM582" s="6"/>
      <c r="EN582" s="6"/>
      <c r="EO582" s="6"/>
      <c r="EP582" s="6"/>
      <c r="EQ582" s="6"/>
      <c r="ER582" s="6"/>
      <c r="ES582" s="6"/>
      <c r="ET582" s="6"/>
      <c r="EU582" s="6"/>
      <c r="EV582" s="6"/>
      <c r="EW582" s="6"/>
      <c r="EX582" s="6"/>
      <c r="EY582" s="6"/>
      <c r="EZ582" s="6"/>
      <c r="FA582" s="6"/>
      <c r="FB582" s="6"/>
      <c r="FC582" s="6"/>
      <c r="FD582" s="6"/>
      <c r="FE582" s="6"/>
      <c r="FF582" s="6"/>
      <c r="FG582" s="6"/>
      <c r="FH582" s="6"/>
      <c r="FI582" s="6"/>
      <c r="FJ582" s="6"/>
      <c r="FK582" s="6"/>
      <c r="FL582" s="6"/>
      <c r="FM582" s="6"/>
      <c r="FN582" s="6"/>
      <c r="FO582" s="6"/>
      <c r="FP582" s="6"/>
      <c r="FQ582" s="6"/>
      <c r="FR582" s="6"/>
      <c r="FS582" s="6"/>
      <c r="FT582" s="6"/>
      <c r="FU582" s="6"/>
      <c r="FV582" s="6"/>
      <c r="FW582" s="6"/>
      <c r="FX582" s="6"/>
      <c r="FY582" s="6"/>
      <c r="FZ582" s="6"/>
      <c r="GA582" s="6"/>
      <c r="GB582" s="6"/>
      <c r="GC582" s="6"/>
      <c r="GD582" s="6"/>
      <c r="GE582" s="6"/>
      <c r="GF582" s="6"/>
      <c r="GG582" s="6"/>
      <c r="GH582" s="6"/>
      <c r="GI582" s="6"/>
      <c r="GJ582" s="6"/>
      <c r="GK582" s="6"/>
      <c r="GL582" s="6"/>
      <c r="GM582" s="6"/>
      <c r="GN582" s="6"/>
      <c r="GO582" s="6"/>
      <c r="GP582" s="6"/>
      <c r="GQ582" s="6"/>
      <c r="GR582" s="6"/>
      <c r="GS582" s="6"/>
      <c r="GT582" s="6"/>
      <c r="GU582" s="6"/>
      <c r="GV582" s="6"/>
      <c r="GW582" s="6"/>
      <c r="GX582" s="6"/>
      <c r="GY582" s="6"/>
      <c r="GZ582" s="6"/>
      <c r="HA582" s="6"/>
      <c r="HB582" s="6"/>
      <c r="HC582" s="6"/>
      <c r="HD582" s="6"/>
      <c r="HE582" s="6"/>
      <c r="HF582" s="6"/>
      <c r="HG582" s="6"/>
      <c r="HH582" s="6"/>
      <c r="HI582" s="6"/>
      <c r="HJ582" s="6"/>
      <c r="HK582" s="6"/>
      <c r="HL582" s="6"/>
      <c r="HM582" s="6"/>
      <c r="HN582" s="6"/>
      <c r="HO582" s="6"/>
      <c r="HP582" s="6"/>
      <c r="HQ582" s="6"/>
      <c r="HR582" s="6"/>
      <c r="HS582" s="6"/>
      <c r="HT582" s="6"/>
      <c r="HU582" s="6"/>
    </row>
    <row r="583" s="12" customFormat="1" ht="24" spans="1:229">
      <c r="A583" s="45" t="s">
        <v>42</v>
      </c>
      <c r="B583" s="46" t="s">
        <v>593</v>
      </c>
      <c r="C583" s="45" t="s">
        <v>54</v>
      </c>
      <c r="D583" s="45" t="s">
        <v>45</v>
      </c>
      <c r="E583" s="45" t="s">
        <v>267</v>
      </c>
      <c r="F583" s="45">
        <v>1</v>
      </c>
      <c r="G583" s="45">
        <v>1</v>
      </c>
      <c r="H583" s="118">
        <v>52</v>
      </c>
      <c r="I583" s="118">
        <v>166</v>
      </c>
      <c r="J583" s="45">
        <v>2020</v>
      </c>
      <c r="K583" s="45">
        <v>2020</v>
      </c>
      <c r="L583" s="55">
        <v>10</v>
      </c>
      <c r="M583" s="55">
        <v>0</v>
      </c>
      <c r="N583" s="55">
        <v>0</v>
      </c>
      <c r="O583" s="55">
        <v>10</v>
      </c>
      <c r="P583" s="55">
        <v>0</v>
      </c>
      <c r="Q583" s="45" t="s">
        <v>46</v>
      </c>
      <c r="R583" s="45">
        <v>520</v>
      </c>
      <c r="S583" s="45">
        <v>2337</v>
      </c>
      <c r="T583" s="45">
        <v>52</v>
      </c>
      <c r="U583" s="45">
        <v>166</v>
      </c>
      <c r="V583" s="45">
        <v>0</v>
      </c>
      <c r="W583" s="45">
        <v>0</v>
      </c>
      <c r="X583" s="45">
        <v>0</v>
      </c>
      <c r="Y583" s="45">
        <v>0</v>
      </c>
      <c r="Z583" s="45">
        <v>0</v>
      </c>
      <c r="AA583" s="45">
        <v>0</v>
      </c>
      <c r="AB583" s="46" t="s">
        <v>299</v>
      </c>
      <c r="AC583" s="46" t="s">
        <v>54</v>
      </c>
      <c r="AD583" s="4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c r="BW583" s="6"/>
      <c r="BX583" s="6"/>
      <c r="BY583" s="6"/>
      <c r="BZ583" s="6"/>
      <c r="CA583" s="6"/>
      <c r="CB583" s="6"/>
      <c r="CC583" s="6"/>
      <c r="CD583" s="6"/>
      <c r="CE583" s="6"/>
      <c r="CF583" s="6"/>
      <c r="CG583" s="6"/>
      <c r="CH583" s="6"/>
      <c r="CI583" s="6"/>
      <c r="CJ583" s="6"/>
      <c r="CK583" s="6"/>
      <c r="CL583" s="6"/>
      <c r="CM583" s="6"/>
      <c r="CN583" s="6"/>
      <c r="CO583" s="6"/>
      <c r="CP583" s="6"/>
      <c r="CQ583" s="6"/>
      <c r="CR583" s="6"/>
      <c r="CS583" s="6"/>
      <c r="CT583" s="6"/>
      <c r="CU583" s="6"/>
      <c r="CV583" s="6"/>
      <c r="CW583" s="6"/>
      <c r="CX583" s="6"/>
      <c r="CY583" s="6"/>
      <c r="CZ583" s="6"/>
      <c r="DA583" s="6"/>
      <c r="DB583" s="6"/>
      <c r="DC583" s="6"/>
      <c r="DD583" s="6"/>
      <c r="DE583" s="6"/>
      <c r="DF583" s="6"/>
      <c r="DG583" s="6"/>
      <c r="DH583" s="6"/>
      <c r="DI583" s="6"/>
      <c r="DJ583" s="6"/>
      <c r="DK583" s="6"/>
      <c r="DL583" s="6"/>
      <c r="DM583" s="6"/>
      <c r="DN583" s="6"/>
      <c r="DO583" s="6"/>
      <c r="DP583" s="6"/>
      <c r="DQ583" s="6"/>
      <c r="DR583" s="6"/>
      <c r="DS583" s="6"/>
      <c r="DT583" s="6"/>
      <c r="DU583" s="6"/>
      <c r="DV583" s="6"/>
      <c r="DW583" s="6"/>
      <c r="DX583" s="6"/>
      <c r="DY583" s="6"/>
      <c r="DZ583" s="6"/>
      <c r="EA583" s="6"/>
      <c r="EB583" s="6"/>
      <c r="EC583" s="6"/>
      <c r="ED583" s="6"/>
      <c r="EE583" s="6"/>
      <c r="EF583" s="6"/>
      <c r="EG583" s="6"/>
      <c r="EH583" s="6"/>
      <c r="EI583" s="6"/>
      <c r="EJ583" s="6"/>
      <c r="EK583" s="6"/>
      <c r="EL583" s="6"/>
      <c r="EM583" s="6"/>
      <c r="EN583" s="6"/>
      <c r="EO583" s="6"/>
      <c r="EP583" s="6"/>
      <c r="EQ583" s="6"/>
      <c r="ER583" s="6"/>
      <c r="ES583" s="6"/>
      <c r="ET583" s="6"/>
      <c r="EU583" s="6"/>
      <c r="EV583" s="6"/>
      <c r="EW583" s="6"/>
      <c r="EX583" s="6"/>
      <c r="EY583" s="6"/>
      <c r="EZ583" s="6"/>
      <c r="FA583" s="6"/>
      <c r="FB583" s="6"/>
      <c r="FC583" s="6"/>
      <c r="FD583" s="6"/>
      <c r="FE583" s="6"/>
      <c r="FF583" s="6"/>
      <c r="FG583" s="6"/>
      <c r="FH583" s="6"/>
      <c r="FI583" s="6"/>
      <c r="FJ583" s="6"/>
      <c r="FK583" s="6"/>
      <c r="FL583" s="6"/>
      <c r="FM583" s="6"/>
      <c r="FN583" s="6"/>
      <c r="FO583" s="6"/>
      <c r="FP583" s="6"/>
      <c r="FQ583" s="6"/>
      <c r="FR583" s="6"/>
      <c r="FS583" s="6"/>
      <c r="FT583" s="6"/>
      <c r="FU583" s="6"/>
      <c r="FV583" s="6"/>
      <c r="FW583" s="6"/>
      <c r="FX583" s="6"/>
      <c r="FY583" s="6"/>
      <c r="FZ583" s="6"/>
      <c r="GA583" s="6"/>
      <c r="GB583" s="6"/>
      <c r="GC583" s="6"/>
      <c r="GD583" s="6"/>
      <c r="GE583" s="6"/>
      <c r="GF583" s="6"/>
      <c r="GG583" s="6"/>
      <c r="GH583" s="6"/>
      <c r="GI583" s="6"/>
      <c r="GJ583" s="6"/>
      <c r="GK583" s="6"/>
      <c r="GL583" s="6"/>
      <c r="GM583" s="6"/>
      <c r="GN583" s="6"/>
      <c r="GO583" s="6"/>
      <c r="GP583" s="6"/>
      <c r="GQ583" s="6"/>
      <c r="GR583" s="6"/>
      <c r="GS583" s="6"/>
      <c r="GT583" s="6"/>
      <c r="GU583" s="6"/>
      <c r="GV583" s="6"/>
      <c r="GW583" s="6"/>
      <c r="GX583" s="6"/>
      <c r="GY583" s="6"/>
      <c r="GZ583" s="6"/>
      <c r="HA583" s="6"/>
      <c r="HB583" s="6"/>
      <c r="HC583" s="6"/>
      <c r="HD583" s="6"/>
      <c r="HE583" s="6"/>
      <c r="HF583" s="6"/>
      <c r="HG583" s="6"/>
      <c r="HH583" s="6"/>
      <c r="HI583" s="6"/>
      <c r="HJ583" s="6"/>
      <c r="HK583" s="6"/>
      <c r="HL583" s="6"/>
      <c r="HM583" s="6"/>
      <c r="HN583" s="6"/>
      <c r="HO583" s="6"/>
      <c r="HP583" s="6"/>
      <c r="HQ583" s="6"/>
      <c r="HR583" s="6"/>
      <c r="HS583" s="6"/>
      <c r="HT583" s="6"/>
      <c r="HU583" s="6"/>
    </row>
    <row r="584" s="5" customFormat="1" ht="12" spans="1:30">
      <c r="A584" s="43" t="s">
        <v>594</v>
      </c>
      <c r="B584" s="44" t="s">
        <v>595</v>
      </c>
      <c r="C584" s="43" t="s">
        <v>144</v>
      </c>
      <c r="D584" s="43"/>
      <c r="E584" s="43"/>
      <c r="F584" s="43">
        <f t="shared" ref="F584:I584" si="180">SUM(F585:F595)</f>
        <v>11</v>
      </c>
      <c r="G584" s="43">
        <f t="shared" si="180"/>
        <v>11</v>
      </c>
      <c r="H584" s="43">
        <f t="shared" si="180"/>
        <v>691</v>
      </c>
      <c r="I584" s="43">
        <f t="shared" si="180"/>
        <v>2876</v>
      </c>
      <c r="J584" s="43"/>
      <c r="K584" s="43"/>
      <c r="L584" s="52">
        <f>SUM(L585:L595)</f>
        <v>1509</v>
      </c>
      <c r="M584" s="52">
        <f t="shared" ref="M584:U584" si="181">SUM(M585:M595)</f>
        <v>0</v>
      </c>
      <c r="N584" s="52">
        <f t="shared" si="181"/>
        <v>0</v>
      </c>
      <c r="O584" s="52">
        <f t="shared" si="181"/>
        <v>1509</v>
      </c>
      <c r="P584" s="52">
        <f t="shared" si="181"/>
        <v>0</v>
      </c>
      <c r="Q584" s="43"/>
      <c r="R584" s="43">
        <f t="shared" si="181"/>
        <v>3924</v>
      </c>
      <c r="S584" s="43">
        <f t="shared" si="181"/>
        <v>14999</v>
      </c>
      <c r="T584" s="43">
        <f t="shared" si="181"/>
        <v>691</v>
      </c>
      <c r="U584" s="43">
        <f t="shared" si="181"/>
        <v>2876</v>
      </c>
      <c r="V584" s="43">
        <f t="shared" ref="V584:AA584" si="182">SUM(V585:V592)</f>
        <v>0</v>
      </c>
      <c r="W584" s="43">
        <f t="shared" si="182"/>
        <v>0</v>
      </c>
      <c r="X584" s="43">
        <f t="shared" si="182"/>
        <v>71</v>
      </c>
      <c r="Y584" s="43">
        <f t="shared" si="182"/>
        <v>307</v>
      </c>
      <c r="Z584" s="43">
        <f t="shared" si="182"/>
        <v>0</v>
      </c>
      <c r="AA584" s="43">
        <f t="shared" si="182"/>
        <v>0</v>
      </c>
      <c r="AB584" s="44"/>
      <c r="AC584" s="65"/>
      <c r="AD584" s="65"/>
    </row>
    <row r="585" s="2" customFormat="1" ht="24" spans="1:229">
      <c r="A585" s="45" t="s">
        <v>42</v>
      </c>
      <c r="B585" s="46" t="s">
        <v>613</v>
      </c>
      <c r="C585" s="45" t="s">
        <v>49</v>
      </c>
      <c r="D585" s="45" t="s">
        <v>45</v>
      </c>
      <c r="E585" s="45" t="s">
        <v>267</v>
      </c>
      <c r="F585" s="45">
        <v>1</v>
      </c>
      <c r="G585" s="45">
        <v>1</v>
      </c>
      <c r="H585" s="45">
        <v>109</v>
      </c>
      <c r="I585" s="45">
        <v>462</v>
      </c>
      <c r="J585" s="45">
        <v>2020</v>
      </c>
      <c r="K585" s="45">
        <v>2020</v>
      </c>
      <c r="L585" s="55">
        <v>152</v>
      </c>
      <c r="M585" s="55">
        <v>0</v>
      </c>
      <c r="N585" s="55">
        <v>0</v>
      </c>
      <c r="O585" s="55">
        <v>152</v>
      </c>
      <c r="P585" s="55">
        <v>0</v>
      </c>
      <c r="Q585" s="45" t="s">
        <v>46</v>
      </c>
      <c r="R585" s="45">
        <v>203</v>
      </c>
      <c r="S585" s="45">
        <v>870</v>
      </c>
      <c r="T585" s="45">
        <f t="shared" ref="T585:T592" si="183">H585</f>
        <v>109</v>
      </c>
      <c r="U585" s="45">
        <f t="shared" ref="U585:U592" si="184">I585</f>
        <v>462</v>
      </c>
      <c r="V585" s="45">
        <v>0</v>
      </c>
      <c r="W585" s="45">
        <v>0</v>
      </c>
      <c r="X585" s="45">
        <v>0</v>
      </c>
      <c r="Y585" s="45">
        <v>0</v>
      </c>
      <c r="Z585" s="45">
        <v>0</v>
      </c>
      <c r="AA585" s="45">
        <v>0</v>
      </c>
      <c r="AB585" s="46" t="s">
        <v>299</v>
      </c>
      <c r="AC585" s="46" t="s">
        <v>49</v>
      </c>
      <c r="AD585" s="46"/>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c r="CG585" s="12"/>
      <c r="CH585" s="12"/>
      <c r="CI585" s="12"/>
      <c r="CJ585" s="12"/>
      <c r="CK585" s="12"/>
      <c r="CL585" s="12"/>
      <c r="CM585" s="12"/>
      <c r="CN585" s="12"/>
      <c r="CO585" s="12"/>
      <c r="CP585" s="12"/>
      <c r="CQ585" s="12"/>
      <c r="CR585" s="12"/>
      <c r="CS585" s="12"/>
      <c r="CT585" s="12"/>
      <c r="CU585" s="12"/>
      <c r="CV585" s="12"/>
      <c r="CW585" s="12"/>
      <c r="CX585" s="12"/>
      <c r="CY585" s="12"/>
      <c r="CZ585" s="12"/>
      <c r="DA585" s="12"/>
      <c r="DB585" s="12"/>
      <c r="DC585" s="12"/>
      <c r="DD585" s="12"/>
      <c r="DE585" s="12"/>
      <c r="DF585" s="12"/>
      <c r="DG585" s="12"/>
      <c r="DH585" s="12"/>
      <c r="DI585" s="12"/>
      <c r="DJ585" s="12"/>
      <c r="DK585" s="12"/>
      <c r="DL585" s="12"/>
      <c r="DM585" s="12"/>
      <c r="DN585" s="12"/>
      <c r="DO585" s="12"/>
      <c r="DP585" s="12"/>
      <c r="DQ585" s="12"/>
      <c r="DR585" s="12"/>
      <c r="DS585" s="12"/>
      <c r="DT585" s="12"/>
      <c r="DU585" s="12"/>
      <c r="DV585" s="12"/>
      <c r="DW585" s="12"/>
      <c r="DX585" s="12"/>
      <c r="DY585" s="12"/>
      <c r="DZ585" s="12"/>
      <c r="EA585" s="12"/>
      <c r="EB585" s="12"/>
      <c r="EC585" s="12"/>
      <c r="ED585" s="12"/>
      <c r="EE585" s="12"/>
      <c r="EF585" s="12"/>
      <c r="EG585" s="12"/>
      <c r="EH585" s="12"/>
      <c r="EI585" s="12"/>
      <c r="EJ585" s="12"/>
      <c r="EK585" s="12"/>
      <c r="EL585" s="12"/>
      <c r="EM585" s="12"/>
      <c r="EN585" s="12"/>
      <c r="EO585" s="12"/>
      <c r="EP585" s="12"/>
      <c r="EQ585" s="12"/>
      <c r="ER585" s="12"/>
      <c r="ES585" s="12"/>
      <c r="ET585" s="12"/>
      <c r="EU585" s="12"/>
      <c r="EV585" s="12"/>
      <c r="EW585" s="12"/>
      <c r="EX585" s="12"/>
      <c r="EY585" s="12"/>
      <c r="EZ585" s="12"/>
      <c r="FA585" s="12"/>
      <c r="FB585" s="12"/>
      <c r="FC585" s="12"/>
      <c r="FD585" s="12"/>
      <c r="FE585" s="12"/>
      <c r="FF585" s="12"/>
      <c r="FG585" s="12"/>
      <c r="FH585" s="12"/>
      <c r="FI585" s="12"/>
      <c r="FJ585" s="12"/>
      <c r="FK585" s="12"/>
      <c r="FL585" s="12"/>
      <c r="FM585" s="12"/>
      <c r="FN585" s="12"/>
      <c r="FO585" s="12"/>
      <c r="FP585" s="12"/>
      <c r="FQ585" s="12"/>
      <c r="FR585" s="12"/>
      <c r="FS585" s="12"/>
      <c r="FT585" s="12"/>
      <c r="FU585" s="12"/>
      <c r="FV585" s="12"/>
      <c r="FW585" s="12"/>
      <c r="FX585" s="12"/>
      <c r="FY585" s="12"/>
      <c r="FZ585" s="12"/>
      <c r="GA585" s="12"/>
      <c r="GB585" s="12"/>
      <c r="GC585" s="12"/>
      <c r="GD585" s="12"/>
      <c r="GE585" s="12"/>
      <c r="GF585" s="12"/>
      <c r="GG585" s="12"/>
      <c r="GH585" s="12"/>
      <c r="GI585" s="12"/>
      <c r="GJ585" s="12"/>
      <c r="GK585" s="12"/>
      <c r="GL585" s="12"/>
      <c r="GM585" s="12"/>
      <c r="GN585" s="12"/>
      <c r="GO585" s="12"/>
      <c r="GP585" s="12"/>
      <c r="GQ585" s="12"/>
      <c r="GR585" s="12"/>
      <c r="GS585" s="12"/>
      <c r="GT585" s="12"/>
      <c r="GU585" s="12"/>
      <c r="GV585" s="12"/>
      <c r="GW585" s="12"/>
      <c r="GX585" s="12"/>
      <c r="GY585" s="12"/>
      <c r="GZ585" s="12"/>
      <c r="HA585" s="12"/>
      <c r="HB585" s="12"/>
      <c r="HC585" s="12"/>
      <c r="HD585" s="12"/>
      <c r="HE585" s="12"/>
      <c r="HF585" s="12"/>
      <c r="HG585" s="12"/>
      <c r="HH585" s="12"/>
      <c r="HI585" s="12"/>
      <c r="HJ585" s="12"/>
      <c r="HK585" s="12"/>
      <c r="HL585" s="12"/>
      <c r="HM585" s="12"/>
      <c r="HN585" s="12"/>
      <c r="HO585" s="12"/>
      <c r="HP585" s="12"/>
      <c r="HQ585" s="12"/>
      <c r="HR585" s="12"/>
      <c r="HS585" s="12"/>
      <c r="HT585" s="12"/>
      <c r="HU585" s="12"/>
    </row>
    <row r="586" s="2" customFormat="1" ht="24" spans="1:229">
      <c r="A586" s="45" t="s">
        <v>42</v>
      </c>
      <c r="B586" s="46" t="s">
        <v>614</v>
      </c>
      <c r="C586" s="45" t="s">
        <v>50</v>
      </c>
      <c r="D586" s="45" t="s">
        <v>45</v>
      </c>
      <c r="E586" s="45" t="s">
        <v>267</v>
      </c>
      <c r="F586" s="45">
        <v>1</v>
      </c>
      <c r="G586" s="45">
        <v>1</v>
      </c>
      <c r="H586" s="45">
        <v>108</v>
      </c>
      <c r="I586" s="45">
        <v>403</v>
      </c>
      <c r="J586" s="45">
        <v>2020</v>
      </c>
      <c r="K586" s="45">
        <v>2020</v>
      </c>
      <c r="L586" s="55">
        <v>100</v>
      </c>
      <c r="M586" s="55">
        <v>0</v>
      </c>
      <c r="N586" s="55">
        <v>0</v>
      </c>
      <c r="O586" s="55">
        <v>100</v>
      </c>
      <c r="P586" s="55">
        <v>0</v>
      </c>
      <c r="Q586" s="45" t="s">
        <v>46</v>
      </c>
      <c r="R586" s="45">
        <v>1308</v>
      </c>
      <c r="S586" s="45">
        <v>6025</v>
      </c>
      <c r="T586" s="45">
        <f t="shared" si="183"/>
        <v>108</v>
      </c>
      <c r="U586" s="45">
        <f t="shared" si="184"/>
        <v>403</v>
      </c>
      <c r="V586" s="45">
        <v>0</v>
      </c>
      <c r="W586" s="45">
        <v>0</v>
      </c>
      <c r="X586" s="45">
        <v>0</v>
      </c>
      <c r="Y586" s="45">
        <v>0</v>
      </c>
      <c r="Z586" s="45">
        <v>0</v>
      </c>
      <c r="AA586" s="45">
        <v>0</v>
      </c>
      <c r="AB586" s="46" t="s">
        <v>222</v>
      </c>
      <c r="AC586" s="46" t="s">
        <v>50</v>
      </c>
      <c r="AD586" s="46"/>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c r="CG586" s="12"/>
      <c r="CH586" s="12"/>
      <c r="CI586" s="12"/>
      <c r="CJ586" s="12"/>
      <c r="CK586" s="12"/>
      <c r="CL586" s="12"/>
      <c r="CM586" s="12"/>
      <c r="CN586" s="12"/>
      <c r="CO586" s="12"/>
      <c r="CP586" s="12"/>
      <c r="CQ586" s="12"/>
      <c r="CR586" s="12"/>
      <c r="CS586" s="12"/>
      <c r="CT586" s="12"/>
      <c r="CU586" s="12"/>
      <c r="CV586" s="12"/>
      <c r="CW586" s="12"/>
      <c r="CX586" s="12"/>
      <c r="CY586" s="12"/>
      <c r="CZ586" s="12"/>
      <c r="DA586" s="12"/>
      <c r="DB586" s="12"/>
      <c r="DC586" s="12"/>
      <c r="DD586" s="12"/>
      <c r="DE586" s="12"/>
      <c r="DF586" s="12"/>
      <c r="DG586" s="12"/>
      <c r="DH586" s="12"/>
      <c r="DI586" s="12"/>
      <c r="DJ586" s="12"/>
      <c r="DK586" s="12"/>
      <c r="DL586" s="12"/>
      <c r="DM586" s="12"/>
      <c r="DN586" s="12"/>
      <c r="DO586" s="12"/>
      <c r="DP586" s="12"/>
      <c r="DQ586" s="12"/>
      <c r="DR586" s="12"/>
      <c r="DS586" s="12"/>
      <c r="DT586" s="12"/>
      <c r="DU586" s="12"/>
      <c r="DV586" s="12"/>
      <c r="DW586" s="12"/>
      <c r="DX586" s="12"/>
      <c r="DY586" s="12"/>
      <c r="DZ586" s="12"/>
      <c r="EA586" s="12"/>
      <c r="EB586" s="12"/>
      <c r="EC586" s="12"/>
      <c r="ED586" s="12"/>
      <c r="EE586" s="12"/>
      <c r="EF586" s="12"/>
      <c r="EG586" s="12"/>
      <c r="EH586" s="12"/>
      <c r="EI586" s="12"/>
      <c r="EJ586" s="12"/>
      <c r="EK586" s="12"/>
      <c r="EL586" s="12"/>
      <c r="EM586" s="12"/>
      <c r="EN586" s="12"/>
      <c r="EO586" s="12"/>
      <c r="EP586" s="12"/>
      <c r="EQ586" s="12"/>
      <c r="ER586" s="12"/>
      <c r="ES586" s="12"/>
      <c r="ET586" s="12"/>
      <c r="EU586" s="12"/>
      <c r="EV586" s="12"/>
      <c r="EW586" s="12"/>
      <c r="EX586" s="12"/>
      <c r="EY586" s="12"/>
      <c r="EZ586" s="12"/>
      <c r="FA586" s="12"/>
      <c r="FB586" s="12"/>
      <c r="FC586" s="12"/>
      <c r="FD586" s="12"/>
      <c r="FE586" s="12"/>
      <c r="FF586" s="12"/>
      <c r="FG586" s="12"/>
      <c r="FH586" s="12"/>
      <c r="FI586" s="12"/>
      <c r="FJ586" s="12"/>
      <c r="FK586" s="12"/>
      <c r="FL586" s="12"/>
      <c r="FM586" s="12"/>
      <c r="FN586" s="12"/>
      <c r="FO586" s="12"/>
      <c r="FP586" s="12"/>
      <c r="FQ586" s="12"/>
      <c r="FR586" s="12"/>
      <c r="FS586" s="12"/>
      <c r="FT586" s="12"/>
      <c r="FU586" s="12"/>
      <c r="FV586" s="12"/>
      <c r="FW586" s="12"/>
      <c r="FX586" s="12"/>
      <c r="FY586" s="12"/>
      <c r="FZ586" s="12"/>
      <c r="GA586" s="12"/>
      <c r="GB586" s="12"/>
      <c r="GC586" s="12"/>
      <c r="GD586" s="12"/>
      <c r="GE586" s="12"/>
      <c r="GF586" s="12"/>
      <c r="GG586" s="12"/>
      <c r="GH586" s="12"/>
      <c r="GI586" s="12"/>
      <c r="GJ586" s="12"/>
      <c r="GK586" s="12"/>
      <c r="GL586" s="12"/>
      <c r="GM586" s="12"/>
      <c r="GN586" s="12"/>
      <c r="GO586" s="12"/>
      <c r="GP586" s="12"/>
      <c r="GQ586" s="12"/>
      <c r="GR586" s="12"/>
      <c r="GS586" s="12"/>
      <c r="GT586" s="12"/>
      <c r="GU586" s="12"/>
      <c r="GV586" s="12"/>
      <c r="GW586" s="12"/>
      <c r="GX586" s="12"/>
      <c r="GY586" s="12"/>
      <c r="GZ586" s="12"/>
      <c r="HA586" s="12"/>
      <c r="HB586" s="12"/>
      <c r="HC586" s="12"/>
      <c r="HD586" s="12"/>
      <c r="HE586" s="12"/>
      <c r="HF586" s="12"/>
      <c r="HG586" s="12"/>
      <c r="HH586" s="12"/>
      <c r="HI586" s="12"/>
      <c r="HJ586" s="12"/>
      <c r="HK586" s="12"/>
      <c r="HL586" s="12"/>
      <c r="HM586" s="12"/>
      <c r="HN586" s="12"/>
      <c r="HO586" s="12"/>
      <c r="HP586" s="12"/>
      <c r="HQ586" s="12"/>
      <c r="HR586" s="12"/>
      <c r="HS586" s="12"/>
      <c r="HT586" s="12"/>
      <c r="HU586" s="12"/>
    </row>
    <row r="587" s="2" customFormat="1" ht="24" spans="1:229">
      <c r="A587" s="45" t="s">
        <v>42</v>
      </c>
      <c r="B587" s="46" t="s">
        <v>615</v>
      </c>
      <c r="C587" s="45" t="s">
        <v>51</v>
      </c>
      <c r="D587" s="45" t="s">
        <v>45</v>
      </c>
      <c r="E587" s="45" t="s">
        <v>267</v>
      </c>
      <c r="F587" s="45">
        <v>1</v>
      </c>
      <c r="G587" s="45">
        <v>1</v>
      </c>
      <c r="H587" s="45">
        <v>74</v>
      </c>
      <c r="I587" s="45">
        <v>337</v>
      </c>
      <c r="J587" s="45">
        <v>2020</v>
      </c>
      <c r="K587" s="45">
        <v>2020</v>
      </c>
      <c r="L587" s="55">
        <v>30</v>
      </c>
      <c r="M587" s="55">
        <v>0</v>
      </c>
      <c r="N587" s="55">
        <v>0</v>
      </c>
      <c r="O587" s="55">
        <v>30</v>
      </c>
      <c r="P587" s="55">
        <v>0</v>
      </c>
      <c r="Q587" s="45" t="s">
        <v>46</v>
      </c>
      <c r="R587" s="45">
        <v>752</v>
      </c>
      <c r="S587" s="45">
        <v>2130</v>
      </c>
      <c r="T587" s="45">
        <f t="shared" si="183"/>
        <v>74</v>
      </c>
      <c r="U587" s="45">
        <f t="shared" si="184"/>
        <v>337</v>
      </c>
      <c r="V587" s="45">
        <v>0</v>
      </c>
      <c r="W587" s="45">
        <v>0</v>
      </c>
      <c r="X587" s="45">
        <v>0</v>
      </c>
      <c r="Y587" s="45">
        <v>0</v>
      </c>
      <c r="Z587" s="45">
        <v>0</v>
      </c>
      <c r="AA587" s="45">
        <v>0</v>
      </c>
      <c r="AB587" s="46" t="s">
        <v>222</v>
      </c>
      <c r="AC587" s="46" t="s">
        <v>51</v>
      </c>
      <c r="AD587" s="46"/>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c r="CG587" s="12"/>
      <c r="CH587" s="12"/>
      <c r="CI587" s="12"/>
      <c r="CJ587" s="12"/>
      <c r="CK587" s="12"/>
      <c r="CL587" s="12"/>
      <c r="CM587" s="12"/>
      <c r="CN587" s="12"/>
      <c r="CO587" s="12"/>
      <c r="CP587" s="12"/>
      <c r="CQ587" s="12"/>
      <c r="CR587" s="12"/>
      <c r="CS587" s="12"/>
      <c r="CT587" s="12"/>
      <c r="CU587" s="12"/>
      <c r="CV587" s="12"/>
      <c r="CW587" s="12"/>
      <c r="CX587" s="12"/>
      <c r="CY587" s="12"/>
      <c r="CZ587" s="12"/>
      <c r="DA587" s="12"/>
      <c r="DB587" s="12"/>
      <c r="DC587" s="12"/>
      <c r="DD587" s="12"/>
      <c r="DE587" s="12"/>
      <c r="DF587" s="12"/>
      <c r="DG587" s="12"/>
      <c r="DH587" s="12"/>
      <c r="DI587" s="12"/>
      <c r="DJ587" s="12"/>
      <c r="DK587" s="12"/>
      <c r="DL587" s="12"/>
      <c r="DM587" s="12"/>
      <c r="DN587" s="12"/>
      <c r="DO587" s="12"/>
      <c r="DP587" s="12"/>
      <c r="DQ587" s="12"/>
      <c r="DR587" s="12"/>
      <c r="DS587" s="12"/>
      <c r="DT587" s="12"/>
      <c r="DU587" s="12"/>
      <c r="DV587" s="12"/>
      <c r="DW587" s="12"/>
      <c r="DX587" s="12"/>
      <c r="DY587" s="12"/>
      <c r="DZ587" s="12"/>
      <c r="EA587" s="12"/>
      <c r="EB587" s="12"/>
      <c r="EC587" s="12"/>
      <c r="ED587" s="12"/>
      <c r="EE587" s="12"/>
      <c r="EF587" s="12"/>
      <c r="EG587" s="12"/>
      <c r="EH587" s="12"/>
      <c r="EI587" s="12"/>
      <c r="EJ587" s="12"/>
      <c r="EK587" s="12"/>
      <c r="EL587" s="12"/>
      <c r="EM587" s="12"/>
      <c r="EN587" s="12"/>
      <c r="EO587" s="12"/>
      <c r="EP587" s="12"/>
      <c r="EQ587" s="12"/>
      <c r="ER587" s="12"/>
      <c r="ES587" s="12"/>
      <c r="ET587" s="12"/>
      <c r="EU587" s="12"/>
      <c r="EV587" s="12"/>
      <c r="EW587" s="12"/>
      <c r="EX587" s="12"/>
      <c r="EY587" s="12"/>
      <c r="EZ587" s="12"/>
      <c r="FA587" s="12"/>
      <c r="FB587" s="12"/>
      <c r="FC587" s="12"/>
      <c r="FD587" s="12"/>
      <c r="FE587" s="12"/>
      <c r="FF587" s="12"/>
      <c r="FG587" s="12"/>
      <c r="FH587" s="12"/>
      <c r="FI587" s="12"/>
      <c r="FJ587" s="12"/>
      <c r="FK587" s="12"/>
      <c r="FL587" s="12"/>
      <c r="FM587" s="12"/>
      <c r="FN587" s="12"/>
      <c r="FO587" s="12"/>
      <c r="FP587" s="12"/>
      <c r="FQ587" s="12"/>
      <c r="FR587" s="12"/>
      <c r="FS587" s="12"/>
      <c r="FT587" s="12"/>
      <c r="FU587" s="12"/>
      <c r="FV587" s="12"/>
      <c r="FW587" s="12"/>
      <c r="FX587" s="12"/>
      <c r="FY587" s="12"/>
      <c r="FZ587" s="12"/>
      <c r="GA587" s="12"/>
      <c r="GB587" s="12"/>
      <c r="GC587" s="12"/>
      <c r="GD587" s="12"/>
      <c r="GE587" s="12"/>
      <c r="GF587" s="12"/>
      <c r="GG587" s="12"/>
      <c r="GH587" s="12"/>
      <c r="GI587" s="12"/>
      <c r="GJ587" s="12"/>
      <c r="GK587" s="12"/>
      <c r="GL587" s="12"/>
      <c r="GM587" s="12"/>
      <c r="GN587" s="12"/>
      <c r="GO587" s="12"/>
      <c r="GP587" s="12"/>
      <c r="GQ587" s="12"/>
      <c r="GR587" s="12"/>
      <c r="GS587" s="12"/>
      <c r="GT587" s="12"/>
      <c r="GU587" s="12"/>
      <c r="GV587" s="12"/>
      <c r="GW587" s="12"/>
      <c r="GX587" s="12"/>
      <c r="GY587" s="12"/>
      <c r="GZ587" s="12"/>
      <c r="HA587" s="12"/>
      <c r="HB587" s="12"/>
      <c r="HC587" s="12"/>
      <c r="HD587" s="12"/>
      <c r="HE587" s="12"/>
      <c r="HF587" s="12"/>
      <c r="HG587" s="12"/>
      <c r="HH587" s="12"/>
      <c r="HI587" s="12"/>
      <c r="HJ587" s="12"/>
      <c r="HK587" s="12"/>
      <c r="HL587" s="12"/>
      <c r="HM587" s="12"/>
      <c r="HN587" s="12"/>
      <c r="HO587" s="12"/>
      <c r="HP587" s="12"/>
      <c r="HQ587" s="12"/>
      <c r="HR587" s="12"/>
      <c r="HS587" s="12"/>
      <c r="HT587" s="12"/>
      <c r="HU587" s="12"/>
    </row>
    <row r="588" s="2" customFormat="1" ht="24" spans="1:229">
      <c r="A588" s="45" t="s">
        <v>42</v>
      </c>
      <c r="B588" s="46" t="s">
        <v>616</v>
      </c>
      <c r="C588" s="45" t="s">
        <v>51</v>
      </c>
      <c r="D588" s="45" t="s">
        <v>45</v>
      </c>
      <c r="E588" s="45" t="s">
        <v>267</v>
      </c>
      <c r="F588" s="45">
        <v>1</v>
      </c>
      <c r="G588" s="45">
        <v>1</v>
      </c>
      <c r="H588" s="45">
        <v>22</v>
      </c>
      <c r="I588" s="45">
        <v>97</v>
      </c>
      <c r="J588" s="45">
        <v>2020</v>
      </c>
      <c r="K588" s="45">
        <v>2020</v>
      </c>
      <c r="L588" s="55">
        <v>100</v>
      </c>
      <c r="M588" s="55">
        <v>0</v>
      </c>
      <c r="N588" s="55">
        <v>0</v>
      </c>
      <c r="O588" s="55">
        <v>100</v>
      </c>
      <c r="P588" s="55">
        <v>0</v>
      </c>
      <c r="Q588" s="45" t="s">
        <v>46</v>
      </c>
      <c r="R588" s="45">
        <v>44</v>
      </c>
      <c r="S588" s="45">
        <v>194</v>
      </c>
      <c r="T588" s="45">
        <f t="shared" si="183"/>
        <v>22</v>
      </c>
      <c r="U588" s="45">
        <f t="shared" si="184"/>
        <v>97</v>
      </c>
      <c r="V588" s="45">
        <v>0</v>
      </c>
      <c r="W588" s="45">
        <v>0</v>
      </c>
      <c r="X588" s="45">
        <v>0</v>
      </c>
      <c r="Y588" s="45">
        <v>0</v>
      </c>
      <c r="Z588" s="45">
        <v>0</v>
      </c>
      <c r="AA588" s="45">
        <v>0</v>
      </c>
      <c r="AB588" s="46" t="s">
        <v>222</v>
      </c>
      <c r="AC588" s="46" t="s">
        <v>51</v>
      </c>
      <c r="AD588" s="46"/>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c r="CG588" s="12"/>
      <c r="CH588" s="12"/>
      <c r="CI588" s="12"/>
      <c r="CJ588" s="12"/>
      <c r="CK588" s="12"/>
      <c r="CL588" s="12"/>
      <c r="CM588" s="12"/>
      <c r="CN588" s="12"/>
      <c r="CO588" s="12"/>
      <c r="CP588" s="12"/>
      <c r="CQ588" s="12"/>
      <c r="CR588" s="12"/>
      <c r="CS588" s="12"/>
      <c r="CT588" s="12"/>
      <c r="CU588" s="12"/>
      <c r="CV588" s="12"/>
      <c r="CW588" s="12"/>
      <c r="CX588" s="12"/>
      <c r="CY588" s="12"/>
      <c r="CZ588" s="12"/>
      <c r="DA588" s="12"/>
      <c r="DB588" s="12"/>
      <c r="DC588" s="12"/>
      <c r="DD588" s="12"/>
      <c r="DE588" s="12"/>
      <c r="DF588" s="12"/>
      <c r="DG588" s="12"/>
      <c r="DH588" s="12"/>
      <c r="DI588" s="12"/>
      <c r="DJ588" s="12"/>
      <c r="DK588" s="12"/>
      <c r="DL588" s="12"/>
      <c r="DM588" s="12"/>
      <c r="DN588" s="12"/>
      <c r="DO588" s="12"/>
      <c r="DP588" s="12"/>
      <c r="DQ588" s="12"/>
      <c r="DR588" s="12"/>
      <c r="DS588" s="12"/>
      <c r="DT588" s="12"/>
      <c r="DU588" s="12"/>
      <c r="DV588" s="12"/>
      <c r="DW588" s="12"/>
      <c r="DX588" s="12"/>
      <c r="DY588" s="12"/>
      <c r="DZ588" s="12"/>
      <c r="EA588" s="12"/>
      <c r="EB588" s="12"/>
      <c r="EC588" s="12"/>
      <c r="ED588" s="12"/>
      <c r="EE588" s="12"/>
      <c r="EF588" s="12"/>
      <c r="EG588" s="12"/>
      <c r="EH588" s="12"/>
      <c r="EI588" s="12"/>
      <c r="EJ588" s="12"/>
      <c r="EK588" s="12"/>
      <c r="EL588" s="12"/>
      <c r="EM588" s="12"/>
      <c r="EN588" s="12"/>
      <c r="EO588" s="12"/>
      <c r="EP588" s="12"/>
      <c r="EQ588" s="12"/>
      <c r="ER588" s="12"/>
      <c r="ES588" s="12"/>
      <c r="ET588" s="12"/>
      <c r="EU588" s="12"/>
      <c r="EV588" s="12"/>
      <c r="EW588" s="12"/>
      <c r="EX588" s="12"/>
      <c r="EY588" s="12"/>
      <c r="EZ588" s="12"/>
      <c r="FA588" s="12"/>
      <c r="FB588" s="12"/>
      <c r="FC588" s="12"/>
      <c r="FD588" s="12"/>
      <c r="FE588" s="12"/>
      <c r="FF588" s="12"/>
      <c r="FG588" s="12"/>
      <c r="FH588" s="12"/>
      <c r="FI588" s="12"/>
      <c r="FJ588" s="12"/>
      <c r="FK588" s="12"/>
      <c r="FL588" s="12"/>
      <c r="FM588" s="12"/>
      <c r="FN588" s="12"/>
      <c r="FO588" s="12"/>
      <c r="FP588" s="12"/>
      <c r="FQ588" s="12"/>
      <c r="FR588" s="12"/>
      <c r="FS588" s="12"/>
      <c r="FT588" s="12"/>
      <c r="FU588" s="12"/>
      <c r="FV588" s="12"/>
      <c r="FW588" s="12"/>
      <c r="FX588" s="12"/>
      <c r="FY588" s="12"/>
      <c r="FZ588" s="12"/>
      <c r="GA588" s="12"/>
      <c r="GB588" s="12"/>
      <c r="GC588" s="12"/>
      <c r="GD588" s="12"/>
      <c r="GE588" s="12"/>
      <c r="GF588" s="12"/>
      <c r="GG588" s="12"/>
      <c r="GH588" s="12"/>
      <c r="GI588" s="12"/>
      <c r="GJ588" s="12"/>
      <c r="GK588" s="12"/>
      <c r="GL588" s="12"/>
      <c r="GM588" s="12"/>
      <c r="GN588" s="12"/>
      <c r="GO588" s="12"/>
      <c r="GP588" s="12"/>
      <c r="GQ588" s="12"/>
      <c r="GR588" s="12"/>
      <c r="GS588" s="12"/>
      <c r="GT588" s="12"/>
      <c r="GU588" s="12"/>
      <c r="GV588" s="12"/>
      <c r="GW588" s="12"/>
      <c r="GX588" s="12"/>
      <c r="GY588" s="12"/>
      <c r="GZ588" s="12"/>
      <c r="HA588" s="12"/>
      <c r="HB588" s="12"/>
      <c r="HC588" s="12"/>
      <c r="HD588" s="12"/>
      <c r="HE588" s="12"/>
      <c r="HF588" s="12"/>
      <c r="HG588" s="12"/>
      <c r="HH588" s="12"/>
      <c r="HI588" s="12"/>
      <c r="HJ588" s="12"/>
      <c r="HK588" s="12"/>
      <c r="HL588" s="12"/>
      <c r="HM588" s="12"/>
      <c r="HN588" s="12"/>
      <c r="HO588" s="12"/>
      <c r="HP588" s="12"/>
      <c r="HQ588" s="12"/>
      <c r="HR588" s="12"/>
      <c r="HS588" s="12"/>
      <c r="HT588" s="12"/>
      <c r="HU588" s="12"/>
    </row>
    <row r="589" s="2" customFormat="1" ht="24" spans="1:229">
      <c r="A589" s="45" t="s">
        <v>42</v>
      </c>
      <c r="B589" s="46" t="s">
        <v>617</v>
      </c>
      <c r="C589" s="45" t="s">
        <v>51</v>
      </c>
      <c r="D589" s="45" t="s">
        <v>45</v>
      </c>
      <c r="E589" s="45" t="s">
        <v>267</v>
      </c>
      <c r="F589" s="45">
        <v>1</v>
      </c>
      <c r="G589" s="45">
        <v>1</v>
      </c>
      <c r="H589" s="45">
        <v>28</v>
      </c>
      <c r="I589" s="45">
        <v>144</v>
      </c>
      <c r="J589" s="45">
        <v>2020</v>
      </c>
      <c r="K589" s="45">
        <v>2020</v>
      </c>
      <c r="L589" s="55">
        <v>60</v>
      </c>
      <c r="M589" s="55">
        <v>0</v>
      </c>
      <c r="N589" s="55">
        <v>0</v>
      </c>
      <c r="O589" s="55">
        <v>60</v>
      </c>
      <c r="P589" s="55">
        <v>0</v>
      </c>
      <c r="Q589" s="45" t="s">
        <v>46</v>
      </c>
      <c r="R589" s="45">
        <v>48</v>
      </c>
      <c r="S589" s="45">
        <v>226</v>
      </c>
      <c r="T589" s="45">
        <f t="shared" si="183"/>
        <v>28</v>
      </c>
      <c r="U589" s="45">
        <f t="shared" si="184"/>
        <v>144</v>
      </c>
      <c r="V589" s="45">
        <v>0</v>
      </c>
      <c r="W589" s="45">
        <v>0</v>
      </c>
      <c r="X589" s="45">
        <v>0</v>
      </c>
      <c r="Y589" s="45">
        <v>0</v>
      </c>
      <c r="Z589" s="45">
        <v>0</v>
      </c>
      <c r="AA589" s="45">
        <v>0</v>
      </c>
      <c r="AB589" s="46" t="s">
        <v>222</v>
      </c>
      <c r="AC589" s="46" t="s">
        <v>51</v>
      </c>
      <c r="AD589" s="46"/>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c r="CG589" s="12"/>
      <c r="CH589" s="12"/>
      <c r="CI589" s="12"/>
      <c r="CJ589" s="12"/>
      <c r="CK589" s="12"/>
      <c r="CL589" s="12"/>
      <c r="CM589" s="12"/>
      <c r="CN589" s="12"/>
      <c r="CO589" s="12"/>
      <c r="CP589" s="12"/>
      <c r="CQ589" s="12"/>
      <c r="CR589" s="12"/>
      <c r="CS589" s="12"/>
      <c r="CT589" s="12"/>
      <c r="CU589" s="12"/>
      <c r="CV589" s="12"/>
      <c r="CW589" s="12"/>
      <c r="CX589" s="12"/>
      <c r="CY589" s="12"/>
      <c r="CZ589" s="12"/>
      <c r="DA589" s="12"/>
      <c r="DB589" s="12"/>
      <c r="DC589" s="12"/>
      <c r="DD589" s="12"/>
      <c r="DE589" s="12"/>
      <c r="DF589" s="12"/>
      <c r="DG589" s="12"/>
      <c r="DH589" s="12"/>
      <c r="DI589" s="12"/>
      <c r="DJ589" s="12"/>
      <c r="DK589" s="12"/>
      <c r="DL589" s="12"/>
      <c r="DM589" s="12"/>
      <c r="DN589" s="12"/>
      <c r="DO589" s="12"/>
      <c r="DP589" s="12"/>
      <c r="DQ589" s="12"/>
      <c r="DR589" s="12"/>
      <c r="DS589" s="12"/>
      <c r="DT589" s="12"/>
      <c r="DU589" s="12"/>
      <c r="DV589" s="12"/>
      <c r="DW589" s="12"/>
      <c r="DX589" s="12"/>
      <c r="DY589" s="12"/>
      <c r="DZ589" s="12"/>
      <c r="EA589" s="12"/>
      <c r="EB589" s="12"/>
      <c r="EC589" s="12"/>
      <c r="ED589" s="12"/>
      <c r="EE589" s="12"/>
      <c r="EF589" s="12"/>
      <c r="EG589" s="12"/>
      <c r="EH589" s="12"/>
      <c r="EI589" s="12"/>
      <c r="EJ589" s="12"/>
      <c r="EK589" s="12"/>
      <c r="EL589" s="12"/>
      <c r="EM589" s="12"/>
      <c r="EN589" s="12"/>
      <c r="EO589" s="12"/>
      <c r="EP589" s="12"/>
      <c r="EQ589" s="12"/>
      <c r="ER589" s="12"/>
      <c r="ES589" s="12"/>
      <c r="ET589" s="12"/>
      <c r="EU589" s="12"/>
      <c r="EV589" s="12"/>
      <c r="EW589" s="12"/>
      <c r="EX589" s="12"/>
      <c r="EY589" s="12"/>
      <c r="EZ589" s="12"/>
      <c r="FA589" s="12"/>
      <c r="FB589" s="12"/>
      <c r="FC589" s="12"/>
      <c r="FD589" s="12"/>
      <c r="FE589" s="12"/>
      <c r="FF589" s="12"/>
      <c r="FG589" s="12"/>
      <c r="FH589" s="12"/>
      <c r="FI589" s="12"/>
      <c r="FJ589" s="12"/>
      <c r="FK589" s="12"/>
      <c r="FL589" s="12"/>
      <c r="FM589" s="12"/>
      <c r="FN589" s="12"/>
      <c r="FO589" s="12"/>
      <c r="FP589" s="12"/>
      <c r="FQ589" s="12"/>
      <c r="FR589" s="12"/>
      <c r="FS589" s="12"/>
      <c r="FT589" s="12"/>
      <c r="FU589" s="12"/>
      <c r="FV589" s="12"/>
      <c r="FW589" s="12"/>
      <c r="FX589" s="12"/>
      <c r="FY589" s="12"/>
      <c r="FZ589" s="12"/>
      <c r="GA589" s="12"/>
      <c r="GB589" s="12"/>
      <c r="GC589" s="12"/>
      <c r="GD589" s="12"/>
      <c r="GE589" s="12"/>
      <c r="GF589" s="12"/>
      <c r="GG589" s="12"/>
      <c r="GH589" s="12"/>
      <c r="GI589" s="12"/>
      <c r="GJ589" s="12"/>
      <c r="GK589" s="12"/>
      <c r="GL589" s="12"/>
      <c r="GM589" s="12"/>
      <c r="GN589" s="12"/>
      <c r="GO589" s="12"/>
      <c r="GP589" s="12"/>
      <c r="GQ589" s="12"/>
      <c r="GR589" s="12"/>
      <c r="GS589" s="12"/>
      <c r="GT589" s="12"/>
      <c r="GU589" s="12"/>
      <c r="GV589" s="12"/>
      <c r="GW589" s="12"/>
      <c r="GX589" s="12"/>
      <c r="GY589" s="12"/>
      <c r="GZ589" s="12"/>
      <c r="HA589" s="12"/>
      <c r="HB589" s="12"/>
      <c r="HC589" s="12"/>
      <c r="HD589" s="12"/>
      <c r="HE589" s="12"/>
      <c r="HF589" s="12"/>
      <c r="HG589" s="12"/>
      <c r="HH589" s="12"/>
      <c r="HI589" s="12"/>
      <c r="HJ589" s="12"/>
      <c r="HK589" s="12"/>
      <c r="HL589" s="12"/>
      <c r="HM589" s="12"/>
      <c r="HN589" s="12"/>
      <c r="HO589" s="12"/>
      <c r="HP589" s="12"/>
      <c r="HQ589" s="12"/>
      <c r="HR589" s="12"/>
      <c r="HS589" s="12"/>
      <c r="HT589" s="12"/>
      <c r="HU589" s="12"/>
    </row>
    <row r="590" s="2" customFormat="1" ht="24" spans="1:229">
      <c r="A590" s="45" t="s">
        <v>42</v>
      </c>
      <c r="B590" s="46" t="s">
        <v>618</v>
      </c>
      <c r="C590" s="45" t="s">
        <v>54</v>
      </c>
      <c r="D590" s="45" t="s">
        <v>45</v>
      </c>
      <c r="E590" s="45" t="s">
        <v>267</v>
      </c>
      <c r="F590" s="45">
        <v>1</v>
      </c>
      <c r="G590" s="45">
        <v>1</v>
      </c>
      <c r="H590" s="45">
        <v>37</v>
      </c>
      <c r="I590" s="45">
        <v>140</v>
      </c>
      <c r="J590" s="45">
        <v>2020</v>
      </c>
      <c r="K590" s="45">
        <v>2020</v>
      </c>
      <c r="L590" s="55">
        <v>295</v>
      </c>
      <c r="M590" s="55">
        <v>0</v>
      </c>
      <c r="N590" s="55">
        <v>0</v>
      </c>
      <c r="O590" s="55">
        <v>295</v>
      </c>
      <c r="P590" s="55">
        <v>0</v>
      </c>
      <c r="Q590" s="45" t="s">
        <v>46</v>
      </c>
      <c r="R590" s="45">
        <v>37</v>
      </c>
      <c r="S590" s="45">
        <v>140</v>
      </c>
      <c r="T590" s="45">
        <f t="shared" si="183"/>
        <v>37</v>
      </c>
      <c r="U590" s="45">
        <f t="shared" si="184"/>
        <v>140</v>
      </c>
      <c r="V590" s="45">
        <v>0</v>
      </c>
      <c r="W590" s="45">
        <v>0</v>
      </c>
      <c r="X590" s="45">
        <v>0</v>
      </c>
      <c r="Y590" s="45">
        <v>0</v>
      </c>
      <c r="Z590" s="45">
        <v>0</v>
      </c>
      <c r="AA590" s="45">
        <v>0</v>
      </c>
      <c r="AB590" s="46" t="s">
        <v>222</v>
      </c>
      <c r="AC590" s="46" t="s">
        <v>54</v>
      </c>
      <c r="AD590" s="46"/>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c r="CG590" s="12"/>
      <c r="CH590" s="12"/>
      <c r="CI590" s="12"/>
      <c r="CJ590" s="12"/>
      <c r="CK590" s="12"/>
      <c r="CL590" s="12"/>
      <c r="CM590" s="12"/>
      <c r="CN590" s="12"/>
      <c r="CO590" s="12"/>
      <c r="CP590" s="12"/>
      <c r="CQ590" s="12"/>
      <c r="CR590" s="12"/>
      <c r="CS590" s="12"/>
      <c r="CT590" s="12"/>
      <c r="CU590" s="12"/>
      <c r="CV590" s="12"/>
      <c r="CW590" s="12"/>
      <c r="CX590" s="12"/>
      <c r="CY590" s="12"/>
      <c r="CZ590" s="12"/>
      <c r="DA590" s="12"/>
      <c r="DB590" s="12"/>
      <c r="DC590" s="12"/>
      <c r="DD590" s="12"/>
      <c r="DE590" s="12"/>
      <c r="DF590" s="12"/>
      <c r="DG590" s="12"/>
      <c r="DH590" s="12"/>
      <c r="DI590" s="12"/>
      <c r="DJ590" s="12"/>
      <c r="DK590" s="12"/>
      <c r="DL590" s="12"/>
      <c r="DM590" s="12"/>
      <c r="DN590" s="12"/>
      <c r="DO590" s="12"/>
      <c r="DP590" s="12"/>
      <c r="DQ590" s="12"/>
      <c r="DR590" s="12"/>
      <c r="DS590" s="12"/>
      <c r="DT590" s="12"/>
      <c r="DU590" s="12"/>
      <c r="DV590" s="12"/>
      <c r="DW590" s="12"/>
      <c r="DX590" s="12"/>
      <c r="DY590" s="12"/>
      <c r="DZ590" s="12"/>
      <c r="EA590" s="12"/>
      <c r="EB590" s="12"/>
      <c r="EC590" s="12"/>
      <c r="ED590" s="12"/>
      <c r="EE590" s="12"/>
      <c r="EF590" s="12"/>
      <c r="EG590" s="12"/>
      <c r="EH590" s="12"/>
      <c r="EI590" s="12"/>
      <c r="EJ590" s="12"/>
      <c r="EK590" s="12"/>
      <c r="EL590" s="12"/>
      <c r="EM590" s="12"/>
      <c r="EN590" s="12"/>
      <c r="EO590" s="12"/>
      <c r="EP590" s="12"/>
      <c r="EQ590" s="12"/>
      <c r="ER590" s="12"/>
      <c r="ES590" s="12"/>
      <c r="ET590" s="12"/>
      <c r="EU590" s="12"/>
      <c r="EV590" s="12"/>
      <c r="EW590" s="12"/>
      <c r="EX590" s="12"/>
      <c r="EY590" s="12"/>
      <c r="EZ590" s="12"/>
      <c r="FA590" s="12"/>
      <c r="FB590" s="12"/>
      <c r="FC590" s="12"/>
      <c r="FD590" s="12"/>
      <c r="FE590" s="12"/>
      <c r="FF590" s="12"/>
      <c r="FG590" s="12"/>
      <c r="FH590" s="12"/>
      <c r="FI590" s="12"/>
      <c r="FJ590" s="12"/>
      <c r="FK590" s="12"/>
      <c r="FL590" s="12"/>
      <c r="FM590" s="12"/>
      <c r="FN590" s="12"/>
      <c r="FO590" s="12"/>
      <c r="FP590" s="12"/>
      <c r="FQ590" s="12"/>
      <c r="FR590" s="12"/>
      <c r="FS590" s="12"/>
      <c r="FT590" s="12"/>
      <c r="FU590" s="12"/>
      <c r="FV590" s="12"/>
      <c r="FW590" s="12"/>
      <c r="FX590" s="12"/>
      <c r="FY590" s="12"/>
      <c r="FZ590" s="12"/>
      <c r="GA590" s="12"/>
      <c r="GB590" s="12"/>
      <c r="GC590" s="12"/>
      <c r="GD590" s="12"/>
      <c r="GE590" s="12"/>
      <c r="GF590" s="12"/>
      <c r="GG590" s="12"/>
      <c r="GH590" s="12"/>
      <c r="GI590" s="12"/>
      <c r="GJ590" s="12"/>
      <c r="GK590" s="12"/>
      <c r="GL590" s="12"/>
      <c r="GM590" s="12"/>
      <c r="GN590" s="12"/>
      <c r="GO590" s="12"/>
      <c r="GP590" s="12"/>
      <c r="GQ590" s="12"/>
      <c r="GR590" s="12"/>
      <c r="GS590" s="12"/>
      <c r="GT590" s="12"/>
      <c r="GU590" s="12"/>
      <c r="GV590" s="12"/>
      <c r="GW590" s="12"/>
      <c r="GX590" s="12"/>
      <c r="GY590" s="12"/>
      <c r="GZ590" s="12"/>
      <c r="HA590" s="12"/>
      <c r="HB590" s="12"/>
      <c r="HC590" s="12"/>
      <c r="HD590" s="12"/>
      <c r="HE590" s="12"/>
      <c r="HF590" s="12"/>
      <c r="HG590" s="12"/>
      <c r="HH590" s="12"/>
      <c r="HI590" s="12"/>
      <c r="HJ590" s="12"/>
      <c r="HK590" s="12"/>
      <c r="HL590" s="12"/>
      <c r="HM590" s="12"/>
      <c r="HN590" s="12"/>
      <c r="HO590" s="12"/>
      <c r="HP590" s="12"/>
      <c r="HQ590" s="12"/>
      <c r="HR590" s="12"/>
      <c r="HS590" s="12"/>
      <c r="HT590" s="12"/>
      <c r="HU590" s="12"/>
    </row>
    <row r="591" s="2" customFormat="1" ht="24" spans="1:229">
      <c r="A591" s="45" t="s">
        <v>42</v>
      </c>
      <c r="B591" s="46" t="s">
        <v>619</v>
      </c>
      <c r="C591" s="45" t="s">
        <v>56</v>
      </c>
      <c r="D591" s="45" t="s">
        <v>45</v>
      </c>
      <c r="E591" s="45" t="s">
        <v>267</v>
      </c>
      <c r="F591" s="45">
        <v>1</v>
      </c>
      <c r="G591" s="45">
        <v>1</v>
      </c>
      <c r="H591" s="45">
        <v>39</v>
      </c>
      <c r="I591" s="45">
        <v>161</v>
      </c>
      <c r="J591" s="45">
        <v>2020</v>
      </c>
      <c r="K591" s="45">
        <v>2020</v>
      </c>
      <c r="L591" s="55">
        <v>267</v>
      </c>
      <c r="M591" s="55">
        <v>0</v>
      </c>
      <c r="N591" s="55">
        <v>0</v>
      </c>
      <c r="O591" s="55">
        <v>267</v>
      </c>
      <c r="P591" s="55">
        <v>0</v>
      </c>
      <c r="Q591" s="45" t="s">
        <v>46</v>
      </c>
      <c r="R591" s="45">
        <v>115</v>
      </c>
      <c r="S591" s="45">
        <v>486</v>
      </c>
      <c r="T591" s="45">
        <f t="shared" si="183"/>
        <v>39</v>
      </c>
      <c r="U591" s="45">
        <f t="shared" si="184"/>
        <v>161</v>
      </c>
      <c r="V591" s="45">
        <v>0</v>
      </c>
      <c r="W591" s="45">
        <v>0</v>
      </c>
      <c r="X591" s="45">
        <v>0</v>
      </c>
      <c r="Y591" s="45">
        <v>0</v>
      </c>
      <c r="Z591" s="45">
        <v>0</v>
      </c>
      <c r="AA591" s="45">
        <v>0</v>
      </c>
      <c r="AB591" s="46" t="s">
        <v>299</v>
      </c>
      <c r="AC591" s="46" t="s">
        <v>56</v>
      </c>
      <c r="AD591" s="46"/>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c r="CG591" s="12"/>
      <c r="CH591" s="12"/>
      <c r="CI591" s="12"/>
      <c r="CJ591" s="12"/>
      <c r="CK591" s="12"/>
      <c r="CL591" s="12"/>
      <c r="CM591" s="12"/>
      <c r="CN591" s="12"/>
      <c r="CO591" s="12"/>
      <c r="CP591" s="12"/>
      <c r="CQ591" s="12"/>
      <c r="CR591" s="12"/>
      <c r="CS591" s="12"/>
      <c r="CT591" s="12"/>
      <c r="CU591" s="12"/>
      <c r="CV591" s="12"/>
      <c r="CW591" s="12"/>
      <c r="CX591" s="12"/>
      <c r="CY591" s="12"/>
      <c r="CZ591" s="12"/>
      <c r="DA591" s="12"/>
      <c r="DB591" s="12"/>
      <c r="DC591" s="12"/>
      <c r="DD591" s="12"/>
      <c r="DE591" s="12"/>
      <c r="DF591" s="12"/>
      <c r="DG591" s="12"/>
      <c r="DH591" s="12"/>
      <c r="DI591" s="12"/>
      <c r="DJ591" s="12"/>
      <c r="DK591" s="12"/>
      <c r="DL591" s="12"/>
      <c r="DM591" s="12"/>
      <c r="DN591" s="12"/>
      <c r="DO591" s="12"/>
      <c r="DP591" s="12"/>
      <c r="DQ591" s="12"/>
      <c r="DR591" s="12"/>
      <c r="DS591" s="12"/>
      <c r="DT591" s="12"/>
      <c r="DU591" s="12"/>
      <c r="DV591" s="12"/>
      <c r="DW591" s="12"/>
      <c r="DX591" s="12"/>
      <c r="DY591" s="12"/>
      <c r="DZ591" s="12"/>
      <c r="EA591" s="12"/>
      <c r="EB591" s="12"/>
      <c r="EC591" s="12"/>
      <c r="ED591" s="12"/>
      <c r="EE591" s="12"/>
      <c r="EF591" s="12"/>
      <c r="EG591" s="12"/>
      <c r="EH591" s="12"/>
      <c r="EI591" s="12"/>
      <c r="EJ591" s="12"/>
      <c r="EK591" s="12"/>
      <c r="EL591" s="12"/>
      <c r="EM591" s="12"/>
      <c r="EN591" s="12"/>
      <c r="EO591" s="12"/>
      <c r="EP591" s="12"/>
      <c r="EQ591" s="12"/>
      <c r="ER591" s="12"/>
      <c r="ES591" s="12"/>
      <c r="ET591" s="12"/>
      <c r="EU591" s="12"/>
      <c r="EV591" s="12"/>
      <c r="EW591" s="12"/>
      <c r="EX591" s="12"/>
      <c r="EY591" s="12"/>
      <c r="EZ591" s="12"/>
      <c r="FA591" s="12"/>
      <c r="FB591" s="12"/>
      <c r="FC591" s="12"/>
      <c r="FD591" s="12"/>
      <c r="FE591" s="12"/>
      <c r="FF591" s="12"/>
      <c r="FG591" s="12"/>
      <c r="FH591" s="12"/>
      <c r="FI591" s="12"/>
      <c r="FJ591" s="12"/>
      <c r="FK591" s="12"/>
      <c r="FL591" s="12"/>
      <c r="FM591" s="12"/>
      <c r="FN591" s="12"/>
      <c r="FO591" s="12"/>
      <c r="FP591" s="12"/>
      <c r="FQ591" s="12"/>
      <c r="FR591" s="12"/>
      <c r="FS591" s="12"/>
      <c r="FT591" s="12"/>
      <c r="FU591" s="12"/>
      <c r="FV591" s="12"/>
      <c r="FW591" s="12"/>
      <c r="FX591" s="12"/>
      <c r="FY591" s="12"/>
      <c r="FZ591" s="12"/>
      <c r="GA591" s="12"/>
      <c r="GB591" s="12"/>
      <c r="GC591" s="12"/>
      <c r="GD591" s="12"/>
      <c r="GE591" s="12"/>
      <c r="GF591" s="12"/>
      <c r="GG591" s="12"/>
      <c r="GH591" s="12"/>
      <c r="GI591" s="12"/>
      <c r="GJ591" s="12"/>
      <c r="GK591" s="12"/>
      <c r="GL591" s="12"/>
      <c r="GM591" s="12"/>
      <c r="GN591" s="12"/>
      <c r="GO591" s="12"/>
      <c r="GP591" s="12"/>
      <c r="GQ591" s="12"/>
      <c r="GR591" s="12"/>
      <c r="GS591" s="12"/>
      <c r="GT591" s="12"/>
      <c r="GU591" s="12"/>
      <c r="GV591" s="12"/>
      <c r="GW591" s="12"/>
      <c r="GX591" s="12"/>
      <c r="GY591" s="12"/>
      <c r="GZ591" s="12"/>
      <c r="HA591" s="12"/>
      <c r="HB591" s="12"/>
      <c r="HC591" s="12"/>
      <c r="HD591" s="12"/>
      <c r="HE591" s="12"/>
      <c r="HF591" s="12"/>
      <c r="HG591" s="12"/>
      <c r="HH591" s="12"/>
      <c r="HI591" s="12"/>
      <c r="HJ591" s="12"/>
      <c r="HK591" s="12"/>
      <c r="HL591" s="12"/>
      <c r="HM591" s="12"/>
      <c r="HN591" s="12"/>
      <c r="HO591" s="12"/>
      <c r="HP591" s="12"/>
      <c r="HQ591" s="12"/>
      <c r="HR591" s="12"/>
      <c r="HS591" s="12"/>
      <c r="HT591" s="12"/>
      <c r="HU591" s="12"/>
    </row>
    <row r="592" s="2" customFormat="1" ht="24" spans="1:229">
      <c r="A592" s="45" t="s">
        <v>42</v>
      </c>
      <c r="B592" s="46" t="s">
        <v>620</v>
      </c>
      <c r="C592" s="45" t="s">
        <v>57</v>
      </c>
      <c r="D592" s="45" t="s">
        <v>45</v>
      </c>
      <c r="E592" s="45" t="s">
        <v>267</v>
      </c>
      <c r="F592" s="45">
        <v>1</v>
      </c>
      <c r="G592" s="45">
        <v>1</v>
      </c>
      <c r="H592" s="45">
        <v>71</v>
      </c>
      <c r="I592" s="45">
        <v>307</v>
      </c>
      <c r="J592" s="45">
        <v>2020</v>
      </c>
      <c r="K592" s="45">
        <v>2020</v>
      </c>
      <c r="L592" s="55">
        <v>395</v>
      </c>
      <c r="M592" s="55">
        <v>0</v>
      </c>
      <c r="N592" s="55">
        <v>0</v>
      </c>
      <c r="O592" s="55">
        <v>395</v>
      </c>
      <c r="P592" s="55">
        <v>0</v>
      </c>
      <c r="Q592" s="45" t="s">
        <v>46</v>
      </c>
      <c r="R592" s="45">
        <v>531</v>
      </c>
      <c r="S592" s="45">
        <v>2292</v>
      </c>
      <c r="T592" s="45">
        <f t="shared" si="183"/>
        <v>71</v>
      </c>
      <c r="U592" s="45">
        <f t="shared" si="184"/>
        <v>307</v>
      </c>
      <c r="V592" s="45">
        <v>0</v>
      </c>
      <c r="W592" s="45">
        <v>0</v>
      </c>
      <c r="X592" s="45">
        <v>71</v>
      </c>
      <c r="Y592" s="45">
        <v>307</v>
      </c>
      <c r="Z592" s="45">
        <v>0</v>
      </c>
      <c r="AA592" s="45">
        <v>0</v>
      </c>
      <c r="AB592" s="46" t="s">
        <v>299</v>
      </c>
      <c r="AC592" s="46" t="s">
        <v>57</v>
      </c>
      <c r="AD592" s="46"/>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c r="CG592" s="12"/>
      <c r="CH592" s="12"/>
      <c r="CI592" s="12"/>
      <c r="CJ592" s="12"/>
      <c r="CK592" s="12"/>
      <c r="CL592" s="12"/>
      <c r="CM592" s="12"/>
      <c r="CN592" s="12"/>
      <c r="CO592" s="12"/>
      <c r="CP592" s="12"/>
      <c r="CQ592" s="12"/>
      <c r="CR592" s="12"/>
      <c r="CS592" s="12"/>
      <c r="CT592" s="12"/>
      <c r="CU592" s="12"/>
      <c r="CV592" s="12"/>
      <c r="CW592" s="12"/>
      <c r="CX592" s="12"/>
      <c r="CY592" s="12"/>
      <c r="CZ592" s="12"/>
      <c r="DA592" s="12"/>
      <c r="DB592" s="12"/>
      <c r="DC592" s="12"/>
      <c r="DD592" s="12"/>
      <c r="DE592" s="12"/>
      <c r="DF592" s="12"/>
      <c r="DG592" s="12"/>
      <c r="DH592" s="12"/>
      <c r="DI592" s="12"/>
      <c r="DJ592" s="12"/>
      <c r="DK592" s="12"/>
      <c r="DL592" s="12"/>
      <c r="DM592" s="12"/>
      <c r="DN592" s="12"/>
      <c r="DO592" s="12"/>
      <c r="DP592" s="12"/>
      <c r="DQ592" s="12"/>
      <c r="DR592" s="12"/>
      <c r="DS592" s="12"/>
      <c r="DT592" s="12"/>
      <c r="DU592" s="12"/>
      <c r="DV592" s="12"/>
      <c r="DW592" s="12"/>
      <c r="DX592" s="12"/>
      <c r="DY592" s="12"/>
      <c r="DZ592" s="12"/>
      <c r="EA592" s="12"/>
      <c r="EB592" s="12"/>
      <c r="EC592" s="12"/>
      <c r="ED592" s="12"/>
      <c r="EE592" s="12"/>
      <c r="EF592" s="12"/>
      <c r="EG592" s="12"/>
      <c r="EH592" s="12"/>
      <c r="EI592" s="12"/>
      <c r="EJ592" s="12"/>
      <c r="EK592" s="12"/>
      <c r="EL592" s="12"/>
      <c r="EM592" s="12"/>
      <c r="EN592" s="12"/>
      <c r="EO592" s="12"/>
      <c r="EP592" s="12"/>
      <c r="EQ592" s="12"/>
      <c r="ER592" s="12"/>
      <c r="ES592" s="12"/>
      <c r="ET592" s="12"/>
      <c r="EU592" s="12"/>
      <c r="EV592" s="12"/>
      <c r="EW592" s="12"/>
      <c r="EX592" s="12"/>
      <c r="EY592" s="12"/>
      <c r="EZ592" s="12"/>
      <c r="FA592" s="12"/>
      <c r="FB592" s="12"/>
      <c r="FC592" s="12"/>
      <c r="FD592" s="12"/>
      <c r="FE592" s="12"/>
      <c r="FF592" s="12"/>
      <c r="FG592" s="12"/>
      <c r="FH592" s="12"/>
      <c r="FI592" s="12"/>
      <c r="FJ592" s="12"/>
      <c r="FK592" s="12"/>
      <c r="FL592" s="12"/>
      <c r="FM592" s="12"/>
      <c r="FN592" s="12"/>
      <c r="FO592" s="12"/>
      <c r="FP592" s="12"/>
      <c r="FQ592" s="12"/>
      <c r="FR592" s="12"/>
      <c r="FS592" s="12"/>
      <c r="FT592" s="12"/>
      <c r="FU592" s="12"/>
      <c r="FV592" s="12"/>
      <c r="FW592" s="12"/>
      <c r="FX592" s="12"/>
      <c r="FY592" s="12"/>
      <c r="FZ592" s="12"/>
      <c r="GA592" s="12"/>
      <c r="GB592" s="12"/>
      <c r="GC592" s="12"/>
      <c r="GD592" s="12"/>
      <c r="GE592" s="12"/>
      <c r="GF592" s="12"/>
      <c r="GG592" s="12"/>
      <c r="GH592" s="12"/>
      <c r="GI592" s="12"/>
      <c r="GJ592" s="12"/>
      <c r="GK592" s="12"/>
      <c r="GL592" s="12"/>
      <c r="GM592" s="12"/>
      <c r="GN592" s="12"/>
      <c r="GO592" s="12"/>
      <c r="GP592" s="12"/>
      <c r="GQ592" s="12"/>
      <c r="GR592" s="12"/>
      <c r="GS592" s="12"/>
      <c r="GT592" s="12"/>
      <c r="GU592" s="12"/>
      <c r="GV592" s="12"/>
      <c r="GW592" s="12"/>
      <c r="GX592" s="12"/>
      <c r="GY592" s="12"/>
      <c r="GZ592" s="12"/>
      <c r="HA592" s="12"/>
      <c r="HB592" s="12"/>
      <c r="HC592" s="12"/>
      <c r="HD592" s="12"/>
      <c r="HE592" s="12"/>
      <c r="HF592" s="12"/>
      <c r="HG592" s="12"/>
      <c r="HH592" s="12"/>
      <c r="HI592" s="12"/>
      <c r="HJ592" s="12"/>
      <c r="HK592" s="12"/>
      <c r="HL592" s="12"/>
      <c r="HM592" s="12"/>
      <c r="HN592" s="12"/>
      <c r="HO592" s="12"/>
      <c r="HP592" s="12"/>
      <c r="HQ592" s="12"/>
      <c r="HR592" s="12"/>
      <c r="HS592" s="12"/>
      <c r="HT592" s="12"/>
      <c r="HU592" s="12"/>
    </row>
    <row r="593" s="2" customFormat="1" ht="24" spans="1:229">
      <c r="A593" s="45" t="s">
        <v>42</v>
      </c>
      <c r="B593" s="46" t="s">
        <v>621</v>
      </c>
      <c r="C593" s="45" t="s">
        <v>54</v>
      </c>
      <c r="D593" s="45" t="s">
        <v>45</v>
      </c>
      <c r="E593" s="45" t="s">
        <v>267</v>
      </c>
      <c r="F593" s="45">
        <v>1</v>
      </c>
      <c r="G593" s="45">
        <v>1</v>
      </c>
      <c r="H593" s="45">
        <v>38</v>
      </c>
      <c r="I593" s="45">
        <v>140</v>
      </c>
      <c r="J593" s="45">
        <v>2020</v>
      </c>
      <c r="K593" s="45">
        <v>2020</v>
      </c>
      <c r="L593" s="55">
        <v>50</v>
      </c>
      <c r="M593" s="55">
        <v>0</v>
      </c>
      <c r="N593" s="55">
        <v>0</v>
      </c>
      <c r="O593" s="55">
        <v>50</v>
      </c>
      <c r="P593" s="55">
        <v>0</v>
      </c>
      <c r="Q593" s="45" t="s">
        <v>46</v>
      </c>
      <c r="R593" s="45">
        <v>43</v>
      </c>
      <c r="S593" s="45">
        <v>158</v>
      </c>
      <c r="T593" s="45">
        <v>38</v>
      </c>
      <c r="U593" s="45">
        <v>140</v>
      </c>
      <c r="V593" s="45">
        <v>0</v>
      </c>
      <c r="W593" s="45">
        <v>0</v>
      </c>
      <c r="X593" s="45">
        <v>0</v>
      </c>
      <c r="Y593" s="45">
        <v>0</v>
      </c>
      <c r="Z593" s="45">
        <v>0</v>
      </c>
      <c r="AA593" s="45">
        <v>0</v>
      </c>
      <c r="AB593" s="46" t="s">
        <v>299</v>
      </c>
      <c r="AC593" s="46" t="s">
        <v>54</v>
      </c>
      <c r="AD593" s="46"/>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c r="CG593" s="12"/>
      <c r="CH593" s="12"/>
      <c r="CI593" s="12"/>
      <c r="CJ593" s="12"/>
      <c r="CK593" s="12"/>
      <c r="CL593" s="12"/>
      <c r="CM593" s="12"/>
      <c r="CN593" s="12"/>
      <c r="CO593" s="12"/>
      <c r="CP593" s="12"/>
      <c r="CQ593" s="12"/>
      <c r="CR593" s="12"/>
      <c r="CS593" s="12"/>
      <c r="CT593" s="12"/>
      <c r="CU593" s="12"/>
      <c r="CV593" s="12"/>
      <c r="CW593" s="12"/>
      <c r="CX593" s="12"/>
      <c r="CY593" s="12"/>
      <c r="CZ593" s="12"/>
      <c r="DA593" s="12"/>
      <c r="DB593" s="12"/>
      <c r="DC593" s="12"/>
      <c r="DD593" s="12"/>
      <c r="DE593" s="12"/>
      <c r="DF593" s="12"/>
      <c r="DG593" s="12"/>
      <c r="DH593" s="12"/>
      <c r="DI593" s="12"/>
      <c r="DJ593" s="12"/>
      <c r="DK593" s="12"/>
      <c r="DL593" s="12"/>
      <c r="DM593" s="12"/>
      <c r="DN593" s="12"/>
      <c r="DO593" s="12"/>
      <c r="DP593" s="12"/>
      <c r="DQ593" s="12"/>
      <c r="DR593" s="12"/>
      <c r="DS593" s="12"/>
      <c r="DT593" s="12"/>
      <c r="DU593" s="12"/>
      <c r="DV593" s="12"/>
      <c r="DW593" s="12"/>
      <c r="DX593" s="12"/>
      <c r="DY593" s="12"/>
      <c r="DZ593" s="12"/>
      <c r="EA593" s="12"/>
      <c r="EB593" s="12"/>
      <c r="EC593" s="12"/>
      <c r="ED593" s="12"/>
      <c r="EE593" s="12"/>
      <c r="EF593" s="12"/>
      <c r="EG593" s="12"/>
      <c r="EH593" s="12"/>
      <c r="EI593" s="12"/>
      <c r="EJ593" s="12"/>
      <c r="EK593" s="12"/>
      <c r="EL593" s="12"/>
      <c r="EM593" s="12"/>
      <c r="EN593" s="12"/>
      <c r="EO593" s="12"/>
      <c r="EP593" s="12"/>
      <c r="EQ593" s="12"/>
      <c r="ER593" s="12"/>
      <c r="ES593" s="12"/>
      <c r="ET593" s="12"/>
      <c r="EU593" s="12"/>
      <c r="EV593" s="12"/>
      <c r="EW593" s="12"/>
      <c r="EX593" s="12"/>
      <c r="EY593" s="12"/>
      <c r="EZ593" s="12"/>
      <c r="FA593" s="12"/>
      <c r="FB593" s="12"/>
      <c r="FC593" s="12"/>
      <c r="FD593" s="12"/>
      <c r="FE593" s="12"/>
      <c r="FF593" s="12"/>
      <c r="FG593" s="12"/>
      <c r="FH593" s="12"/>
      <c r="FI593" s="12"/>
      <c r="FJ593" s="12"/>
      <c r="FK593" s="12"/>
      <c r="FL593" s="12"/>
      <c r="FM593" s="12"/>
      <c r="FN593" s="12"/>
      <c r="FO593" s="12"/>
      <c r="FP593" s="12"/>
      <c r="FQ593" s="12"/>
      <c r="FR593" s="12"/>
      <c r="FS593" s="12"/>
      <c r="FT593" s="12"/>
      <c r="FU593" s="12"/>
      <c r="FV593" s="12"/>
      <c r="FW593" s="12"/>
      <c r="FX593" s="12"/>
      <c r="FY593" s="12"/>
      <c r="FZ593" s="12"/>
      <c r="GA593" s="12"/>
      <c r="GB593" s="12"/>
      <c r="GC593" s="12"/>
      <c r="GD593" s="12"/>
      <c r="GE593" s="12"/>
      <c r="GF593" s="12"/>
      <c r="GG593" s="12"/>
      <c r="GH593" s="12"/>
      <c r="GI593" s="12"/>
      <c r="GJ593" s="12"/>
      <c r="GK593" s="12"/>
      <c r="GL593" s="12"/>
      <c r="GM593" s="12"/>
      <c r="GN593" s="12"/>
      <c r="GO593" s="12"/>
      <c r="GP593" s="12"/>
      <c r="GQ593" s="12"/>
      <c r="GR593" s="12"/>
      <c r="GS593" s="12"/>
      <c r="GT593" s="12"/>
      <c r="GU593" s="12"/>
      <c r="GV593" s="12"/>
      <c r="GW593" s="12"/>
      <c r="GX593" s="12"/>
      <c r="GY593" s="12"/>
      <c r="GZ593" s="12"/>
      <c r="HA593" s="12"/>
      <c r="HB593" s="12"/>
      <c r="HC593" s="12"/>
      <c r="HD593" s="12"/>
      <c r="HE593" s="12"/>
      <c r="HF593" s="12"/>
      <c r="HG593" s="12"/>
      <c r="HH593" s="12"/>
      <c r="HI593" s="12"/>
      <c r="HJ593" s="12"/>
      <c r="HK593" s="12"/>
      <c r="HL593" s="12"/>
      <c r="HM593" s="12"/>
      <c r="HN593" s="12"/>
      <c r="HO593" s="12"/>
      <c r="HP593" s="12"/>
      <c r="HQ593" s="12"/>
      <c r="HR593" s="12"/>
      <c r="HS593" s="12"/>
      <c r="HT593" s="12"/>
      <c r="HU593" s="12"/>
    </row>
    <row r="594" s="2" customFormat="1" ht="24" spans="1:229">
      <c r="A594" s="45" t="s">
        <v>42</v>
      </c>
      <c r="B594" s="46" t="s">
        <v>622</v>
      </c>
      <c r="C594" s="45" t="s">
        <v>51</v>
      </c>
      <c r="D594" s="45" t="s">
        <v>45</v>
      </c>
      <c r="E594" s="45" t="s">
        <v>267</v>
      </c>
      <c r="F594" s="45">
        <v>1</v>
      </c>
      <c r="G594" s="45">
        <v>1</v>
      </c>
      <c r="H594" s="45">
        <v>74</v>
      </c>
      <c r="I594" s="45">
        <v>337</v>
      </c>
      <c r="J594" s="45">
        <v>2020</v>
      </c>
      <c r="K594" s="45">
        <v>2020</v>
      </c>
      <c r="L594" s="55">
        <v>50</v>
      </c>
      <c r="M594" s="55">
        <v>0</v>
      </c>
      <c r="N594" s="55">
        <v>0</v>
      </c>
      <c r="O594" s="55">
        <v>50</v>
      </c>
      <c r="P594" s="55">
        <v>0</v>
      </c>
      <c r="Q594" s="45" t="s">
        <v>46</v>
      </c>
      <c r="R594" s="45">
        <v>752</v>
      </c>
      <c r="S594" s="45">
        <v>2130</v>
      </c>
      <c r="T594" s="45">
        <v>74</v>
      </c>
      <c r="U594" s="45">
        <v>337</v>
      </c>
      <c r="V594" s="45">
        <v>0</v>
      </c>
      <c r="W594" s="45">
        <v>0</v>
      </c>
      <c r="X594" s="45">
        <v>0</v>
      </c>
      <c r="Y594" s="45">
        <v>0</v>
      </c>
      <c r="Z594" s="45">
        <v>0</v>
      </c>
      <c r="AA594" s="45">
        <v>0</v>
      </c>
      <c r="AB594" s="46" t="s">
        <v>299</v>
      </c>
      <c r="AC594" s="46" t="s">
        <v>51</v>
      </c>
      <c r="AD594" s="46"/>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c r="CG594" s="12"/>
      <c r="CH594" s="12"/>
      <c r="CI594" s="12"/>
      <c r="CJ594" s="12"/>
      <c r="CK594" s="12"/>
      <c r="CL594" s="12"/>
      <c r="CM594" s="12"/>
      <c r="CN594" s="12"/>
      <c r="CO594" s="12"/>
      <c r="CP594" s="12"/>
      <c r="CQ594" s="12"/>
      <c r="CR594" s="12"/>
      <c r="CS594" s="12"/>
      <c r="CT594" s="12"/>
      <c r="CU594" s="12"/>
      <c r="CV594" s="12"/>
      <c r="CW594" s="12"/>
      <c r="CX594" s="12"/>
      <c r="CY594" s="12"/>
      <c r="CZ594" s="12"/>
      <c r="DA594" s="12"/>
      <c r="DB594" s="12"/>
      <c r="DC594" s="12"/>
      <c r="DD594" s="12"/>
      <c r="DE594" s="12"/>
      <c r="DF594" s="12"/>
      <c r="DG594" s="12"/>
      <c r="DH594" s="12"/>
      <c r="DI594" s="12"/>
      <c r="DJ594" s="12"/>
      <c r="DK594" s="12"/>
      <c r="DL594" s="12"/>
      <c r="DM594" s="12"/>
      <c r="DN594" s="12"/>
      <c r="DO594" s="12"/>
      <c r="DP594" s="12"/>
      <c r="DQ594" s="12"/>
      <c r="DR594" s="12"/>
      <c r="DS594" s="12"/>
      <c r="DT594" s="12"/>
      <c r="DU594" s="12"/>
      <c r="DV594" s="12"/>
      <c r="DW594" s="12"/>
      <c r="DX594" s="12"/>
      <c r="DY594" s="12"/>
      <c r="DZ594" s="12"/>
      <c r="EA594" s="12"/>
      <c r="EB594" s="12"/>
      <c r="EC594" s="12"/>
      <c r="ED594" s="12"/>
      <c r="EE594" s="12"/>
      <c r="EF594" s="12"/>
      <c r="EG594" s="12"/>
      <c r="EH594" s="12"/>
      <c r="EI594" s="12"/>
      <c r="EJ594" s="12"/>
      <c r="EK594" s="12"/>
      <c r="EL594" s="12"/>
      <c r="EM594" s="12"/>
      <c r="EN594" s="12"/>
      <c r="EO594" s="12"/>
      <c r="EP594" s="12"/>
      <c r="EQ594" s="12"/>
      <c r="ER594" s="12"/>
      <c r="ES594" s="12"/>
      <c r="ET594" s="12"/>
      <c r="EU594" s="12"/>
      <c r="EV594" s="12"/>
      <c r="EW594" s="12"/>
      <c r="EX594" s="12"/>
      <c r="EY594" s="12"/>
      <c r="EZ594" s="12"/>
      <c r="FA594" s="12"/>
      <c r="FB594" s="12"/>
      <c r="FC594" s="12"/>
      <c r="FD594" s="12"/>
      <c r="FE594" s="12"/>
      <c r="FF594" s="12"/>
      <c r="FG594" s="12"/>
      <c r="FH594" s="12"/>
      <c r="FI594" s="12"/>
      <c r="FJ594" s="12"/>
      <c r="FK594" s="12"/>
      <c r="FL594" s="12"/>
      <c r="FM594" s="12"/>
      <c r="FN594" s="12"/>
      <c r="FO594" s="12"/>
      <c r="FP594" s="12"/>
      <c r="FQ594" s="12"/>
      <c r="FR594" s="12"/>
      <c r="FS594" s="12"/>
      <c r="FT594" s="12"/>
      <c r="FU594" s="12"/>
      <c r="FV594" s="12"/>
      <c r="FW594" s="12"/>
      <c r="FX594" s="12"/>
      <c r="FY594" s="12"/>
      <c r="FZ594" s="12"/>
      <c r="GA594" s="12"/>
      <c r="GB594" s="12"/>
      <c r="GC594" s="12"/>
      <c r="GD594" s="12"/>
      <c r="GE594" s="12"/>
      <c r="GF594" s="12"/>
      <c r="GG594" s="12"/>
      <c r="GH594" s="12"/>
      <c r="GI594" s="12"/>
      <c r="GJ594" s="12"/>
      <c r="GK594" s="12"/>
      <c r="GL594" s="12"/>
      <c r="GM594" s="12"/>
      <c r="GN594" s="12"/>
      <c r="GO594" s="12"/>
      <c r="GP594" s="12"/>
      <c r="GQ594" s="12"/>
      <c r="GR594" s="12"/>
      <c r="GS594" s="12"/>
      <c r="GT594" s="12"/>
      <c r="GU594" s="12"/>
      <c r="GV594" s="12"/>
      <c r="GW594" s="12"/>
      <c r="GX594" s="12"/>
      <c r="GY594" s="12"/>
      <c r="GZ594" s="12"/>
      <c r="HA594" s="12"/>
      <c r="HB594" s="12"/>
      <c r="HC594" s="12"/>
      <c r="HD594" s="12"/>
      <c r="HE594" s="12"/>
      <c r="HF594" s="12"/>
      <c r="HG594" s="12"/>
      <c r="HH594" s="12"/>
      <c r="HI594" s="12"/>
      <c r="HJ594" s="12"/>
      <c r="HK594" s="12"/>
      <c r="HL594" s="12"/>
      <c r="HM594" s="12"/>
      <c r="HN594" s="12"/>
      <c r="HO594" s="12"/>
      <c r="HP594" s="12"/>
      <c r="HQ594" s="12"/>
      <c r="HR594" s="12"/>
      <c r="HS594" s="12"/>
      <c r="HT594" s="12"/>
      <c r="HU594" s="12"/>
    </row>
    <row r="595" s="2" customFormat="1" ht="24" spans="1:229">
      <c r="A595" s="45" t="s">
        <v>42</v>
      </c>
      <c r="B595" s="46" t="s">
        <v>623</v>
      </c>
      <c r="C595" s="45" t="s">
        <v>50</v>
      </c>
      <c r="D595" s="45" t="s">
        <v>45</v>
      </c>
      <c r="E595" s="45" t="s">
        <v>267</v>
      </c>
      <c r="F595" s="45">
        <v>1</v>
      </c>
      <c r="G595" s="45">
        <v>1</v>
      </c>
      <c r="H595" s="45">
        <v>91</v>
      </c>
      <c r="I595" s="45">
        <v>348</v>
      </c>
      <c r="J595" s="45">
        <v>2020</v>
      </c>
      <c r="K595" s="45">
        <v>2020</v>
      </c>
      <c r="L595" s="55">
        <v>10</v>
      </c>
      <c r="M595" s="55">
        <v>0</v>
      </c>
      <c r="N595" s="55">
        <v>0</v>
      </c>
      <c r="O595" s="55">
        <v>10</v>
      </c>
      <c r="P595" s="55">
        <v>0</v>
      </c>
      <c r="Q595" s="45" t="s">
        <v>46</v>
      </c>
      <c r="R595" s="45">
        <v>91</v>
      </c>
      <c r="S595" s="45">
        <v>348</v>
      </c>
      <c r="T595" s="45">
        <v>91</v>
      </c>
      <c r="U595" s="45">
        <v>348</v>
      </c>
      <c r="V595" s="45">
        <v>0</v>
      </c>
      <c r="W595" s="45">
        <v>0</v>
      </c>
      <c r="X595" s="45">
        <v>0</v>
      </c>
      <c r="Y595" s="45">
        <v>0</v>
      </c>
      <c r="Z595" s="45">
        <v>0</v>
      </c>
      <c r="AA595" s="45">
        <v>0</v>
      </c>
      <c r="AB595" s="46" t="s">
        <v>299</v>
      </c>
      <c r="AC595" s="46" t="s">
        <v>50</v>
      </c>
      <c r="AD595" s="46"/>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c r="CG595" s="12"/>
      <c r="CH595" s="12"/>
      <c r="CI595" s="12"/>
      <c r="CJ595" s="12"/>
      <c r="CK595" s="12"/>
      <c r="CL595" s="12"/>
      <c r="CM595" s="12"/>
      <c r="CN595" s="12"/>
      <c r="CO595" s="12"/>
      <c r="CP595" s="12"/>
      <c r="CQ595" s="12"/>
      <c r="CR595" s="12"/>
      <c r="CS595" s="12"/>
      <c r="CT595" s="12"/>
      <c r="CU595" s="12"/>
      <c r="CV595" s="12"/>
      <c r="CW595" s="12"/>
      <c r="CX595" s="12"/>
      <c r="CY595" s="12"/>
      <c r="CZ595" s="12"/>
      <c r="DA595" s="12"/>
      <c r="DB595" s="12"/>
      <c r="DC595" s="12"/>
      <c r="DD595" s="12"/>
      <c r="DE595" s="12"/>
      <c r="DF595" s="12"/>
      <c r="DG595" s="12"/>
      <c r="DH595" s="12"/>
      <c r="DI595" s="12"/>
      <c r="DJ595" s="12"/>
      <c r="DK595" s="12"/>
      <c r="DL595" s="12"/>
      <c r="DM595" s="12"/>
      <c r="DN595" s="12"/>
      <c r="DO595" s="12"/>
      <c r="DP595" s="12"/>
      <c r="DQ595" s="12"/>
      <c r="DR595" s="12"/>
      <c r="DS595" s="12"/>
      <c r="DT595" s="12"/>
      <c r="DU595" s="12"/>
      <c r="DV595" s="12"/>
      <c r="DW595" s="12"/>
      <c r="DX595" s="12"/>
      <c r="DY595" s="12"/>
      <c r="DZ595" s="12"/>
      <c r="EA595" s="12"/>
      <c r="EB595" s="12"/>
      <c r="EC595" s="12"/>
      <c r="ED595" s="12"/>
      <c r="EE595" s="12"/>
      <c r="EF595" s="12"/>
      <c r="EG595" s="12"/>
      <c r="EH595" s="12"/>
      <c r="EI595" s="12"/>
      <c r="EJ595" s="12"/>
      <c r="EK595" s="12"/>
      <c r="EL595" s="12"/>
      <c r="EM595" s="12"/>
      <c r="EN595" s="12"/>
      <c r="EO595" s="12"/>
      <c r="EP595" s="12"/>
      <c r="EQ595" s="12"/>
      <c r="ER595" s="12"/>
      <c r="ES595" s="12"/>
      <c r="ET595" s="12"/>
      <c r="EU595" s="12"/>
      <c r="EV595" s="12"/>
      <c r="EW595" s="12"/>
      <c r="EX595" s="12"/>
      <c r="EY595" s="12"/>
      <c r="EZ595" s="12"/>
      <c r="FA595" s="12"/>
      <c r="FB595" s="12"/>
      <c r="FC595" s="12"/>
      <c r="FD595" s="12"/>
      <c r="FE595" s="12"/>
      <c r="FF595" s="12"/>
      <c r="FG595" s="12"/>
      <c r="FH595" s="12"/>
      <c r="FI595" s="12"/>
      <c r="FJ595" s="12"/>
      <c r="FK595" s="12"/>
      <c r="FL595" s="12"/>
      <c r="FM595" s="12"/>
      <c r="FN595" s="12"/>
      <c r="FO595" s="12"/>
      <c r="FP595" s="12"/>
      <c r="FQ595" s="12"/>
      <c r="FR595" s="12"/>
      <c r="FS595" s="12"/>
      <c r="FT595" s="12"/>
      <c r="FU595" s="12"/>
      <c r="FV595" s="12"/>
      <c r="FW595" s="12"/>
      <c r="FX595" s="12"/>
      <c r="FY595" s="12"/>
      <c r="FZ595" s="12"/>
      <c r="GA595" s="12"/>
      <c r="GB595" s="12"/>
      <c r="GC595" s="12"/>
      <c r="GD595" s="12"/>
      <c r="GE595" s="12"/>
      <c r="GF595" s="12"/>
      <c r="GG595" s="12"/>
      <c r="GH595" s="12"/>
      <c r="GI595" s="12"/>
      <c r="GJ595" s="12"/>
      <c r="GK595" s="12"/>
      <c r="GL595" s="12"/>
      <c r="GM595" s="12"/>
      <c r="GN595" s="12"/>
      <c r="GO595" s="12"/>
      <c r="GP595" s="12"/>
      <c r="GQ595" s="12"/>
      <c r="GR595" s="12"/>
      <c r="GS595" s="12"/>
      <c r="GT595" s="12"/>
      <c r="GU595" s="12"/>
      <c r="GV595" s="12"/>
      <c r="GW595" s="12"/>
      <c r="GX595" s="12"/>
      <c r="GY595" s="12"/>
      <c r="GZ595" s="12"/>
      <c r="HA595" s="12"/>
      <c r="HB595" s="12"/>
      <c r="HC595" s="12"/>
      <c r="HD595" s="12"/>
      <c r="HE595" s="12"/>
      <c r="HF595" s="12"/>
      <c r="HG595" s="12"/>
      <c r="HH595" s="12"/>
      <c r="HI595" s="12"/>
      <c r="HJ595" s="12"/>
      <c r="HK595" s="12"/>
      <c r="HL595" s="12"/>
      <c r="HM595" s="12"/>
      <c r="HN595" s="12"/>
      <c r="HO595" s="12"/>
      <c r="HP595" s="12"/>
      <c r="HQ595" s="12"/>
      <c r="HR595" s="12"/>
      <c r="HS595" s="12"/>
      <c r="HT595" s="12"/>
      <c r="HU595" s="12"/>
    </row>
    <row r="596" s="5" customFormat="1" ht="24" spans="1:30">
      <c r="A596" s="43" t="s">
        <v>624</v>
      </c>
      <c r="B596" s="44" t="s">
        <v>625</v>
      </c>
      <c r="C596" s="43" t="s">
        <v>36</v>
      </c>
      <c r="D596" s="43"/>
      <c r="E596" s="43"/>
      <c r="F596" s="43">
        <f>SUM(F597:F609)</f>
        <v>171</v>
      </c>
      <c r="G596" s="43">
        <f>SUM(G597:G609)</f>
        <v>13</v>
      </c>
      <c r="H596" s="43">
        <f>SUM(H597:H609)</f>
        <v>659</v>
      </c>
      <c r="I596" s="43">
        <f>SUM(I597:I609)</f>
        <v>2522</v>
      </c>
      <c r="J596" s="43"/>
      <c r="K596" s="43"/>
      <c r="L596" s="52">
        <f>SUM(L597:L609)</f>
        <v>1659.5</v>
      </c>
      <c r="M596" s="52">
        <v>0</v>
      </c>
      <c r="N596" s="52">
        <v>0</v>
      </c>
      <c r="O596" s="52">
        <f t="shared" ref="O596:AA596" si="185">SUM(O597:O609)</f>
        <v>1659.5</v>
      </c>
      <c r="P596" s="52">
        <v>0</v>
      </c>
      <c r="Q596" s="43"/>
      <c r="R596" s="43">
        <f t="shared" si="185"/>
        <v>3178</v>
      </c>
      <c r="S596" s="43">
        <f t="shared" si="185"/>
        <v>13665</v>
      </c>
      <c r="T596" s="43">
        <f t="shared" si="185"/>
        <v>659</v>
      </c>
      <c r="U596" s="43">
        <f t="shared" si="185"/>
        <v>2522</v>
      </c>
      <c r="V596" s="43">
        <f t="shared" si="185"/>
        <v>95</v>
      </c>
      <c r="W596" s="43">
        <f t="shared" si="185"/>
        <v>370</v>
      </c>
      <c r="X596" s="43">
        <f t="shared" si="185"/>
        <v>498</v>
      </c>
      <c r="Y596" s="43">
        <f t="shared" si="185"/>
        <v>2351</v>
      </c>
      <c r="Z596" s="43">
        <f t="shared" si="185"/>
        <v>0</v>
      </c>
      <c r="AA596" s="43">
        <f t="shared" si="185"/>
        <v>0</v>
      </c>
      <c r="AB596" s="44"/>
      <c r="AC596" s="65"/>
      <c r="AD596" s="65"/>
    </row>
    <row r="597" s="1" customFormat="1" ht="14.25" spans="1:30">
      <c r="A597" s="45" t="s">
        <v>42</v>
      </c>
      <c r="B597" s="46" t="s">
        <v>497</v>
      </c>
      <c r="C597" s="45" t="s">
        <v>44</v>
      </c>
      <c r="D597" s="45" t="s">
        <v>45</v>
      </c>
      <c r="E597" s="45" t="s">
        <v>267</v>
      </c>
      <c r="F597" s="45">
        <v>1</v>
      </c>
      <c r="G597" s="45">
        <v>1</v>
      </c>
      <c r="H597" s="45">
        <v>42</v>
      </c>
      <c r="I597" s="45">
        <v>133</v>
      </c>
      <c r="J597" s="45">
        <v>2020</v>
      </c>
      <c r="K597" s="45">
        <v>2020</v>
      </c>
      <c r="L597" s="55">
        <v>80</v>
      </c>
      <c r="M597" s="55">
        <v>0</v>
      </c>
      <c r="N597" s="55">
        <v>0</v>
      </c>
      <c r="O597" s="55">
        <v>80</v>
      </c>
      <c r="P597" s="55">
        <v>0</v>
      </c>
      <c r="Q597" s="45" t="s">
        <v>46</v>
      </c>
      <c r="R597" s="45">
        <v>604</v>
      </c>
      <c r="S597" s="45">
        <v>2839</v>
      </c>
      <c r="T597" s="45">
        <f>H597</f>
        <v>42</v>
      </c>
      <c r="U597" s="45">
        <f>I597</f>
        <v>133</v>
      </c>
      <c r="V597" s="45">
        <v>42</v>
      </c>
      <c r="W597" s="45">
        <v>133</v>
      </c>
      <c r="X597" s="45">
        <v>0</v>
      </c>
      <c r="Y597" s="45">
        <v>0</v>
      </c>
      <c r="Z597" s="45">
        <v>0</v>
      </c>
      <c r="AA597" s="45">
        <v>0</v>
      </c>
      <c r="AB597" s="46" t="s">
        <v>117</v>
      </c>
      <c r="AC597" s="46" t="s">
        <v>44</v>
      </c>
      <c r="AD597" s="46"/>
    </row>
    <row r="598" s="7" customFormat="1" ht="36" spans="1:229">
      <c r="A598" s="45" t="s">
        <v>42</v>
      </c>
      <c r="B598" s="46" t="s">
        <v>630</v>
      </c>
      <c r="C598" s="45" t="s">
        <v>50</v>
      </c>
      <c r="D598" s="45" t="s">
        <v>45</v>
      </c>
      <c r="E598" s="45" t="s">
        <v>267</v>
      </c>
      <c r="F598" s="45">
        <v>1</v>
      </c>
      <c r="G598" s="45">
        <v>1</v>
      </c>
      <c r="H598" s="45">
        <v>85</v>
      </c>
      <c r="I598" s="45">
        <v>321</v>
      </c>
      <c r="J598" s="45">
        <v>2020</v>
      </c>
      <c r="K598" s="45">
        <v>2020</v>
      </c>
      <c r="L598" s="55">
        <v>58</v>
      </c>
      <c r="M598" s="55">
        <v>0</v>
      </c>
      <c r="N598" s="55">
        <v>0</v>
      </c>
      <c r="O598" s="55">
        <v>58</v>
      </c>
      <c r="P598" s="55">
        <v>0</v>
      </c>
      <c r="Q598" s="45" t="s">
        <v>46</v>
      </c>
      <c r="R598" s="45">
        <v>481</v>
      </c>
      <c r="S598" s="45">
        <v>2285</v>
      </c>
      <c r="T598" s="45">
        <f>H598</f>
        <v>85</v>
      </c>
      <c r="U598" s="45">
        <f>I598</f>
        <v>321</v>
      </c>
      <c r="V598" s="45">
        <v>0</v>
      </c>
      <c r="W598" s="45">
        <v>0</v>
      </c>
      <c r="X598" s="45">
        <v>481</v>
      </c>
      <c r="Y598" s="45">
        <v>2285</v>
      </c>
      <c r="Z598" s="45">
        <v>0</v>
      </c>
      <c r="AA598" s="45">
        <v>0</v>
      </c>
      <c r="AB598" s="46" t="s">
        <v>631</v>
      </c>
      <c r="AC598" s="46" t="s">
        <v>50</v>
      </c>
      <c r="AD598" s="46"/>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c r="CG598" s="8"/>
      <c r="CH598" s="8"/>
      <c r="CI598" s="8"/>
      <c r="CJ598" s="8"/>
      <c r="CK598" s="8"/>
      <c r="CL598" s="8"/>
      <c r="CM598" s="8"/>
      <c r="CN598" s="8"/>
      <c r="CO598" s="8"/>
      <c r="CP598" s="8"/>
      <c r="CQ598" s="8"/>
      <c r="CR598" s="8"/>
      <c r="CS598" s="8"/>
      <c r="CT598" s="8"/>
      <c r="CU598" s="8"/>
      <c r="CV598" s="8"/>
      <c r="CW598" s="8"/>
      <c r="CX598" s="8"/>
      <c r="CY598" s="8"/>
      <c r="CZ598" s="8"/>
      <c r="DA598" s="8"/>
      <c r="DB598" s="8"/>
      <c r="DC598" s="8"/>
      <c r="DD598" s="8"/>
      <c r="DE598" s="8"/>
      <c r="DF598" s="8"/>
      <c r="DG598" s="8"/>
      <c r="DH598" s="8"/>
      <c r="DI598" s="8"/>
      <c r="DJ598" s="8"/>
      <c r="DK598" s="8"/>
      <c r="DL598" s="8"/>
      <c r="DM598" s="8"/>
      <c r="DN598" s="8"/>
      <c r="DO598" s="8"/>
      <c r="DP598" s="8"/>
      <c r="DQ598" s="8"/>
      <c r="DR598" s="8"/>
      <c r="DS598" s="8"/>
      <c r="DT598" s="8"/>
      <c r="DU598" s="8"/>
      <c r="DV598" s="8"/>
      <c r="DW598" s="8"/>
      <c r="DX598" s="8"/>
      <c r="DY598" s="8"/>
      <c r="DZ598" s="8"/>
      <c r="EA598" s="8"/>
      <c r="EB598" s="8"/>
      <c r="EC598" s="8"/>
      <c r="ED598" s="8"/>
      <c r="EE598" s="8"/>
      <c r="EF598" s="8"/>
      <c r="EG598" s="8"/>
      <c r="EH598" s="8"/>
      <c r="EI598" s="8"/>
      <c r="EJ598" s="8"/>
      <c r="EK598" s="8"/>
      <c r="EL598" s="8"/>
      <c r="EM598" s="8"/>
      <c r="EN598" s="8"/>
      <c r="EO598" s="8"/>
      <c r="EP598" s="8"/>
      <c r="EQ598" s="8"/>
      <c r="ER598" s="8"/>
      <c r="ES598" s="8"/>
      <c r="ET598" s="8"/>
      <c r="EU598" s="8"/>
      <c r="EV598" s="8"/>
      <c r="EW598" s="8"/>
      <c r="EX598" s="8"/>
      <c r="EY598" s="8"/>
      <c r="EZ598" s="8"/>
      <c r="FA598" s="8"/>
      <c r="FB598" s="8"/>
      <c r="FC598" s="8"/>
      <c r="FD598" s="8"/>
      <c r="FE598" s="8"/>
      <c r="FF598" s="8"/>
      <c r="FG598" s="8"/>
      <c r="FH598" s="8"/>
      <c r="FI598" s="8"/>
      <c r="FJ598" s="8"/>
      <c r="FK598" s="8"/>
      <c r="FL598" s="8"/>
      <c r="FM598" s="8"/>
      <c r="FN598" s="8"/>
      <c r="FO598" s="8"/>
      <c r="FP598" s="8"/>
      <c r="FQ598" s="8"/>
      <c r="FR598" s="8"/>
      <c r="FS598" s="8"/>
      <c r="FT598" s="8"/>
      <c r="FU598" s="8"/>
      <c r="FV598" s="8"/>
      <c r="FW598" s="8"/>
      <c r="FX598" s="8"/>
      <c r="FY598" s="8"/>
      <c r="FZ598" s="8"/>
      <c r="GA598" s="8"/>
      <c r="GB598" s="8"/>
      <c r="GC598" s="8"/>
      <c r="GD598" s="8"/>
      <c r="GE598" s="8"/>
      <c r="GF598" s="8"/>
      <c r="GG598" s="8"/>
      <c r="GH598" s="8"/>
      <c r="GI598" s="8"/>
      <c r="GJ598" s="8"/>
      <c r="GK598" s="8"/>
      <c r="GL598" s="8"/>
      <c r="GM598" s="8"/>
      <c r="GN598" s="8"/>
      <c r="GO598" s="8"/>
      <c r="GP598" s="8"/>
      <c r="GQ598" s="8"/>
      <c r="GR598" s="8"/>
      <c r="GS598" s="8"/>
      <c r="GT598" s="8"/>
      <c r="GU598" s="8"/>
      <c r="GV598" s="8"/>
      <c r="GW598" s="8"/>
      <c r="GX598" s="8"/>
      <c r="GY598" s="8"/>
      <c r="GZ598" s="8"/>
      <c r="HA598" s="8"/>
      <c r="HB598" s="8"/>
      <c r="HC598" s="8"/>
      <c r="HD598" s="8"/>
      <c r="HE598" s="8"/>
      <c r="HF598" s="8"/>
      <c r="HG598" s="8"/>
      <c r="HH598" s="8"/>
      <c r="HI598" s="8"/>
      <c r="HJ598" s="8"/>
      <c r="HK598" s="8"/>
      <c r="HL598" s="8"/>
      <c r="HM598" s="8"/>
      <c r="HN598" s="8"/>
      <c r="HO598" s="8"/>
      <c r="HP598" s="8"/>
      <c r="HQ598" s="8"/>
      <c r="HR598" s="8"/>
      <c r="HS598" s="8"/>
      <c r="HT598" s="8"/>
      <c r="HU598" s="8"/>
    </row>
    <row r="599" s="1" customFormat="1" ht="36" spans="1:30">
      <c r="A599" s="45" t="s">
        <v>42</v>
      </c>
      <c r="B599" s="46" t="s">
        <v>632</v>
      </c>
      <c r="C599" s="45" t="s">
        <v>53</v>
      </c>
      <c r="D599" s="45" t="s">
        <v>45</v>
      </c>
      <c r="E599" s="45" t="s">
        <v>267</v>
      </c>
      <c r="F599" s="45">
        <v>1</v>
      </c>
      <c r="G599" s="45">
        <v>1</v>
      </c>
      <c r="H599" s="45">
        <v>62</v>
      </c>
      <c r="I599" s="45">
        <v>216</v>
      </c>
      <c r="J599" s="45">
        <v>2020</v>
      </c>
      <c r="K599" s="45">
        <v>2020</v>
      </c>
      <c r="L599" s="55">
        <v>164</v>
      </c>
      <c r="M599" s="55">
        <v>0</v>
      </c>
      <c r="N599" s="55">
        <v>0</v>
      </c>
      <c r="O599" s="55">
        <v>164</v>
      </c>
      <c r="P599" s="55">
        <v>0</v>
      </c>
      <c r="Q599" s="45" t="s">
        <v>46</v>
      </c>
      <c r="R599" s="45">
        <v>417</v>
      </c>
      <c r="S599" s="45">
        <v>1682</v>
      </c>
      <c r="T599" s="45">
        <f>H599</f>
        <v>62</v>
      </c>
      <c r="U599" s="45">
        <f>I599</f>
        <v>216</v>
      </c>
      <c r="V599" s="45">
        <v>0</v>
      </c>
      <c r="W599" s="45">
        <v>0</v>
      </c>
      <c r="X599" s="45">
        <v>0</v>
      </c>
      <c r="Y599" s="45">
        <v>0</v>
      </c>
      <c r="Z599" s="45">
        <v>0</v>
      </c>
      <c r="AA599" s="45">
        <v>0</v>
      </c>
      <c r="AB599" s="46" t="s">
        <v>325</v>
      </c>
      <c r="AC599" s="46" t="s">
        <v>237</v>
      </c>
      <c r="AD599" s="46"/>
    </row>
    <row r="600" s="1" customFormat="1" ht="36" spans="1:30">
      <c r="A600" s="45" t="s">
        <v>42</v>
      </c>
      <c r="B600" s="46" t="s">
        <v>633</v>
      </c>
      <c r="C600" s="45" t="s">
        <v>53</v>
      </c>
      <c r="D600" s="45" t="s">
        <v>45</v>
      </c>
      <c r="E600" s="45" t="s">
        <v>267</v>
      </c>
      <c r="F600" s="45">
        <v>1</v>
      </c>
      <c r="G600" s="45">
        <v>1</v>
      </c>
      <c r="H600" s="45">
        <v>88</v>
      </c>
      <c r="I600" s="45">
        <v>302</v>
      </c>
      <c r="J600" s="45">
        <v>2020</v>
      </c>
      <c r="K600" s="45">
        <v>2020</v>
      </c>
      <c r="L600" s="55">
        <v>4</v>
      </c>
      <c r="M600" s="55">
        <v>0</v>
      </c>
      <c r="N600" s="55">
        <v>0</v>
      </c>
      <c r="O600" s="55">
        <v>4</v>
      </c>
      <c r="P600" s="55">
        <v>0</v>
      </c>
      <c r="Q600" s="45" t="s">
        <v>46</v>
      </c>
      <c r="R600" s="45">
        <v>389</v>
      </c>
      <c r="S600" s="45">
        <v>1457</v>
      </c>
      <c r="T600" s="45">
        <v>88</v>
      </c>
      <c r="U600" s="45">
        <v>302</v>
      </c>
      <c r="V600" s="45">
        <v>0</v>
      </c>
      <c r="W600" s="45">
        <v>0</v>
      </c>
      <c r="X600" s="45">
        <v>0</v>
      </c>
      <c r="Y600" s="45">
        <v>0</v>
      </c>
      <c r="Z600" s="45">
        <v>0</v>
      </c>
      <c r="AA600" s="45">
        <v>0</v>
      </c>
      <c r="AB600" s="46" t="s">
        <v>325</v>
      </c>
      <c r="AC600" s="46" t="s">
        <v>237</v>
      </c>
      <c r="AD600" s="46"/>
    </row>
    <row r="601" s="1" customFormat="1" ht="36" spans="1:30">
      <c r="A601" s="45" t="s">
        <v>42</v>
      </c>
      <c r="B601" s="46" t="s">
        <v>634</v>
      </c>
      <c r="C601" s="45" t="s">
        <v>53</v>
      </c>
      <c r="D601" s="45" t="s">
        <v>45</v>
      </c>
      <c r="E601" s="45" t="s">
        <v>267</v>
      </c>
      <c r="F601" s="45">
        <v>1</v>
      </c>
      <c r="G601" s="45">
        <v>1</v>
      </c>
      <c r="H601" s="45">
        <v>117</v>
      </c>
      <c r="I601" s="45">
        <v>454</v>
      </c>
      <c r="J601" s="45">
        <v>2020</v>
      </c>
      <c r="K601" s="45">
        <v>2020</v>
      </c>
      <c r="L601" s="55">
        <v>437</v>
      </c>
      <c r="M601" s="55">
        <v>0</v>
      </c>
      <c r="N601" s="55">
        <v>0</v>
      </c>
      <c r="O601" s="55">
        <v>437</v>
      </c>
      <c r="P601" s="55">
        <v>0</v>
      </c>
      <c r="Q601" s="45" t="s">
        <v>46</v>
      </c>
      <c r="R601" s="45">
        <v>268</v>
      </c>
      <c r="S601" s="45">
        <v>1103</v>
      </c>
      <c r="T601" s="45">
        <f t="shared" ref="T601:T610" si="186">H601</f>
        <v>117</v>
      </c>
      <c r="U601" s="45">
        <f t="shared" ref="U601:U610" si="187">I601</f>
        <v>454</v>
      </c>
      <c r="V601" s="45">
        <v>0</v>
      </c>
      <c r="W601" s="45">
        <v>0</v>
      </c>
      <c r="X601" s="45">
        <v>0</v>
      </c>
      <c r="Y601" s="45">
        <v>0</v>
      </c>
      <c r="Z601" s="45">
        <v>0</v>
      </c>
      <c r="AA601" s="45">
        <v>0</v>
      </c>
      <c r="AB601" s="46" t="s">
        <v>325</v>
      </c>
      <c r="AC601" s="46" t="s">
        <v>237</v>
      </c>
      <c r="AD601" s="46"/>
    </row>
    <row r="602" s="1" customFormat="1" ht="24" spans="1:30">
      <c r="A602" s="45" t="s">
        <v>42</v>
      </c>
      <c r="B602" s="46" t="s">
        <v>635</v>
      </c>
      <c r="C602" s="45" t="s">
        <v>55</v>
      </c>
      <c r="D602" s="45" t="s">
        <v>45</v>
      </c>
      <c r="E602" s="45" t="s">
        <v>267</v>
      </c>
      <c r="F602" s="45">
        <v>1</v>
      </c>
      <c r="G602" s="45">
        <v>1</v>
      </c>
      <c r="H602" s="45">
        <v>70</v>
      </c>
      <c r="I602" s="45">
        <v>285</v>
      </c>
      <c r="J602" s="45">
        <v>2020</v>
      </c>
      <c r="K602" s="45">
        <v>2020</v>
      </c>
      <c r="L602" s="55">
        <v>8</v>
      </c>
      <c r="M602" s="55">
        <v>0</v>
      </c>
      <c r="N602" s="55">
        <v>0</v>
      </c>
      <c r="O602" s="55">
        <v>8</v>
      </c>
      <c r="P602" s="55">
        <v>0</v>
      </c>
      <c r="Q602" s="45" t="s">
        <v>46</v>
      </c>
      <c r="R602" s="45">
        <v>319</v>
      </c>
      <c r="S602" s="45">
        <v>1266</v>
      </c>
      <c r="T602" s="45">
        <f t="shared" si="186"/>
        <v>70</v>
      </c>
      <c r="U602" s="45">
        <f t="shared" si="187"/>
        <v>285</v>
      </c>
      <c r="V602" s="45">
        <v>0</v>
      </c>
      <c r="W602" s="45">
        <v>0</v>
      </c>
      <c r="X602" s="45">
        <v>0</v>
      </c>
      <c r="Y602" s="45">
        <v>0</v>
      </c>
      <c r="Z602" s="45">
        <v>0</v>
      </c>
      <c r="AA602" s="45">
        <v>0</v>
      </c>
      <c r="AB602" s="46" t="s">
        <v>222</v>
      </c>
      <c r="AC602" s="46" t="s">
        <v>454</v>
      </c>
      <c r="AD602" s="46"/>
    </row>
    <row r="603" s="1" customFormat="1" ht="24" spans="1:30">
      <c r="A603" s="45" t="s">
        <v>42</v>
      </c>
      <c r="B603" s="46" t="s">
        <v>636</v>
      </c>
      <c r="C603" s="45" t="s">
        <v>55</v>
      </c>
      <c r="D603" s="45" t="s">
        <v>45</v>
      </c>
      <c r="E603" s="45" t="s">
        <v>267</v>
      </c>
      <c r="F603" s="45">
        <v>1</v>
      </c>
      <c r="G603" s="45">
        <v>1</v>
      </c>
      <c r="H603" s="45">
        <v>15</v>
      </c>
      <c r="I603" s="45">
        <v>60</v>
      </c>
      <c r="J603" s="45">
        <v>2020</v>
      </c>
      <c r="K603" s="45">
        <v>2020</v>
      </c>
      <c r="L603" s="55">
        <v>335</v>
      </c>
      <c r="M603" s="55">
        <v>0</v>
      </c>
      <c r="N603" s="55">
        <v>0</v>
      </c>
      <c r="O603" s="55">
        <v>335</v>
      </c>
      <c r="P603" s="55">
        <v>0</v>
      </c>
      <c r="Q603" s="45" t="s">
        <v>46</v>
      </c>
      <c r="R603" s="45">
        <v>35</v>
      </c>
      <c r="S603" s="45">
        <v>158</v>
      </c>
      <c r="T603" s="45">
        <f t="shared" si="186"/>
        <v>15</v>
      </c>
      <c r="U603" s="45">
        <f t="shared" si="187"/>
        <v>60</v>
      </c>
      <c r="V603" s="45">
        <v>0</v>
      </c>
      <c r="W603" s="45">
        <v>0</v>
      </c>
      <c r="X603" s="45">
        <v>0</v>
      </c>
      <c r="Y603" s="45">
        <v>0</v>
      </c>
      <c r="Z603" s="45">
        <v>0</v>
      </c>
      <c r="AA603" s="45">
        <v>0</v>
      </c>
      <c r="AB603" s="46" t="s">
        <v>222</v>
      </c>
      <c r="AC603" s="46" t="s">
        <v>454</v>
      </c>
      <c r="AD603" s="46"/>
    </row>
    <row r="604" s="1" customFormat="1" ht="24" spans="1:30">
      <c r="A604" s="45" t="s">
        <v>42</v>
      </c>
      <c r="B604" s="46" t="s">
        <v>637</v>
      </c>
      <c r="C604" s="45" t="s">
        <v>55</v>
      </c>
      <c r="D604" s="45" t="s">
        <v>45</v>
      </c>
      <c r="E604" s="45" t="s">
        <v>267</v>
      </c>
      <c r="F604" s="45">
        <v>1</v>
      </c>
      <c r="G604" s="45">
        <v>1</v>
      </c>
      <c r="H604" s="45">
        <v>30</v>
      </c>
      <c r="I604" s="45">
        <v>125</v>
      </c>
      <c r="J604" s="45">
        <v>2020</v>
      </c>
      <c r="K604" s="45">
        <v>2020</v>
      </c>
      <c r="L604" s="55">
        <v>105</v>
      </c>
      <c r="M604" s="55">
        <v>0</v>
      </c>
      <c r="N604" s="55">
        <v>0</v>
      </c>
      <c r="O604" s="55">
        <v>105</v>
      </c>
      <c r="P604" s="55">
        <v>0</v>
      </c>
      <c r="Q604" s="45" t="s">
        <v>46</v>
      </c>
      <c r="R604" s="45">
        <v>54</v>
      </c>
      <c r="S604" s="45">
        <v>236</v>
      </c>
      <c r="T604" s="45">
        <f t="shared" si="186"/>
        <v>30</v>
      </c>
      <c r="U604" s="45">
        <f t="shared" si="187"/>
        <v>125</v>
      </c>
      <c r="V604" s="45">
        <v>0</v>
      </c>
      <c r="W604" s="45">
        <v>0</v>
      </c>
      <c r="X604" s="45">
        <v>0</v>
      </c>
      <c r="Y604" s="45">
        <v>0</v>
      </c>
      <c r="Z604" s="45">
        <v>0</v>
      </c>
      <c r="AA604" s="45">
        <v>0</v>
      </c>
      <c r="AB604" s="46" t="s">
        <v>222</v>
      </c>
      <c r="AC604" s="46" t="s">
        <v>454</v>
      </c>
      <c r="AD604" s="46"/>
    </row>
    <row r="605" s="1" customFormat="1" ht="24" spans="1:30">
      <c r="A605" s="45" t="s">
        <v>42</v>
      </c>
      <c r="B605" s="46" t="s">
        <v>638</v>
      </c>
      <c r="C605" s="45" t="s">
        <v>639</v>
      </c>
      <c r="D605" s="45" t="s">
        <v>45</v>
      </c>
      <c r="E605" s="45" t="s">
        <v>640</v>
      </c>
      <c r="F605" s="45">
        <v>159</v>
      </c>
      <c r="G605" s="45">
        <v>1</v>
      </c>
      <c r="H605" s="45">
        <v>12</v>
      </c>
      <c r="I605" s="45">
        <v>46</v>
      </c>
      <c r="J605" s="45">
        <v>2020</v>
      </c>
      <c r="K605" s="45">
        <v>2020</v>
      </c>
      <c r="L605" s="55">
        <v>238.5</v>
      </c>
      <c r="M605" s="55">
        <v>0</v>
      </c>
      <c r="N605" s="55">
        <v>0</v>
      </c>
      <c r="O605" s="55">
        <v>238.5</v>
      </c>
      <c r="P605" s="55">
        <v>0</v>
      </c>
      <c r="Q605" s="45" t="s">
        <v>46</v>
      </c>
      <c r="R605" s="45">
        <v>53</v>
      </c>
      <c r="S605" s="45">
        <v>237</v>
      </c>
      <c r="T605" s="45">
        <f t="shared" si="186"/>
        <v>12</v>
      </c>
      <c r="U605" s="45">
        <f t="shared" si="187"/>
        <v>46</v>
      </c>
      <c r="V605" s="45">
        <v>53</v>
      </c>
      <c r="W605" s="45">
        <v>237</v>
      </c>
      <c r="X605" s="45">
        <v>0</v>
      </c>
      <c r="Y605" s="45">
        <v>0</v>
      </c>
      <c r="Z605" s="45">
        <v>0</v>
      </c>
      <c r="AA605" s="45">
        <v>0</v>
      </c>
      <c r="AB605" s="46" t="s">
        <v>299</v>
      </c>
      <c r="AC605" s="46" t="s">
        <v>181</v>
      </c>
      <c r="AD605" s="46"/>
    </row>
    <row r="606" s="1" customFormat="1" ht="24" spans="1:30">
      <c r="A606" s="45" t="s">
        <v>42</v>
      </c>
      <c r="B606" s="46" t="s">
        <v>641</v>
      </c>
      <c r="C606" s="45" t="s">
        <v>55</v>
      </c>
      <c r="D606" s="45" t="s">
        <v>45</v>
      </c>
      <c r="E606" s="45" t="s">
        <v>267</v>
      </c>
      <c r="F606" s="45">
        <v>1</v>
      </c>
      <c r="G606" s="45">
        <v>1</v>
      </c>
      <c r="H606" s="45">
        <v>46</v>
      </c>
      <c r="I606" s="45">
        <v>164</v>
      </c>
      <c r="J606" s="45">
        <v>2020</v>
      </c>
      <c r="K606" s="45">
        <v>2020</v>
      </c>
      <c r="L606" s="55">
        <v>50</v>
      </c>
      <c r="M606" s="55">
        <v>0</v>
      </c>
      <c r="N606" s="55">
        <v>0</v>
      </c>
      <c r="O606" s="55">
        <v>50</v>
      </c>
      <c r="P606" s="55">
        <v>0</v>
      </c>
      <c r="Q606" s="45" t="s">
        <v>46</v>
      </c>
      <c r="R606" s="45">
        <v>375</v>
      </c>
      <c r="S606" s="45">
        <v>1606</v>
      </c>
      <c r="T606" s="45">
        <f t="shared" si="186"/>
        <v>46</v>
      </c>
      <c r="U606" s="45">
        <f t="shared" si="187"/>
        <v>164</v>
      </c>
      <c r="V606" s="45">
        <v>0</v>
      </c>
      <c r="W606" s="45">
        <v>0</v>
      </c>
      <c r="X606" s="45">
        <v>0</v>
      </c>
      <c r="Y606" s="45">
        <v>0</v>
      </c>
      <c r="Z606" s="45">
        <v>0</v>
      </c>
      <c r="AA606" s="45">
        <v>0</v>
      </c>
      <c r="AB606" s="46" t="s">
        <v>222</v>
      </c>
      <c r="AC606" s="46" t="s">
        <v>454</v>
      </c>
      <c r="AD606" s="46"/>
    </row>
    <row r="607" s="1" customFormat="1" ht="24" spans="1:229">
      <c r="A607" s="45" t="s">
        <v>42</v>
      </c>
      <c r="B607" s="46" t="s">
        <v>642</v>
      </c>
      <c r="C607" s="45" t="s">
        <v>58</v>
      </c>
      <c r="D607" s="45" t="s">
        <v>45</v>
      </c>
      <c r="E607" s="45" t="s">
        <v>267</v>
      </c>
      <c r="F607" s="45">
        <v>1</v>
      </c>
      <c r="G607" s="45">
        <v>1</v>
      </c>
      <c r="H607" s="45">
        <v>50</v>
      </c>
      <c r="I607" s="45">
        <v>242</v>
      </c>
      <c r="J607" s="45">
        <v>2020</v>
      </c>
      <c r="K607" s="45">
        <v>2020</v>
      </c>
      <c r="L607" s="55">
        <v>50</v>
      </c>
      <c r="M607" s="55">
        <v>0</v>
      </c>
      <c r="N607" s="55">
        <v>0</v>
      </c>
      <c r="O607" s="55">
        <v>50</v>
      </c>
      <c r="P607" s="55">
        <v>0</v>
      </c>
      <c r="Q607" s="45" t="s">
        <v>46</v>
      </c>
      <c r="R607" s="45">
        <v>65</v>
      </c>
      <c r="S607" s="45">
        <v>305</v>
      </c>
      <c r="T607" s="45">
        <f t="shared" si="186"/>
        <v>50</v>
      </c>
      <c r="U607" s="45">
        <f t="shared" si="187"/>
        <v>242</v>
      </c>
      <c r="V607" s="45">
        <v>0</v>
      </c>
      <c r="W607" s="45">
        <v>0</v>
      </c>
      <c r="X607" s="45">
        <v>0</v>
      </c>
      <c r="Y607" s="45">
        <v>0</v>
      </c>
      <c r="Z607" s="45">
        <v>0</v>
      </c>
      <c r="AA607" s="45">
        <v>0</v>
      </c>
      <c r="AB607" s="46" t="s">
        <v>515</v>
      </c>
      <c r="AC607" s="46" t="s">
        <v>454</v>
      </c>
      <c r="AD607" s="46"/>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c r="CG607" s="8"/>
      <c r="CH607" s="8"/>
      <c r="CI607" s="8"/>
      <c r="CJ607" s="8"/>
      <c r="CK607" s="8"/>
      <c r="CL607" s="8"/>
      <c r="CM607" s="8"/>
      <c r="CN607" s="8"/>
      <c r="CO607" s="8"/>
      <c r="CP607" s="8"/>
      <c r="CQ607" s="8"/>
      <c r="CR607" s="8"/>
      <c r="CS607" s="8"/>
      <c r="CT607" s="8"/>
      <c r="CU607" s="8"/>
      <c r="CV607" s="8"/>
      <c r="CW607" s="8"/>
      <c r="CX607" s="8"/>
      <c r="CY607" s="8"/>
      <c r="CZ607" s="8"/>
      <c r="DA607" s="8"/>
      <c r="DB607" s="8"/>
      <c r="DC607" s="8"/>
      <c r="DD607" s="8"/>
      <c r="DE607" s="8"/>
      <c r="DF607" s="8"/>
      <c r="DG607" s="8"/>
      <c r="DH607" s="8"/>
      <c r="DI607" s="8"/>
      <c r="DJ607" s="8"/>
      <c r="DK607" s="8"/>
      <c r="DL607" s="8"/>
      <c r="DM607" s="8"/>
      <c r="DN607" s="8"/>
      <c r="DO607" s="8"/>
      <c r="DP607" s="8"/>
      <c r="DQ607" s="8"/>
      <c r="DR607" s="8"/>
      <c r="DS607" s="8"/>
      <c r="DT607" s="8"/>
      <c r="DU607" s="8"/>
      <c r="DV607" s="8"/>
      <c r="DW607" s="8"/>
      <c r="DX607" s="8"/>
      <c r="DY607" s="8"/>
      <c r="DZ607" s="8"/>
      <c r="EA607" s="8"/>
      <c r="EB607" s="8"/>
      <c r="EC607" s="8"/>
      <c r="ED607" s="8"/>
      <c r="EE607" s="8"/>
      <c r="EF607" s="8"/>
      <c r="EG607" s="8"/>
      <c r="EH607" s="8"/>
      <c r="EI607" s="8"/>
      <c r="EJ607" s="8"/>
      <c r="EK607" s="8"/>
      <c r="EL607" s="8"/>
      <c r="EM607" s="8"/>
      <c r="EN607" s="8"/>
      <c r="EO607" s="8"/>
      <c r="EP607" s="8"/>
      <c r="EQ607" s="8"/>
      <c r="ER607" s="8"/>
      <c r="ES607" s="8"/>
      <c r="ET607" s="8"/>
      <c r="EU607" s="8"/>
      <c r="EV607" s="8"/>
      <c r="EW607" s="8"/>
      <c r="EX607" s="8"/>
      <c r="EY607" s="8"/>
      <c r="EZ607" s="8"/>
      <c r="FA607" s="8"/>
      <c r="FB607" s="8"/>
      <c r="FC607" s="8"/>
      <c r="FD607" s="8"/>
      <c r="FE607" s="8"/>
      <c r="FF607" s="8"/>
      <c r="FG607" s="8"/>
      <c r="FH607" s="8"/>
      <c r="FI607" s="8"/>
      <c r="FJ607" s="8"/>
      <c r="FK607" s="8"/>
      <c r="FL607" s="8"/>
      <c r="FM607" s="8"/>
      <c r="FN607" s="8"/>
      <c r="FO607" s="8"/>
      <c r="FP607" s="8"/>
      <c r="FQ607" s="8"/>
      <c r="FR607" s="8"/>
      <c r="FS607" s="8"/>
      <c r="FT607" s="8"/>
      <c r="FU607" s="8"/>
      <c r="FV607" s="8"/>
      <c r="FW607" s="8"/>
      <c r="FX607" s="8"/>
      <c r="FY607" s="8"/>
      <c r="FZ607" s="8"/>
      <c r="GA607" s="8"/>
      <c r="GB607" s="8"/>
      <c r="GC607" s="8"/>
      <c r="GD607" s="8"/>
      <c r="GE607" s="8"/>
      <c r="GF607" s="8"/>
      <c r="GG607" s="8"/>
      <c r="GH607" s="8"/>
      <c r="GI607" s="8"/>
      <c r="GJ607" s="8"/>
      <c r="GK607" s="8"/>
      <c r="GL607" s="8"/>
      <c r="GM607" s="8"/>
      <c r="GN607" s="8"/>
      <c r="GO607" s="8"/>
      <c r="GP607" s="8"/>
      <c r="GQ607" s="8"/>
      <c r="GR607" s="8"/>
      <c r="GS607" s="8"/>
      <c r="GT607" s="8"/>
      <c r="GU607" s="8"/>
      <c r="GV607" s="8"/>
      <c r="GW607" s="8"/>
      <c r="GX607" s="8"/>
      <c r="GY607" s="8"/>
      <c r="GZ607" s="8"/>
      <c r="HA607" s="8"/>
      <c r="HB607" s="8"/>
      <c r="HC607" s="8"/>
      <c r="HD607" s="8"/>
      <c r="HE607" s="8"/>
      <c r="HF607" s="8"/>
      <c r="HG607" s="8"/>
      <c r="HH607" s="8"/>
      <c r="HI607" s="8"/>
      <c r="HJ607" s="8"/>
      <c r="HK607" s="8"/>
      <c r="HL607" s="8"/>
      <c r="HM607" s="8"/>
      <c r="HN607" s="8"/>
      <c r="HO607" s="8"/>
      <c r="HP607" s="8"/>
      <c r="HQ607" s="8"/>
      <c r="HR607" s="8"/>
      <c r="HS607" s="8"/>
      <c r="HT607" s="8"/>
      <c r="HU607" s="8"/>
    </row>
    <row r="608" s="8" customFormat="1" ht="36" spans="1:229">
      <c r="A608" s="45" t="s">
        <v>42</v>
      </c>
      <c r="B608" s="46" t="s">
        <v>643</v>
      </c>
      <c r="C608" s="45" t="s">
        <v>644</v>
      </c>
      <c r="D608" s="45" t="s">
        <v>45</v>
      </c>
      <c r="E608" s="45" t="s">
        <v>267</v>
      </c>
      <c r="F608" s="45">
        <v>1</v>
      </c>
      <c r="G608" s="45">
        <v>1</v>
      </c>
      <c r="H608" s="45">
        <v>25</v>
      </c>
      <c r="I608" s="45">
        <v>108</v>
      </c>
      <c r="J608" s="45">
        <v>2020</v>
      </c>
      <c r="K608" s="45">
        <v>2020</v>
      </c>
      <c r="L608" s="55">
        <v>15</v>
      </c>
      <c r="M608" s="55">
        <v>0</v>
      </c>
      <c r="N608" s="55">
        <v>0</v>
      </c>
      <c r="O608" s="55">
        <v>15</v>
      </c>
      <c r="P608" s="55">
        <v>0</v>
      </c>
      <c r="Q608" s="45" t="s">
        <v>46</v>
      </c>
      <c r="R608" s="45">
        <v>25</v>
      </c>
      <c r="S608" s="45">
        <v>109</v>
      </c>
      <c r="T608" s="45">
        <f t="shared" si="186"/>
        <v>25</v>
      </c>
      <c r="U608" s="45">
        <f t="shared" si="187"/>
        <v>108</v>
      </c>
      <c r="V608" s="45">
        <v>0</v>
      </c>
      <c r="W608" s="45">
        <v>0</v>
      </c>
      <c r="X608" s="45">
        <v>0</v>
      </c>
      <c r="Y608" s="45">
        <v>0</v>
      </c>
      <c r="Z608" s="45">
        <v>0</v>
      </c>
      <c r="AA608" s="45">
        <v>0</v>
      </c>
      <c r="AB608" s="46" t="s">
        <v>896</v>
      </c>
      <c r="AC608" s="46" t="s">
        <v>226</v>
      </c>
      <c r="AD608" s="46"/>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row>
    <row r="609" s="8" customFormat="1" ht="24" spans="1:229">
      <c r="A609" s="45" t="s">
        <v>42</v>
      </c>
      <c r="B609" s="46" t="s">
        <v>645</v>
      </c>
      <c r="C609" s="45" t="s">
        <v>57</v>
      </c>
      <c r="D609" s="45" t="s">
        <v>45</v>
      </c>
      <c r="E609" s="45" t="s">
        <v>267</v>
      </c>
      <c r="F609" s="45">
        <v>1</v>
      </c>
      <c r="G609" s="45">
        <v>1</v>
      </c>
      <c r="H609" s="45">
        <v>17</v>
      </c>
      <c r="I609" s="45">
        <v>66</v>
      </c>
      <c r="J609" s="45">
        <v>2020</v>
      </c>
      <c r="K609" s="45">
        <v>2020</v>
      </c>
      <c r="L609" s="55">
        <v>115</v>
      </c>
      <c r="M609" s="55">
        <v>0</v>
      </c>
      <c r="N609" s="55">
        <v>0</v>
      </c>
      <c r="O609" s="55">
        <v>115</v>
      </c>
      <c r="P609" s="55">
        <v>0</v>
      </c>
      <c r="Q609" s="45" t="s">
        <v>46</v>
      </c>
      <c r="R609" s="45">
        <v>93</v>
      </c>
      <c r="S609" s="45">
        <v>382</v>
      </c>
      <c r="T609" s="45">
        <f t="shared" si="186"/>
        <v>17</v>
      </c>
      <c r="U609" s="45">
        <f t="shared" si="187"/>
        <v>66</v>
      </c>
      <c r="V609" s="45">
        <v>0</v>
      </c>
      <c r="W609" s="45">
        <v>0</v>
      </c>
      <c r="X609" s="45">
        <v>17</v>
      </c>
      <c r="Y609" s="45">
        <v>66</v>
      </c>
      <c r="Z609" s="45">
        <v>0</v>
      </c>
      <c r="AA609" s="45">
        <v>0</v>
      </c>
      <c r="AB609" s="46" t="s">
        <v>299</v>
      </c>
      <c r="AC609" s="46" t="s">
        <v>454</v>
      </c>
      <c r="AD609" s="46"/>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row>
    <row r="610" s="5" customFormat="1" ht="12" spans="1:30">
      <c r="A610" s="43" t="s">
        <v>646</v>
      </c>
      <c r="B610" s="44" t="s">
        <v>647</v>
      </c>
      <c r="C610" s="43" t="s">
        <v>174</v>
      </c>
      <c r="D610" s="43"/>
      <c r="E610" s="43"/>
      <c r="F610" s="43">
        <f>SUM(F611,F613)</f>
        <v>16057.42</v>
      </c>
      <c r="G610" s="43">
        <f t="shared" ref="G610:AA610" si="188">SUM(G611,G613)</f>
        <v>32</v>
      </c>
      <c r="H610" s="43">
        <f t="shared" si="188"/>
        <v>997</v>
      </c>
      <c r="I610" s="43">
        <f t="shared" si="188"/>
        <v>3975</v>
      </c>
      <c r="J610" s="43"/>
      <c r="K610" s="43"/>
      <c r="L610" s="52">
        <f t="shared" si="188"/>
        <v>1438.44</v>
      </c>
      <c r="M610" s="52">
        <f t="shared" si="188"/>
        <v>8.52</v>
      </c>
      <c r="N610" s="52">
        <f t="shared" si="188"/>
        <v>1429.92</v>
      </c>
      <c r="O610" s="52">
        <f t="shared" si="188"/>
        <v>0</v>
      </c>
      <c r="P610" s="52">
        <f t="shared" si="188"/>
        <v>0</v>
      </c>
      <c r="Q610" s="43"/>
      <c r="R610" s="43">
        <f t="shared" si="188"/>
        <v>1902</v>
      </c>
      <c r="S610" s="43">
        <f t="shared" si="188"/>
        <v>7807</v>
      </c>
      <c r="T610" s="43">
        <f t="shared" si="188"/>
        <v>997</v>
      </c>
      <c r="U610" s="43">
        <f t="shared" si="188"/>
        <v>3975</v>
      </c>
      <c r="V610" s="43">
        <f t="shared" si="188"/>
        <v>0</v>
      </c>
      <c r="W610" s="43">
        <f t="shared" si="188"/>
        <v>0</v>
      </c>
      <c r="X610" s="43">
        <f t="shared" si="188"/>
        <v>997</v>
      </c>
      <c r="Y610" s="43">
        <f t="shared" si="188"/>
        <v>3975</v>
      </c>
      <c r="Z610" s="43">
        <f t="shared" si="188"/>
        <v>0</v>
      </c>
      <c r="AA610" s="43">
        <f t="shared" si="188"/>
        <v>0</v>
      </c>
      <c r="AB610" s="44"/>
      <c r="AC610" s="44"/>
      <c r="AD610" s="65"/>
    </row>
    <row r="611" s="5" customFormat="1" ht="12" spans="1:30">
      <c r="A611" s="43" t="s">
        <v>648</v>
      </c>
      <c r="B611" s="44" t="s">
        <v>649</v>
      </c>
      <c r="C611" s="43" t="s">
        <v>174</v>
      </c>
      <c r="D611" s="43"/>
      <c r="E611" s="43"/>
      <c r="F611" s="43">
        <f>SUM(F612)</f>
        <v>1.42</v>
      </c>
      <c r="G611" s="43">
        <f t="shared" ref="G611:AA611" si="189">SUM(G612)</f>
        <v>1</v>
      </c>
      <c r="H611" s="43">
        <f t="shared" si="189"/>
        <v>329</v>
      </c>
      <c r="I611" s="43">
        <f t="shared" si="189"/>
        <v>1310</v>
      </c>
      <c r="J611" s="43"/>
      <c r="K611" s="43"/>
      <c r="L611" s="52">
        <f t="shared" si="189"/>
        <v>8.52</v>
      </c>
      <c r="M611" s="52">
        <f t="shared" si="189"/>
        <v>8.52</v>
      </c>
      <c r="N611" s="52">
        <f t="shared" si="189"/>
        <v>0</v>
      </c>
      <c r="O611" s="52">
        <f t="shared" si="189"/>
        <v>0</v>
      </c>
      <c r="P611" s="52">
        <f t="shared" si="189"/>
        <v>0</v>
      </c>
      <c r="Q611" s="43"/>
      <c r="R611" s="43">
        <f t="shared" si="189"/>
        <v>329</v>
      </c>
      <c r="S611" s="43">
        <f t="shared" si="189"/>
        <v>1310</v>
      </c>
      <c r="T611" s="43">
        <f t="shared" si="189"/>
        <v>329</v>
      </c>
      <c r="U611" s="43">
        <f t="shared" si="189"/>
        <v>1310</v>
      </c>
      <c r="V611" s="43">
        <f t="shared" si="189"/>
        <v>0</v>
      </c>
      <c r="W611" s="43">
        <f t="shared" si="189"/>
        <v>0</v>
      </c>
      <c r="X611" s="43">
        <f t="shared" si="189"/>
        <v>329</v>
      </c>
      <c r="Y611" s="43">
        <f t="shared" si="189"/>
        <v>1310</v>
      </c>
      <c r="Z611" s="43">
        <f t="shared" si="189"/>
        <v>0</v>
      </c>
      <c r="AA611" s="43">
        <f t="shared" si="189"/>
        <v>0</v>
      </c>
      <c r="AB611" s="44"/>
      <c r="AC611" s="44"/>
      <c r="AD611" s="65"/>
    </row>
    <row r="612" s="8" customFormat="1" spans="1:30">
      <c r="A612" s="45" t="s">
        <v>42</v>
      </c>
      <c r="B612" s="46" t="s">
        <v>897</v>
      </c>
      <c r="C612" s="46" t="s">
        <v>55</v>
      </c>
      <c r="D612" s="45" t="s">
        <v>248</v>
      </c>
      <c r="E612" s="45" t="s">
        <v>651</v>
      </c>
      <c r="F612" s="45">
        <v>1.42</v>
      </c>
      <c r="G612" s="75">
        <v>1</v>
      </c>
      <c r="H612" s="45">
        <v>329</v>
      </c>
      <c r="I612" s="45">
        <v>1310</v>
      </c>
      <c r="J612" s="45">
        <v>2020</v>
      </c>
      <c r="K612" s="45">
        <v>2020</v>
      </c>
      <c r="L612" s="55">
        <v>8.52</v>
      </c>
      <c r="M612" s="55">
        <v>8.52</v>
      </c>
      <c r="N612" s="55">
        <v>0</v>
      </c>
      <c r="O612" s="52">
        <v>0</v>
      </c>
      <c r="P612" s="55">
        <v>0</v>
      </c>
      <c r="Q612" s="45" t="s">
        <v>46</v>
      </c>
      <c r="R612" s="45">
        <v>329</v>
      </c>
      <c r="S612" s="45">
        <v>1310</v>
      </c>
      <c r="T612" s="45">
        <v>329</v>
      </c>
      <c r="U612" s="45">
        <v>1310</v>
      </c>
      <c r="V612" s="83">
        <v>0</v>
      </c>
      <c r="W612" s="77">
        <v>0</v>
      </c>
      <c r="X612" s="45">
        <v>329</v>
      </c>
      <c r="Y612" s="45">
        <v>1310</v>
      </c>
      <c r="Z612" s="77">
        <v>0</v>
      </c>
      <c r="AA612" s="77">
        <v>0</v>
      </c>
      <c r="AB612" s="46" t="s">
        <v>117</v>
      </c>
      <c r="AC612" s="46" t="s">
        <v>181</v>
      </c>
      <c r="AD612" s="66"/>
    </row>
    <row r="613" s="5" customFormat="1" ht="12" spans="1:30">
      <c r="A613" s="43" t="s">
        <v>652</v>
      </c>
      <c r="B613" s="44" t="s">
        <v>653</v>
      </c>
      <c r="C613" s="43"/>
      <c r="D613" s="43"/>
      <c r="E613" s="43"/>
      <c r="F613" s="43">
        <f t="shared" ref="F613:I613" si="190">SUM(F614:F644)</f>
        <v>16056</v>
      </c>
      <c r="G613" s="77">
        <f t="shared" si="190"/>
        <v>31</v>
      </c>
      <c r="H613" s="43">
        <f t="shared" si="190"/>
        <v>668</v>
      </c>
      <c r="I613" s="43">
        <f t="shared" si="190"/>
        <v>2665</v>
      </c>
      <c r="J613" s="43"/>
      <c r="K613" s="43"/>
      <c r="L613" s="52">
        <f>SUM(L614:L644)</f>
        <v>1429.92</v>
      </c>
      <c r="M613" s="52">
        <f t="shared" ref="M613:U613" si="191">SUM(M614:M644)</f>
        <v>0</v>
      </c>
      <c r="N613" s="52">
        <f t="shared" si="191"/>
        <v>1429.92</v>
      </c>
      <c r="O613" s="52">
        <f t="shared" si="191"/>
        <v>0</v>
      </c>
      <c r="P613" s="52">
        <f t="shared" si="191"/>
        <v>0</v>
      </c>
      <c r="Q613" s="43"/>
      <c r="R613" s="43">
        <f t="shared" si="191"/>
        <v>1573</v>
      </c>
      <c r="S613" s="43">
        <f t="shared" si="191"/>
        <v>6497</v>
      </c>
      <c r="T613" s="43">
        <f t="shared" si="191"/>
        <v>668</v>
      </c>
      <c r="U613" s="43">
        <f t="shared" si="191"/>
        <v>2665</v>
      </c>
      <c r="V613" s="43">
        <f t="shared" ref="V613:AA613" si="192">SUM(V614:V644)</f>
        <v>0</v>
      </c>
      <c r="W613" s="43">
        <f t="shared" si="192"/>
        <v>0</v>
      </c>
      <c r="X613" s="43">
        <f t="shared" si="192"/>
        <v>668</v>
      </c>
      <c r="Y613" s="43">
        <f t="shared" si="192"/>
        <v>2665</v>
      </c>
      <c r="Z613" s="43">
        <f t="shared" si="192"/>
        <v>0</v>
      </c>
      <c r="AA613" s="43">
        <f t="shared" si="192"/>
        <v>0</v>
      </c>
      <c r="AB613" s="65"/>
      <c r="AC613" s="65"/>
      <c r="AD613" s="65"/>
    </row>
    <row r="614" s="8" customFormat="1" ht="24" spans="1:30">
      <c r="A614" s="45" t="s">
        <v>42</v>
      </c>
      <c r="B614" s="46" t="s">
        <v>655</v>
      </c>
      <c r="C614" s="120" t="s">
        <v>55</v>
      </c>
      <c r="D614" s="45" t="s">
        <v>45</v>
      </c>
      <c r="E614" s="45" t="s">
        <v>419</v>
      </c>
      <c r="F614" s="45">
        <v>380</v>
      </c>
      <c r="G614" s="75">
        <v>1</v>
      </c>
      <c r="H614" s="45">
        <v>32</v>
      </c>
      <c r="I614" s="45">
        <v>105</v>
      </c>
      <c r="J614" s="45">
        <v>2020</v>
      </c>
      <c r="K614" s="45">
        <v>2020</v>
      </c>
      <c r="L614" s="55">
        <v>53.1</v>
      </c>
      <c r="M614" s="55">
        <v>0</v>
      </c>
      <c r="N614" s="55">
        <v>53.1</v>
      </c>
      <c r="O614" s="55">
        <v>0</v>
      </c>
      <c r="P614" s="55">
        <v>0</v>
      </c>
      <c r="Q614" s="45" t="s">
        <v>46</v>
      </c>
      <c r="R614" s="121">
        <v>38</v>
      </c>
      <c r="S614" s="121">
        <v>157</v>
      </c>
      <c r="T614" s="45">
        <v>32</v>
      </c>
      <c r="U614" s="45">
        <v>105</v>
      </c>
      <c r="V614" s="73">
        <v>0</v>
      </c>
      <c r="W614" s="75">
        <v>0</v>
      </c>
      <c r="X614" s="75">
        <v>32</v>
      </c>
      <c r="Y614" s="75">
        <v>105</v>
      </c>
      <c r="Z614" s="75">
        <v>0</v>
      </c>
      <c r="AA614" s="75">
        <v>0</v>
      </c>
      <c r="AB614" s="46" t="s">
        <v>117</v>
      </c>
      <c r="AC614" s="122" t="s">
        <v>55</v>
      </c>
      <c r="AD614" s="66"/>
    </row>
    <row r="615" s="8" customFormat="1" ht="24" spans="1:30">
      <c r="A615" s="45" t="s">
        <v>42</v>
      </c>
      <c r="B615" s="46" t="s">
        <v>656</v>
      </c>
      <c r="C615" s="120" t="s">
        <v>55</v>
      </c>
      <c r="D615" s="45" t="s">
        <v>45</v>
      </c>
      <c r="E615" s="45" t="s">
        <v>419</v>
      </c>
      <c r="F615" s="45">
        <v>410</v>
      </c>
      <c r="G615" s="75">
        <v>1</v>
      </c>
      <c r="H615" s="45">
        <v>22</v>
      </c>
      <c r="I615" s="45">
        <v>108</v>
      </c>
      <c r="J615" s="45">
        <v>2020</v>
      </c>
      <c r="K615" s="45">
        <v>2020</v>
      </c>
      <c r="L615" s="55">
        <v>56.92</v>
      </c>
      <c r="M615" s="55">
        <v>0</v>
      </c>
      <c r="N615" s="55">
        <v>56.92</v>
      </c>
      <c r="O615" s="55">
        <v>0</v>
      </c>
      <c r="P615" s="55">
        <v>0</v>
      </c>
      <c r="Q615" s="45" t="s">
        <v>46</v>
      </c>
      <c r="R615" s="121">
        <v>41</v>
      </c>
      <c r="S615" s="121">
        <v>183</v>
      </c>
      <c r="T615" s="45">
        <v>22</v>
      </c>
      <c r="U615" s="45">
        <v>108</v>
      </c>
      <c r="V615" s="73">
        <v>0</v>
      </c>
      <c r="W615" s="75">
        <v>0</v>
      </c>
      <c r="X615" s="75">
        <v>22</v>
      </c>
      <c r="Y615" s="75">
        <v>108</v>
      </c>
      <c r="Z615" s="75">
        <v>0</v>
      </c>
      <c r="AA615" s="75">
        <v>0</v>
      </c>
      <c r="AB615" s="46" t="s">
        <v>117</v>
      </c>
      <c r="AC615" s="122" t="s">
        <v>55</v>
      </c>
      <c r="AD615" s="66"/>
    </row>
    <row r="616" s="8" customFormat="1" ht="24" spans="1:30">
      <c r="A616" s="45" t="s">
        <v>42</v>
      </c>
      <c r="B616" s="46" t="s">
        <v>657</v>
      </c>
      <c r="C616" s="120" t="s">
        <v>55</v>
      </c>
      <c r="D616" s="45" t="s">
        <v>45</v>
      </c>
      <c r="E616" s="45" t="s">
        <v>419</v>
      </c>
      <c r="F616" s="45">
        <v>130</v>
      </c>
      <c r="G616" s="75">
        <v>1</v>
      </c>
      <c r="H616" s="45">
        <v>7</v>
      </c>
      <c r="I616" s="45">
        <v>32</v>
      </c>
      <c r="J616" s="45">
        <v>2020</v>
      </c>
      <c r="K616" s="45">
        <v>2020</v>
      </c>
      <c r="L616" s="55">
        <v>17.8</v>
      </c>
      <c r="M616" s="55">
        <v>0</v>
      </c>
      <c r="N616" s="55">
        <v>17.8</v>
      </c>
      <c r="O616" s="55">
        <v>0</v>
      </c>
      <c r="P616" s="55">
        <v>0</v>
      </c>
      <c r="Q616" s="45" t="s">
        <v>46</v>
      </c>
      <c r="R616" s="121">
        <v>13</v>
      </c>
      <c r="S616" s="121">
        <v>49</v>
      </c>
      <c r="T616" s="45">
        <v>7</v>
      </c>
      <c r="U616" s="45">
        <v>32</v>
      </c>
      <c r="V616" s="73">
        <v>0</v>
      </c>
      <c r="W616" s="75">
        <v>0</v>
      </c>
      <c r="X616" s="75">
        <v>7</v>
      </c>
      <c r="Y616" s="75">
        <v>32</v>
      </c>
      <c r="Z616" s="75">
        <v>0</v>
      </c>
      <c r="AA616" s="75">
        <v>0</v>
      </c>
      <c r="AB616" s="46" t="s">
        <v>117</v>
      </c>
      <c r="AC616" s="122" t="s">
        <v>55</v>
      </c>
      <c r="AD616" s="66"/>
    </row>
    <row r="617" s="8" customFormat="1" ht="24" spans="1:30">
      <c r="A617" s="45" t="s">
        <v>42</v>
      </c>
      <c r="B617" s="46" t="s">
        <v>658</v>
      </c>
      <c r="C617" s="120" t="s">
        <v>53</v>
      </c>
      <c r="D617" s="45" t="s">
        <v>45</v>
      </c>
      <c r="E617" s="45" t="s">
        <v>419</v>
      </c>
      <c r="F617" s="45">
        <v>780</v>
      </c>
      <c r="G617" s="75">
        <v>1</v>
      </c>
      <c r="H617" s="45">
        <v>39</v>
      </c>
      <c r="I617" s="45">
        <v>176</v>
      </c>
      <c r="J617" s="45">
        <v>2020</v>
      </c>
      <c r="K617" s="45">
        <v>2020</v>
      </c>
      <c r="L617" s="55">
        <v>97.5</v>
      </c>
      <c r="M617" s="55">
        <v>0</v>
      </c>
      <c r="N617" s="55">
        <v>97.5</v>
      </c>
      <c r="O617" s="55">
        <v>0</v>
      </c>
      <c r="P617" s="55">
        <v>0</v>
      </c>
      <c r="Q617" s="45" t="s">
        <v>46</v>
      </c>
      <c r="R617" s="121">
        <v>65</v>
      </c>
      <c r="S617" s="121">
        <v>280</v>
      </c>
      <c r="T617" s="45">
        <v>39</v>
      </c>
      <c r="U617" s="45">
        <v>176</v>
      </c>
      <c r="V617" s="73">
        <v>0</v>
      </c>
      <c r="W617" s="75">
        <v>0</v>
      </c>
      <c r="X617" s="75">
        <v>39</v>
      </c>
      <c r="Y617" s="75">
        <v>176</v>
      </c>
      <c r="Z617" s="75">
        <v>0</v>
      </c>
      <c r="AA617" s="75">
        <v>0</v>
      </c>
      <c r="AB617" s="46" t="s">
        <v>117</v>
      </c>
      <c r="AC617" s="122" t="s">
        <v>53</v>
      </c>
      <c r="AD617" s="66"/>
    </row>
    <row r="618" s="8" customFormat="1" ht="24" spans="1:30">
      <c r="A618" s="45" t="s">
        <v>42</v>
      </c>
      <c r="B618" s="46" t="s">
        <v>659</v>
      </c>
      <c r="C618" s="120" t="s">
        <v>53</v>
      </c>
      <c r="D618" s="45" t="s">
        <v>45</v>
      </c>
      <c r="E618" s="45" t="s">
        <v>419</v>
      </c>
      <c r="F618" s="45">
        <v>816</v>
      </c>
      <c r="G618" s="75">
        <v>1</v>
      </c>
      <c r="H618" s="45">
        <v>34</v>
      </c>
      <c r="I618" s="45">
        <v>97</v>
      </c>
      <c r="J618" s="45">
        <v>2020</v>
      </c>
      <c r="K618" s="45">
        <v>2020</v>
      </c>
      <c r="L618" s="55">
        <v>102</v>
      </c>
      <c r="M618" s="55">
        <v>0</v>
      </c>
      <c r="N618" s="55">
        <v>102</v>
      </c>
      <c r="O618" s="55">
        <v>0</v>
      </c>
      <c r="P618" s="55">
        <v>0</v>
      </c>
      <c r="Q618" s="45" t="s">
        <v>46</v>
      </c>
      <c r="R618" s="121">
        <v>68</v>
      </c>
      <c r="S618" s="121">
        <v>226</v>
      </c>
      <c r="T618" s="45">
        <v>34</v>
      </c>
      <c r="U618" s="45">
        <v>97</v>
      </c>
      <c r="V618" s="73">
        <v>0</v>
      </c>
      <c r="W618" s="75">
        <v>0</v>
      </c>
      <c r="X618" s="75">
        <v>34</v>
      </c>
      <c r="Y618" s="75">
        <v>97</v>
      </c>
      <c r="Z618" s="75">
        <v>0</v>
      </c>
      <c r="AA618" s="75">
        <v>0</v>
      </c>
      <c r="AB618" s="46" t="s">
        <v>117</v>
      </c>
      <c r="AC618" s="122" t="s">
        <v>53</v>
      </c>
      <c r="AD618" s="66"/>
    </row>
    <row r="619" s="8" customFormat="1" ht="24" spans="1:30">
      <c r="A619" s="45" t="s">
        <v>42</v>
      </c>
      <c r="B619" s="46" t="s">
        <v>660</v>
      </c>
      <c r="C619" s="120" t="s">
        <v>53</v>
      </c>
      <c r="D619" s="45" t="s">
        <v>45</v>
      </c>
      <c r="E619" s="45" t="s">
        <v>419</v>
      </c>
      <c r="F619" s="45">
        <v>180</v>
      </c>
      <c r="G619" s="75">
        <v>1</v>
      </c>
      <c r="H619" s="45">
        <v>12</v>
      </c>
      <c r="I619" s="45">
        <v>50</v>
      </c>
      <c r="J619" s="45">
        <v>2020</v>
      </c>
      <c r="K619" s="45">
        <v>2020</v>
      </c>
      <c r="L619" s="55">
        <v>22.5</v>
      </c>
      <c r="M619" s="55">
        <v>0</v>
      </c>
      <c r="N619" s="55">
        <v>22.5</v>
      </c>
      <c r="O619" s="55">
        <v>0</v>
      </c>
      <c r="P619" s="55">
        <v>0</v>
      </c>
      <c r="Q619" s="45" t="s">
        <v>46</v>
      </c>
      <c r="R619" s="121">
        <v>15</v>
      </c>
      <c r="S619" s="121">
        <v>65</v>
      </c>
      <c r="T619" s="45">
        <v>12</v>
      </c>
      <c r="U619" s="45">
        <v>50</v>
      </c>
      <c r="V619" s="73">
        <v>0</v>
      </c>
      <c r="W619" s="75">
        <v>0</v>
      </c>
      <c r="X619" s="75">
        <v>12</v>
      </c>
      <c r="Y619" s="75">
        <v>50</v>
      </c>
      <c r="Z619" s="75">
        <v>0</v>
      </c>
      <c r="AA619" s="75">
        <v>0</v>
      </c>
      <c r="AB619" s="46" t="s">
        <v>117</v>
      </c>
      <c r="AC619" s="122" t="s">
        <v>53</v>
      </c>
      <c r="AD619" s="66"/>
    </row>
    <row r="620" s="8" customFormat="1" ht="24" spans="1:30">
      <c r="A620" s="45" t="s">
        <v>42</v>
      </c>
      <c r="B620" s="46" t="s">
        <v>661</v>
      </c>
      <c r="C620" s="120" t="s">
        <v>53</v>
      </c>
      <c r="D620" s="45" t="s">
        <v>45</v>
      </c>
      <c r="E620" s="45" t="s">
        <v>419</v>
      </c>
      <c r="F620" s="45">
        <v>180</v>
      </c>
      <c r="G620" s="75">
        <v>1</v>
      </c>
      <c r="H620" s="45">
        <v>7</v>
      </c>
      <c r="I620" s="45">
        <v>30</v>
      </c>
      <c r="J620" s="45">
        <v>2020</v>
      </c>
      <c r="K620" s="45">
        <v>2020</v>
      </c>
      <c r="L620" s="55">
        <v>22.5</v>
      </c>
      <c r="M620" s="55">
        <v>0</v>
      </c>
      <c r="N620" s="55">
        <v>22.5</v>
      </c>
      <c r="O620" s="55">
        <v>0</v>
      </c>
      <c r="P620" s="55">
        <v>0</v>
      </c>
      <c r="Q620" s="45" t="s">
        <v>46</v>
      </c>
      <c r="R620" s="121">
        <v>15</v>
      </c>
      <c r="S620" s="121">
        <v>69</v>
      </c>
      <c r="T620" s="45">
        <v>7</v>
      </c>
      <c r="U620" s="45">
        <v>30</v>
      </c>
      <c r="V620" s="73">
        <v>0</v>
      </c>
      <c r="W620" s="75">
        <v>0</v>
      </c>
      <c r="X620" s="75">
        <v>7</v>
      </c>
      <c r="Y620" s="75">
        <v>30</v>
      </c>
      <c r="Z620" s="75">
        <v>0</v>
      </c>
      <c r="AA620" s="75">
        <v>0</v>
      </c>
      <c r="AB620" s="46" t="s">
        <v>117</v>
      </c>
      <c r="AC620" s="122" t="s">
        <v>53</v>
      </c>
      <c r="AD620" s="66"/>
    </row>
    <row r="621" s="8" customFormat="1" ht="24" spans="1:30">
      <c r="A621" s="45" t="s">
        <v>42</v>
      </c>
      <c r="B621" s="46" t="s">
        <v>662</v>
      </c>
      <c r="C621" s="120" t="s">
        <v>56</v>
      </c>
      <c r="D621" s="45" t="s">
        <v>45</v>
      </c>
      <c r="E621" s="45" t="s">
        <v>419</v>
      </c>
      <c r="F621" s="45">
        <v>1400</v>
      </c>
      <c r="G621" s="75">
        <v>1</v>
      </c>
      <c r="H621" s="45">
        <v>32</v>
      </c>
      <c r="I621" s="45">
        <v>121</v>
      </c>
      <c r="J621" s="45">
        <v>2020</v>
      </c>
      <c r="K621" s="45">
        <v>2020</v>
      </c>
      <c r="L621" s="55">
        <v>112</v>
      </c>
      <c r="M621" s="55">
        <v>0</v>
      </c>
      <c r="N621" s="55">
        <v>112</v>
      </c>
      <c r="O621" s="55">
        <v>0</v>
      </c>
      <c r="P621" s="55">
        <v>0</v>
      </c>
      <c r="Q621" s="45" t="s">
        <v>46</v>
      </c>
      <c r="R621" s="121">
        <v>140</v>
      </c>
      <c r="S621" s="121">
        <v>501</v>
      </c>
      <c r="T621" s="45">
        <v>32</v>
      </c>
      <c r="U621" s="45">
        <v>121</v>
      </c>
      <c r="V621" s="73">
        <v>0</v>
      </c>
      <c r="W621" s="75">
        <v>0</v>
      </c>
      <c r="X621" s="75">
        <v>32</v>
      </c>
      <c r="Y621" s="75">
        <v>121</v>
      </c>
      <c r="Z621" s="75">
        <v>0</v>
      </c>
      <c r="AA621" s="75">
        <v>0</v>
      </c>
      <c r="AB621" s="46" t="s">
        <v>117</v>
      </c>
      <c r="AC621" s="122" t="s">
        <v>56</v>
      </c>
      <c r="AD621" s="66"/>
    </row>
    <row r="622" s="8" customFormat="1" ht="24" spans="1:30">
      <c r="A622" s="45" t="s">
        <v>42</v>
      </c>
      <c r="B622" s="46" t="s">
        <v>663</v>
      </c>
      <c r="C622" s="120" t="s">
        <v>56</v>
      </c>
      <c r="D622" s="45" t="s">
        <v>45</v>
      </c>
      <c r="E622" s="45" t="s">
        <v>419</v>
      </c>
      <c r="F622" s="45">
        <v>340</v>
      </c>
      <c r="G622" s="75">
        <v>1</v>
      </c>
      <c r="H622" s="45">
        <v>27</v>
      </c>
      <c r="I622" s="45">
        <v>89</v>
      </c>
      <c r="J622" s="45">
        <v>2020</v>
      </c>
      <c r="K622" s="45">
        <v>2020</v>
      </c>
      <c r="L622" s="55">
        <v>27.2</v>
      </c>
      <c r="M622" s="55">
        <v>0</v>
      </c>
      <c r="N622" s="55">
        <v>27.2</v>
      </c>
      <c r="O622" s="55">
        <v>0</v>
      </c>
      <c r="P622" s="55">
        <v>0</v>
      </c>
      <c r="Q622" s="45" t="s">
        <v>46</v>
      </c>
      <c r="R622" s="121">
        <v>34</v>
      </c>
      <c r="S622" s="121">
        <v>131</v>
      </c>
      <c r="T622" s="45">
        <v>27</v>
      </c>
      <c r="U622" s="45">
        <v>89</v>
      </c>
      <c r="V622" s="73">
        <v>0</v>
      </c>
      <c r="W622" s="75">
        <v>0</v>
      </c>
      <c r="X622" s="75">
        <v>27</v>
      </c>
      <c r="Y622" s="75">
        <v>89</v>
      </c>
      <c r="Z622" s="75">
        <v>0</v>
      </c>
      <c r="AA622" s="75">
        <v>0</v>
      </c>
      <c r="AB622" s="46" t="s">
        <v>117</v>
      </c>
      <c r="AC622" s="122" t="s">
        <v>56</v>
      </c>
      <c r="AD622" s="66"/>
    </row>
    <row r="623" s="8" customFormat="1" ht="24" spans="1:30">
      <c r="A623" s="45" t="s">
        <v>42</v>
      </c>
      <c r="B623" s="46" t="s">
        <v>664</v>
      </c>
      <c r="C623" s="120" t="s">
        <v>56</v>
      </c>
      <c r="D623" s="45" t="s">
        <v>45</v>
      </c>
      <c r="E623" s="45" t="s">
        <v>419</v>
      </c>
      <c r="F623" s="45">
        <v>940</v>
      </c>
      <c r="G623" s="75">
        <v>1</v>
      </c>
      <c r="H623" s="45">
        <v>56</v>
      </c>
      <c r="I623" s="45">
        <v>210</v>
      </c>
      <c r="J623" s="45">
        <v>2020</v>
      </c>
      <c r="K623" s="45">
        <v>2020</v>
      </c>
      <c r="L623" s="55">
        <v>75.2</v>
      </c>
      <c r="M623" s="55">
        <v>0</v>
      </c>
      <c r="N623" s="55">
        <v>75.2</v>
      </c>
      <c r="O623" s="55">
        <v>0</v>
      </c>
      <c r="P623" s="55">
        <v>0</v>
      </c>
      <c r="Q623" s="45" t="s">
        <v>46</v>
      </c>
      <c r="R623" s="121">
        <v>94</v>
      </c>
      <c r="S623" s="121">
        <v>389</v>
      </c>
      <c r="T623" s="45">
        <v>56</v>
      </c>
      <c r="U623" s="45">
        <v>210</v>
      </c>
      <c r="V623" s="73">
        <v>0</v>
      </c>
      <c r="W623" s="75">
        <v>0</v>
      </c>
      <c r="X623" s="75">
        <v>56</v>
      </c>
      <c r="Y623" s="75">
        <v>210</v>
      </c>
      <c r="Z623" s="75">
        <v>0</v>
      </c>
      <c r="AA623" s="75">
        <v>0</v>
      </c>
      <c r="AB623" s="46" t="s">
        <v>117</v>
      </c>
      <c r="AC623" s="122" t="s">
        <v>56</v>
      </c>
      <c r="AD623" s="66"/>
    </row>
    <row r="624" s="8" customFormat="1" ht="24" spans="1:30">
      <c r="A624" s="45" t="s">
        <v>42</v>
      </c>
      <c r="B624" s="46" t="s">
        <v>665</v>
      </c>
      <c r="C624" s="120" t="s">
        <v>56</v>
      </c>
      <c r="D624" s="45" t="s">
        <v>45</v>
      </c>
      <c r="E624" s="45" t="s">
        <v>419</v>
      </c>
      <c r="F624" s="45">
        <v>1150</v>
      </c>
      <c r="G624" s="75">
        <v>1</v>
      </c>
      <c r="H624" s="45">
        <v>39</v>
      </c>
      <c r="I624" s="45">
        <v>162</v>
      </c>
      <c r="J624" s="45">
        <v>2020</v>
      </c>
      <c r="K624" s="45">
        <v>2020</v>
      </c>
      <c r="L624" s="55">
        <v>92</v>
      </c>
      <c r="M624" s="55">
        <v>0</v>
      </c>
      <c r="N624" s="55">
        <v>92</v>
      </c>
      <c r="O624" s="55">
        <v>0</v>
      </c>
      <c r="P624" s="55">
        <v>0</v>
      </c>
      <c r="Q624" s="45" t="s">
        <v>46</v>
      </c>
      <c r="R624" s="121">
        <v>115</v>
      </c>
      <c r="S624" s="121">
        <v>476</v>
      </c>
      <c r="T624" s="45">
        <v>39</v>
      </c>
      <c r="U624" s="45">
        <v>162</v>
      </c>
      <c r="V624" s="73">
        <v>0</v>
      </c>
      <c r="W624" s="75">
        <v>0</v>
      </c>
      <c r="X624" s="75">
        <v>39</v>
      </c>
      <c r="Y624" s="75">
        <v>162</v>
      </c>
      <c r="Z624" s="75">
        <v>0</v>
      </c>
      <c r="AA624" s="75">
        <v>0</v>
      </c>
      <c r="AB624" s="46" t="s">
        <v>117</v>
      </c>
      <c r="AC624" s="122" t="s">
        <v>56</v>
      </c>
      <c r="AD624" s="66"/>
    </row>
    <row r="625" s="8" customFormat="1" ht="24" spans="1:30">
      <c r="A625" s="45" t="s">
        <v>42</v>
      </c>
      <c r="B625" s="46" t="s">
        <v>666</v>
      </c>
      <c r="C625" s="120" t="s">
        <v>56</v>
      </c>
      <c r="D625" s="45" t="s">
        <v>45</v>
      </c>
      <c r="E625" s="45" t="s">
        <v>419</v>
      </c>
      <c r="F625" s="45">
        <v>290</v>
      </c>
      <c r="G625" s="75">
        <v>1</v>
      </c>
      <c r="H625" s="45">
        <v>26</v>
      </c>
      <c r="I625" s="45">
        <v>100</v>
      </c>
      <c r="J625" s="45">
        <v>2020</v>
      </c>
      <c r="K625" s="45">
        <v>2020</v>
      </c>
      <c r="L625" s="55">
        <v>23.2</v>
      </c>
      <c r="M625" s="55">
        <v>0</v>
      </c>
      <c r="N625" s="55">
        <v>23.2</v>
      </c>
      <c r="O625" s="55">
        <v>0</v>
      </c>
      <c r="P625" s="55">
        <v>0</v>
      </c>
      <c r="Q625" s="45" t="s">
        <v>46</v>
      </c>
      <c r="R625" s="121">
        <v>29</v>
      </c>
      <c r="S625" s="121">
        <v>107</v>
      </c>
      <c r="T625" s="45">
        <v>26</v>
      </c>
      <c r="U625" s="45">
        <v>100</v>
      </c>
      <c r="V625" s="73">
        <v>0</v>
      </c>
      <c r="W625" s="75">
        <v>0</v>
      </c>
      <c r="X625" s="75">
        <v>26</v>
      </c>
      <c r="Y625" s="75">
        <v>100</v>
      </c>
      <c r="Z625" s="75">
        <v>0</v>
      </c>
      <c r="AA625" s="75">
        <v>0</v>
      </c>
      <c r="AB625" s="46" t="s">
        <v>117</v>
      </c>
      <c r="AC625" s="122" t="s">
        <v>56</v>
      </c>
      <c r="AD625" s="66"/>
    </row>
    <row r="626" s="8" customFormat="1" ht="24" spans="1:30">
      <c r="A626" s="45" t="s">
        <v>42</v>
      </c>
      <c r="B626" s="46" t="s">
        <v>667</v>
      </c>
      <c r="C626" s="120" t="s">
        <v>56</v>
      </c>
      <c r="D626" s="45" t="s">
        <v>45</v>
      </c>
      <c r="E626" s="45" t="s">
        <v>419</v>
      </c>
      <c r="F626" s="45">
        <v>270</v>
      </c>
      <c r="G626" s="75">
        <v>1</v>
      </c>
      <c r="H626" s="45">
        <v>4</v>
      </c>
      <c r="I626" s="45">
        <v>6</v>
      </c>
      <c r="J626" s="45">
        <v>2020</v>
      </c>
      <c r="K626" s="45">
        <v>2020</v>
      </c>
      <c r="L626" s="55">
        <v>21.6</v>
      </c>
      <c r="M626" s="55">
        <v>0</v>
      </c>
      <c r="N626" s="55">
        <v>21.6</v>
      </c>
      <c r="O626" s="55">
        <v>0</v>
      </c>
      <c r="P626" s="55">
        <v>0</v>
      </c>
      <c r="Q626" s="45" t="s">
        <v>46</v>
      </c>
      <c r="R626" s="121">
        <v>27</v>
      </c>
      <c r="S626" s="121">
        <v>110</v>
      </c>
      <c r="T626" s="45">
        <v>4</v>
      </c>
      <c r="U626" s="45">
        <v>6</v>
      </c>
      <c r="V626" s="73">
        <v>0</v>
      </c>
      <c r="W626" s="75">
        <v>0</v>
      </c>
      <c r="X626" s="75">
        <v>4</v>
      </c>
      <c r="Y626" s="75">
        <v>6</v>
      </c>
      <c r="Z626" s="75">
        <v>0</v>
      </c>
      <c r="AA626" s="75">
        <v>0</v>
      </c>
      <c r="AB626" s="46" t="s">
        <v>117</v>
      </c>
      <c r="AC626" s="122" t="s">
        <v>56</v>
      </c>
      <c r="AD626" s="66"/>
    </row>
    <row r="627" s="8" customFormat="1" ht="24" spans="1:30">
      <c r="A627" s="45" t="s">
        <v>42</v>
      </c>
      <c r="B627" s="46" t="s">
        <v>668</v>
      </c>
      <c r="C627" s="120" t="s">
        <v>56</v>
      </c>
      <c r="D627" s="45" t="s">
        <v>45</v>
      </c>
      <c r="E627" s="45" t="s">
        <v>419</v>
      </c>
      <c r="F627" s="45">
        <v>280</v>
      </c>
      <c r="G627" s="75">
        <v>1</v>
      </c>
      <c r="H627" s="45">
        <v>15</v>
      </c>
      <c r="I627" s="45">
        <v>54</v>
      </c>
      <c r="J627" s="45">
        <v>2020</v>
      </c>
      <c r="K627" s="45">
        <v>2020</v>
      </c>
      <c r="L627" s="55">
        <v>22.4</v>
      </c>
      <c r="M627" s="55">
        <v>0</v>
      </c>
      <c r="N627" s="55">
        <v>22.4</v>
      </c>
      <c r="O627" s="55">
        <v>0</v>
      </c>
      <c r="P627" s="55">
        <v>0</v>
      </c>
      <c r="Q627" s="45" t="s">
        <v>46</v>
      </c>
      <c r="R627" s="121">
        <v>28</v>
      </c>
      <c r="S627" s="121">
        <v>114</v>
      </c>
      <c r="T627" s="45">
        <v>15</v>
      </c>
      <c r="U627" s="45">
        <v>54</v>
      </c>
      <c r="V627" s="73">
        <v>0</v>
      </c>
      <c r="W627" s="75">
        <v>0</v>
      </c>
      <c r="X627" s="75">
        <v>15</v>
      </c>
      <c r="Y627" s="75">
        <v>54</v>
      </c>
      <c r="Z627" s="75">
        <v>0</v>
      </c>
      <c r="AA627" s="75">
        <v>0</v>
      </c>
      <c r="AB627" s="46" t="s">
        <v>117</v>
      </c>
      <c r="AC627" s="122" t="s">
        <v>56</v>
      </c>
      <c r="AD627" s="66"/>
    </row>
    <row r="628" s="8" customFormat="1" ht="24" spans="1:30">
      <c r="A628" s="45" t="s">
        <v>42</v>
      </c>
      <c r="B628" s="46" t="s">
        <v>669</v>
      </c>
      <c r="C628" s="120" t="s">
        <v>56</v>
      </c>
      <c r="D628" s="45" t="s">
        <v>45</v>
      </c>
      <c r="E628" s="45" t="s">
        <v>419</v>
      </c>
      <c r="F628" s="45">
        <v>390</v>
      </c>
      <c r="G628" s="75">
        <v>1</v>
      </c>
      <c r="H628" s="45">
        <v>2</v>
      </c>
      <c r="I628" s="45">
        <v>7</v>
      </c>
      <c r="J628" s="45">
        <v>2020</v>
      </c>
      <c r="K628" s="45">
        <v>2020</v>
      </c>
      <c r="L628" s="55">
        <v>31.2</v>
      </c>
      <c r="M628" s="55">
        <v>0</v>
      </c>
      <c r="N628" s="55">
        <v>31.2</v>
      </c>
      <c r="O628" s="55">
        <v>0</v>
      </c>
      <c r="P628" s="55">
        <v>0</v>
      </c>
      <c r="Q628" s="45" t="s">
        <v>46</v>
      </c>
      <c r="R628" s="121">
        <v>39</v>
      </c>
      <c r="S628" s="121">
        <v>173</v>
      </c>
      <c r="T628" s="45">
        <v>2</v>
      </c>
      <c r="U628" s="45">
        <v>7</v>
      </c>
      <c r="V628" s="73">
        <v>0</v>
      </c>
      <c r="W628" s="75">
        <v>0</v>
      </c>
      <c r="X628" s="75">
        <v>2</v>
      </c>
      <c r="Y628" s="75">
        <v>7</v>
      </c>
      <c r="Z628" s="75">
        <v>0</v>
      </c>
      <c r="AA628" s="75">
        <v>0</v>
      </c>
      <c r="AB628" s="46" t="s">
        <v>117</v>
      </c>
      <c r="AC628" s="122" t="s">
        <v>56</v>
      </c>
      <c r="AD628" s="66"/>
    </row>
    <row r="629" s="8" customFormat="1" ht="24" spans="1:30">
      <c r="A629" s="45" t="s">
        <v>42</v>
      </c>
      <c r="B629" s="46" t="s">
        <v>670</v>
      </c>
      <c r="C629" s="120" t="s">
        <v>52</v>
      </c>
      <c r="D629" s="45" t="s">
        <v>45</v>
      </c>
      <c r="E629" s="45" t="s">
        <v>419</v>
      </c>
      <c r="F629" s="45">
        <v>180</v>
      </c>
      <c r="G629" s="75">
        <v>1</v>
      </c>
      <c r="H629" s="45">
        <v>16</v>
      </c>
      <c r="I629" s="45">
        <v>73</v>
      </c>
      <c r="J629" s="45">
        <v>2020</v>
      </c>
      <c r="K629" s="45">
        <v>2020</v>
      </c>
      <c r="L629" s="55">
        <v>14.4</v>
      </c>
      <c r="M629" s="55">
        <v>0</v>
      </c>
      <c r="N629" s="55">
        <v>14.4</v>
      </c>
      <c r="O629" s="55">
        <v>0</v>
      </c>
      <c r="P629" s="55">
        <v>0</v>
      </c>
      <c r="Q629" s="45" t="s">
        <v>46</v>
      </c>
      <c r="R629" s="121">
        <v>18</v>
      </c>
      <c r="S629" s="121">
        <v>79</v>
      </c>
      <c r="T629" s="45">
        <v>16</v>
      </c>
      <c r="U629" s="45">
        <v>73</v>
      </c>
      <c r="V629" s="73">
        <v>0</v>
      </c>
      <c r="W629" s="75">
        <v>0</v>
      </c>
      <c r="X629" s="75">
        <v>16</v>
      </c>
      <c r="Y629" s="75">
        <v>73</v>
      </c>
      <c r="Z629" s="75">
        <v>0</v>
      </c>
      <c r="AA629" s="75">
        <v>0</v>
      </c>
      <c r="AB629" s="46" t="s">
        <v>117</v>
      </c>
      <c r="AC629" s="122" t="s">
        <v>52</v>
      </c>
      <c r="AD629" s="66"/>
    </row>
    <row r="630" s="8" customFormat="1" spans="1:30">
      <c r="A630" s="45" t="s">
        <v>42</v>
      </c>
      <c r="B630" s="46" t="s">
        <v>671</v>
      </c>
      <c r="C630" s="120" t="s">
        <v>52</v>
      </c>
      <c r="D630" s="45" t="s">
        <v>45</v>
      </c>
      <c r="E630" s="45" t="s">
        <v>419</v>
      </c>
      <c r="F630" s="45">
        <v>190</v>
      </c>
      <c r="G630" s="75">
        <v>1</v>
      </c>
      <c r="H630" s="45">
        <v>19</v>
      </c>
      <c r="I630" s="45">
        <v>77</v>
      </c>
      <c r="J630" s="45">
        <v>2020</v>
      </c>
      <c r="K630" s="45">
        <v>2020</v>
      </c>
      <c r="L630" s="55">
        <v>15.2</v>
      </c>
      <c r="M630" s="55">
        <v>0</v>
      </c>
      <c r="N630" s="55">
        <v>15.2</v>
      </c>
      <c r="O630" s="55">
        <v>0</v>
      </c>
      <c r="P630" s="55">
        <v>0</v>
      </c>
      <c r="Q630" s="45" t="s">
        <v>46</v>
      </c>
      <c r="R630" s="121">
        <v>19</v>
      </c>
      <c r="S630" s="121">
        <v>77</v>
      </c>
      <c r="T630" s="45">
        <v>19</v>
      </c>
      <c r="U630" s="45">
        <v>77</v>
      </c>
      <c r="V630" s="73">
        <v>0</v>
      </c>
      <c r="W630" s="75">
        <v>0</v>
      </c>
      <c r="X630" s="75">
        <v>19</v>
      </c>
      <c r="Y630" s="75">
        <v>77</v>
      </c>
      <c r="Z630" s="75">
        <v>0</v>
      </c>
      <c r="AA630" s="75">
        <v>0</v>
      </c>
      <c r="AB630" s="46" t="s">
        <v>117</v>
      </c>
      <c r="AC630" s="122" t="s">
        <v>52</v>
      </c>
      <c r="AD630" s="66"/>
    </row>
    <row r="631" s="8" customFormat="1" ht="24" spans="1:30">
      <c r="A631" s="45" t="s">
        <v>42</v>
      </c>
      <c r="B631" s="46" t="s">
        <v>672</v>
      </c>
      <c r="C631" s="120" t="s">
        <v>52</v>
      </c>
      <c r="D631" s="45" t="s">
        <v>45</v>
      </c>
      <c r="E631" s="45" t="s">
        <v>419</v>
      </c>
      <c r="F631" s="45">
        <v>1280</v>
      </c>
      <c r="G631" s="75">
        <v>1</v>
      </c>
      <c r="H631" s="45">
        <v>3</v>
      </c>
      <c r="I631" s="45">
        <v>8</v>
      </c>
      <c r="J631" s="45">
        <v>2020</v>
      </c>
      <c r="K631" s="45">
        <v>2020</v>
      </c>
      <c r="L631" s="55">
        <v>102.4</v>
      </c>
      <c r="M631" s="55">
        <v>0</v>
      </c>
      <c r="N631" s="55">
        <v>102.4</v>
      </c>
      <c r="O631" s="55">
        <v>0</v>
      </c>
      <c r="P631" s="55">
        <v>0</v>
      </c>
      <c r="Q631" s="45" t="s">
        <v>46</v>
      </c>
      <c r="R631" s="121">
        <v>128</v>
      </c>
      <c r="S631" s="121">
        <v>481</v>
      </c>
      <c r="T631" s="45">
        <v>3</v>
      </c>
      <c r="U631" s="45">
        <v>8</v>
      </c>
      <c r="V631" s="73">
        <v>0</v>
      </c>
      <c r="W631" s="75">
        <v>0</v>
      </c>
      <c r="X631" s="75">
        <v>3</v>
      </c>
      <c r="Y631" s="75">
        <v>8</v>
      </c>
      <c r="Z631" s="75">
        <v>0</v>
      </c>
      <c r="AA631" s="75">
        <v>0</v>
      </c>
      <c r="AB631" s="46" t="s">
        <v>117</v>
      </c>
      <c r="AC631" s="122" t="s">
        <v>52</v>
      </c>
      <c r="AD631" s="66"/>
    </row>
    <row r="632" s="8" customFormat="1" ht="24" spans="1:30">
      <c r="A632" s="45" t="s">
        <v>42</v>
      </c>
      <c r="B632" s="46" t="s">
        <v>673</v>
      </c>
      <c r="C632" s="120" t="s">
        <v>50</v>
      </c>
      <c r="D632" s="45" t="s">
        <v>45</v>
      </c>
      <c r="E632" s="45" t="s">
        <v>419</v>
      </c>
      <c r="F632" s="45">
        <v>300</v>
      </c>
      <c r="G632" s="75">
        <v>1</v>
      </c>
      <c r="H632" s="45">
        <v>12</v>
      </c>
      <c r="I632" s="45">
        <v>44</v>
      </c>
      <c r="J632" s="45">
        <v>2020</v>
      </c>
      <c r="K632" s="45">
        <v>2020</v>
      </c>
      <c r="L632" s="55">
        <v>25.6</v>
      </c>
      <c r="M632" s="55">
        <v>0</v>
      </c>
      <c r="N632" s="55">
        <v>25.6</v>
      </c>
      <c r="O632" s="55">
        <v>0</v>
      </c>
      <c r="P632" s="55">
        <v>0</v>
      </c>
      <c r="Q632" s="45" t="s">
        <v>46</v>
      </c>
      <c r="R632" s="121">
        <v>30</v>
      </c>
      <c r="S632" s="121">
        <v>183</v>
      </c>
      <c r="T632" s="45">
        <v>12</v>
      </c>
      <c r="U632" s="45">
        <v>44</v>
      </c>
      <c r="V632" s="73">
        <v>0</v>
      </c>
      <c r="W632" s="75">
        <v>0</v>
      </c>
      <c r="X632" s="75">
        <v>12</v>
      </c>
      <c r="Y632" s="75">
        <v>44</v>
      </c>
      <c r="Z632" s="75">
        <v>0</v>
      </c>
      <c r="AA632" s="75">
        <v>0</v>
      </c>
      <c r="AB632" s="46" t="s">
        <v>117</v>
      </c>
      <c r="AC632" s="122" t="s">
        <v>50</v>
      </c>
      <c r="AD632" s="66"/>
    </row>
    <row r="633" s="8" customFormat="1" spans="1:30">
      <c r="A633" s="45" t="s">
        <v>42</v>
      </c>
      <c r="B633" s="46" t="s">
        <v>674</v>
      </c>
      <c r="C633" s="120" t="s">
        <v>50</v>
      </c>
      <c r="D633" s="45" t="s">
        <v>45</v>
      </c>
      <c r="E633" s="45" t="s">
        <v>419</v>
      </c>
      <c r="F633" s="45">
        <v>230</v>
      </c>
      <c r="G633" s="75">
        <v>1</v>
      </c>
      <c r="H633" s="45">
        <v>1</v>
      </c>
      <c r="I633" s="45">
        <v>1</v>
      </c>
      <c r="J633" s="45">
        <v>2020</v>
      </c>
      <c r="K633" s="45">
        <v>2020</v>
      </c>
      <c r="L633" s="55">
        <v>20</v>
      </c>
      <c r="M633" s="55">
        <v>0</v>
      </c>
      <c r="N633" s="55">
        <v>20</v>
      </c>
      <c r="O633" s="55">
        <v>0</v>
      </c>
      <c r="P633" s="55">
        <v>0</v>
      </c>
      <c r="Q633" s="45" t="s">
        <v>46</v>
      </c>
      <c r="R633" s="121">
        <v>23</v>
      </c>
      <c r="S633" s="121">
        <v>96</v>
      </c>
      <c r="T633" s="45">
        <v>1</v>
      </c>
      <c r="U633" s="45">
        <v>1</v>
      </c>
      <c r="V633" s="73">
        <v>0</v>
      </c>
      <c r="W633" s="75">
        <v>0</v>
      </c>
      <c r="X633" s="75">
        <v>1</v>
      </c>
      <c r="Y633" s="75">
        <v>1</v>
      </c>
      <c r="Z633" s="75">
        <v>0</v>
      </c>
      <c r="AA633" s="75">
        <v>0</v>
      </c>
      <c r="AB633" s="46" t="s">
        <v>117</v>
      </c>
      <c r="AC633" s="122" t="s">
        <v>50</v>
      </c>
      <c r="AD633" s="66"/>
    </row>
    <row r="634" s="8" customFormat="1" ht="24" spans="1:30">
      <c r="A634" s="45" t="s">
        <v>42</v>
      </c>
      <c r="B634" s="46" t="s">
        <v>675</v>
      </c>
      <c r="C634" s="120" t="s">
        <v>49</v>
      </c>
      <c r="D634" s="45" t="s">
        <v>45</v>
      </c>
      <c r="E634" s="45" t="s">
        <v>419</v>
      </c>
      <c r="F634" s="45">
        <v>480</v>
      </c>
      <c r="G634" s="75">
        <v>1</v>
      </c>
      <c r="H634" s="45">
        <v>14</v>
      </c>
      <c r="I634" s="45">
        <v>57</v>
      </c>
      <c r="J634" s="45">
        <v>2020</v>
      </c>
      <c r="K634" s="45">
        <v>2020</v>
      </c>
      <c r="L634" s="55">
        <v>38.4</v>
      </c>
      <c r="M634" s="55">
        <v>0</v>
      </c>
      <c r="N634" s="55">
        <v>38.4</v>
      </c>
      <c r="O634" s="55">
        <v>0</v>
      </c>
      <c r="P634" s="55">
        <v>0</v>
      </c>
      <c r="Q634" s="45" t="s">
        <v>46</v>
      </c>
      <c r="R634" s="121">
        <v>48</v>
      </c>
      <c r="S634" s="121">
        <v>198</v>
      </c>
      <c r="T634" s="45">
        <v>14</v>
      </c>
      <c r="U634" s="45">
        <v>57</v>
      </c>
      <c r="V634" s="73">
        <v>0</v>
      </c>
      <c r="W634" s="75">
        <v>0</v>
      </c>
      <c r="X634" s="75">
        <v>14</v>
      </c>
      <c r="Y634" s="75">
        <v>57</v>
      </c>
      <c r="Z634" s="75">
        <v>0</v>
      </c>
      <c r="AA634" s="75">
        <v>0</v>
      </c>
      <c r="AB634" s="46" t="s">
        <v>117</v>
      </c>
      <c r="AC634" s="122" t="s">
        <v>49</v>
      </c>
      <c r="AD634" s="66"/>
    </row>
    <row r="635" s="8" customFormat="1" spans="1:30">
      <c r="A635" s="45" t="s">
        <v>42</v>
      </c>
      <c r="B635" s="46" t="s">
        <v>676</v>
      </c>
      <c r="C635" s="120" t="s">
        <v>49</v>
      </c>
      <c r="D635" s="45" t="s">
        <v>45</v>
      </c>
      <c r="E635" s="45" t="s">
        <v>419</v>
      </c>
      <c r="F635" s="45">
        <v>830</v>
      </c>
      <c r="G635" s="75">
        <v>1</v>
      </c>
      <c r="H635" s="45">
        <v>24</v>
      </c>
      <c r="I635" s="45">
        <v>88</v>
      </c>
      <c r="J635" s="45">
        <v>2020</v>
      </c>
      <c r="K635" s="45">
        <v>2020</v>
      </c>
      <c r="L635" s="55">
        <v>66.4</v>
      </c>
      <c r="M635" s="55">
        <v>0</v>
      </c>
      <c r="N635" s="55">
        <v>66.4</v>
      </c>
      <c r="O635" s="55">
        <v>0</v>
      </c>
      <c r="P635" s="55">
        <v>0</v>
      </c>
      <c r="Q635" s="45" t="s">
        <v>46</v>
      </c>
      <c r="R635" s="121">
        <v>83</v>
      </c>
      <c r="S635" s="121">
        <v>369</v>
      </c>
      <c r="T635" s="45">
        <v>24</v>
      </c>
      <c r="U635" s="45">
        <v>88</v>
      </c>
      <c r="V635" s="73">
        <v>0</v>
      </c>
      <c r="W635" s="75">
        <v>0</v>
      </c>
      <c r="X635" s="75">
        <v>24</v>
      </c>
      <c r="Y635" s="75">
        <v>88</v>
      </c>
      <c r="Z635" s="75">
        <v>0</v>
      </c>
      <c r="AA635" s="75">
        <v>0</v>
      </c>
      <c r="AB635" s="46" t="s">
        <v>117</v>
      </c>
      <c r="AC635" s="122" t="s">
        <v>49</v>
      </c>
      <c r="AD635" s="66"/>
    </row>
    <row r="636" s="8" customFormat="1" spans="1:30">
      <c r="A636" s="45" t="s">
        <v>42</v>
      </c>
      <c r="B636" s="46" t="s">
        <v>677</v>
      </c>
      <c r="C636" s="120" t="s">
        <v>49</v>
      </c>
      <c r="D636" s="45" t="s">
        <v>45</v>
      </c>
      <c r="E636" s="45" t="s">
        <v>419</v>
      </c>
      <c r="F636" s="45">
        <v>570</v>
      </c>
      <c r="G636" s="75">
        <v>1</v>
      </c>
      <c r="H636" s="45">
        <v>20</v>
      </c>
      <c r="I636" s="45">
        <v>89</v>
      </c>
      <c r="J636" s="45">
        <v>2020</v>
      </c>
      <c r="K636" s="45">
        <v>2020</v>
      </c>
      <c r="L636" s="55">
        <v>45.6</v>
      </c>
      <c r="M636" s="55">
        <v>0</v>
      </c>
      <c r="N636" s="55">
        <v>45.6</v>
      </c>
      <c r="O636" s="55">
        <v>0</v>
      </c>
      <c r="P636" s="55">
        <v>0</v>
      </c>
      <c r="Q636" s="45" t="s">
        <v>46</v>
      </c>
      <c r="R636" s="121">
        <v>57</v>
      </c>
      <c r="S636" s="121">
        <v>248</v>
      </c>
      <c r="T636" s="45">
        <v>20</v>
      </c>
      <c r="U636" s="45">
        <v>89</v>
      </c>
      <c r="V636" s="73">
        <v>0</v>
      </c>
      <c r="W636" s="75">
        <v>0</v>
      </c>
      <c r="X636" s="75">
        <v>20</v>
      </c>
      <c r="Y636" s="75">
        <v>89</v>
      </c>
      <c r="Z636" s="75">
        <v>0</v>
      </c>
      <c r="AA636" s="75">
        <v>0</v>
      </c>
      <c r="AB636" s="46" t="s">
        <v>117</v>
      </c>
      <c r="AC636" s="122" t="s">
        <v>49</v>
      </c>
      <c r="AD636" s="66"/>
    </row>
    <row r="637" s="8" customFormat="1" spans="1:30">
      <c r="A637" s="45" t="s">
        <v>42</v>
      </c>
      <c r="B637" s="46" t="s">
        <v>678</v>
      </c>
      <c r="C637" s="120" t="s">
        <v>54</v>
      </c>
      <c r="D637" s="45" t="s">
        <v>45</v>
      </c>
      <c r="E637" s="45" t="s">
        <v>419</v>
      </c>
      <c r="F637" s="45">
        <v>150</v>
      </c>
      <c r="G637" s="75">
        <v>1</v>
      </c>
      <c r="H637" s="45">
        <v>10</v>
      </c>
      <c r="I637" s="45">
        <v>31</v>
      </c>
      <c r="J637" s="45">
        <v>2020</v>
      </c>
      <c r="K637" s="45">
        <v>2020</v>
      </c>
      <c r="L637" s="55">
        <v>12</v>
      </c>
      <c r="M637" s="55">
        <v>0</v>
      </c>
      <c r="N637" s="55">
        <v>12</v>
      </c>
      <c r="O637" s="55">
        <v>0</v>
      </c>
      <c r="P637" s="55">
        <v>0</v>
      </c>
      <c r="Q637" s="45" t="s">
        <v>46</v>
      </c>
      <c r="R637" s="121">
        <v>15</v>
      </c>
      <c r="S637" s="121">
        <v>49</v>
      </c>
      <c r="T637" s="45">
        <v>10</v>
      </c>
      <c r="U637" s="45">
        <v>31</v>
      </c>
      <c r="V637" s="73">
        <v>0</v>
      </c>
      <c r="W637" s="75">
        <v>0</v>
      </c>
      <c r="X637" s="75">
        <v>10</v>
      </c>
      <c r="Y637" s="75">
        <v>31</v>
      </c>
      <c r="Z637" s="75">
        <v>0</v>
      </c>
      <c r="AA637" s="75">
        <v>0</v>
      </c>
      <c r="AB637" s="46" t="s">
        <v>117</v>
      </c>
      <c r="AC637" s="122" t="s">
        <v>54</v>
      </c>
      <c r="AD637" s="66"/>
    </row>
    <row r="638" s="8" customFormat="1" spans="1:30">
      <c r="A638" s="45" t="s">
        <v>42</v>
      </c>
      <c r="B638" s="46" t="s">
        <v>679</v>
      </c>
      <c r="C638" s="120" t="s">
        <v>54</v>
      </c>
      <c r="D638" s="45" t="s">
        <v>45</v>
      </c>
      <c r="E638" s="45" t="s">
        <v>419</v>
      </c>
      <c r="F638" s="45">
        <v>220</v>
      </c>
      <c r="G638" s="75">
        <v>1</v>
      </c>
      <c r="H638" s="45">
        <v>18</v>
      </c>
      <c r="I638" s="45">
        <v>55</v>
      </c>
      <c r="J638" s="45">
        <v>2020</v>
      </c>
      <c r="K638" s="45">
        <v>2020</v>
      </c>
      <c r="L638" s="55">
        <v>17.6</v>
      </c>
      <c r="M638" s="55">
        <v>0</v>
      </c>
      <c r="N638" s="55">
        <v>17.6</v>
      </c>
      <c r="O638" s="55">
        <v>0</v>
      </c>
      <c r="P638" s="55">
        <v>0</v>
      </c>
      <c r="Q638" s="45" t="s">
        <v>46</v>
      </c>
      <c r="R638" s="121">
        <v>22</v>
      </c>
      <c r="S638" s="121">
        <v>89</v>
      </c>
      <c r="T638" s="45">
        <v>18</v>
      </c>
      <c r="U638" s="45">
        <v>55</v>
      </c>
      <c r="V638" s="73">
        <v>0</v>
      </c>
      <c r="W638" s="75">
        <v>0</v>
      </c>
      <c r="X638" s="75">
        <v>18</v>
      </c>
      <c r="Y638" s="75">
        <v>55</v>
      </c>
      <c r="Z638" s="75">
        <v>0</v>
      </c>
      <c r="AA638" s="75">
        <v>0</v>
      </c>
      <c r="AB638" s="46" t="s">
        <v>117</v>
      </c>
      <c r="AC638" s="122" t="s">
        <v>54</v>
      </c>
      <c r="AD638" s="66"/>
    </row>
    <row r="639" s="8" customFormat="1" spans="1:30">
      <c r="A639" s="45" t="s">
        <v>42</v>
      </c>
      <c r="B639" s="46" t="s">
        <v>680</v>
      </c>
      <c r="C639" s="120" t="s">
        <v>54</v>
      </c>
      <c r="D639" s="45" t="s">
        <v>45</v>
      </c>
      <c r="E639" s="45" t="s">
        <v>419</v>
      </c>
      <c r="F639" s="45">
        <v>120</v>
      </c>
      <c r="G639" s="75">
        <v>1</v>
      </c>
      <c r="H639" s="45">
        <v>10</v>
      </c>
      <c r="I639" s="45">
        <v>40</v>
      </c>
      <c r="J639" s="45">
        <v>2020</v>
      </c>
      <c r="K639" s="45">
        <v>2020</v>
      </c>
      <c r="L639" s="55">
        <v>9.6</v>
      </c>
      <c r="M639" s="55">
        <v>0</v>
      </c>
      <c r="N639" s="55">
        <v>9.6</v>
      </c>
      <c r="O639" s="55">
        <v>0</v>
      </c>
      <c r="P639" s="55">
        <v>0</v>
      </c>
      <c r="Q639" s="45" t="s">
        <v>46</v>
      </c>
      <c r="R639" s="121">
        <v>12</v>
      </c>
      <c r="S639" s="121">
        <v>46</v>
      </c>
      <c r="T639" s="45">
        <v>10</v>
      </c>
      <c r="U639" s="45">
        <v>40</v>
      </c>
      <c r="V639" s="73">
        <v>0</v>
      </c>
      <c r="W639" s="75">
        <v>0</v>
      </c>
      <c r="X639" s="75">
        <v>10</v>
      </c>
      <c r="Y639" s="75">
        <v>40</v>
      </c>
      <c r="Z639" s="75">
        <v>0</v>
      </c>
      <c r="AA639" s="75">
        <v>0</v>
      </c>
      <c r="AB639" s="46" t="s">
        <v>117</v>
      </c>
      <c r="AC639" s="122" t="s">
        <v>54</v>
      </c>
      <c r="AD639" s="66"/>
    </row>
    <row r="640" s="8" customFormat="1" spans="1:30">
      <c r="A640" s="45" t="s">
        <v>42</v>
      </c>
      <c r="B640" s="46" t="s">
        <v>681</v>
      </c>
      <c r="C640" s="120" t="s">
        <v>54</v>
      </c>
      <c r="D640" s="45" t="s">
        <v>45</v>
      </c>
      <c r="E640" s="45" t="s">
        <v>419</v>
      </c>
      <c r="F640" s="45">
        <v>90</v>
      </c>
      <c r="G640" s="75">
        <v>1</v>
      </c>
      <c r="H640" s="45">
        <v>8</v>
      </c>
      <c r="I640" s="45">
        <v>29</v>
      </c>
      <c r="J640" s="45">
        <v>2020</v>
      </c>
      <c r="K640" s="45">
        <v>2020</v>
      </c>
      <c r="L640" s="55">
        <v>7.2</v>
      </c>
      <c r="M640" s="55">
        <v>0</v>
      </c>
      <c r="N640" s="55">
        <v>7.2</v>
      </c>
      <c r="O640" s="55">
        <v>0</v>
      </c>
      <c r="P640" s="55">
        <v>0</v>
      </c>
      <c r="Q640" s="45" t="s">
        <v>46</v>
      </c>
      <c r="R640" s="121">
        <v>9</v>
      </c>
      <c r="S640" s="121">
        <v>35</v>
      </c>
      <c r="T640" s="45">
        <v>8</v>
      </c>
      <c r="U640" s="45">
        <v>29</v>
      </c>
      <c r="V640" s="73">
        <v>0</v>
      </c>
      <c r="W640" s="75">
        <v>0</v>
      </c>
      <c r="X640" s="75">
        <v>8</v>
      </c>
      <c r="Y640" s="75">
        <v>29</v>
      </c>
      <c r="Z640" s="75">
        <v>0</v>
      </c>
      <c r="AA640" s="75">
        <v>0</v>
      </c>
      <c r="AB640" s="46" t="s">
        <v>117</v>
      </c>
      <c r="AC640" s="122" t="s">
        <v>54</v>
      </c>
      <c r="AD640" s="66"/>
    </row>
    <row r="641" s="8" customFormat="1" spans="1:30">
      <c r="A641" s="45" t="s">
        <v>42</v>
      </c>
      <c r="B641" s="46" t="s">
        <v>682</v>
      </c>
      <c r="C641" s="120" t="s">
        <v>58</v>
      </c>
      <c r="D641" s="45" t="s">
        <v>45</v>
      </c>
      <c r="E641" s="45" t="s">
        <v>419</v>
      </c>
      <c r="F641" s="45">
        <v>700</v>
      </c>
      <c r="G641" s="75">
        <v>1</v>
      </c>
      <c r="H641" s="45">
        <v>50</v>
      </c>
      <c r="I641" s="45">
        <v>252</v>
      </c>
      <c r="J641" s="45">
        <v>2020</v>
      </c>
      <c r="K641" s="45">
        <v>2020</v>
      </c>
      <c r="L641" s="55">
        <v>56</v>
      </c>
      <c r="M641" s="55">
        <v>0</v>
      </c>
      <c r="N641" s="55">
        <v>56</v>
      </c>
      <c r="O641" s="55">
        <v>0</v>
      </c>
      <c r="P641" s="55">
        <v>0</v>
      </c>
      <c r="Q641" s="45" t="s">
        <v>46</v>
      </c>
      <c r="R641" s="121">
        <v>70</v>
      </c>
      <c r="S641" s="121">
        <v>313</v>
      </c>
      <c r="T641" s="45">
        <v>50</v>
      </c>
      <c r="U641" s="45">
        <v>252</v>
      </c>
      <c r="V641" s="73">
        <v>0</v>
      </c>
      <c r="W641" s="75">
        <v>0</v>
      </c>
      <c r="X641" s="75">
        <v>50</v>
      </c>
      <c r="Y641" s="75">
        <v>252</v>
      </c>
      <c r="Z641" s="75">
        <v>0</v>
      </c>
      <c r="AA641" s="75">
        <v>0</v>
      </c>
      <c r="AB641" s="46" t="s">
        <v>117</v>
      </c>
      <c r="AC641" s="122" t="s">
        <v>58</v>
      </c>
      <c r="AD641" s="66"/>
    </row>
    <row r="642" s="8" customFormat="1" spans="1:30">
      <c r="A642" s="45" t="s">
        <v>42</v>
      </c>
      <c r="B642" s="46" t="s">
        <v>683</v>
      </c>
      <c r="C642" s="120" t="s">
        <v>58</v>
      </c>
      <c r="D642" s="45" t="s">
        <v>45</v>
      </c>
      <c r="E642" s="45" t="s">
        <v>419</v>
      </c>
      <c r="F642" s="45">
        <v>1250</v>
      </c>
      <c r="G642" s="75">
        <v>1</v>
      </c>
      <c r="H642" s="45">
        <v>79</v>
      </c>
      <c r="I642" s="45">
        <v>351</v>
      </c>
      <c r="J642" s="45">
        <v>2020</v>
      </c>
      <c r="K642" s="45">
        <v>2020</v>
      </c>
      <c r="L642" s="55">
        <v>100</v>
      </c>
      <c r="M642" s="55">
        <v>0</v>
      </c>
      <c r="N642" s="55">
        <v>100</v>
      </c>
      <c r="O642" s="55">
        <v>0</v>
      </c>
      <c r="P642" s="55">
        <v>0</v>
      </c>
      <c r="Q642" s="45" t="s">
        <v>46</v>
      </c>
      <c r="R642" s="121">
        <v>125</v>
      </c>
      <c r="S642" s="121">
        <v>542</v>
      </c>
      <c r="T642" s="45">
        <v>79</v>
      </c>
      <c r="U642" s="45">
        <v>351</v>
      </c>
      <c r="V642" s="73">
        <v>0</v>
      </c>
      <c r="W642" s="75">
        <v>0</v>
      </c>
      <c r="X642" s="75">
        <v>79</v>
      </c>
      <c r="Y642" s="75">
        <v>351</v>
      </c>
      <c r="Z642" s="75">
        <v>0</v>
      </c>
      <c r="AA642" s="75">
        <v>0</v>
      </c>
      <c r="AB642" s="46" t="s">
        <v>117</v>
      </c>
      <c r="AC642" s="122" t="s">
        <v>58</v>
      </c>
      <c r="AD642" s="66"/>
    </row>
    <row r="643" s="8" customFormat="1" spans="1:30">
      <c r="A643" s="45" t="s">
        <v>42</v>
      </c>
      <c r="B643" s="120" t="s">
        <v>684</v>
      </c>
      <c r="C643" s="120" t="s">
        <v>51</v>
      </c>
      <c r="D643" s="45" t="s">
        <v>45</v>
      </c>
      <c r="E643" s="45" t="s">
        <v>419</v>
      </c>
      <c r="F643" s="120">
        <v>440</v>
      </c>
      <c r="G643" s="75">
        <v>1</v>
      </c>
      <c r="H643" s="121">
        <v>22</v>
      </c>
      <c r="I643" s="121">
        <v>97</v>
      </c>
      <c r="J643" s="121">
        <v>2020</v>
      </c>
      <c r="K643" s="123">
        <v>2020</v>
      </c>
      <c r="L643" s="55">
        <v>35.2</v>
      </c>
      <c r="M643" s="55">
        <v>0</v>
      </c>
      <c r="N643" s="55">
        <v>35.2</v>
      </c>
      <c r="O643" s="55">
        <v>0</v>
      </c>
      <c r="P643" s="55">
        <v>0</v>
      </c>
      <c r="Q643" s="45" t="s">
        <v>46</v>
      </c>
      <c r="R643" s="121">
        <v>44</v>
      </c>
      <c r="S643" s="121">
        <v>194</v>
      </c>
      <c r="T643" s="121">
        <v>22</v>
      </c>
      <c r="U643" s="121">
        <v>97</v>
      </c>
      <c r="V643" s="73">
        <v>0</v>
      </c>
      <c r="W643" s="75">
        <v>0</v>
      </c>
      <c r="X643" s="75">
        <v>22</v>
      </c>
      <c r="Y643" s="75">
        <v>97</v>
      </c>
      <c r="Z643" s="75">
        <v>0</v>
      </c>
      <c r="AA643" s="75">
        <v>0</v>
      </c>
      <c r="AB643" s="46" t="s">
        <v>117</v>
      </c>
      <c r="AC643" s="122" t="s">
        <v>51</v>
      </c>
      <c r="AD643" s="66"/>
    </row>
    <row r="644" s="8" customFormat="1" spans="1:30">
      <c r="A644" s="45" t="s">
        <v>42</v>
      </c>
      <c r="B644" s="120" t="s">
        <v>685</v>
      </c>
      <c r="C644" s="120" t="s">
        <v>51</v>
      </c>
      <c r="D644" s="45" t="s">
        <v>45</v>
      </c>
      <c r="E644" s="45" t="s">
        <v>419</v>
      </c>
      <c r="F644" s="120">
        <v>1090</v>
      </c>
      <c r="G644" s="75">
        <v>1</v>
      </c>
      <c r="H644" s="121">
        <v>8</v>
      </c>
      <c r="I644" s="121">
        <v>26</v>
      </c>
      <c r="J644" s="121">
        <v>2020</v>
      </c>
      <c r="K644" s="123">
        <v>2020</v>
      </c>
      <c r="L644" s="55">
        <v>87.2</v>
      </c>
      <c r="M644" s="55">
        <v>0</v>
      </c>
      <c r="N644" s="55">
        <v>87.2</v>
      </c>
      <c r="O644" s="55">
        <v>0</v>
      </c>
      <c r="P644" s="55">
        <v>0</v>
      </c>
      <c r="Q644" s="45" t="s">
        <v>46</v>
      </c>
      <c r="R644" s="121">
        <v>109</v>
      </c>
      <c r="S644" s="121">
        <v>468</v>
      </c>
      <c r="T644" s="121">
        <v>8</v>
      </c>
      <c r="U644" s="121">
        <v>26</v>
      </c>
      <c r="V644" s="73">
        <v>0</v>
      </c>
      <c r="W644" s="75">
        <v>0</v>
      </c>
      <c r="X644" s="75">
        <v>8</v>
      </c>
      <c r="Y644" s="75">
        <v>26</v>
      </c>
      <c r="Z644" s="75">
        <v>0</v>
      </c>
      <c r="AA644" s="75">
        <v>0</v>
      </c>
      <c r="AB644" s="46" t="s">
        <v>117</v>
      </c>
      <c r="AC644" s="122" t="s">
        <v>51</v>
      </c>
      <c r="AD644" s="66"/>
    </row>
    <row r="645" s="5" customFormat="1" spans="1:30">
      <c r="A645" s="43" t="s">
        <v>686</v>
      </c>
      <c r="B645" s="44" t="s">
        <v>687</v>
      </c>
      <c r="C645" s="43"/>
      <c r="D645" s="43"/>
      <c r="E645" s="43"/>
      <c r="F645" s="43"/>
      <c r="G645" s="77"/>
      <c r="H645" s="43"/>
      <c r="I645" s="43"/>
      <c r="J645" s="43"/>
      <c r="K645" s="43"/>
      <c r="L645" s="52"/>
      <c r="M645" s="52"/>
      <c r="N645" s="52"/>
      <c r="O645" s="52"/>
      <c r="P645" s="52"/>
      <c r="Q645" s="43"/>
      <c r="R645" s="43"/>
      <c r="S645" s="43"/>
      <c r="T645" s="43"/>
      <c r="U645" s="43"/>
      <c r="V645" s="83"/>
      <c r="W645" s="77"/>
      <c r="X645" s="77"/>
      <c r="Y645" s="77"/>
      <c r="Z645" s="77"/>
      <c r="AA645" s="77"/>
      <c r="AB645" s="65"/>
      <c r="AC645" s="65"/>
      <c r="AD645" s="65"/>
    </row>
    <row r="646" s="5" customFormat="1" ht="12" spans="1:30">
      <c r="A646" s="43" t="s">
        <v>689</v>
      </c>
      <c r="B646" s="44" t="s">
        <v>690</v>
      </c>
      <c r="C646" s="43" t="s">
        <v>64</v>
      </c>
      <c r="D646" s="43"/>
      <c r="E646" s="43"/>
      <c r="F646" s="43">
        <f>SUM(F647:F651)</f>
        <v>4827</v>
      </c>
      <c r="G646" s="43">
        <f>SUM(G647:G651)</f>
        <v>5</v>
      </c>
      <c r="H646" s="43">
        <f>SUM(H647:H651)</f>
        <v>3686</v>
      </c>
      <c r="I646" s="43">
        <f t="shared" ref="H646:P646" si="193">SUM(I647:I651)</f>
        <v>4827</v>
      </c>
      <c r="J646" s="43"/>
      <c r="K646" s="43"/>
      <c r="L646" s="52">
        <f t="shared" si="193"/>
        <v>28.96</v>
      </c>
      <c r="M646" s="52">
        <f t="shared" si="193"/>
        <v>0</v>
      </c>
      <c r="N646" s="52">
        <f t="shared" si="193"/>
        <v>0</v>
      </c>
      <c r="O646" s="52">
        <f t="shared" si="193"/>
        <v>28.96</v>
      </c>
      <c r="P646" s="52">
        <f t="shared" si="193"/>
        <v>0</v>
      </c>
      <c r="Q646" s="43"/>
      <c r="R646" s="43">
        <f t="shared" ref="R646:AA646" si="194">SUM(R647:R651)</f>
        <v>7969</v>
      </c>
      <c r="S646" s="43">
        <f t="shared" si="194"/>
        <v>24692</v>
      </c>
      <c r="T646" s="43">
        <f t="shared" si="194"/>
        <v>3686</v>
      </c>
      <c r="U646" s="43">
        <f t="shared" si="194"/>
        <v>4827</v>
      </c>
      <c r="V646" s="43">
        <f t="shared" si="194"/>
        <v>0</v>
      </c>
      <c r="W646" s="43">
        <f t="shared" si="194"/>
        <v>0</v>
      </c>
      <c r="X646" s="43">
        <f t="shared" si="194"/>
        <v>1448</v>
      </c>
      <c r="Y646" s="43">
        <f t="shared" si="194"/>
        <v>1448</v>
      </c>
      <c r="Z646" s="43">
        <f t="shared" si="194"/>
        <v>657</v>
      </c>
      <c r="AA646" s="43">
        <f t="shared" si="194"/>
        <v>657</v>
      </c>
      <c r="AB646" s="44"/>
      <c r="AC646" s="44"/>
      <c r="AD646" s="65"/>
    </row>
    <row r="647" s="18" customFormat="1" ht="13.5" spans="1:30">
      <c r="A647" s="45" t="s">
        <v>42</v>
      </c>
      <c r="B647" s="46" t="s">
        <v>691</v>
      </c>
      <c r="C647" s="45" t="s">
        <v>49</v>
      </c>
      <c r="D647" s="45" t="s">
        <v>70</v>
      </c>
      <c r="E647" s="45" t="s">
        <v>71</v>
      </c>
      <c r="F647" s="45">
        <v>1415</v>
      </c>
      <c r="G647" s="45">
        <v>1</v>
      </c>
      <c r="H647" s="45">
        <v>274</v>
      </c>
      <c r="I647" s="45">
        <v>1415</v>
      </c>
      <c r="J647" s="45">
        <v>2020</v>
      </c>
      <c r="K647" s="45">
        <v>2020</v>
      </c>
      <c r="L647" s="55">
        <f>M647+N647+O647+P647</f>
        <v>8.49</v>
      </c>
      <c r="M647" s="55">
        <v>0</v>
      </c>
      <c r="N647" s="55">
        <v>0</v>
      </c>
      <c r="O647" s="55">
        <v>8.49</v>
      </c>
      <c r="P647" s="124">
        <v>0</v>
      </c>
      <c r="Q647" s="45" t="s">
        <v>46</v>
      </c>
      <c r="R647" s="45">
        <v>274</v>
      </c>
      <c r="S647" s="45">
        <v>1415</v>
      </c>
      <c r="T647" s="45">
        <f>H647</f>
        <v>274</v>
      </c>
      <c r="U647" s="45">
        <f>I647</f>
        <v>1415</v>
      </c>
      <c r="V647" s="45">
        <v>0</v>
      </c>
      <c r="W647" s="45">
        <v>0</v>
      </c>
      <c r="X647" s="45">
        <v>0</v>
      </c>
      <c r="Y647" s="45">
        <v>0</v>
      </c>
      <c r="Z647" s="45">
        <v>0</v>
      </c>
      <c r="AA647" s="45">
        <v>0</v>
      </c>
      <c r="AB647" s="46" t="s">
        <v>117</v>
      </c>
      <c r="AC647" s="46" t="s">
        <v>181</v>
      </c>
      <c r="AD647" s="46"/>
    </row>
    <row r="648" s="18" customFormat="1" ht="13.5" spans="1:30">
      <c r="A648" s="45" t="s">
        <v>42</v>
      </c>
      <c r="B648" s="46" t="s">
        <v>691</v>
      </c>
      <c r="C648" s="45" t="s">
        <v>51</v>
      </c>
      <c r="D648" s="45" t="s">
        <v>70</v>
      </c>
      <c r="E648" s="45" t="s">
        <v>71</v>
      </c>
      <c r="F648" s="45">
        <v>181</v>
      </c>
      <c r="G648" s="45">
        <v>1</v>
      </c>
      <c r="H648" s="45">
        <v>181</v>
      </c>
      <c r="I648" s="45">
        <v>181</v>
      </c>
      <c r="J648" s="45">
        <v>2020</v>
      </c>
      <c r="K648" s="45">
        <v>2020</v>
      </c>
      <c r="L648" s="55">
        <f>M648+N648+O648+P648</f>
        <v>1.09</v>
      </c>
      <c r="M648" s="55">
        <v>0</v>
      </c>
      <c r="N648" s="55">
        <v>0</v>
      </c>
      <c r="O648" s="55">
        <v>1.09</v>
      </c>
      <c r="P648" s="124">
        <v>0</v>
      </c>
      <c r="Q648" s="45" t="s">
        <v>46</v>
      </c>
      <c r="R648" s="45">
        <v>4464</v>
      </c>
      <c r="S648" s="45">
        <v>20046</v>
      </c>
      <c r="T648" s="45">
        <f>H648</f>
        <v>181</v>
      </c>
      <c r="U648" s="45">
        <f>I648</f>
        <v>181</v>
      </c>
      <c r="V648" s="45">
        <v>0</v>
      </c>
      <c r="W648" s="45">
        <v>0</v>
      </c>
      <c r="X648" s="45">
        <v>0</v>
      </c>
      <c r="Y648" s="45">
        <v>0</v>
      </c>
      <c r="Z648" s="45">
        <v>0</v>
      </c>
      <c r="AA648" s="45">
        <v>0</v>
      </c>
      <c r="AB648" s="46" t="s">
        <v>117</v>
      </c>
      <c r="AC648" s="46" t="s">
        <v>181</v>
      </c>
      <c r="AD648" s="46"/>
    </row>
    <row r="649" s="18" customFormat="1" ht="13.5" spans="1:30">
      <c r="A649" s="45" t="s">
        <v>42</v>
      </c>
      <c r="B649" s="46" t="s">
        <v>691</v>
      </c>
      <c r="C649" s="45" t="s">
        <v>52</v>
      </c>
      <c r="D649" s="45" t="s">
        <v>70</v>
      </c>
      <c r="E649" s="45" t="s">
        <v>71</v>
      </c>
      <c r="F649" s="45">
        <v>657</v>
      </c>
      <c r="G649" s="45">
        <v>1</v>
      </c>
      <c r="H649" s="45">
        <v>657</v>
      </c>
      <c r="I649" s="45">
        <v>657</v>
      </c>
      <c r="J649" s="45">
        <v>2020</v>
      </c>
      <c r="K649" s="45">
        <v>2020</v>
      </c>
      <c r="L649" s="55">
        <f>M649+N649+O649+P649</f>
        <v>3.942</v>
      </c>
      <c r="M649" s="55">
        <v>0</v>
      </c>
      <c r="N649" s="55">
        <v>0</v>
      </c>
      <c r="O649" s="55">
        <v>3.942</v>
      </c>
      <c r="P649" s="55">
        <v>0</v>
      </c>
      <c r="Q649" s="45" t="s">
        <v>46</v>
      </c>
      <c r="R649" s="45">
        <v>657</v>
      </c>
      <c r="S649" s="45">
        <v>657</v>
      </c>
      <c r="T649" s="45">
        <f>H649</f>
        <v>657</v>
      </c>
      <c r="U649" s="45">
        <f>I649</f>
        <v>657</v>
      </c>
      <c r="V649" s="45">
        <v>0</v>
      </c>
      <c r="W649" s="45">
        <v>0</v>
      </c>
      <c r="X649" s="45">
        <v>0</v>
      </c>
      <c r="Y649" s="45">
        <v>0</v>
      </c>
      <c r="Z649" s="45">
        <v>657</v>
      </c>
      <c r="AA649" s="45">
        <v>657</v>
      </c>
      <c r="AB649" s="46" t="s">
        <v>117</v>
      </c>
      <c r="AC649" s="46" t="s">
        <v>181</v>
      </c>
      <c r="AD649" s="46"/>
    </row>
    <row r="650" s="18" customFormat="1" ht="13.5" spans="1:30">
      <c r="A650" s="45" t="s">
        <v>42</v>
      </c>
      <c r="B650" s="46" t="s">
        <v>691</v>
      </c>
      <c r="C650" s="45" t="s">
        <v>53</v>
      </c>
      <c r="D650" s="45" t="s">
        <v>70</v>
      </c>
      <c r="E650" s="45" t="s">
        <v>71</v>
      </c>
      <c r="F650" s="45">
        <v>1126</v>
      </c>
      <c r="G650" s="45">
        <v>1</v>
      </c>
      <c r="H650" s="45">
        <v>1126</v>
      </c>
      <c r="I650" s="45">
        <v>1126</v>
      </c>
      <c r="J650" s="45">
        <v>2020</v>
      </c>
      <c r="K650" s="45">
        <v>2020</v>
      </c>
      <c r="L650" s="55">
        <f>M650+N650+O650+P650</f>
        <v>6.75</v>
      </c>
      <c r="M650" s="55">
        <v>0</v>
      </c>
      <c r="N650" s="55">
        <v>0</v>
      </c>
      <c r="O650" s="55">
        <v>6.75</v>
      </c>
      <c r="P650" s="124">
        <v>0</v>
      </c>
      <c r="Q650" s="45" t="s">
        <v>46</v>
      </c>
      <c r="R650" s="45">
        <v>1126</v>
      </c>
      <c r="S650" s="45">
        <v>1126</v>
      </c>
      <c r="T650" s="45">
        <f>H650</f>
        <v>1126</v>
      </c>
      <c r="U650" s="45">
        <f>I650</f>
        <v>1126</v>
      </c>
      <c r="V650" s="45">
        <v>0</v>
      </c>
      <c r="W650" s="45">
        <v>0</v>
      </c>
      <c r="X650" s="45">
        <v>0</v>
      </c>
      <c r="Y650" s="45">
        <v>0</v>
      </c>
      <c r="Z650" s="45">
        <v>0</v>
      </c>
      <c r="AA650" s="45">
        <v>0</v>
      </c>
      <c r="AB650" s="46" t="s">
        <v>117</v>
      </c>
      <c r="AC650" s="46" t="s">
        <v>181</v>
      </c>
      <c r="AD650" s="46"/>
    </row>
    <row r="651" s="6" customFormat="1" ht="13.5" spans="1:30">
      <c r="A651" s="45" t="s">
        <v>42</v>
      </c>
      <c r="B651" s="46" t="s">
        <v>691</v>
      </c>
      <c r="C651" s="45" t="s">
        <v>55</v>
      </c>
      <c r="D651" s="45" t="s">
        <v>70</v>
      </c>
      <c r="E651" s="45" t="s">
        <v>71</v>
      </c>
      <c r="F651" s="45">
        <v>1448</v>
      </c>
      <c r="G651" s="45">
        <v>1</v>
      </c>
      <c r="H651" s="45">
        <v>1448</v>
      </c>
      <c r="I651" s="45">
        <v>1448</v>
      </c>
      <c r="J651" s="45">
        <v>2020</v>
      </c>
      <c r="K651" s="45">
        <v>2020</v>
      </c>
      <c r="L651" s="55">
        <f>M651+N651+O651+P651</f>
        <v>8.688</v>
      </c>
      <c r="M651" s="55">
        <v>0</v>
      </c>
      <c r="N651" s="55">
        <v>0</v>
      </c>
      <c r="O651" s="55">
        <v>8.688</v>
      </c>
      <c r="P651" s="124">
        <v>0</v>
      </c>
      <c r="Q651" s="45" t="s">
        <v>46</v>
      </c>
      <c r="R651" s="45">
        <v>1448</v>
      </c>
      <c r="S651" s="45">
        <v>1448</v>
      </c>
      <c r="T651" s="45">
        <f>H651</f>
        <v>1448</v>
      </c>
      <c r="U651" s="45">
        <f>I651</f>
        <v>1448</v>
      </c>
      <c r="V651" s="45">
        <v>0</v>
      </c>
      <c r="W651" s="45">
        <v>0</v>
      </c>
      <c r="X651" s="45">
        <v>1448</v>
      </c>
      <c r="Y651" s="45">
        <v>1448</v>
      </c>
      <c r="Z651" s="45">
        <v>0</v>
      </c>
      <c r="AA651" s="45">
        <v>0</v>
      </c>
      <c r="AB651" s="46" t="s">
        <v>117</v>
      </c>
      <c r="AC651" s="46" t="s">
        <v>181</v>
      </c>
      <c r="AD651" s="46"/>
    </row>
    <row r="652" s="5" customFormat="1" ht="12" spans="1:30">
      <c r="A652" s="43" t="s">
        <v>692</v>
      </c>
      <c r="B652" s="44" t="s">
        <v>693</v>
      </c>
      <c r="C652" s="43" t="s">
        <v>161</v>
      </c>
      <c r="D652" s="43"/>
      <c r="E652" s="43"/>
      <c r="F652" s="43">
        <f>SUM(F653:F661)</f>
        <v>9</v>
      </c>
      <c r="G652" s="43">
        <f t="shared" ref="G652:P652" si="195">SUM(G653:G661)</f>
        <v>9</v>
      </c>
      <c r="H652" s="43">
        <f t="shared" si="195"/>
        <v>68</v>
      </c>
      <c r="I652" s="43">
        <f t="shared" si="195"/>
        <v>298</v>
      </c>
      <c r="J652" s="43"/>
      <c r="K652" s="43"/>
      <c r="L652" s="52">
        <f t="shared" si="195"/>
        <v>1406.25</v>
      </c>
      <c r="M652" s="52">
        <f t="shared" si="195"/>
        <v>500</v>
      </c>
      <c r="N652" s="52">
        <f t="shared" si="195"/>
        <v>0</v>
      </c>
      <c r="O652" s="52">
        <f t="shared" si="195"/>
        <v>0</v>
      </c>
      <c r="P652" s="52">
        <f t="shared" si="195"/>
        <v>906.25</v>
      </c>
      <c r="Q652" s="43"/>
      <c r="R652" s="43">
        <f t="shared" ref="R652:AA652" si="196">SUM(R653:R661)</f>
        <v>104</v>
      </c>
      <c r="S652" s="43">
        <f t="shared" si="196"/>
        <v>506</v>
      </c>
      <c r="T652" s="43">
        <f t="shared" si="196"/>
        <v>68</v>
      </c>
      <c r="U652" s="43">
        <f t="shared" si="196"/>
        <v>298</v>
      </c>
      <c r="V652" s="43">
        <f t="shared" si="196"/>
        <v>0</v>
      </c>
      <c r="W652" s="43">
        <f t="shared" si="196"/>
        <v>0</v>
      </c>
      <c r="X652" s="43">
        <f t="shared" si="196"/>
        <v>0</v>
      </c>
      <c r="Y652" s="43">
        <f t="shared" si="196"/>
        <v>0</v>
      </c>
      <c r="Z652" s="43">
        <f t="shared" si="196"/>
        <v>0</v>
      </c>
      <c r="AA652" s="43">
        <f t="shared" si="196"/>
        <v>0</v>
      </c>
      <c r="AB652" s="44"/>
      <c r="AC652" s="65"/>
      <c r="AD652" s="65"/>
    </row>
    <row r="653" s="6" customFormat="1" ht="24" spans="1:30">
      <c r="A653" s="45" t="s">
        <v>42</v>
      </c>
      <c r="B653" s="46" t="s">
        <v>712</v>
      </c>
      <c r="C653" s="45" t="s">
        <v>58</v>
      </c>
      <c r="D653" s="45" t="s">
        <v>45</v>
      </c>
      <c r="E653" s="45" t="s">
        <v>267</v>
      </c>
      <c r="F653" s="45">
        <v>1</v>
      </c>
      <c r="G653" s="45">
        <v>1</v>
      </c>
      <c r="H653" s="45">
        <v>12</v>
      </c>
      <c r="I653" s="45">
        <v>80</v>
      </c>
      <c r="J653" s="45">
        <v>2020</v>
      </c>
      <c r="K653" s="45">
        <v>2020</v>
      </c>
      <c r="L653" s="55">
        <v>500</v>
      </c>
      <c r="M653" s="55">
        <v>500</v>
      </c>
      <c r="N653" s="55">
        <v>0</v>
      </c>
      <c r="O653" s="55">
        <v>0</v>
      </c>
      <c r="P653" s="55">
        <v>0</v>
      </c>
      <c r="Q653" s="45" t="s">
        <v>46</v>
      </c>
      <c r="R653" s="45">
        <v>48</v>
      </c>
      <c r="S653" s="45">
        <v>288</v>
      </c>
      <c r="T653" s="45">
        <f t="shared" ref="T653:T661" si="197">H653</f>
        <v>12</v>
      </c>
      <c r="U653" s="45">
        <f t="shared" ref="U653:U661" si="198">I653</f>
        <v>80</v>
      </c>
      <c r="V653" s="45">
        <v>0</v>
      </c>
      <c r="W653" s="45">
        <v>0</v>
      </c>
      <c r="X653" s="45">
        <v>0</v>
      </c>
      <c r="Y653" s="45">
        <v>0</v>
      </c>
      <c r="Z653" s="45">
        <v>0</v>
      </c>
      <c r="AA653" s="45">
        <v>0</v>
      </c>
      <c r="AB653" s="46" t="s">
        <v>222</v>
      </c>
      <c r="AC653" s="46" t="s">
        <v>6</v>
      </c>
      <c r="AD653" s="46"/>
    </row>
    <row r="654" s="1" customFormat="1" ht="24" spans="1:256">
      <c r="A654" s="45" t="s">
        <v>42</v>
      </c>
      <c r="B654" s="46" t="s">
        <v>713</v>
      </c>
      <c r="C654" s="45" t="s">
        <v>54</v>
      </c>
      <c r="D654" s="45" t="s">
        <v>45</v>
      </c>
      <c r="E654" s="45" t="s">
        <v>267</v>
      </c>
      <c r="F654" s="45">
        <v>1</v>
      </c>
      <c r="G654" s="45">
        <v>1</v>
      </c>
      <c r="H654" s="45">
        <v>3</v>
      </c>
      <c r="I654" s="45">
        <v>12</v>
      </c>
      <c r="J654" s="45">
        <v>2020</v>
      </c>
      <c r="K654" s="45">
        <v>2020</v>
      </c>
      <c r="L654" s="55">
        <f t="shared" ref="L654:L660" si="199">M654+N654+O654+P654</f>
        <v>40</v>
      </c>
      <c r="M654" s="70">
        <v>0</v>
      </c>
      <c r="N654" s="55">
        <v>0</v>
      </c>
      <c r="O654" s="55">
        <v>0</v>
      </c>
      <c r="P654" s="55">
        <v>40</v>
      </c>
      <c r="Q654" s="45" t="s">
        <v>46</v>
      </c>
      <c r="R654" s="45">
        <v>3</v>
      </c>
      <c r="S654" s="45">
        <v>12</v>
      </c>
      <c r="T654" s="45">
        <f t="shared" si="197"/>
        <v>3</v>
      </c>
      <c r="U654" s="45">
        <f t="shared" si="198"/>
        <v>12</v>
      </c>
      <c r="V654" s="45">
        <v>0</v>
      </c>
      <c r="W654" s="45">
        <v>0</v>
      </c>
      <c r="X654" s="45">
        <v>0</v>
      </c>
      <c r="Y654" s="45">
        <v>0</v>
      </c>
      <c r="Z654" s="45">
        <v>0</v>
      </c>
      <c r="AA654" s="45">
        <v>0</v>
      </c>
      <c r="AB654" s="46" t="s">
        <v>222</v>
      </c>
      <c r="AC654" s="46" t="s">
        <v>411</v>
      </c>
      <c r="AD654" s="46"/>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c r="GQ654" s="2"/>
      <c r="GR654" s="2"/>
      <c r="GS654" s="2"/>
      <c r="GT654" s="2"/>
      <c r="GU654" s="2"/>
      <c r="GV654" s="2"/>
      <c r="GW654" s="2"/>
      <c r="GX654" s="2"/>
      <c r="GY654" s="2"/>
      <c r="GZ654" s="2"/>
      <c r="HA654" s="2"/>
      <c r="HB654" s="2"/>
      <c r="HC654" s="2"/>
      <c r="HD654" s="2"/>
      <c r="HE654" s="2"/>
      <c r="HF654" s="2"/>
      <c r="HG654" s="2"/>
      <c r="HH654" s="2"/>
      <c r="HI654" s="2"/>
      <c r="HJ654" s="2"/>
      <c r="HK654" s="2"/>
      <c r="HL654" s="2"/>
      <c r="HM654" s="2"/>
      <c r="HN654" s="2"/>
      <c r="HO654" s="2"/>
      <c r="HP654" s="2"/>
      <c r="HQ654" s="2"/>
      <c r="HR654" s="2"/>
      <c r="HS654" s="2"/>
      <c r="HT654" s="2"/>
      <c r="HU654" s="2"/>
      <c r="HV654" s="2"/>
      <c r="HW654" s="2"/>
      <c r="HX654" s="2"/>
      <c r="HY654" s="2"/>
      <c r="HZ654" s="2"/>
      <c r="IA654" s="2"/>
      <c r="IB654" s="2"/>
      <c r="IC654" s="2"/>
      <c r="ID654" s="2"/>
      <c r="IE654" s="2"/>
      <c r="IF654" s="2"/>
      <c r="IG654" s="2"/>
      <c r="IH654" s="2"/>
      <c r="II654" s="2"/>
      <c r="IJ654" s="2"/>
      <c r="IK654" s="2"/>
      <c r="IL654" s="2"/>
      <c r="IM654" s="2"/>
      <c r="IN654" s="2"/>
      <c r="IO654" s="2"/>
      <c r="IP654" s="2"/>
      <c r="IQ654" s="2"/>
      <c r="IR654" s="2"/>
      <c r="IS654" s="2"/>
      <c r="IT654" s="2"/>
      <c r="IU654" s="2"/>
      <c r="IV654" s="2"/>
    </row>
    <row r="655" s="1" customFormat="1" ht="24" spans="1:256">
      <c r="A655" s="45" t="s">
        <v>42</v>
      </c>
      <c r="B655" s="46" t="s">
        <v>714</v>
      </c>
      <c r="C655" s="45" t="s">
        <v>54</v>
      </c>
      <c r="D655" s="45" t="s">
        <v>45</v>
      </c>
      <c r="E655" s="45" t="s">
        <v>267</v>
      </c>
      <c r="F655" s="45">
        <v>1</v>
      </c>
      <c r="G655" s="45">
        <v>1</v>
      </c>
      <c r="H655" s="45">
        <v>6</v>
      </c>
      <c r="I655" s="45">
        <v>27</v>
      </c>
      <c r="J655" s="45">
        <v>2020</v>
      </c>
      <c r="K655" s="45">
        <v>2020</v>
      </c>
      <c r="L655" s="55">
        <f t="shared" si="199"/>
        <v>80</v>
      </c>
      <c r="M655" s="70">
        <v>0</v>
      </c>
      <c r="N655" s="55">
        <v>0</v>
      </c>
      <c r="O655" s="55">
        <v>0</v>
      </c>
      <c r="P655" s="55">
        <v>80</v>
      </c>
      <c r="Q655" s="45" t="s">
        <v>46</v>
      </c>
      <c r="R655" s="45">
        <v>6</v>
      </c>
      <c r="S655" s="45">
        <v>27</v>
      </c>
      <c r="T655" s="45">
        <f t="shared" si="197"/>
        <v>6</v>
      </c>
      <c r="U655" s="45">
        <f t="shared" si="198"/>
        <v>27</v>
      </c>
      <c r="V655" s="45">
        <v>0</v>
      </c>
      <c r="W655" s="45">
        <v>0</v>
      </c>
      <c r="X655" s="45">
        <v>0</v>
      </c>
      <c r="Y655" s="45">
        <v>0</v>
      </c>
      <c r="Z655" s="45">
        <v>0</v>
      </c>
      <c r="AA655" s="45">
        <v>0</v>
      </c>
      <c r="AB655" s="46" t="s">
        <v>222</v>
      </c>
      <c r="AC655" s="46" t="s">
        <v>411</v>
      </c>
      <c r="AD655" s="46"/>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c r="GQ655" s="2"/>
      <c r="GR655" s="2"/>
      <c r="GS655" s="2"/>
      <c r="GT655" s="2"/>
      <c r="GU655" s="2"/>
      <c r="GV655" s="2"/>
      <c r="GW655" s="2"/>
      <c r="GX655" s="2"/>
      <c r="GY655" s="2"/>
      <c r="GZ655" s="2"/>
      <c r="HA655" s="2"/>
      <c r="HB655" s="2"/>
      <c r="HC655" s="2"/>
      <c r="HD655" s="2"/>
      <c r="HE655" s="2"/>
      <c r="HF655" s="2"/>
      <c r="HG655" s="2"/>
      <c r="HH655" s="2"/>
      <c r="HI655" s="2"/>
      <c r="HJ655" s="2"/>
      <c r="HK655" s="2"/>
      <c r="HL655" s="2"/>
      <c r="HM655" s="2"/>
      <c r="HN655" s="2"/>
      <c r="HO655" s="2"/>
      <c r="HP655" s="2"/>
      <c r="HQ655" s="2"/>
      <c r="HR655" s="2"/>
      <c r="HS655" s="2"/>
      <c r="HT655" s="2"/>
      <c r="HU655" s="2"/>
      <c r="HV655" s="2"/>
      <c r="HW655" s="2"/>
      <c r="HX655" s="2"/>
      <c r="HY655" s="2"/>
      <c r="HZ655" s="2"/>
      <c r="IA655" s="2"/>
      <c r="IB655" s="2"/>
      <c r="IC655" s="2"/>
      <c r="ID655" s="2"/>
      <c r="IE655" s="2"/>
      <c r="IF655" s="2"/>
      <c r="IG655" s="2"/>
      <c r="IH655" s="2"/>
      <c r="II655" s="2"/>
      <c r="IJ655" s="2"/>
      <c r="IK655" s="2"/>
      <c r="IL655" s="2"/>
      <c r="IM655" s="2"/>
      <c r="IN655" s="2"/>
      <c r="IO655" s="2"/>
      <c r="IP655" s="2"/>
      <c r="IQ655" s="2"/>
      <c r="IR655" s="2"/>
      <c r="IS655" s="2"/>
      <c r="IT655" s="2"/>
      <c r="IU655" s="2"/>
      <c r="IV655" s="2"/>
    </row>
    <row r="656" s="1" customFormat="1" ht="24" spans="1:256">
      <c r="A656" s="45" t="s">
        <v>42</v>
      </c>
      <c r="B656" s="46" t="s">
        <v>716</v>
      </c>
      <c r="C656" s="45" t="s">
        <v>57</v>
      </c>
      <c r="D656" s="45" t="s">
        <v>45</v>
      </c>
      <c r="E656" s="45" t="s">
        <v>267</v>
      </c>
      <c r="F656" s="45">
        <v>1</v>
      </c>
      <c r="G656" s="45">
        <v>1</v>
      </c>
      <c r="H656" s="45">
        <v>0</v>
      </c>
      <c r="I656" s="45">
        <v>0</v>
      </c>
      <c r="J656" s="45">
        <v>2020</v>
      </c>
      <c r="K656" s="45">
        <v>2020</v>
      </c>
      <c r="L656" s="55">
        <f t="shared" si="199"/>
        <v>120</v>
      </c>
      <c r="M656" s="70">
        <v>0</v>
      </c>
      <c r="N656" s="55">
        <v>0</v>
      </c>
      <c r="O656" s="55">
        <v>0</v>
      </c>
      <c r="P656" s="55">
        <v>120</v>
      </c>
      <c r="Q656" s="45" t="s">
        <v>46</v>
      </c>
      <c r="R656" s="45">
        <v>0</v>
      </c>
      <c r="S656" s="45">
        <v>0</v>
      </c>
      <c r="T656" s="45">
        <f t="shared" si="197"/>
        <v>0</v>
      </c>
      <c r="U656" s="45">
        <f t="shared" si="198"/>
        <v>0</v>
      </c>
      <c r="V656" s="45">
        <v>0</v>
      </c>
      <c r="W656" s="45">
        <v>0</v>
      </c>
      <c r="X656" s="45">
        <v>0</v>
      </c>
      <c r="Y656" s="45">
        <v>0</v>
      </c>
      <c r="Z656" s="45">
        <v>0</v>
      </c>
      <c r="AA656" s="45">
        <v>0</v>
      </c>
      <c r="AB656" s="46" t="s">
        <v>222</v>
      </c>
      <c r="AC656" s="46" t="s">
        <v>411</v>
      </c>
      <c r="AD656" s="46"/>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c r="GQ656" s="2"/>
      <c r="GR656" s="2"/>
      <c r="GS656" s="2"/>
      <c r="GT656" s="2"/>
      <c r="GU656" s="2"/>
      <c r="GV656" s="2"/>
      <c r="GW656" s="2"/>
      <c r="GX656" s="2"/>
      <c r="GY656" s="2"/>
      <c r="GZ656" s="2"/>
      <c r="HA656" s="2"/>
      <c r="HB656" s="2"/>
      <c r="HC656" s="2"/>
      <c r="HD656" s="2"/>
      <c r="HE656" s="2"/>
      <c r="HF656" s="2"/>
      <c r="HG656" s="2"/>
      <c r="HH656" s="2"/>
      <c r="HI656" s="2"/>
      <c r="HJ656" s="2"/>
      <c r="HK656" s="2"/>
      <c r="HL656" s="2"/>
      <c r="HM656" s="2"/>
      <c r="HN656" s="2"/>
      <c r="HO656" s="2"/>
      <c r="HP656" s="2"/>
      <c r="HQ656" s="2"/>
      <c r="HR656" s="2"/>
      <c r="HS656" s="2"/>
      <c r="HT656" s="2"/>
      <c r="HU656" s="2"/>
      <c r="HV656" s="2"/>
      <c r="HW656" s="2"/>
      <c r="HX656" s="2"/>
      <c r="HY656" s="2"/>
      <c r="HZ656" s="2"/>
      <c r="IA656" s="2"/>
      <c r="IB656" s="2"/>
      <c r="IC656" s="2"/>
      <c r="ID656" s="2"/>
      <c r="IE656" s="2"/>
      <c r="IF656" s="2"/>
      <c r="IG656" s="2"/>
      <c r="IH656" s="2"/>
      <c r="II656" s="2"/>
      <c r="IJ656" s="2"/>
      <c r="IK656" s="2"/>
      <c r="IL656" s="2"/>
      <c r="IM656" s="2"/>
      <c r="IN656" s="2"/>
      <c r="IO656" s="2"/>
      <c r="IP656" s="2"/>
      <c r="IQ656" s="2"/>
      <c r="IR656" s="2"/>
      <c r="IS656" s="2"/>
      <c r="IT656" s="2"/>
      <c r="IU656" s="2"/>
      <c r="IV656" s="2"/>
    </row>
    <row r="657" s="1" customFormat="1" ht="24" spans="1:256">
      <c r="A657" s="45" t="s">
        <v>42</v>
      </c>
      <c r="B657" s="46" t="s">
        <v>717</v>
      </c>
      <c r="C657" s="45" t="s">
        <v>57</v>
      </c>
      <c r="D657" s="45" t="s">
        <v>45</v>
      </c>
      <c r="E657" s="45" t="s">
        <v>267</v>
      </c>
      <c r="F657" s="45">
        <v>1</v>
      </c>
      <c r="G657" s="45">
        <v>1</v>
      </c>
      <c r="H657" s="45">
        <v>0</v>
      </c>
      <c r="I657" s="45">
        <v>0</v>
      </c>
      <c r="J657" s="45">
        <v>2020</v>
      </c>
      <c r="K657" s="45">
        <v>2020</v>
      </c>
      <c r="L657" s="55">
        <f t="shared" si="199"/>
        <v>120</v>
      </c>
      <c r="M657" s="70">
        <v>0</v>
      </c>
      <c r="N657" s="55">
        <v>0</v>
      </c>
      <c r="O657" s="55">
        <v>0</v>
      </c>
      <c r="P657" s="55">
        <v>120</v>
      </c>
      <c r="Q657" s="45" t="s">
        <v>46</v>
      </c>
      <c r="R657" s="45">
        <v>0</v>
      </c>
      <c r="S657" s="45">
        <v>0</v>
      </c>
      <c r="T657" s="45">
        <f t="shared" si="197"/>
        <v>0</v>
      </c>
      <c r="U657" s="45">
        <f t="shared" si="198"/>
        <v>0</v>
      </c>
      <c r="V657" s="45">
        <v>0</v>
      </c>
      <c r="W657" s="45">
        <v>0</v>
      </c>
      <c r="X657" s="45">
        <v>0</v>
      </c>
      <c r="Y657" s="45">
        <v>0</v>
      </c>
      <c r="Z657" s="45">
        <v>0</v>
      </c>
      <c r="AA657" s="45">
        <v>0</v>
      </c>
      <c r="AB657" s="46" t="s">
        <v>222</v>
      </c>
      <c r="AC657" s="46" t="s">
        <v>411</v>
      </c>
      <c r="AD657" s="46"/>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c r="GQ657" s="2"/>
      <c r="GR657" s="2"/>
      <c r="GS657" s="2"/>
      <c r="GT657" s="2"/>
      <c r="GU657" s="2"/>
      <c r="GV657" s="2"/>
      <c r="GW657" s="2"/>
      <c r="GX657" s="2"/>
      <c r="GY657" s="2"/>
      <c r="GZ657" s="2"/>
      <c r="HA657" s="2"/>
      <c r="HB657" s="2"/>
      <c r="HC657" s="2"/>
      <c r="HD657" s="2"/>
      <c r="HE657" s="2"/>
      <c r="HF657" s="2"/>
      <c r="HG657" s="2"/>
      <c r="HH657" s="2"/>
      <c r="HI657" s="2"/>
      <c r="HJ657" s="2"/>
      <c r="HK657" s="2"/>
      <c r="HL657" s="2"/>
      <c r="HM657" s="2"/>
      <c r="HN657" s="2"/>
      <c r="HO657" s="2"/>
      <c r="HP657" s="2"/>
      <c r="HQ657" s="2"/>
      <c r="HR657" s="2"/>
      <c r="HS657" s="2"/>
      <c r="HT657" s="2"/>
      <c r="HU657" s="2"/>
      <c r="HV657" s="2"/>
      <c r="HW657" s="2"/>
      <c r="HX657" s="2"/>
      <c r="HY657" s="2"/>
      <c r="HZ657" s="2"/>
      <c r="IA657" s="2"/>
      <c r="IB657" s="2"/>
      <c r="IC657" s="2"/>
      <c r="ID657" s="2"/>
      <c r="IE657" s="2"/>
      <c r="IF657" s="2"/>
      <c r="IG657" s="2"/>
      <c r="IH657" s="2"/>
      <c r="II657" s="2"/>
      <c r="IJ657" s="2"/>
      <c r="IK657" s="2"/>
      <c r="IL657" s="2"/>
      <c r="IM657" s="2"/>
      <c r="IN657" s="2"/>
      <c r="IO657" s="2"/>
      <c r="IP657" s="2"/>
      <c r="IQ657" s="2"/>
      <c r="IR657" s="2"/>
      <c r="IS657" s="2"/>
      <c r="IT657" s="2"/>
      <c r="IU657" s="2"/>
      <c r="IV657" s="2"/>
    </row>
    <row r="658" s="1" customFormat="1" ht="24" spans="1:256">
      <c r="A658" s="45" t="s">
        <v>42</v>
      </c>
      <c r="B658" s="46" t="s">
        <v>718</v>
      </c>
      <c r="C658" s="45" t="s">
        <v>57</v>
      </c>
      <c r="D658" s="45" t="s">
        <v>45</v>
      </c>
      <c r="E658" s="45" t="s">
        <v>267</v>
      </c>
      <c r="F658" s="45">
        <v>1</v>
      </c>
      <c r="G658" s="45">
        <v>1</v>
      </c>
      <c r="H658" s="45">
        <v>22</v>
      </c>
      <c r="I658" s="45">
        <v>84</v>
      </c>
      <c r="J658" s="45">
        <v>2020</v>
      </c>
      <c r="K658" s="45">
        <v>2020</v>
      </c>
      <c r="L658" s="55">
        <f t="shared" si="199"/>
        <v>70</v>
      </c>
      <c r="M658" s="70">
        <v>0</v>
      </c>
      <c r="N658" s="55">
        <v>0</v>
      </c>
      <c r="O658" s="55">
        <v>0</v>
      </c>
      <c r="P658" s="55">
        <v>70</v>
      </c>
      <c r="Q658" s="45" t="s">
        <v>46</v>
      </c>
      <c r="R658" s="45">
        <v>22</v>
      </c>
      <c r="S658" s="45">
        <v>84</v>
      </c>
      <c r="T658" s="45">
        <f t="shared" si="197"/>
        <v>22</v>
      </c>
      <c r="U658" s="45">
        <f t="shared" si="198"/>
        <v>84</v>
      </c>
      <c r="V658" s="45">
        <v>0</v>
      </c>
      <c r="W658" s="45">
        <v>0</v>
      </c>
      <c r="X658" s="45">
        <v>0</v>
      </c>
      <c r="Y658" s="45">
        <v>0</v>
      </c>
      <c r="Z658" s="45">
        <v>0</v>
      </c>
      <c r="AA658" s="45">
        <v>0</v>
      </c>
      <c r="AB658" s="46" t="s">
        <v>222</v>
      </c>
      <c r="AC658" s="46" t="s">
        <v>411</v>
      </c>
      <c r="AD658" s="46"/>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c r="GQ658" s="2"/>
      <c r="GR658" s="2"/>
      <c r="GS658" s="2"/>
      <c r="GT658" s="2"/>
      <c r="GU658" s="2"/>
      <c r="GV658" s="2"/>
      <c r="GW658" s="2"/>
      <c r="GX658" s="2"/>
      <c r="GY658" s="2"/>
      <c r="GZ658" s="2"/>
      <c r="HA658" s="2"/>
      <c r="HB658" s="2"/>
      <c r="HC658" s="2"/>
      <c r="HD658" s="2"/>
      <c r="HE658" s="2"/>
      <c r="HF658" s="2"/>
      <c r="HG658" s="2"/>
      <c r="HH658" s="2"/>
      <c r="HI658" s="2"/>
      <c r="HJ658" s="2"/>
      <c r="HK658" s="2"/>
      <c r="HL658" s="2"/>
      <c r="HM658" s="2"/>
      <c r="HN658" s="2"/>
      <c r="HO658" s="2"/>
      <c r="HP658" s="2"/>
      <c r="HQ658" s="2"/>
      <c r="HR658" s="2"/>
      <c r="HS658" s="2"/>
      <c r="HT658" s="2"/>
      <c r="HU658" s="2"/>
      <c r="HV658" s="2"/>
      <c r="HW658" s="2"/>
      <c r="HX658" s="2"/>
      <c r="HY658" s="2"/>
      <c r="HZ658" s="2"/>
      <c r="IA658" s="2"/>
      <c r="IB658" s="2"/>
      <c r="IC658" s="2"/>
      <c r="ID658" s="2"/>
      <c r="IE658" s="2"/>
      <c r="IF658" s="2"/>
      <c r="IG658" s="2"/>
      <c r="IH658" s="2"/>
      <c r="II658" s="2"/>
      <c r="IJ658" s="2"/>
      <c r="IK658" s="2"/>
      <c r="IL658" s="2"/>
      <c r="IM658" s="2"/>
      <c r="IN658" s="2"/>
      <c r="IO658" s="2"/>
      <c r="IP658" s="2"/>
      <c r="IQ658" s="2"/>
      <c r="IR658" s="2"/>
      <c r="IS658" s="2"/>
      <c r="IT658" s="2"/>
      <c r="IU658" s="2"/>
      <c r="IV658" s="2"/>
    </row>
    <row r="659" s="1" customFormat="1" ht="24" spans="1:256">
      <c r="A659" s="45" t="s">
        <v>42</v>
      </c>
      <c r="B659" s="46" t="s">
        <v>719</v>
      </c>
      <c r="C659" s="45" t="s">
        <v>57</v>
      </c>
      <c r="D659" s="45" t="s">
        <v>45</v>
      </c>
      <c r="E659" s="45" t="s">
        <v>267</v>
      </c>
      <c r="F659" s="45">
        <v>1</v>
      </c>
      <c r="G659" s="45">
        <v>1</v>
      </c>
      <c r="H659" s="45">
        <v>20</v>
      </c>
      <c r="I659" s="45">
        <v>75</v>
      </c>
      <c r="J659" s="45">
        <v>2020</v>
      </c>
      <c r="K659" s="45">
        <v>2020</v>
      </c>
      <c r="L659" s="55">
        <f t="shared" si="199"/>
        <v>100</v>
      </c>
      <c r="M659" s="70">
        <v>0</v>
      </c>
      <c r="N659" s="55">
        <v>0</v>
      </c>
      <c r="O659" s="55">
        <v>0</v>
      </c>
      <c r="P659" s="55">
        <v>100</v>
      </c>
      <c r="Q659" s="45" t="s">
        <v>46</v>
      </c>
      <c r="R659" s="45">
        <v>20</v>
      </c>
      <c r="S659" s="45">
        <v>75</v>
      </c>
      <c r="T659" s="45">
        <f t="shared" si="197"/>
        <v>20</v>
      </c>
      <c r="U659" s="45">
        <f t="shared" si="198"/>
        <v>75</v>
      </c>
      <c r="V659" s="45">
        <v>0</v>
      </c>
      <c r="W659" s="45">
        <v>0</v>
      </c>
      <c r="X659" s="45">
        <v>0</v>
      </c>
      <c r="Y659" s="45">
        <v>0</v>
      </c>
      <c r="Z659" s="45">
        <v>0</v>
      </c>
      <c r="AA659" s="45">
        <v>0</v>
      </c>
      <c r="AB659" s="46" t="s">
        <v>222</v>
      </c>
      <c r="AC659" s="46" t="s">
        <v>411</v>
      </c>
      <c r="AD659" s="46"/>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c r="GQ659" s="2"/>
      <c r="GR659" s="2"/>
      <c r="GS659" s="2"/>
      <c r="GT659" s="2"/>
      <c r="GU659" s="2"/>
      <c r="GV659" s="2"/>
      <c r="GW659" s="2"/>
      <c r="GX659" s="2"/>
      <c r="GY659" s="2"/>
      <c r="GZ659" s="2"/>
      <c r="HA659" s="2"/>
      <c r="HB659" s="2"/>
      <c r="HC659" s="2"/>
      <c r="HD659" s="2"/>
      <c r="HE659" s="2"/>
      <c r="HF659" s="2"/>
      <c r="HG659" s="2"/>
      <c r="HH659" s="2"/>
      <c r="HI659" s="2"/>
      <c r="HJ659" s="2"/>
      <c r="HK659" s="2"/>
      <c r="HL659" s="2"/>
      <c r="HM659" s="2"/>
      <c r="HN659" s="2"/>
      <c r="HO659" s="2"/>
      <c r="HP659" s="2"/>
      <c r="HQ659" s="2"/>
      <c r="HR659" s="2"/>
      <c r="HS659" s="2"/>
      <c r="HT659" s="2"/>
      <c r="HU659" s="2"/>
      <c r="HV659" s="2"/>
      <c r="HW659" s="2"/>
      <c r="HX659" s="2"/>
      <c r="HY659" s="2"/>
      <c r="HZ659" s="2"/>
      <c r="IA659" s="2"/>
      <c r="IB659" s="2"/>
      <c r="IC659" s="2"/>
      <c r="ID659" s="2"/>
      <c r="IE659" s="2"/>
      <c r="IF659" s="2"/>
      <c r="IG659" s="2"/>
      <c r="IH659" s="2"/>
      <c r="II659" s="2"/>
      <c r="IJ659" s="2"/>
      <c r="IK659" s="2"/>
      <c r="IL659" s="2"/>
      <c r="IM659" s="2"/>
      <c r="IN659" s="2"/>
      <c r="IO659" s="2"/>
      <c r="IP659" s="2"/>
      <c r="IQ659" s="2"/>
      <c r="IR659" s="2"/>
      <c r="IS659" s="2"/>
      <c r="IT659" s="2"/>
      <c r="IU659" s="2"/>
      <c r="IV659" s="2"/>
    </row>
    <row r="660" s="1" customFormat="1" ht="24" spans="1:256">
      <c r="A660" s="45" t="s">
        <v>42</v>
      </c>
      <c r="B660" s="46" t="s">
        <v>720</v>
      </c>
      <c r="C660" s="45" t="s">
        <v>57</v>
      </c>
      <c r="D660" s="45" t="s">
        <v>45</v>
      </c>
      <c r="E660" s="45" t="s">
        <v>267</v>
      </c>
      <c r="F660" s="45">
        <v>1</v>
      </c>
      <c r="G660" s="45">
        <v>1</v>
      </c>
      <c r="H660" s="45">
        <v>0</v>
      </c>
      <c r="I660" s="45">
        <v>0</v>
      </c>
      <c r="J660" s="45">
        <v>2020</v>
      </c>
      <c r="K660" s="45">
        <v>2020</v>
      </c>
      <c r="L660" s="55">
        <f t="shared" si="199"/>
        <v>140</v>
      </c>
      <c r="M660" s="70">
        <v>0</v>
      </c>
      <c r="N660" s="55">
        <v>0</v>
      </c>
      <c r="O660" s="55">
        <v>0</v>
      </c>
      <c r="P660" s="55">
        <v>140</v>
      </c>
      <c r="Q660" s="45" t="s">
        <v>46</v>
      </c>
      <c r="R660" s="45">
        <v>0</v>
      </c>
      <c r="S660" s="45">
        <v>0</v>
      </c>
      <c r="T660" s="45">
        <f t="shared" si="197"/>
        <v>0</v>
      </c>
      <c r="U660" s="45">
        <f t="shared" si="198"/>
        <v>0</v>
      </c>
      <c r="V660" s="45">
        <v>0</v>
      </c>
      <c r="W660" s="45">
        <v>0</v>
      </c>
      <c r="X660" s="45">
        <v>0</v>
      </c>
      <c r="Y660" s="45">
        <v>0</v>
      </c>
      <c r="Z660" s="45">
        <v>0</v>
      </c>
      <c r="AA660" s="45">
        <v>0</v>
      </c>
      <c r="AB660" s="46" t="s">
        <v>222</v>
      </c>
      <c r="AC660" s="46" t="s">
        <v>411</v>
      </c>
      <c r="AD660" s="46"/>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c r="GQ660" s="2"/>
      <c r="GR660" s="2"/>
      <c r="GS660" s="2"/>
      <c r="GT660" s="2"/>
      <c r="GU660" s="2"/>
      <c r="GV660" s="2"/>
      <c r="GW660" s="2"/>
      <c r="GX660" s="2"/>
      <c r="GY660" s="2"/>
      <c r="GZ660" s="2"/>
      <c r="HA660" s="2"/>
      <c r="HB660" s="2"/>
      <c r="HC660" s="2"/>
      <c r="HD660" s="2"/>
      <c r="HE660" s="2"/>
      <c r="HF660" s="2"/>
      <c r="HG660" s="2"/>
      <c r="HH660" s="2"/>
      <c r="HI660" s="2"/>
      <c r="HJ660" s="2"/>
      <c r="HK660" s="2"/>
      <c r="HL660" s="2"/>
      <c r="HM660" s="2"/>
      <c r="HN660" s="2"/>
      <c r="HO660" s="2"/>
      <c r="HP660" s="2"/>
      <c r="HQ660" s="2"/>
      <c r="HR660" s="2"/>
      <c r="HS660" s="2"/>
      <c r="HT660" s="2"/>
      <c r="HU660" s="2"/>
      <c r="HV660" s="2"/>
      <c r="HW660" s="2"/>
      <c r="HX660" s="2"/>
      <c r="HY660" s="2"/>
      <c r="HZ660" s="2"/>
      <c r="IA660" s="2"/>
      <c r="IB660" s="2"/>
      <c r="IC660" s="2"/>
      <c r="ID660" s="2"/>
      <c r="IE660" s="2"/>
      <c r="IF660" s="2"/>
      <c r="IG660" s="2"/>
      <c r="IH660" s="2"/>
      <c r="II660" s="2"/>
      <c r="IJ660" s="2"/>
      <c r="IK660" s="2"/>
      <c r="IL660" s="2"/>
      <c r="IM660" s="2"/>
      <c r="IN660" s="2"/>
      <c r="IO660" s="2"/>
      <c r="IP660" s="2"/>
      <c r="IQ660" s="2"/>
      <c r="IR660" s="2"/>
      <c r="IS660" s="2"/>
      <c r="IT660" s="2"/>
      <c r="IU660" s="2"/>
      <c r="IV660" s="2"/>
    </row>
    <row r="661" s="7" customFormat="1" ht="24" spans="1:229">
      <c r="A661" s="45" t="s">
        <v>42</v>
      </c>
      <c r="B661" s="46" t="s">
        <v>721</v>
      </c>
      <c r="C661" s="45" t="s">
        <v>55</v>
      </c>
      <c r="D661" s="45" t="s">
        <v>248</v>
      </c>
      <c r="E661" s="45" t="s">
        <v>267</v>
      </c>
      <c r="F661" s="45">
        <v>1</v>
      </c>
      <c r="G661" s="45">
        <v>1</v>
      </c>
      <c r="H661" s="45">
        <v>5</v>
      </c>
      <c r="I661" s="45">
        <v>20</v>
      </c>
      <c r="J661" s="45">
        <v>2020</v>
      </c>
      <c r="K661" s="45">
        <v>2020</v>
      </c>
      <c r="L661" s="55">
        <v>236.25</v>
      </c>
      <c r="M661" s="55">
        <v>0</v>
      </c>
      <c r="N661" s="55">
        <v>0</v>
      </c>
      <c r="O661" s="55">
        <v>0</v>
      </c>
      <c r="P661" s="55">
        <v>236.25</v>
      </c>
      <c r="Q661" s="45" t="s">
        <v>337</v>
      </c>
      <c r="R661" s="45">
        <v>5</v>
      </c>
      <c r="S661" s="45">
        <v>20</v>
      </c>
      <c r="T661" s="45">
        <f t="shared" si="197"/>
        <v>5</v>
      </c>
      <c r="U661" s="45">
        <f t="shared" si="198"/>
        <v>20</v>
      </c>
      <c r="V661" s="45">
        <v>0</v>
      </c>
      <c r="W661" s="45">
        <v>0</v>
      </c>
      <c r="X661" s="45">
        <v>0</v>
      </c>
      <c r="Y661" s="45">
        <v>0</v>
      </c>
      <c r="Z661" s="45">
        <v>0</v>
      </c>
      <c r="AA661" s="45">
        <v>0</v>
      </c>
      <c r="AB661" s="46" t="s">
        <v>222</v>
      </c>
      <c r="AC661" s="46" t="s">
        <v>411</v>
      </c>
      <c r="AD661" s="4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c r="CH661" s="6"/>
      <c r="CI661" s="6"/>
      <c r="CJ661" s="6"/>
      <c r="CK661" s="6"/>
      <c r="CL661" s="6"/>
      <c r="CM661" s="6"/>
      <c r="CN661" s="6"/>
      <c r="CO661" s="6"/>
      <c r="CP661" s="6"/>
      <c r="CQ661" s="6"/>
      <c r="CR661" s="6"/>
      <c r="CS661" s="6"/>
      <c r="CT661" s="6"/>
      <c r="CU661" s="6"/>
      <c r="CV661" s="6"/>
      <c r="CW661" s="6"/>
      <c r="CX661" s="6"/>
      <c r="CY661" s="6"/>
      <c r="CZ661" s="6"/>
      <c r="DA661" s="6"/>
      <c r="DB661" s="6"/>
      <c r="DC661" s="6"/>
      <c r="DD661" s="6"/>
      <c r="DE661" s="6"/>
      <c r="DF661" s="6"/>
      <c r="DG661" s="6"/>
      <c r="DH661" s="6"/>
      <c r="DI661" s="6"/>
      <c r="DJ661" s="6"/>
      <c r="DK661" s="6"/>
      <c r="DL661" s="6"/>
      <c r="DM661" s="6"/>
      <c r="DN661" s="6"/>
      <c r="DO661" s="6"/>
      <c r="DP661" s="6"/>
      <c r="DQ661" s="6"/>
      <c r="DR661" s="6"/>
      <c r="DS661" s="6"/>
      <c r="DT661" s="6"/>
      <c r="DU661" s="6"/>
      <c r="DV661" s="6"/>
      <c r="DW661" s="6"/>
      <c r="DX661" s="6"/>
      <c r="DY661" s="6"/>
      <c r="DZ661" s="6"/>
      <c r="EA661" s="6"/>
      <c r="EB661" s="6"/>
      <c r="EC661" s="6"/>
      <c r="ED661" s="6"/>
      <c r="EE661" s="6"/>
      <c r="EF661" s="6"/>
      <c r="EG661" s="6"/>
      <c r="EH661" s="6"/>
      <c r="EI661" s="6"/>
      <c r="EJ661" s="6"/>
      <c r="EK661" s="6"/>
      <c r="EL661" s="6"/>
      <c r="EM661" s="6"/>
      <c r="EN661" s="6"/>
      <c r="EO661" s="6"/>
      <c r="EP661" s="6"/>
      <c r="EQ661" s="6"/>
      <c r="ER661" s="6"/>
      <c r="ES661" s="6"/>
      <c r="ET661" s="6"/>
      <c r="EU661" s="6"/>
      <c r="EV661" s="6"/>
      <c r="EW661" s="6"/>
      <c r="EX661" s="6"/>
      <c r="EY661" s="6"/>
      <c r="EZ661" s="6"/>
      <c r="FA661" s="6"/>
      <c r="FB661" s="6"/>
      <c r="FC661" s="6"/>
      <c r="FD661" s="6"/>
      <c r="FE661" s="6"/>
      <c r="FF661" s="6"/>
      <c r="FG661" s="6"/>
      <c r="FH661" s="6"/>
      <c r="FI661" s="6"/>
      <c r="FJ661" s="6"/>
      <c r="FK661" s="6"/>
      <c r="FL661" s="6"/>
      <c r="FM661" s="6"/>
      <c r="FN661" s="6"/>
      <c r="FO661" s="6"/>
      <c r="FP661" s="6"/>
      <c r="FQ661" s="6"/>
      <c r="FR661" s="6"/>
      <c r="FS661" s="6"/>
      <c r="FT661" s="6"/>
      <c r="FU661" s="6"/>
      <c r="FV661" s="6"/>
      <c r="FW661" s="6"/>
      <c r="FX661" s="6"/>
      <c r="FY661" s="6"/>
      <c r="FZ661" s="6"/>
      <c r="GA661" s="6"/>
      <c r="GB661" s="6"/>
      <c r="GC661" s="6"/>
      <c r="GD661" s="6"/>
      <c r="GE661" s="6"/>
      <c r="GF661" s="6"/>
      <c r="GG661" s="6"/>
      <c r="GH661" s="6"/>
      <c r="GI661" s="6"/>
      <c r="GJ661" s="6"/>
      <c r="GK661" s="6"/>
      <c r="GL661" s="6"/>
      <c r="GM661" s="6"/>
      <c r="GN661" s="6"/>
      <c r="GO661" s="6"/>
      <c r="GP661" s="6"/>
      <c r="GQ661" s="6"/>
      <c r="GR661" s="6"/>
      <c r="GS661" s="6"/>
      <c r="GT661" s="6"/>
      <c r="GU661" s="6"/>
      <c r="GV661" s="6"/>
      <c r="GW661" s="6"/>
      <c r="GX661" s="6"/>
      <c r="GY661" s="6"/>
      <c r="GZ661" s="6"/>
      <c r="HA661" s="6"/>
      <c r="HB661" s="6"/>
      <c r="HC661" s="6"/>
      <c r="HD661" s="6"/>
      <c r="HE661" s="6"/>
      <c r="HF661" s="6"/>
      <c r="HG661" s="6"/>
      <c r="HH661" s="6"/>
      <c r="HI661" s="6"/>
      <c r="HJ661" s="6"/>
      <c r="HK661" s="6"/>
      <c r="HL661" s="6"/>
      <c r="HM661" s="6"/>
      <c r="HN661" s="6"/>
      <c r="HO661" s="6"/>
      <c r="HP661" s="6"/>
      <c r="HQ661" s="6"/>
      <c r="HR661" s="6"/>
      <c r="HS661" s="6"/>
      <c r="HT661" s="6"/>
      <c r="HU661" s="6"/>
    </row>
    <row r="662" s="5" customFormat="1" ht="12" spans="1:30">
      <c r="A662" s="43" t="s">
        <v>722</v>
      </c>
      <c r="B662" s="44" t="s">
        <v>723</v>
      </c>
      <c r="C662" s="43" t="s">
        <v>789</v>
      </c>
      <c r="D662" s="43"/>
      <c r="E662" s="43"/>
      <c r="F662" s="43">
        <f>SUM(F663:F666)</f>
        <v>4</v>
      </c>
      <c r="G662" s="43">
        <f>SUM(G663:G666)</f>
        <v>4</v>
      </c>
      <c r="H662" s="43">
        <f t="shared" ref="H662:M662" si="200">SUM(H663:H666)</f>
        <v>1020</v>
      </c>
      <c r="I662" s="43">
        <f t="shared" si="200"/>
        <v>4416</v>
      </c>
      <c r="J662" s="43"/>
      <c r="K662" s="43"/>
      <c r="L662" s="52">
        <f t="shared" si="200"/>
        <v>1300</v>
      </c>
      <c r="M662" s="52">
        <f t="shared" si="200"/>
        <v>1300</v>
      </c>
      <c r="N662" s="52">
        <v>0</v>
      </c>
      <c r="O662" s="52">
        <v>0</v>
      </c>
      <c r="P662" s="52">
        <v>0</v>
      </c>
      <c r="Q662" s="43"/>
      <c r="R662" s="43">
        <f t="shared" ref="R662:AA662" si="201">SUM(R663:R666)</f>
        <v>5232</v>
      </c>
      <c r="S662" s="43">
        <f t="shared" si="201"/>
        <v>21956</v>
      </c>
      <c r="T662" s="43">
        <f t="shared" si="201"/>
        <v>1020</v>
      </c>
      <c r="U662" s="43">
        <f t="shared" si="201"/>
        <v>4416</v>
      </c>
      <c r="V662" s="43">
        <f t="shared" si="201"/>
        <v>2</v>
      </c>
      <c r="W662" s="43">
        <f t="shared" si="201"/>
        <v>8</v>
      </c>
      <c r="X662" s="43">
        <f t="shared" si="201"/>
        <v>0</v>
      </c>
      <c r="Y662" s="43">
        <f t="shared" si="201"/>
        <v>0</v>
      </c>
      <c r="Z662" s="43">
        <f t="shared" si="201"/>
        <v>0</v>
      </c>
      <c r="AA662" s="43">
        <f t="shared" si="201"/>
        <v>0</v>
      </c>
      <c r="AB662" s="44"/>
      <c r="AC662" s="44"/>
      <c r="AD662" s="65"/>
    </row>
    <row r="663" s="6" customFormat="1" ht="24" spans="1:30">
      <c r="A663" s="45" t="s">
        <v>42</v>
      </c>
      <c r="B663" s="46" t="s">
        <v>742</v>
      </c>
      <c r="C663" s="45" t="s">
        <v>52</v>
      </c>
      <c r="D663" s="45" t="s">
        <v>45</v>
      </c>
      <c r="E663" s="45" t="s">
        <v>267</v>
      </c>
      <c r="F663" s="45">
        <v>1</v>
      </c>
      <c r="G663" s="45">
        <v>1</v>
      </c>
      <c r="H663" s="45">
        <v>2</v>
      </c>
      <c r="I663" s="45">
        <v>8</v>
      </c>
      <c r="J663" s="45">
        <v>2020</v>
      </c>
      <c r="K663" s="45">
        <v>2020</v>
      </c>
      <c r="L663" s="55">
        <v>100</v>
      </c>
      <c r="M663" s="55">
        <v>100</v>
      </c>
      <c r="N663" s="55">
        <v>0</v>
      </c>
      <c r="O663" s="55">
        <v>0</v>
      </c>
      <c r="P663" s="55">
        <v>0</v>
      </c>
      <c r="Q663" s="45" t="s">
        <v>46</v>
      </c>
      <c r="R663" s="45">
        <v>134</v>
      </c>
      <c r="S663" s="45">
        <v>605</v>
      </c>
      <c r="T663" s="45">
        <f>H663</f>
        <v>2</v>
      </c>
      <c r="U663" s="45">
        <f>I663</f>
        <v>8</v>
      </c>
      <c r="V663" s="45">
        <v>2</v>
      </c>
      <c r="W663" s="45">
        <v>8</v>
      </c>
      <c r="X663" s="45">
        <v>0</v>
      </c>
      <c r="Y663" s="45">
        <v>0</v>
      </c>
      <c r="Z663" s="45">
        <v>0</v>
      </c>
      <c r="AA663" s="45">
        <v>0</v>
      </c>
      <c r="AB663" s="46" t="s">
        <v>222</v>
      </c>
      <c r="AC663" s="46" t="s">
        <v>734</v>
      </c>
      <c r="AD663" s="46"/>
    </row>
    <row r="664" s="6" customFormat="1" ht="24" spans="1:30">
      <c r="A664" s="45" t="s">
        <v>42</v>
      </c>
      <c r="B664" s="46" t="s">
        <v>743</v>
      </c>
      <c r="C664" s="45" t="s">
        <v>53</v>
      </c>
      <c r="D664" s="45" t="s">
        <v>45</v>
      </c>
      <c r="E664" s="45" t="s">
        <v>267</v>
      </c>
      <c r="F664" s="45">
        <v>1</v>
      </c>
      <c r="G664" s="45">
        <v>1</v>
      </c>
      <c r="H664" s="45">
        <v>1</v>
      </c>
      <c r="I664" s="45">
        <v>5</v>
      </c>
      <c r="J664" s="45">
        <v>2020</v>
      </c>
      <c r="K664" s="45">
        <v>2020</v>
      </c>
      <c r="L664" s="55">
        <v>100</v>
      </c>
      <c r="M664" s="55">
        <v>100</v>
      </c>
      <c r="N664" s="55">
        <v>0</v>
      </c>
      <c r="O664" s="55">
        <v>0</v>
      </c>
      <c r="P664" s="55">
        <v>0</v>
      </c>
      <c r="Q664" s="45" t="s">
        <v>46</v>
      </c>
      <c r="R664" s="45">
        <v>109</v>
      </c>
      <c r="S664" s="45">
        <v>398</v>
      </c>
      <c r="T664" s="45">
        <f>H664</f>
        <v>1</v>
      </c>
      <c r="U664" s="45">
        <f>I664</f>
        <v>5</v>
      </c>
      <c r="V664" s="45">
        <v>0</v>
      </c>
      <c r="W664" s="45">
        <v>0</v>
      </c>
      <c r="X664" s="45">
        <v>0</v>
      </c>
      <c r="Y664" s="45">
        <v>0</v>
      </c>
      <c r="Z664" s="45">
        <v>0</v>
      </c>
      <c r="AA664" s="45">
        <v>0</v>
      </c>
      <c r="AB664" s="46" t="s">
        <v>222</v>
      </c>
      <c r="AC664" s="46" t="s">
        <v>734</v>
      </c>
      <c r="AD664" s="46"/>
    </row>
    <row r="665" s="6" customFormat="1" ht="24" spans="1:30">
      <c r="A665" s="45" t="s">
        <v>42</v>
      </c>
      <c r="B665" s="46" t="s">
        <v>744</v>
      </c>
      <c r="C665" s="45" t="s">
        <v>53</v>
      </c>
      <c r="D665" s="45" t="s">
        <v>45</v>
      </c>
      <c r="E665" s="45" t="s">
        <v>267</v>
      </c>
      <c r="F665" s="45">
        <v>1</v>
      </c>
      <c r="G665" s="45">
        <v>1</v>
      </c>
      <c r="H665" s="45">
        <v>4</v>
      </c>
      <c r="I665" s="45">
        <v>16</v>
      </c>
      <c r="J665" s="45">
        <v>2020</v>
      </c>
      <c r="K665" s="45">
        <v>2020</v>
      </c>
      <c r="L665" s="55">
        <v>100</v>
      </c>
      <c r="M665" s="55">
        <v>100</v>
      </c>
      <c r="N665" s="55">
        <v>0</v>
      </c>
      <c r="O665" s="55">
        <v>0</v>
      </c>
      <c r="P665" s="55">
        <v>0</v>
      </c>
      <c r="Q665" s="45" t="s">
        <v>46</v>
      </c>
      <c r="R665" s="45">
        <v>189</v>
      </c>
      <c r="S665" s="45">
        <v>817</v>
      </c>
      <c r="T665" s="45">
        <f>H665</f>
        <v>4</v>
      </c>
      <c r="U665" s="45">
        <f>I665</f>
        <v>16</v>
      </c>
      <c r="V665" s="45">
        <v>0</v>
      </c>
      <c r="W665" s="45">
        <v>0</v>
      </c>
      <c r="X665" s="45">
        <v>0</v>
      </c>
      <c r="Y665" s="45">
        <v>0</v>
      </c>
      <c r="Z665" s="45">
        <v>0</v>
      </c>
      <c r="AA665" s="45">
        <v>0</v>
      </c>
      <c r="AB665" s="46" t="s">
        <v>222</v>
      </c>
      <c r="AC665" s="46" t="s">
        <v>734</v>
      </c>
      <c r="AD665" s="46"/>
    </row>
    <row r="666" s="6" customFormat="1" ht="24" spans="1:30">
      <c r="A666" s="45" t="s">
        <v>42</v>
      </c>
      <c r="B666" s="46" t="s">
        <v>745</v>
      </c>
      <c r="C666" s="45" t="s">
        <v>746</v>
      </c>
      <c r="D666" s="45" t="s">
        <v>45</v>
      </c>
      <c r="E666" s="45" t="s">
        <v>267</v>
      </c>
      <c r="F666" s="45">
        <v>1</v>
      </c>
      <c r="G666" s="45">
        <v>1</v>
      </c>
      <c r="H666" s="45">
        <v>1013</v>
      </c>
      <c r="I666" s="45">
        <v>4387</v>
      </c>
      <c r="J666" s="45">
        <v>2020</v>
      </c>
      <c r="K666" s="45">
        <v>2020</v>
      </c>
      <c r="L666" s="55">
        <v>1000</v>
      </c>
      <c r="M666" s="55">
        <v>1000</v>
      </c>
      <c r="N666" s="55">
        <v>0</v>
      </c>
      <c r="O666" s="55">
        <v>0</v>
      </c>
      <c r="P666" s="55">
        <v>0</v>
      </c>
      <c r="Q666" s="45" t="s">
        <v>46</v>
      </c>
      <c r="R666" s="45">
        <v>4800</v>
      </c>
      <c r="S666" s="45">
        <v>20136</v>
      </c>
      <c r="T666" s="45">
        <f>H666</f>
        <v>1013</v>
      </c>
      <c r="U666" s="45">
        <f>I666</f>
        <v>4387</v>
      </c>
      <c r="V666" s="45">
        <v>0</v>
      </c>
      <c r="W666" s="45">
        <v>0</v>
      </c>
      <c r="X666" s="45">
        <v>0</v>
      </c>
      <c r="Y666" s="45">
        <v>0</v>
      </c>
      <c r="Z666" s="45">
        <v>0</v>
      </c>
      <c r="AA666" s="45">
        <v>0</v>
      </c>
      <c r="AB666" s="46" t="s">
        <v>222</v>
      </c>
      <c r="AC666" s="46" t="s">
        <v>734</v>
      </c>
      <c r="AD666" s="46"/>
    </row>
    <row r="667" s="19" customFormat="1" ht="12" spans="1:30">
      <c r="A667" s="43" t="s">
        <v>747</v>
      </c>
      <c r="B667" s="44" t="s">
        <v>898</v>
      </c>
      <c r="C667" s="43" t="s">
        <v>36</v>
      </c>
      <c r="D667" s="43"/>
      <c r="E667" s="43"/>
      <c r="F667" s="43">
        <f t="shared" ref="F667:I667" si="202">SUM(F668:F683)</f>
        <v>16</v>
      </c>
      <c r="G667" s="43">
        <f t="shared" si="202"/>
        <v>16</v>
      </c>
      <c r="H667" s="43">
        <f t="shared" si="202"/>
        <v>5216</v>
      </c>
      <c r="I667" s="43">
        <f t="shared" si="202"/>
        <v>19881</v>
      </c>
      <c r="J667" s="43"/>
      <c r="K667" s="43"/>
      <c r="L667" s="52">
        <f>SUM(L668:L683)</f>
        <v>5090.88</v>
      </c>
      <c r="M667" s="52">
        <f t="shared" ref="M667:AA667" si="203">SUM(M668:M683)</f>
        <v>4334.04</v>
      </c>
      <c r="N667" s="52">
        <f t="shared" si="203"/>
        <v>217.34</v>
      </c>
      <c r="O667" s="52">
        <f t="shared" si="203"/>
        <v>0</v>
      </c>
      <c r="P667" s="52">
        <f t="shared" si="203"/>
        <v>539.5</v>
      </c>
      <c r="Q667" s="43"/>
      <c r="R667" s="43">
        <f t="shared" si="203"/>
        <v>10977</v>
      </c>
      <c r="S667" s="43">
        <f t="shared" si="203"/>
        <v>45070</v>
      </c>
      <c r="T667" s="43">
        <f t="shared" si="203"/>
        <v>5216</v>
      </c>
      <c r="U667" s="43">
        <f t="shared" si="203"/>
        <v>19881</v>
      </c>
      <c r="V667" s="43">
        <f t="shared" si="203"/>
        <v>0</v>
      </c>
      <c r="W667" s="43">
        <f t="shared" si="203"/>
        <v>0</v>
      </c>
      <c r="X667" s="43">
        <f t="shared" si="203"/>
        <v>0</v>
      </c>
      <c r="Y667" s="43">
        <f t="shared" si="203"/>
        <v>0</v>
      </c>
      <c r="Z667" s="43">
        <f t="shared" si="203"/>
        <v>0</v>
      </c>
      <c r="AA667" s="43">
        <f t="shared" si="203"/>
        <v>0</v>
      </c>
      <c r="AB667" s="44"/>
      <c r="AC667" s="101"/>
      <c r="AD667" s="101"/>
    </row>
    <row r="668" s="6" customFormat="1" ht="24" spans="1:30">
      <c r="A668" s="45" t="s">
        <v>42</v>
      </c>
      <c r="B668" s="46" t="s">
        <v>899</v>
      </c>
      <c r="C668" s="45" t="s">
        <v>50</v>
      </c>
      <c r="D668" s="45" t="s">
        <v>45</v>
      </c>
      <c r="E668" s="45" t="s">
        <v>267</v>
      </c>
      <c r="F668" s="45">
        <v>1</v>
      </c>
      <c r="G668" s="45">
        <v>1</v>
      </c>
      <c r="H668" s="45">
        <v>108</v>
      </c>
      <c r="I668" s="45">
        <v>403</v>
      </c>
      <c r="J668" s="45">
        <v>2020</v>
      </c>
      <c r="K668" s="45">
        <v>2020</v>
      </c>
      <c r="L668" s="55">
        <f t="shared" ref="L668:L678" si="204">M668+N668+O668+P668</f>
        <v>73</v>
      </c>
      <c r="M668" s="55">
        <v>73</v>
      </c>
      <c r="N668" s="55">
        <v>0</v>
      </c>
      <c r="O668" s="55">
        <v>0</v>
      </c>
      <c r="P668" s="55">
        <v>0</v>
      </c>
      <c r="Q668" s="45" t="s">
        <v>46</v>
      </c>
      <c r="R668" s="45">
        <v>1308</v>
      </c>
      <c r="S668" s="45">
        <v>6025</v>
      </c>
      <c r="T668" s="45">
        <f t="shared" ref="T668:T674" si="205">H668</f>
        <v>108</v>
      </c>
      <c r="U668" s="45">
        <f t="shared" ref="U668:U674" si="206">I668</f>
        <v>403</v>
      </c>
      <c r="V668" s="45">
        <v>0</v>
      </c>
      <c r="W668" s="45">
        <v>0</v>
      </c>
      <c r="X668" s="45">
        <v>0</v>
      </c>
      <c r="Y668" s="45">
        <v>0</v>
      </c>
      <c r="Z668" s="45">
        <v>0</v>
      </c>
      <c r="AA668" s="45">
        <v>0</v>
      </c>
      <c r="AB668" s="46" t="s">
        <v>222</v>
      </c>
      <c r="AC668" s="46" t="s">
        <v>6</v>
      </c>
      <c r="AD668" s="46"/>
    </row>
    <row r="669" s="6" customFormat="1" ht="24" spans="1:30">
      <c r="A669" s="45" t="s">
        <v>42</v>
      </c>
      <c r="B669" s="46" t="s">
        <v>768</v>
      </c>
      <c r="C669" s="45" t="s">
        <v>50</v>
      </c>
      <c r="D669" s="45" t="s">
        <v>45</v>
      </c>
      <c r="E669" s="45" t="s">
        <v>267</v>
      </c>
      <c r="F669" s="45">
        <v>1</v>
      </c>
      <c r="G669" s="45">
        <v>1</v>
      </c>
      <c r="H669" s="45">
        <v>108</v>
      </c>
      <c r="I669" s="45">
        <v>403</v>
      </c>
      <c r="J669" s="45">
        <v>2020</v>
      </c>
      <c r="K669" s="45">
        <v>2020</v>
      </c>
      <c r="L669" s="55">
        <f t="shared" si="204"/>
        <v>73</v>
      </c>
      <c r="M669" s="55">
        <v>73</v>
      </c>
      <c r="N669" s="55">
        <v>0</v>
      </c>
      <c r="O669" s="55">
        <v>0</v>
      </c>
      <c r="P669" s="55">
        <v>0</v>
      </c>
      <c r="Q669" s="45" t="s">
        <v>46</v>
      </c>
      <c r="R669" s="45">
        <v>1308</v>
      </c>
      <c r="S669" s="45">
        <v>6025</v>
      </c>
      <c r="T669" s="45">
        <f t="shared" si="205"/>
        <v>108</v>
      </c>
      <c r="U669" s="45">
        <f t="shared" si="206"/>
        <v>403</v>
      </c>
      <c r="V669" s="45">
        <v>0</v>
      </c>
      <c r="W669" s="45">
        <v>0</v>
      </c>
      <c r="X669" s="45">
        <v>0</v>
      </c>
      <c r="Y669" s="45">
        <v>0</v>
      </c>
      <c r="Z669" s="45">
        <v>0</v>
      </c>
      <c r="AA669" s="45">
        <v>0</v>
      </c>
      <c r="AB669" s="46" t="s">
        <v>222</v>
      </c>
      <c r="AC669" s="46" t="s">
        <v>6</v>
      </c>
      <c r="AD669" s="46"/>
    </row>
    <row r="670" s="6" customFormat="1" ht="24" spans="1:30">
      <c r="A670" s="45" t="s">
        <v>42</v>
      </c>
      <c r="B670" s="46" t="s">
        <v>715</v>
      </c>
      <c r="C670" s="45" t="s">
        <v>55</v>
      </c>
      <c r="D670" s="45" t="s">
        <v>45</v>
      </c>
      <c r="E670" s="45" t="s">
        <v>267</v>
      </c>
      <c r="F670" s="45">
        <v>1</v>
      </c>
      <c r="G670" s="45">
        <v>1</v>
      </c>
      <c r="H670" s="45">
        <v>2</v>
      </c>
      <c r="I670" s="45">
        <v>4</v>
      </c>
      <c r="J670" s="45">
        <v>2020</v>
      </c>
      <c r="K670" s="45">
        <v>2020</v>
      </c>
      <c r="L670" s="55">
        <f t="shared" si="204"/>
        <v>530</v>
      </c>
      <c r="M670" s="55">
        <v>0</v>
      </c>
      <c r="N670" s="55">
        <v>0</v>
      </c>
      <c r="O670" s="55">
        <v>0</v>
      </c>
      <c r="P670" s="55">
        <v>530</v>
      </c>
      <c r="Q670" s="45" t="s">
        <v>46</v>
      </c>
      <c r="R670" s="45">
        <v>2</v>
      </c>
      <c r="S670" s="45">
        <v>4</v>
      </c>
      <c r="T670" s="45">
        <f t="shared" si="205"/>
        <v>2</v>
      </c>
      <c r="U670" s="45">
        <f t="shared" si="206"/>
        <v>4</v>
      </c>
      <c r="V670" s="45">
        <v>0</v>
      </c>
      <c r="W670" s="45">
        <v>0</v>
      </c>
      <c r="X670" s="45">
        <v>0</v>
      </c>
      <c r="Y670" s="45">
        <v>0</v>
      </c>
      <c r="Z670" s="45">
        <v>0</v>
      </c>
      <c r="AA670" s="45">
        <v>0</v>
      </c>
      <c r="AB670" s="46" t="s">
        <v>222</v>
      </c>
      <c r="AC670" s="46" t="s">
        <v>411</v>
      </c>
      <c r="AD670" s="46"/>
    </row>
    <row r="671" s="6" customFormat="1" ht="24" spans="1:30">
      <c r="A671" s="45" t="s">
        <v>42</v>
      </c>
      <c r="B671" s="46" t="s">
        <v>769</v>
      </c>
      <c r="C671" s="45" t="s">
        <v>58</v>
      </c>
      <c r="D671" s="45" t="s">
        <v>45</v>
      </c>
      <c r="E671" s="45" t="s">
        <v>267</v>
      </c>
      <c r="F671" s="45">
        <v>1</v>
      </c>
      <c r="G671" s="45">
        <v>1</v>
      </c>
      <c r="H671" s="45">
        <v>7</v>
      </c>
      <c r="I671" s="45">
        <v>21</v>
      </c>
      <c r="J671" s="45">
        <v>2020</v>
      </c>
      <c r="K671" s="45">
        <v>2020</v>
      </c>
      <c r="L671" s="55">
        <f t="shared" si="204"/>
        <v>64</v>
      </c>
      <c r="M671" s="55">
        <v>64</v>
      </c>
      <c r="N671" s="55">
        <v>0</v>
      </c>
      <c r="O671" s="55">
        <v>0</v>
      </c>
      <c r="P671" s="55">
        <v>0</v>
      </c>
      <c r="Q671" s="45" t="s">
        <v>46</v>
      </c>
      <c r="R671" s="45">
        <v>32</v>
      </c>
      <c r="S671" s="45">
        <v>133</v>
      </c>
      <c r="T671" s="45">
        <f t="shared" si="205"/>
        <v>7</v>
      </c>
      <c r="U671" s="45">
        <f t="shared" si="206"/>
        <v>21</v>
      </c>
      <c r="V671" s="45">
        <v>0</v>
      </c>
      <c r="W671" s="45">
        <v>0</v>
      </c>
      <c r="X671" s="45">
        <v>0</v>
      </c>
      <c r="Y671" s="45">
        <v>0</v>
      </c>
      <c r="Z671" s="45">
        <v>0</v>
      </c>
      <c r="AA671" s="45">
        <v>0</v>
      </c>
      <c r="AB671" s="46" t="s">
        <v>222</v>
      </c>
      <c r="AC671" s="46" t="s">
        <v>237</v>
      </c>
      <c r="AD671" s="46"/>
    </row>
    <row r="672" s="6" customFormat="1" ht="24" spans="1:30">
      <c r="A672" s="45" t="s">
        <v>42</v>
      </c>
      <c r="B672" s="46" t="s">
        <v>770</v>
      </c>
      <c r="C672" s="45" t="s">
        <v>58</v>
      </c>
      <c r="D672" s="45" t="s">
        <v>45</v>
      </c>
      <c r="E672" s="45" t="s">
        <v>267</v>
      </c>
      <c r="F672" s="45">
        <v>1</v>
      </c>
      <c r="G672" s="45">
        <v>1</v>
      </c>
      <c r="H672" s="45">
        <v>7</v>
      </c>
      <c r="I672" s="45">
        <v>23</v>
      </c>
      <c r="J672" s="45">
        <v>2020</v>
      </c>
      <c r="K672" s="45">
        <v>2020</v>
      </c>
      <c r="L672" s="55">
        <f t="shared" si="204"/>
        <v>62</v>
      </c>
      <c r="M672" s="55">
        <v>62</v>
      </c>
      <c r="N672" s="55">
        <v>0</v>
      </c>
      <c r="O672" s="55">
        <v>0</v>
      </c>
      <c r="P672" s="55">
        <v>0</v>
      </c>
      <c r="Q672" s="45" t="s">
        <v>46</v>
      </c>
      <c r="R672" s="45">
        <v>33</v>
      </c>
      <c r="S672" s="45">
        <v>126</v>
      </c>
      <c r="T672" s="45">
        <f t="shared" si="205"/>
        <v>7</v>
      </c>
      <c r="U672" s="45">
        <f t="shared" si="206"/>
        <v>23</v>
      </c>
      <c r="V672" s="45">
        <v>0</v>
      </c>
      <c r="W672" s="45">
        <v>0</v>
      </c>
      <c r="X672" s="45">
        <v>0</v>
      </c>
      <c r="Y672" s="45">
        <v>0</v>
      </c>
      <c r="Z672" s="45">
        <v>0</v>
      </c>
      <c r="AA672" s="45">
        <v>0</v>
      </c>
      <c r="AB672" s="46" t="s">
        <v>222</v>
      </c>
      <c r="AC672" s="46" t="s">
        <v>237</v>
      </c>
      <c r="AD672" s="46"/>
    </row>
    <row r="673" s="6" customFormat="1" ht="24" spans="1:30">
      <c r="A673" s="45" t="s">
        <v>42</v>
      </c>
      <c r="B673" s="46" t="s">
        <v>771</v>
      </c>
      <c r="C673" s="45" t="s">
        <v>58</v>
      </c>
      <c r="D673" s="45" t="s">
        <v>45</v>
      </c>
      <c r="E673" s="45" t="s">
        <v>267</v>
      </c>
      <c r="F673" s="45">
        <v>1</v>
      </c>
      <c r="G673" s="45">
        <v>1</v>
      </c>
      <c r="H673" s="45">
        <v>40</v>
      </c>
      <c r="I673" s="45">
        <v>178</v>
      </c>
      <c r="J673" s="45">
        <v>2020</v>
      </c>
      <c r="K673" s="45">
        <v>2020</v>
      </c>
      <c r="L673" s="55">
        <f t="shared" si="204"/>
        <v>217.34</v>
      </c>
      <c r="M673" s="55">
        <v>0</v>
      </c>
      <c r="N673" s="55">
        <v>217.34</v>
      </c>
      <c r="O673" s="55">
        <v>0</v>
      </c>
      <c r="P673" s="55">
        <v>0</v>
      </c>
      <c r="Q673" s="45" t="s">
        <v>46</v>
      </c>
      <c r="R673" s="45">
        <v>73</v>
      </c>
      <c r="S673" s="45">
        <v>256</v>
      </c>
      <c r="T673" s="45">
        <f t="shared" si="205"/>
        <v>40</v>
      </c>
      <c r="U673" s="45">
        <f t="shared" si="206"/>
        <v>178</v>
      </c>
      <c r="V673" s="45">
        <v>0</v>
      </c>
      <c r="W673" s="45">
        <v>0</v>
      </c>
      <c r="X673" s="45">
        <v>0</v>
      </c>
      <c r="Y673" s="45">
        <v>0</v>
      </c>
      <c r="Z673" s="45">
        <v>0</v>
      </c>
      <c r="AA673" s="45">
        <v>0</v>
      </c>
      <c r="AB673" s="46" t="s">
        <v>515</v>
      </c>
      <c r="AC673" s="46" t="s">
        <v>411</v>
      </c>
      <c r="AD673" s="46"/>
    </row>
    <row r="674" s="2" customFormat="1" ht="25" customHeight="1" spans="1:30">
      <c r="A674" s="45" t="s">
        <v>42</v>
      </c>
      <c r="B674" s="46" t="s">
        <v>900</v>
      </c>
      <c r="C674" s="45" t="s">
        <v>52</v>
      </c>
      <c r="D674" s="45" t="s">
        <v>45</v>
      </c>
      <c r="E674" s="45" t="s">
        <v>267</v>
      </c>
      <c r="F674" s="45">
        <v>1</v>
      </c>
      <c r="G674" s="45">
        <v>1</v>
      </c>
      <c r="H674" s="45">
        <v>1498</v>
      </c>
      <c r="I674" s="45">
        <v>5413</v>
      </c>
      <c r="J674" s="45">
        <v>2019</v>
      </c>
      <c r="K674" s="45">
        <v>2020</v>
      </c>
      <c r="L674" s="55">
        <f t="shared" si="204"/>
        <v>715.05</v>
      </c>
      <c r="M674" s="55">
        <v>715.05</v>
      </c>
      <c r="N674" s="55">
        <v>0</v>
      </c>
      <c r="O674" s="55">
        <v>0</v>
      </c>
      <c r="P674" s="55">
        <v>0</v>
      </c>
      <c r="Q674" s="45" t="s">
        <v>46</v>
      </c>
      <c r="R674" s="45">
        <v>1498</v>
      </c>
      <c r="S674" s="45">
        <v>5413</v>
      </c>
      <c r="T674" s="45">
        <f t="shared" si="205"/>
        <v>1498</v>
      </c>
      <c r="U674" s="45">
        <f t="shared" si="206"/>
        <v>5413</v>
      </c>
      <c r="V674" s="45">
        <v>0</v>
      </c>
      <c r="W674" s="45">
        <v>0</v>
      </c>
      <c r="X674" s="45">
        <v>0</v>
      </c>
      <c r="Y674" s="45">
        <v>0</v>
      </c>
      <c r="Z674" s="45">
        <v>0</v>
      </c>
      <c r="AA674" s="45">
        <v>0</v>
      </c>
      <c r="AB674" s="46" t="s">
        <v>758</v>
      </c>
      <c r="AC674" s="46" t="s">
        <v>759</v>
      </c>
      <c r="AD674" s="84"/>
    </row>
    <row r="675" s="1" customFormat="1" ht="24" spans="1:256">
      <c r="A675" s="45" t="s">
        <v>42</v>
      </c>
      <c r="B675" s="46" t="s">
        <v>773</v>
      </c>
      <c r="C675" s="45" t="s">
        <v>148</v>
      </c>
      <c r="D675" s="45" t="s">
        <v>45</v>
      </c>
      <c r="E675" s="45" t="s">
        <v>267</v>
      </c>
      <c r="F675" s="45">
        <v>1</v>
      </c>
      <c r="G675" s="45">
        <v>1</v>
      </c>
      <c r="H675" s="45">
        <v>2557</v>
      </c>
      <c r="I675" s="45">
        <v>9934</v>
      </c>
      <c r="J675" s="45" t="s">
        <v>590</v>
      </c>
      <c r="K675" s="45" t="s">
        <v>590</v>
      </c>
      <c r="L675" s="55">
        <v>342</v>
      </c>
      <c r="M675" s="55">
        <v>342</v>
      </c>
      <c r="N675" s="55">
        <v>0</v>
      </c>
      <c r="O675" s="55">
        <v>0</v>
      </c>
      <c r="P675" s="55">
        <v>0</v>
      </c>
      <c r="Q675" s="45" t="s">
        <v>337</v>
      </c>
      <c r="R675" s="45">
        <v>2557</v>
      </c>
      <c r="S675" s="45">
        <v>9934</v>
      </c>
      <c r="T675" s="45">
        <v>2557</v>
      </c>
      <c r="U675" s="45">
        <v>9934</v>
      </c>
      <c r="V675" s="45">
        <v>0</v>
      </c>
      <c r="W675" s="45">
        <v>0</v>
      </c>
      <c r="X675" s="45">
        <v>0</v>
      </c>
      <c r="Y675" s="45">
        <v>0</v>
      </c>
      <c r="Z675" s="45">
        <v>0</v>
      </c>
      <c r="AA675" s="45">
        <v>0</v>
      </c>
      <c r="AB675" s="46" t="s">
        <v>774</v>
      </c>
      <c r="AC675" s="46" t="s">
        <v>759</v>
      </c>
      <c r="AD675" s="46"/>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c r="GQ675" s="2"/>
      <c r="GR675" s="2"/>
      <c r="GS675" s="2"/>
      <c r="GT675" s="2"/>
      <c r="GU675" s="2"/>
      <c r="GV675" s="2"/>
      <c r="GW675" s="2"/>
      <c r="GX675" s="2"/>
      <c r="GY675" s="2"/>
      <c r="GZ675" s="2"/>
      <c r="HA675" s="2"/>
      <c r="HB675" s="2"/>
      <c r="HC675" s="2"/>
      <c r="HD675" s="2"/>
      <c r="HE675" s="2"/>
      <c r="HF675" s="2"/>
      <c r="HG675" s="2"/>
      <c r="HH675" s="2"/>
      <c r="HI675" s="2"/>
      <c r="HJ675" s="2"/>
      <c r="HK675" s="2"/>
      <c r="HL675" s="2"/>
      <c r="HM675" s="2"/>
      <c r="HN675" s="2"/>
      <c r="HO675" s="2"/>
      <c r="HP675" s="2"/>
      <c r="HQ675" s="2"/>
      <c r="HR675" s="2"/>
      <c r="HS675" s="2"/>
      <c r="HT675" s="2"/>
      <c r="HU675" s="2"/>
      <c r="HV675" s="2"/>
      <c r="HW675" s="2"/>
      <c r="HX675" s="2"/>
      <c r="HY675" s="2"/>
      <c r="HZ675" s="2"/>
      <c r="IA675" s="2"/>
      <c r="IB675" s="2"/>
      <c r="IC675" s="2"/>
      <c r="ID675" s="2"/>
      <c r="IE675" s="2"/>
      <c r="IF675" s="2"/>
      <c r="IG675" s="2"/>
      <c r="IH675" s="2"/>
      <c r="II675" s="2"/>
      <c r="IJ675" s="2"/>
      <c r="IK675" s="2"/>
      <c r="IL675" s="2"/>
      <c r="IM675" s="2"/>
      <c r="IN675" s="2"/>
      <c r="IO675" s="2"/>
      <c r="IP675" s="2"/>
      <c r="IQ675" s="2"/>
      <c r="IR675" s="2"/>
      <c r="IS675" s="2"/>
      <c r="IT675" s="2"/>
      <c r="IU675" s="2"/>
      <c r="IV675" s="2"/>
    </row>
    <row r="676" s="6" customFormat="1" ht="48" spans="1:30">
      <c r="A676" s="45" t="s">
        <v>42</v>
      </c>
      <c r="B676" s="46" t="s">
        <v>775</v>
      </c>
      <c r="C676" s="45" t="s">
        <v>51</v>
      </c>
      <c r="D676" s="45" t="s">
        <v>45</v>
      </c>
      <c r="E676" s="45" t="s">
        <v>267</v>
      </c>
      <c r="F676" s="45">
        <v>1</v>
      </c>
      <c r="G676" s="45">
        <v>1</v>
      </c>
      <c r="H676" s="45">
        <v>28</v>
      </c>
      <c r="I676" s="45">
        <v>106</v>
      </c>
      <c r="J676" s="45">
        <v>2019</v>
      </c>
      <c r="K676" s="45">
        <v>2019</v>
      </c>
      <c r="L676" s="55">
        <f>M676+N676+O676+P676</f>
        <v>333.33</v>
      </c>
      <c r="M676" s="55">
        <v>333.33</v>
      </c>
      <c r="N676" s="55">
        <v>0</v>
      </c>
      <c r="O676" s="55">
        <v>0</v>
      </c>
      <c r="P676" s="55">
        <v>0</v>
      </c>
      <c r="Q676" s="45" t="s">
        <v>46</v>
      </c>
      <c r="R676" s="45">
        <v>611</v>
      </c>
      <c r="S676" s="45">
        <v>2408</v>
      </c>
      <c r="T676" s="45">
        <f>H676</f>
        <v>28</v>
      </c>
      <c r="U676" s="45">
        <f>I676</f>
        <v>106</v>
      </c>
      <c r="V676" s="45">
        <v>0</v>
      </c>
      <c r="W676" s="45">
        <v>0</v>
      </c>
      <c r="X676" s="45">
        <v>0</v>
      </c>
      <c r="Y676" s="45">
        <v>0</v>
      </c>
      <c r="Z676" s="45">
        <v>0</v>
      </c>
      <c r="AA676" s="45">
        <v>0</v>
      </c>
      <c r="AB676" s="46" t="s">
        <v>779</v>
      </c>
      <c r="AC676" s="46" t="s">
        <v>754</v>
      </c>
      <c r="AD676" s="69"/>
    </row>
    <row r="677" s="17" customFormat="1" ht="48" spans="1:30">
      <c r="A677" s="45" t="s">
        <v>42</v>
      </c>
      <c r="B677" s="46" t="s">
        <v>776</v>
      </c>
      <c r="C677" s="45" t="s">
        <v>53</v>
      </c>
      <c r="D677" s="45" t="s">
        <v>45</v>
      </c>
      <c r="E677" s="45" t="s">
        <v>267</v>
      </c>
      <c r="F677" s="45">
        <v>1</v>
      </c>
      <c r="G677" s="45">
        <v>1</v>
      </c>
      <c r="H677" s="45">
        <v>62</v>
      </c>
      <c r="I677" s="45">
        <v>234</v>
      </c>
      <c r="J677" s="45">
        <v>2019</v>
      </c>
      <c r="K677" s="45">
        <v>2019</v>
      </c>
      <c r="L677" s="55">
        <f>M677+N677+O677+P677</f>
        <v>333.33</v>
      </c>
      <c r="M677" s="55">
        <v>333.33</v>
      </c>
      <c r="N677" s="55">
        <v>0</v>
      </c>
      <c r="O677" s="55">
        <v>0</v>
      </c>
      <c r="P677" s="55">
        <v>0</v>
      </c>
      <c r="Q677" s="45" t="s">
        <v>46</v>
      </c>
      <c r="R677" s="45">
        <v>760</v>
      </c>
      <c r="S677" s="45">
        <v>3155</v>
      </c>
      <c r="T677" s="45">
        <f>H677</f>
        <v>62</v>
      </c>
      <c r="U677" s="45">
        <f>I677</f>
        <v>234</v>
      </c>
      <c r="V677" s="45">
        <v>0</v>
      </c>
      <c r="W677" s="45">
        <v>0</v>
      </c>
      <c r="X677" s="45">
        <v>0</v>
      </c>
      <c r="Y677" s="45">
        <v>0</v>
      </c>
      <c r="Z677" s="45">
        <v>0</v>
      </c>
      <c r="AA677" s="45">
        <v>0</v>
      </c>
      <c r="AB677" s="46" t="s">
        <v>779</v>
      </c>
      <c r="AC677" s="46" t="s">
        <v>754</v>
      </c>
      <c r="AD677" s="116"/>
    </row>
    <row r="678" s="15" customFormat="1" ht="48" spans="1:30">
      <c r="A678" s="45" t="s">
        <v>42</v>
      </c>
      <c r="B678" s="46" t="s">
        <v>777</v>
      </c>
      <c r="C678" s="45" t="s">
        <v>58</v>
      </c>
      <c r="D678" s="45" t="s">
        <v>45</v>
      </c>
      <c r="E678" s="45" t="s">
        <v>267</v>
      </c>
      <c r="F678" s="45">
        <v>1</v>
      </c>
      <c r="G678" s="45">
        <v>1</v>
      </c>
      <c r="H678" s="45">
        <v>171</v>
      </c>
      <c r="I678" s="45">
        <v>746</v>
      </c>
      <c r="J678" s="45">
        <v>2019</v>
      </c>
      <c r="K678" s="45">
        <v>2020</v>
      </c>
      <c r="L678" s="55">
        <f>M678+N678+O678+P678</f>
        <v>333.33</v>
      </c>
      <c r="M678" s="55">
        <v>333.33</v>
      </c>
      <c r="N678" s="55">
        <v>0</v>
      </c>
      <c r="O678" s="55">
        <v>0</v>
      </c>
      <c r="P678" s="55">
        <v>0</v>
      </c>
      <c r="Q678" s="45" t="s">
        <v>46</v>
      </c>
      <c r="R678" s="45">
        <v>832</v>
      </c>
      <c r="S678" s="45">
        <v>3066</v>
      </c>
      <c r="T678" s="45">
        <f>H678</f>
        <v>171</v>
      </c>
      <c r="U678" s="45">
        <f>I678</f>
        <v>746</v>
      </c>
      <c r="V678" s="45">
        <v>0</v>
      </c>
      <c r="W678" s="45">
        <v>0</v>
      </c>
      <c r="X678" s="45">
        <v>0</v>
      </c>
      <c r="Y678" s="45">
        <v>0</v>
      </c>
      <c r="Z678" s="45">
        <v>0</v>
      </c>
      <c r="AA678" s="45">
        <v>0</v>
      </c>
      <c r="AB678" s="46" t="s">
        <v>779</v>
      </c>
      <c r="AC678" s="46" t="s">
        <v>754</v>
      </c>
      <c r="AD678" s="46"/>
    </row>
    <row r="679" s="20" customFormat="1" ht="48" spans="1:30">
      <c r="A679" s="45" t="s">
        <v>42</v>
      </c>
      <c r="B679" s="46" t="s">
        <v>778</v>
      </c>
      <c r="C679" s="45" t="s">
        <v>58</v>
      </c>
      <c r="D679" s="45" t="s">
        <v>45</v>
      </c>
      <c r="E679" s="45" t="s">
        <v>267</v>
      </c>
      <c r="F679" s="45">
        <v>1</v>
      </c>
      <c r="G679" s="45">
        <v>1</v>
      </c>
      <c r="H679" s="45">
        <v>231</v>
      </c>
      <c r="I679" s="45">
        <v>1018</v>
      </c>
      <c r="J679" s="45">
        <v>2020</v>
      </c>
      <c r="K679" s="45">
        <v>2020</v>
      </c>
      <c r="L679" s="55">
        <f>M679+N679+O679+P679</f>
        <v>502</v>
      </c>
      <c r="M679" s="55">
        <v>500</v>
      </c>
      <c r="N679" s="55">
        <v>0</v>
      </c>
      <c r="O679" s="55">
        <v>0</v>
      </c>
      <c r="P679" s="55">
        <v>2</v>
      </c>
      <c r="Q679" s="45" t="s">
        <v>46</v>
      </c>
      <c r="R679" s="45">
        <v>388</v>
      </c>
      <c r="S679" s="45">
        <v>1647</v>
      </c>
      <c r="T679" s="45">
        <f>H679</f>
        <v>231</v>
      </c>
      <c r="U679" s="45">
        <f>I679</f>
        <v>1018</v>
      </c>
      <c r="V679" s="76">
        <v>0</v>
      </c>
      <c r="W679" s="76">
        <v>0</v>
      </c>
      <c r="X679" s="76">
        <v>0</v>
      </c>
      <c r="Y679" s="76">
        <v>0</v>
      </c>
      <c r="Z679" s="76">
        <v>0</v>
      </c>
      <c r="AA679" s="76">
        <v>0</v>
      </c>
      <c r="AB679" s="45" t="s">
        <v>779</v>
      </c>
      <c r="AC679" s="45" t="s">
        <v>754</v>
      </c>
      <c r="AD679" s="126"/>
    </row>
    <row r="680" s="21" customFormat="1" ht="48" spans="1:256">
      <c r="A680" s="45" t="s">
        <v>42</v>
      </c>
      <c r="B680" s="46" t="s">
        <v>780</v>
      </c>
      <c r="C680" s="45" t="s">
        <v>55</v>
      </c>
      <c r="D680" s="45" t="s">
        <v>45</v>
      </c>
      <c r="E680" s="45" t="s">
        <v>267</v>
      </c>
      <c r="F680" s="45">
        <v>1</v>
      </c>
      <c r="G680" s="45">
        <v>1</v>
      </c>
      <c r="H680" s="45">
        <v>58</v>
      </c>
      <c r="I680" s="45">
        <v>212</v>
      </c>
      <c r="J680" s="45">
        <v>2020</v>
      </c>
      <c r="K680" s="45">
        <v>2020</v>
      </c>
      <c r="L680" s="55">
        <v>501</v>
      </c>
      <c r="M680" s="55">
        <v>500</v>
      </c>
      <c r="N680" s="55">
        <v>0</v>
      </c>
      <c r="O680" s="55">
        <v>0</v>
      </c>
      <c r="P680" s="55">
        <v>1</v>
      </c>
      <c r="Q680" s="45" t="s">
        <v>46</v>
      </c>
      <c r="R680" s="45">
        <v>272</v>
      </c>
      <c r="S680" s="45">
        <v>1189</v>
      </c>
      <c r="T680" s="45">
        <v>58</v>
      </c>
      <c r="U680" s="45">
        <v>212</v>
      </c>
      <c r="V680" s="45">
        <v>0</v>
      </c>
      <c r="W680" s="45">
        <v>0</v>
      </c>
      <c r="X680" s="45">
        <v>0</v>
      </c>
      <c r="Y680" s="45">
        <v>0</v>
      </c>
      <c r="Z680" s="45">
        <v>0</v>
      </c>
      <c r="AA680" s="45">
        <v>0</v>
      </c>
      <c r="AB680" s="45" t="s">
        <v>779</v>
      </c>
      <c r="AC680" s="45" t="s">
        <v>443</v>
      </c>
      <c r="AD680" s="45"/>
      <c r="AE680" s="22"/>
      <c r="AF680" s="22"/>
      <c r="AG680" s="22"/>
      <c r="AH680" s="22"/>
      <c r="AI680" s="22"/>
      <c r="AJ680" s="22"/>
      <c r="AK680" s="22"/>
      <c r="AL680" s="22"/>
      <c r="AM680" s="22"/>
      <c r="AN680" s="22"/>
      <c r="AO680" s="22"/>
      <c r="AP680" s="22"/>
      <c r="AQ680" s="22"/>
      <c r="AR680" s="22"/>
      <c r="AS680" s="22"/>
      <c r="AT680" s="22"/>
      <c r="AU680" s="22"/>
      <c r="AV680" s="22"/>
      <c r="AW680" s="22"/>
      <c r="AX680" s="22"/>
      <c r="AY680" s="22"/>
      <c r="AZ680" s="22"/>
      <c r="BA680" s="22"/>
      <c r="BB680" s="22"/>
      <c r="BC680" s="22"/>
      <c r="BD680" s="22"/>
      <c r="BE680" s="22"/>
      <c r="BF680" s="22"/>
      <c r="BG680" s="22"/>
      <c r="BH680" s="22"/>
      <c r="BI680" s="22"/>
      <c r="BJ680" s="22"/>
      <c r="BK680" s="22"/>
      <c r="BL680" s="22"/>
      <c r="BM680" s="22"/>
      <c r="BN680" s="22"/>
      <c r="BO680" s="22"/>
      <c r="BP680" s="22"/>
      <c r="BQ680" s="22"/>
      <c r="BR680" s="22"/>
      <c r="BS680" s="22"/>
      <c r="BT680" s="22"/>
      <c r="BU680" s="22"/>
      <c r="BV680" s="22"/>
      <c r="BW680" s="22"/>
      <c r="BX680" s="22"/>
      <c r="BY680" s="22"/>
      <c r="BZ680" s="22"/>
      <c r="CA680" s="22"/>
      <c r="CB680" s="22"/>
      <c r="CC680" s="22"/>
      <c r="CD680" s="22"/>
      <c r="CE680" s="22"/>
      <c r="CF680" s="22"/>
      <c r="CG680" s="22"/>
      <c r="CH680" s="22"/>
      <c r="CI680" s="22"/>
      <c r="CJ680" s="22"/>
      <c r="CK680" s="22"/>
      <c r="CL680" s="22"/>
      <c r="CM680" s="22"/>
      <c r="CN680" s="22"/>
      <c r="CO680" s="22"/>
      <c r="CP680" s="22"/>
      <c r="CQ680" s="22"/>
      <c r="CR680" s="22"/>
      <c r="CS680" s="22"/>
      <c r="CT680" s="22"/>
      <c r="CU680" s="22"/>
      <c r="CV680" s="22"/>
      <c r="CW680" s="22"/>
      <c r="CX680" s="22"/>
      <c r="CY680" s="22"/>
      <c r="CZ680" s="22"/>
      <c r="DA680" s="22"/>
      <c r="DB680" s="22"/>
      <c r="DC680" s="22"/>
      <c r="DD680" s="22"/>
      <c r="DE680" s="22"/>
      <c r="DF680" s="22"/>
      <c r="DG680" s="22"/>
      <c r="DH680" s="22"/>
      <c r="DI680" s="22"/>
      <c r="DJ680" s="22"/>
      <c r="DK680" s="22"/>
      <c r="DL680" s="22"/>
      <c r="DM680" s="22"/>
      <c r="DN680" s="22"/>
      <c r="DO680" s="22"/>
      <c r="DP680" s="22"/>
      <c r="DQ680" s="22"/>
      <c r="DR680" s="22"/>
      <c r="DS680" s="22"/>
      <c r="DT680" s="22"/>
      <c r="DU680" s="22"/>
      <c r="DV680" s="22"/>
      <c r="DW680" s="22"/>
      <c r="DX680" s="22"/>
      <c r="DY680" s="22"/>
      <c r="DZ680" s="22"/>
      <c r="EA680" s="22"/>
      <c r="EB680" s="22"/>
      <c r="EC680" s="22"/>
      <c r="ED680" s="22"/>
      <c r="EE680" s="22"/>
      <c r="EF680" s="22"/>
      <c r="EG680" s="22"/>
      <c r="EH680" s="22"/>
      <c r="EI680" s="22"/>
      <c r="EJ680" s="22"/>
      <c r="EK680" s="22"/>
      <c r="EL680" s="22"/>
      <c r="EM680" s="22"/>
      <c r="EN680" s="22"/>
      <c r="EO680" s="22"/>
      <c r="EP680" s="22"/>
      <c r="EQ680" s="22"/>
      <c r="ER680" s="22"/>
      <c r="ES680" s="22"/>
      <c r="ET680" s="22"/>
      <c r="EU680" s="22"/>
      <c r="EV680" s="22"/>
      <c r="EW680" s="22"/>
      <c r="EX680" s="22"/>
      <c r="EY680" s="22"/>
      <c r="EZ680" s="22"/>
      <c r="FA680" s="22"/>
      <c r="FB680" s="22"/>
      <c r="FC680" s="22"/>
      <c r="FD680" s="22"/>
      <c r="FE680" s="22"/>
      <c r="FF680" s="22"/>
      <c r="FG680" s="22"/>
      <c r="FH680" s="22"/>
      <c r="FI680" s="22"/>
      <c r="FJ680" s="22"/>
      <c r="FK680" s="22"/>
      <c r="FL680" s="22"/>
      <c r="FM680" s="22"/>
      <c r="FN680" s="22"/>
      <c r="FO680" s="22"/>
      <c r="FP680" s="22"/>
      <c r="FQ680" s="22"/>
      <c r="FR680" s="22"/>
      <c r="FS680" s="22"/>
      <c r="FT680" s="22"/>
      <c r="FU680" s="22"/>
      <c r="FV680" s="22"/>
      <c r="FW680" s="22"/>
      <c r="FX680" s="22"/>
      <c r="FY680" s="22"/>
      <c r="FZ680" s="22"/>
      <c r="GA680" s="22"/>
      <c r="GB680" s="22"/>
      <c r="GC680" s="22"/>
      <c r="GD680" s="22"/>
      <c r="GE680" s="22"/>
      <c r="GF680" s="22"/>
      <c r="GG680" s="22"/>
      <c r="GH680" s="22"/>
      <c r="GI680" s="22"/>
      <c r="GJ680" s="22"/>
      <c r="GK680" s="22"/>
      <c r="GL680" s="22"/>
      <c r="GM680" s="22"/>
      <c r="GN680" s="22"/>
      <c r="GO680" s="22"/>
      <c r="GP680" s="22"/>
      <c r="GQ680" s="22"/>
      <c r="GR680" s="22"/>
      <c r="GS680" s="22"/>
      <c r="GT680" s="22"/>
      <c r="GU680" s="22"/>
      <c r="GV680" s="22"/>
      <c r="GW680" s="22"/>
      <c r="GX680" s="22"/>
      <c r="GY680" s="22"/>
      <c r="GZ680" s="22"/>
      <c r="HA680" s="22"/>
      <c r="HB680" s="22"/>
      <c r="HC680" s="22"/>
      <c r="HD680" s="22"/>
      <c r="HE680" s="22"/>
      <c r="HF680" s="22"/>
      <c r="HG680" s="22"/>
      <c r="HH680" s="22"/>
      <c r="HI680" s="22"/>
      <c r="HJ680" s="22"/>
      <c r="HK680" s="22"/>
      <c r="HL680" s="22"/>
      <c r="HM680" s="22"/>
      <c r="HN680" s="22"/>
      <c r="HO680" s="22"/>
      <c r="HP680" s="22"/>
      <c r="HQ680" s="22"/>
      <c r="HR680" s="22"/>
      <c r="HS680" s="22"/>
      <c r="HT680" s="22"/>
      <c r="HU680" s="22"/>
      <c r="HV680" s="22"/>
      <c r="HW680" s="22"/>
      <c r="HX680" s="22"/>
      <c r="HY680" s="22"/>
      <c r="HZ680" s="22"/>
      <c r="IA680" s="22"/>
      <c r="IB680" s="22"/>
      <c r="IC680" s="22"/>
      <c r="ID680" s="22"/>
      <c r="IE680" s="22"/>
      <c r="IF680" s="22"/>
      <c r="IG680" s="22"/>
      <c r="IH680" s="22"/>
      <c r="II680" s="22"/>
      <c r="IJ680" s="22"/>
      <c r="IK680" s="22"/>
      <c r="IL680" s="22"/>
      <c r="IM680" s="22"/>
      <c r="IN680" s="22"/>
      <c r="IO680" s="22"/>
      <c r="IP680" s="22"/>
      <c r="IQ680" s="22"/>
      <c r="IR680" s="22"/>
      <c r="IS680" s="22"/>
      <c r="IT680" s="22"/>
      <c r="IU680" s="22"/>
      <c r="IV680" s="22"/>
    </row>
    <row r="681" s="1" customFormat="1" ht="48" spans="1:256">
      <c r="A681" s="45" t="s">
        <v>42</v>
      </c>
      <c r="B681" s="46" t="s">
        <v>783</v>
      </c>
      <c r="C681" s="73" t="s">
        <v>51</v>
      </c>
      <c r="D681" s="45" t="s">
        <v>45</v>
      </c>
      <c r="E681" s="45" t="s">
        <v>267</v>
      </c>
      <c r="F681" s="45">
        <v>1</v>
      </c>
      <c r="G681" s="45">
        <v>1</v>
      </c>
      <c r="H681" s="45">
        <v>46</v>
      </c>
      <c r="I681" s="45">
        <v>194</v>
      </c>
      <c r="J681" s="45">
        <v>2020</v>
      </c>
      <c r="K681" s="45">
        <v>2020</v>
      </c>
      <c r="L681" s="55">
        <f>M681+N681+O681+P681</f>
        <v>501.5</v>
      </c>
      <c r="M681" s="55">
        <v>500</v>
      </c>
      <c r="N681" s="125">
        <v>0</v>
      </c>
      <c r="O681" s="125">
        <v>0</v>
      </c>
      <c r="P681" s="55">
        <v>1.5</v>
      </c>
      <c r="Q681" s="45" t="s">
        <v>46</v>
      </c>
      <c r="R681" s="45">
        <v>723</v>
      </c>
      <c r="S681" s="45">
        <v>3467</v>
      </c>
      <c r="T681" s="45">
        <v>46</v>
      </c>
      <c r="U681" s="45">
        <v>194</v>
      </c>
      <c r="V681" s="45">
        <v>0</v>
      </c>
      <c r="W681" s="45">
        <v>0</v>
      </c>
      <c r="X681" s="45">
        <v>0</v>
      </c>
      <c r="Y681" s="45">
        <v>0</v>
      </c>
      <c r="Z681" s="45">
        <v>0</v>
      </c>
      <c r="AA681" s="45">
        <v>0</v>
      </c>
      <c r="AB681" s="46" t="s">
        <v>779</v>
      </c>
      <c r="AC681" s="46" t="s">
        <v>754</v>
      </c>
      <c r="AD681" s="84"/>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c r="GQ681" s="2"/>
      <c r="GR681" s="2"/>
      <c r="GS681" s="2"/>
      <c r="GT681" s="2"/>
      <c r="GU681" s="2"/>
      <c r="GV681" s="2"/>
      <c r="GW681" s="2"/>
      <c r="GX681" s="2"/>
      <c r="GY681" s="2"/>
      <c r="GZ681" s="2"/>
      <c r="HA681" s="2"/>
      <c r="HB681" s="2"/>
      <c r="HC681" s="2"/>
      <c r="HD681" s="2"/>
      <c r="HE681" s="2"/>
      <c r="HF681" s="2"/>
      <c r="HG681" s="2"/>
      <c r="HH681" s="2"/>
      <c r="HI681" s="2"/>
      <c r="HJ681" s="2"/>
      <c r="HK681" s="2"/>
      <c r="HL681" s="2"/>
      <c r="HM681" s="2"/>
      <c r="HN681" s="2"/>
      <c r="HO681" s="2"/>
      <c r="HP681" s="2"/>
      <c r="HQ681" s="2"/>
      <c r="HR681" s="2"/>
      <c r="HS681" s="2"/>
      <c r="HT681" s="2"/>
      <c r="HU681" s="2"/>
      <c r="HV681" s="2"/>
      <c r="HW681" s="2"/>
      <c r="HX681" s="2"/>
      <c r="HY681" s="2"/>
      <c r="HZ681" s="2"/>
      <c r="IA681" s="2"/>
      <c r="IB681" s="2"/>
      <c r="IC681" s="2"/>
      <c r="ID681" s="2"/>
      <c r="IE681" s="2"/>
      <c r="IF681" s="2"/>
      <c r="IG681" s="2"/>
      <c r="IH681" s="2"/>
      <c r="II681" s="2"/>
      <c r="IJ681" s="2"/>
      <c r="IK681" s="2"/>
      <c r="IL681" s="2"/>
      <c r="IM681" s="2"/>
      <c r="IN681" s="2"/>
      <c r="IO681" s="2"/>
      <c r="IP681" s="2"/>
      <c r="IQ681" s="2"/>
      <c r="IR681" s="2"/>
      <c r="IS681" s="2"/>
      <c r="IT681" s="2"/>
      <c r="IU681" s="2"/>
      <c r="IV681" s="2"/>
    </row>
    <row r="682" s="1" customFormat="1" ht="48" spans="1:256">
      <c r="A682" s="45" t="s">
        <v>42</v>
      </c>
      <c r="B682" s="46" t="s">
        <v>784</v>
      </c>
      <c r="C682" s="73" t="s">
        <v>53</v>
      </c>
      <c r="D682" s="45" t="s">
        <v>45</v>
      </c>
      <c r="E682" s="45" t="s">
        <v>267</v>
      </c>
      <c r="F682" s="45">
        <v>1</v>
      </c>
      <c r="G682" s="45">
        <v>1</v>
      </c>
      <c r="H682" s="45">
        <v>277</v>
      </c>
      <c r="I682" s="45">
        <v>942</v>
      </c>
      <c r="J682" s="45">
        <v>2020</v>
      </c>
      <c r="K682" s="45">
        <v>2020</v>
      </c>
      <c r="L682" s="55">
        <f>M682+N682+O682+P682</f>
        <v>505</v>
      </c>
      <c r="M682" s="55">
        <v>500</v>
      </c>
      <c r="N682" s="125">
        <v>0</v>
      </c>
      <c r="O682" s="125">
        <v>0</v>
      </c>
      <c r="P682" s="55">
        <v>5</v>
      </c>
      <c r="Q682" s="45" t="s">
        <v>46</v>
      </c>
      <c r="R682" s="45">
        <v>564</v>
      </c>
      <c r="S682" s="45">
        <v>2172</v>
      </c>
      <c r="T682" s="45">
        <v>277</v>
      </c>
      <c r="U682" s="45">
        <v>942</v>
      </c>
      <c r="V682" s="45">
        <v>0</v>
      </c>
      <c r="W682" s="45">
        <v>0</v>
      </c>
      <c r="X682" s="45">
        <v>0</v>
      </c>
      <c r="Y682" s="45">
        <v>0</v>
      </c>
      <c r="Z682" s="45">
        <v>0</v>
      </c>
      <c r="AA682" s="45">
        <v>0</v>
      </c>
      <c r="AB682" s="46" t="s">
        <v>779</v>
      </c>
      <c r="AC682" s="46" t="s">
        <v>754</v>
      </c>
      <c r="AD682" s="84"/>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s="2"/>
      <c r="GN682" s="2"/>
      <c r="GO682" s="2"/>
      <c r="GP682" s="2"/>
      <c r="GQ682" s="2"/>
      <c r="GR682" s="2"/>
      <c r="GS682" s="2"/>
      <c r="GT682" s="2"/>
      <c r="GU682" s="2"/>
      <c r="GV682" s="2"/>
      <c r="GW682" s="2"/>
      <c r="GX682" s="2"/>
      <c r="GY682" s="2"/>
      <c r="GZ682" s="2"/>
      <c r="HA682" s="2"/>
      <c r="HB682" s="2"/>
      <c r="HC682" s="2"/>
      <c r="HD682" s="2"/>
      <c r="HE682" s="2"/>
      <c r="HF682" s="2"/>
      <c r="HG682" s="2"/>
      <c r="HH682" s="2"/>
      <c r="HI682" s="2"/>
      <c r="HJ682" s="2"/>
      <c r="HK682" s="2"/>
      <c r="HL682" s="2"/>
      <c r="HM682" s="2"/>
      <c r="HN682" s="2"/>
      <c r="HO682" s="2"/>
      <c r="HP682" s="2"/>
      <c r="HQ682" s="2"/>
      <c r="HR682" s="2"/>
      <c r="HS682" s="2"/>
      <c r="HT682" s="2"/>
      <c r="HU682" s="2"/>
      <c r="HV682" s="2"/>
      <c r="HW682" s="2"/>
      <c r="HX682" s="2"/>
      <c r="HY682" s="2"/>
      <c r="HZ682" s="2"/>
      <c r="IA682" s="2"/>
      <c r="IB682" s="2"/>
      <c r="IC682" s="2"/>
      <c r="ID682" s="2"/>
      <c r="IE682" s="2"/>
      <c r="IF682" s="2"/>
      <c r="IG682" s="2"/>
      <c r="IH682" s="2"/>
      <c r="II682" s="2"/>
      <c r="IJ682" s="2"/>
      <c r="IK682" s="2"/>
      <c r="IL682" s="2"/>
      <c r="IM682" s="2"/>
      <c r="IN682" s="2"/>
      <c r="IO682" s="2"/>
      <c r="IP682" s="2"/>
      <c r="IQ682" s="2"/>
      <c r="IR682" s="2"/>
      <c r="IS682" s="2"/>
      <c r="IT682" s="2"/>
      <c r="IU682" s="2"/>
      <c r="IV682" s="2"/>
    </row>
    <row r="683" s="7" customFormat="1" ht="24" spans="1:229">
      <c r="A683" s="45" t="s">
        <v>42</v>
      </c>
      <c r="B683" s="46" t="s">
        <v>785</v>
      </c>
      <c r="C683" s="45" t="s">
        <v>55</v>
      </c>
      <c r="D683" s="45" t="s">
        <v>45</v>
      </c>
      <c r="E683" s="45" t="s">
        <v>267</v>
      </c>
      <c r="F683" s="45">
        <v>1</v>
      </c>
      <c r="G683" s="45">
        <v>1</v>
      </c>
      <c r="H683" s="45">
        <v>16</v>
      </c>
      <c r="I683" s="45">
        <v>50</v>
      </c>
      <c r="J683" s="45">
        <v>2020</v>
      </c>
      <c r="K683" s="45">
        <v>2020</v>
      </c>
      <c r="L683" s="55">
        <v>5</v>
      </c>
      <c r="M683" s="55">
        <v>5</v>
      </c>
      <c r="N683" s="55">
        <v>0</v>
      </c>
      <c r="O683" s="55">
        <v>0</v>
      </c>
      <c r="P683" s="55">
        <v>0</v>
      </c>
      <c r="Q683" s="45" t="s">
        <v>337</v>
      </c>
      <c r="R683" s="45">
        <v>16</v>
      </c>
      <c r="S683" s="45">
        <v>50</v>
      </c>
      <c r="T683" s="45">
        <f>H683</f>
        <v>16</v>
      </c>
      <c r="U683" s="45">
        <f>I683</f>
        <v>50</v>
      </c>
      <c r="V683" s="45">
        <v>0</v>
      </c>
      <c r="W683" s="45">
        <v>0</v>
      </c>
      <c r="X683" s="45">
        <v>0</v>
      </c>
      <c r="Y683" s="45">
        <v>0</v>
      </c>
      <c r="Z683" s="45">
        <v>0</v>
      </c>
      <c r="AA683" s="45">
        <v>0</v>
      </c>
      <c r="AB683" s="46" t="s">
        <v>222</v>
      </c>
      <c r="AC683" s="46" t="s">
        <v>55</v>
      </c>
      <c r="AD683" s="4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c r="BU683" s="6"/>
      <c r="BV683" s="6"/>
      <c r="BW683" s="6"/>
      <c r="BX683" s="6"/>
      <c r="BY683" s="6"/>
      <c r="BZ683" s="6"/>
      <c r="CA683" s="6"/>
      <c r="CB683" s="6"/>
      <c r="CC683" s="6"/>
      <c r="CD683" s="6"/>
      <c r="CE683" s="6"/>
      <c r="CF683" s="6"/>
      <c r="CG683" s="6"/>
      <c r="CH683" s="6"/>
      <c r="CI683" s="6"/>
      <c r="CJ683" s="6"/>
      <c r="CK683" s="6"/>
      <c r="CL683" s="6"/>
      <c r="CM683" s="6"/>
      <c r="CN683" s="6"/>
      <c r="CO683" s="6"/>
      <c r="CP683" s="6"/>
      <c r="CQ683" s="6"/>
      <c r="CR683" s="6"/>
      <c r="CS683" s="6"/>
      <c r="CT683" s="6"/>
      <c r="CU683" s="6"/>
      <c r="CV683" s="6"/>
      <c r="CW683" s="6"/>
      <c r="CX683" s="6"/>
      <c r="CY683" s="6"/>
      <c r="CZ683" s="6"/>
      <c r="DA683" s="6"/>
      <c r="DB683" s="6"/>
      <c r="DC683" s="6"/>
      <c r="DD683" s="6"/>
      <c r="DE683" s="6"/>
      <c r="DF683" s="6"/>
      <c r="DG683" s="6"/>
      <c r="DH683" s="6"/>
      <c r="DI683" s="6"/>
      <c r="DJ683" s="6"/>
      <c r="DK683" s="6"/>
      <c r="DL683" s="6"/>
      <c r="DM683" s="6"/>
      <c r="DN683" s="6"/>
      <c r="DO683" s="6"/>
      <c r="DP683" s="6"/>
      <c r="DQ683" s="6"/>
      <c r="DR683" s="6"/>
      <c r="DS683" s="6"/>
      <c r="DT683" s="6"/>
      <c r="DU683" s="6"/>
      <c r="DV683" s="6"/>
      <c r="DW683" s="6"/>
      <c r="DX683" s="6"/>
      <c r="DY683" s="6"/>
      <c r="DZ683" s="6"/>
      <c r="EA683" s="6"/>
      <c r="EB683" s="6"/>
      <c r="EC683" s="6"/>
      <c r="ED683" s="6"/>
      <c r="EE683" s="6"/>
      <c r="EF683" s="6"/>
      <c r="EG683" s="6"/>
      <c r="EH683" s="6"/>
      <c r="EI683" s="6"/>
      <c r="EJ683" s="6"/>
      <c r="EK683" s="6"/>
      <c r="EL683" s="6"/>
      <c r="EM683" s="6"/>
      <c r="EN683" s="6"/>
      <c r="EO683" s="6"/>
      <c r="EP683" s="6"/>
      <c r="EQ683" s="6"/>
      <c r="ER683" s="6"/>
      <c r="ES683" s="6"/>
      <c r="ET683" s="6"/>
      <c r="EU683" s="6"/>
      <c r="EV683" s="6"/>
      <c r="EW683" s="6"/>
      <c r="EX683" s="6"/>
      <c r="EY683" s="6"/>
      <c r="EZ683" s="6"/>
      <c r="FA683" s="6"/>
      <c r="FB683" s="6"/>
      <c r="FC683" s="6"/>
      <c r="FD683" s="6"/>
      <c r="FE683" s="6"/>
      <c r="FF683" s="6"/>
      <c r="FG683" s="6"/>
      <c r="FH683" s="6"/>
      <c r="FI683" s="6"/>
      <c r="FJ683" s="6"/>
      <c r="FK683" s="6"/>
      <c r="FL683" s="6"/>
      <c r="FM683" s="6"/>
      <c r="FN683" s="6"/>
      <c r="FO683" s="6"/>
      <c r="FP683" s="6"/>
      <c r="FQ683" s="6"/>
      <c r="FR683" s="6"/>
      <c r="FS683" s="6"/>
      <c r="FT683" s="6"/>
      <c r="FU683" s="6"/>
      <c r="FV683" s="6"/>
      <c r="FW683" s="6"/>
      <c r="FX683" s="6"/>
      <c r="FY683" s="6"/>
      <c r="FZ683" s="6"/>
      <c r="GA683" s="6"/>
      <c r="GB683" s="6"/>
      <c r="GC683" s="6"/>
      <c r="GD683" s="6"/>
      <c r="GE683" s="6"/>
      <c r="GF683" s="6"/>
      <c r="GG683" s="6"/>
      <c r="GH683" s="6"/>
      <c r="GI683" s="6"/>
      <c r="GJ683" s="6"/>
      <c r="GK683" s="6"/>
      <c r="GL683" s="6"/>
      <c r="GM683" s="6"/>
      <c r="GN683" s="6"/>
      <c r="GO683" s="6"/>
      <c r="GP683" s="6"/>
      <c r="GQ683" s="6"/>
      <c r="GR683" s="6"/>
      <c r="GS683" s="6"/>
      <c r="GT683" s="6"/>
      <c r="GU683" s="6"/>
      <c r="GV683" s="6"/>
      <c r="GW683" s="6"/>
      <c r="GX683" s="6"/>
      <c r="GY683" s="6"/>
      <c r="GZ683" s="6"/>
      <c r="HA683" s="6"/>
      <c r="HB683" s="6"/>
      <c r="HC683" s="6"/>
      <c r="HD683" s="6"/>
      <c r="HE683" s="6"/>
      <c r="HF683" s="6"/>
      <c r="HG683" s="6"/>
      <c r="HH683" s="6"/>
      <c r="HI683" s="6"/>
      <c r="HJ683" s="6"/>
      <c r="HK683" s="6"/>
      <c r="HL683" s="6"/>
      <c r="HM683" s="6"/>
      <c r="HN683" s="6"/>
      <c r="HO683" s="6"/>
      <c r="HP683" s="6"/>
      <c r="HQ683" s="6"/>
      <c r="HR683" s="6"/>
      <c r="HS683" s="6"/>
      <c r="HT683" s="6"/>
      <c r="HU683" s="6"/>
    </row>
  </sheetData>
  <mergeCells count="37">
    <mergeCell ref="A1:B1"/>
    <mergeCell ref="A2:AC2"/>
    <mergeCell ref="A4:C4"/>
    <mergeCell ref="I4:J4"/>
    <mergeCell ref="L4:P4"/>
    <mergeCell ref="T4:W4"/>
    <mergeCell ref="H5:I5"/>
    <mergeCell ref="J5:K5"/>
    <mergeCell ref="L5:P5"/>
    <mergeCell ref="Q5:U5"/>
    <mergeCell ref="V5:AA5"/>
    <mergeCell ref="T6:U6"/>
    <mergeCell ref="V6:W6"/>
    <mergeCell ref="X6:Y6"/>
    <mergeCell ref="Z6:AA6"/>
    <mergeCell ref="A5:A7"/>
    <mergeCell ref="B5:B7"/>
    <mergeCell ref="C5:C7"/>
    <mergeCell ref="D5:D7"/>
    <mergeCell ref="E5:E7"/>
    <mergeCell ref="F5:F7"/>
    <mergeCell ref="G5:G7"/>
    <mergeCell ref="H6:H7"/>
    <mergeCell ref="I6:I7"/>
    <mergeCell ref="J6:J7"/>
    <mergeCell ref="K6:K7"/>
    <mergeCell ref="L6:L7"/>
    <mergeCell ref="M6:M7"/>
    <mergeCell ref="N6:N7"/>
    <mergeCell ref="O6:O7"/>
    <mergeCell ref="P6:P7"/>
    <mergeCell ref="Q6:Q7"/>
    <mergeCell ref="R6:R7"/>
    <mergeCell ref="S6:S7"/>
    <mergeCell ref="AB5:AB7"/>
    <mergeCell ref="AC5:AC7"/>
    <mergeCell ref="AD5:AD7"/>
  </mergeCells>
  <conditionalFormatting sqref="F489">
    <cfRule type="expression" dxfId="0" priority="8" stopIfTrue="1">
      <formula>AND(ISNUMBER(#REF!),#REF!&lt;200)</formula>
    </cfRule>
    <cfRule type="expression" dxfId="0" priority="9" stopIfTrue="1">
      <formula>AND(ISNUMBER(#REF!),#REF!&lt;200)</formula>
    </cfRule>
    <cfRule type="expression" dxfId="0" priority="10" stopIfTrue="1">
      <formula>AND(ISNUMBER(#REF!),#REF!&lt;200)</formula>
    </cfRule>
  </conditionalFormatting>
  <conditionalFormatting sqref="B507">
    <cfRule type="duplicateValues" dxfId="1" priority="13"/>
  </conditionalFormatting>
  <conditionalFormatting sqref="B508">
    <cfRule type="duplicateValues" dxfId="1" priority="14"/>
  </conditionalFormatting>
  <conditionalFormatting sqref="L489:L497">
    <cfRule type="expression" dxfId="0" priority="5" stopIfTrue="1">
      <formula>AND(ISNUMBER(#REF!),#REF!&lt;200)</formula>
    </cfRule>
    <cfRule type="cellIs" priority="6" stopIfTrue="1" operator="greaterThan">
      <formula>400000</formula>
    </cfRule>
    <cfRule type="expression" dxfId="0" priority="7" stopIfTrue="1">
      <formula>AND(ISNUMBER(#REF!),#REF!&lt;200)</formula>
    </cfRule>
  </conditionalFormatting>
  <conditionalFormatting sqref="M489:M497">
    <cfRule type="expression" dxfId="0" priority="2" stopIfTrue="1">
      <formula>AND(ISNUMBER(#REF!),#REF!&lt;200)</formula>
    </cfRule>
    <cfRule type="cellIs" priority="3" stopIfTrue="1" operator="greaterThan">
      <formula>400000</formula>
    </cfRule>
    <cfRule type="expression" dxfId="0" priority="4" stopIfTrue="1">
      <formula>AND(ISNUMBER(#REF!),#REF!&lt;200)</formula>
    </cfRule>
  </conditionalFormatting>
  <pageMargins left="0.39" right="0.28" top="0.63" bottom="0.63" header="0.51" footer="0.35"/>
  <pageSetup paperSize="9" scale="80" orientation="landscape" horizontalDpi="600"/>
  <headerFooter alignWithMargins="0" scaleWithDoc="0">
    <oddFooter>&amp;C第 &amp;P 页，共 &amp;N 页</oddFooter>
  </headerFooter>
  <ignoredErrors>
    <ignoredError sqref="P236" formulaRange="1"/>
  </ignoredErrors>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4</vt:i4>
      </vt:variant>
    </vt:vector>
  </HeadingPairs>
  <TitlesOfParts>
    <vt:vector size="4" baseType="lpstr">
      <vt:lpstr>三年汇总表</vt:lpstr>
      <vt:lpstr>2018年</vt:lpstr>
      <vt:lpstr>2019年</vt:lpstr>
      <vt:lpstr>2020年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revision>1</cp:revision>
  <dcterms:created xsi:type="dcterms:W3CDTF">2018-05-31T12:14:00Z</dcterms:created>
  <dcterms:modified xsi:type="dcterms:W3CDTF">2019-12-23T00:47:29Z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2052-11.1.0.9305</vt:lpwstr>
  </property>
  <property fmtid="{D5CDD505-2E9C-101B-9397-08002B2CF9AE}" pid="3" name="KSORubyTemplateID">
    <vt:lpwstr>11</vt:lpwstr>
  </property>
  <property fmtid="{D5CDD505-2E9C-101B-9397-08002B2CF9AE}" pid="4" name="KSOReadingLayout">
    <vt:bool>false</vt:bool>
  </property>
</Properties>
</file>