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65" tabRatio="639" activeTab="1"/>
  </bookViews>
  <sheets>
    <sheet name="附件1" sheetId="1" r:id="rId1"/>
    <sheet name="附件2 " sheetId="2" r:id="rId2"/>
    <sheet name="附件3" sheetId="3" r:id="rId3"/>
    <sheet name="附件4" sheetId="4" r:id="rId4"/>
  </sheets>
  <definedNames>
    <definedName name="_xlnm.Print_Area" localSheetId="2">'附件3'!$A$1:$T$160</definedName>
    <definedName name="_xlnm.Print_Area" localSheetId="3">'附件4'!$A$1:$Z$114</definedName>
    <definedName name="_xlnm.Print_Titles" localSheetId="1">'附件2 '!$2:$5</definedName>
    <definedName name="_xlnm.Print_Titles" localSheetId="2">'附件3'!$1:$6</definedName>
    <definedName name="_xlnm.Print_Titles" localSheetId="3">'附件4'!$2:$8</definedName>
  </definedNames>
  <calcPr fullCalcOnLoad="1"/>
</workbook>
</file>

<file path=xl/sharedStrings.xml><?xml version="1.0" encoding="utf-8"?>
<sst xmlns="http://schemas.openxmlformats.org/spreadsheetml/2006/main" count="762" uniqueCount="457">
  <si>
    <t>附表1</t>
  </si>
  <si>
    <t>项目</t>
  </si>
  <si>
    <t>单位</t>
  </si>
  <si>
    <t>数量</t>
  </si>
  <si>
    <t>一、基本情况</t>
  </si>
  <si>
    <t>—</t>
  </si>
  <si>
    <t>二、贫困现状</t>
  </si>
  <si>
    <t>乡镇数</t>
  </si>
  <si>
    <t>个</t>
  </si>
  <si>
    <t>贫困人口</t>
  </si>
  <si>
    <t>建档立卡户数</t>
  </si>
  <si>
    <t>户</t>
  </si>
  <si>
    <t>行政村数</t>
  </si>
  <si>
    <t>建档立卡人口数</t>
  </si>
  <si>
    <t>人</t>
  </si>
  <si>
    <t>总户数</t>
  </si>
  <si>
    <t>上年底未脱贫户数</t>
  </si>
  <si>
    <t xml:space="preserve">   其中：乡村户籍户数</t>
  </si>
  <si>
    <t>上年度未脱贫人口数</t>
  </si>
  <si>
    <t>总人口数</t>
  </si>
  <si>
    <t>贫困村</t>
  </si>
  <si>
    <t>建档立卡村数</t>
  </si>
  <si>
    <t xml:space="preserve">   其中：乡村户籍人口</t>
  </si>
  <si>
    <t>上年底未退出村数</t>
  </si>
  <si>
    <t>农村居民人均可支配收入</t>
  </si>
  <si>
    <t>元</t>
  </si>
  <si>
    <t>贫困县</t>
  </si>
  <si>
    <t>上年底未摘帽县数</t>
  </si>
  <si>
    <t>上年度财政总收入</t>
  </si>
  <si>
    <t>万元</t>
  </si>
  <si>
    <t>上年底贫困发生率</t>
  </si>
  <si>
    <t>%</t>
  </si>
  <si>
    <t xml:space="preserve">    其中：整合财政涉农资金范围预算收入</t>
  </si>
  <si>
    <t>三、本年度脱贫目标任务</t>
  </si>
  <si>
    <t>上年度地方财政支出</t>
  </si>
  <si>
    <t>减贫户数</t>
  </si>
  <si>
    <t xml:space="preserve">    其中：农林水支出</t>
  </si>
  <si>
    <t>减贫人口</t>
  </si>
  <si>
    <t>上年度实际整合财政涉农资金</t>
  </si>
  <si>
    <t>贫困村退出</t>
  </si>
  <si>
    <t>本年度财政支农预算比上年增长</t>
  </si>
  <si>
    <t>贫困县摘帽</t>
  </si>
  <si>
    <t>附表2</t>
  </si>
  <si>
    <t xml:space="preserve"> 单位：万元</t>
  </si>
  <si>
    <t>序号</t>
  </si>
  <si>
    <t>统筹整合财政涉农资金名称</t>
  </si>
  <si>
    <t>资金管理部门</t>
  </si>
  <si>
    <t>上年度各级财政投入</t>
  </si>
  <si>
    <t>本年度各级财政计划投入规模</t>
  </si>
  <si>
    <t>纳入本年度统筹整合使用方案资金规模</t>
  </si>
  <si>
    <t>总额</t>
  </si>
  <si>
    <t>其中实际纳入整合使用金额</t>
  </si>
  <si>
    <t>合计</t>
  </si>
  <si>
    <t>中央安排</t>
  </si>
  <si>
    <t>省级安排</t>
  </si>
  <si>
    <t>市级安排</t>
  </si>
  <si>
    <t>县级安排</t>
  </si>
  <si>
    <t>一、</t>
  </si>
  <si>
    <t>中央确定统筹整合涉农资金</t>
  </si>
  <si>
    <t>中央财政专项扶贫资金</t>
  </si>
  <si>
    <t>水利发展资金（对应原表第2项农田水利设施建设和水土保持补助资金、第17项江河湖库水系综合整治资金、第18全项国山洪灾害防治经费）</t>
  </si>
  <si>
    <t>农业生产发展资金（不含直接发放给农牧民部分及农机购置补助，对应原表第3项现代农业生产发展资金、第4项农业技术推广与服务补助资金）</t>
  </si>
  <si>
    <t>林业改革资金（对应原表第5项林业补助资金）</t>
  </si>
  <si>
    <t>农业综合开发补助资金</t>
  </si>
  <si>
    <t>农村综合改革转移支付</t>
  </si>
  <si>
    <t>新增建设用地土地有偿使用费安排的高标准基本农田建设
补助资金</t>
  </si>
  <si>
    <t>农村环境连片整治示范资金</t>
  </si>
  <si>
    <t>车辆购置税收入补助地方用于一般公路建设项目资金
（支持农村公路部分）</t>
  </si>
  <si>
    <t>农村危房改造补助资金</t>
  </si>
  <si>
    <t>中央专项彩票公益金
支持扶贫资金</t>
  </si>
  <si>
    <t>产粮大县奖励资金</t>
  </si>
  <si>
    <t>生猪（牛羊）调出大县奖励
资金（省级统筹部分）</t>
  </si>
  <si>
    <t>农业资源及生态保护补助资金
（对农民的直接补贴除外）</t>
  </si>
  <si>
    <t>服务业发展专项资金
（支持新农村现代流通服务网络工程部分）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</si>
  <si>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</si>
  <si>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</si>
  <si>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其他</t>
  </si>
  <si>
    <t>二、</t>
  </si>
  <si>
    <t>省级确定统筹整合涉农资金</t>
  </si>
  <si>
    <t>例：省级财政扶贫资金</t>
  </si>
  <si>
    <t>以工代赈（含示范工程）资金</t>
  </si>
  <si>
    <t>民族宗教专项资金（发展类资金）</t>
  </si>
  <si>
    <t>水利专项资金</t>
  </si>
  <si>
    <t>农业发展专项资金</t>
  </si>
  <si>
    <t>林业补助资金</t>
  </si>
  <si>
    <t>农村综合改革专项资金</t>
  </si>
  <si>
    <t>新农村建设及城乡统筹专项资金</t>
  </si>
  <si>
    <t>新增建设用地土地有偿使用费安排的高标准基本农田建设补助资金</t>
  </si>
  <si>
    <t>农村危房改造与抗震安居工程专项资金</t>
  </si>
  <si>
    <t>农业资源及生态保护补助资金（对农民的直接补贴除外）</t>
  </si>
  <si>
    <t>江河湖库水系综合整治资金</t>
  </si>
  <si>
    <t>山洪灾害防治经费</t>
  </si>
  <si>
    <t>小型农田水利设施运行管护资金</t>
  </si>
  <si>
    <t>水资源保护专项资金</t>
  </si>
  <si>
    <t>农村饮水安全工程建设补助资金</t>
  </si>
  <si>
    <t>旅游发展资金</t>
  </si>
  <si>
    <t>供销综合改革与产业发展专项资金（支持农村现代流通网络体系建设部分）</t>
  </si>
  <si>
    <t>省级预算内基本建设投资用于“三农”建设部分资金</t>
  </si>
  <si>
    <t>三、</t>
  </si>
  <si>
    <t>市级确定统筹整合财政涉农资金</t>
  </si>
  <si>
    <t>农业综合开发土地治理州级配套资金</t>
  </si>
  <si>
    <t>扶贫专项资金</t>
  </si>
  <si>
    <t>四、</t>
  </si>
  <si>
    <t>县级确定统筹整合财政涉农资金</t>
  </si>
  <si>
    <t>脱贫攻坚经费</t>
  </si>
  <si>
    <t>新农村建设配套资金</t>
  </si>
  <si>
    <t>易地扶贫搬迁资金和农村危房改造程资金</t>
  </si>
  <si>
    <t>教育、医疗、卫生等社会事业方面资金</t>
  </si>
  <si>
    <t>说明：1.资金管理部门指纳入整合范围各类资金对应的县级资金项目管理部门。</t>
  </si>
  <si>
    <t xml:space="preserve">      2.上年度各级财政投入“其中实际纳入整合使用金额”在2016年度资金整合中不填报。</t>
  </si>
  <si>
    <t xml:space="preserve">      3.本年度各级财政计划投入规模：在2016年度资金整合方案中包括已经下达的资金和预计到年底可能到位的资金。</t>
  </si>
  <si>
    <t xml:space="preserve"> </t>
  </si>
  <si>
    <t>项目类别
和名称</t>
  </si>
  <si>
    <t>建设规模</t>
  </si>
  <si>
    <t>计划总投资（万元）</t>
  </si>
  <si>
    <t>其中整合财政涉农资金直接用于扶贫对象</t>
  </si>
  <si>
    <t>项目实施主管部门</t>
  </si>
  <si>
    <t>整合资金使用责任管理部门</t>
  </si>
  <si>
    <t>其中</t>
  </si>
  <si>
    <t>整合财政涉农资金投入</t>
  </si>
  <si>
    <t>金融资金投入</t>
  </si>
  <si>
    <t>社会资金投入</t>
  </si>
  <si>
    <t>农户自筹</t>
  </si>
  <si>
    <t>贫困村规模</t>
  </si>
  <si>
    <t>贫困户规模</t>
  </si>
  <si>
    <t>中央</t>
  </si>
  <si>
    <t>省级</t>
  </si>
  <si>
    <t>市级</t>
  </si>
  <si>
    <t>县级</t>
  </si>
  <si>
    <t>个数</t>
  </si>
  <si>
    <t>金额
（万元）</t>
  </si>
  <si>
    <t>户数</t>
  </si>
  <si>
    <t>人数</t>
  </si>
  <si>
    <t>一、基础设施</t>
  </si>
  <si>
    <t>（一）农村交通</t>
  </si>
  <si>
    <t>县发工局</t>
  </si>
  <si>
    <t>县财政局、县扶贫办</t>
  </si>
  <si>
    <t>(二)水利</t>
  </si>
  <si>
    <t>县水务局</t>
  </si>
  <si>
    <t>（三）能源</t>
  </si>
  <si>
    <t>1.电力</t>
  </si>
  <si>
    <t>电力改造</t>
  </si>
  <si>
    <t>2.农村沼气</t>
  </si>
  <si>
    <t>（四）信息化建设</t>
  </si>
  <si>
    <t>1.村通宽带</t>
  </si>
  <si>
    <t>2.电商发展</t>
  </si>
  <si>
    <t>（五）阵地建设</t>
  </si>
  <si>
    <t>二、产业发展</t>
  </si>
  <si>
    <t>亩</t>
  </si>
  <si>
    <t>头</t>
  </si>
  <si>
    <t>蜂蜜</t>
  </si>
  <si>
    <t>（五）其它</t>
  </si>
  <si>
    <t>三、民生改善</t>
  </si>
  <si>
    <t>（一）易地扶贫搬迁</t>
  </si>
  <si>
    <t>（二）危房改造</t>
  </si>
  <si>
    <t>（三）新村建设</t>
  </si>
  <si>
    <t>（四）人居环境改善</t>
  </si>
  <si>
    <t>庭院经济</t>
  </si>
  <si>
    <t>四、公共服务</t>
  </si>
  <si>
    <t>（一）教育</t>
  </si>
  <si>
    <t>（二）卫生</t>
  </si>
  <si>
    <t>（三）文化体育</t>
  </si>
  <si>
    <t>（四）广播电视</t>
  </si>
  <si>
    <t>（五）养老与社会救助</t>
  </si>
  <si>
    <t>五、能力建设</t>
  </si>
  <si>
    <t>（一）农村实用技术培训</t>
  </si>
  <si>
    <t>（二）技能培训</t>
  </si>
  <si>
    <t>（三）就业创业培训</t>
  </si>
  <si>
    <t>（四）其它</t>
  </si>
  <si>
    <t>六、生态建设与环境保护</t>
  </si>
  <si>
    <t>（一）生态建设</t>
  </si>
  <si>
    <t>（二）环境治理</t>
  </si>
  <si>
    <t>附表4</t>
  </si>
  <si>
    <t>资金使用对象</t>
  </si>
  <si>
    <t>其中：直接用于扶贫村贫困人口</t>
  </si>
  <si>
    <t>贫困户</t>
  </si>
  <si>
    <t>资金投入</t>
  </si>
  <si>
    <t>小计</t>
  </si>
  <si>
    <t>一、贫困村</t>
  </si>
  <si>
    <t>（一）已退出贫困村</t>
  </si>
  <si>
    <t>(二)当年计划退出贫困村</t>
  </si>
  <si>
    <t>安全饮水工程</t>
  </si>
  <si>
    <t>（三）未退出贫困村</t>
  </si>
  <si>
    <t>二、非贫困村</t>
  </si>
  <si>
    <t>三、其他</t>
  </si>
  <si>
    <r>
      <rPr>
        <b/>
        <sz val="20"/>
        <rFont val="方正小标宋简体"/>
        <family val="4"/>
      </rPr>
      <t xml:space="preserve">      云南省</t>
    </r>
    <r>
      <rPr>
        <b/>
        <u val="single"/>
        <sz val="20"/>
        <rFont val="方正小标宋简体"/>
        <family val="4"/>
      </rPr>
      <t xml:space="preserve">  勐海  </t>
    </r>
    <r>
      <rPr>
        <b/>
        <sz val="20"/>
        <rFont val="方正小标宋简体"/>
        <family val="4"/>
      </rPr>
      <t>县财政涉农资金整合方案基本情况表</t>
    </r>
  </si>
  <si>
    <r>
      <t>云南省</t>
    </r>
    <r>
      <rPr>
        <b/>
        <u val="single"/>
        <sz val="20"/>
        <color indexed="8"/>
        <rFont val="方正小标宋简体"/>
        <family val="4"/>
      </rPr>
      <t xml:space="preserve">  勐海  </t>
    </r>
    <r>
      <rPr>
        <b/>
        <sz val="20"/>
        <color indexed="8"/>
        <rFont val="方正小标宋简体"/>
        <family val="4"/>
      </rPr>
      <t>县统筹整合财政涉农资金汇总表</t>
    </r>
  </si>
  <si>
    <t>扶贫办</t>
  </si>
  <si>
    <t>水务局</t>
  </si>
  <si>
    <t>农业和科技局</t>
  </si>
  <si>
    <t>林业局</t>
  </si>
  <si>
    <t>财政局</t>
  </si>
  <si>
    <t>住建局</t>
  </si>
  <si>
    <t>文体旅游局</t>
  </si>
  <si>
    <t>扶贫办</t>
  </si>
  <si>
    <t>民宗局</t>
  </si>
  <si>
    <t>农村综合改革县级配套</t>
  </si>
  <si>
    <t>生态乡镇农村环境整治项目资金</t>
  </si>
  <si>
    <t>环保局</t>
  </si>
  <si>
    <t>其他</t>
  </si>
  <si>
    <t>附表3</t>
  </si>
  <si>
    <r>
      <rPr>
        <b/>
        <sz val="20"/>
        <rFont val="方正小标宋简体"/>
        <family val="4"/>
      </rPr>
      <t>云南省</t>
    </r>
    <r>
      <rPr>
        <b/>
        <u val="single"/>
        <sz val="20"/>
        <rFont val="方正小标宋简体"/>
        <family val="4"/>
      </rPr>
      <t>勐海</t>
    </r>
    <r>
      <rPr>
        <b/>
        <sz val="20"/>
        <rFont val="方正小标宋简体"/>
        <family val="4"/>
      </rPr>
      <t>县统筹整合财政涉农资金使用安排脱贫攻坚项目表——按项目类别
（2017年）</t>
    </r>
  </si>
  <si>
    <t>填报单位：</t>
  </si>
  <si>
    <t>财政专项资金投入</t>
  </si>
  <si>
    <t>勐海县2017年自然村“晴通雨阻”公路</t>
  </si>
  <si>
    <t>县交通局</t>
  </si>
  <si>
    <t>勐阿镇贺建桥危桥改造工程</t>
  </si>
  <si>
    <t>贫困村安全防护设施工程项目</t>
  </si>
  <si>
    <t>县饮水安全管理局</t>
  </si>
  <si>
    <t>（六）亮化工程</t>
  </si>
  <si>
    <t>（七）环卫设施</t>
  </si>
  <si>
    <t>（一）种养殖业</t>
  </si>
  <si>
    <t>水稻</t>
  </si>
  <si>
    <t>乡镇</t>
  </si>
  <si>
    <t>县农业和科技局</t>
  </si>
  <si>
    <t>玉米</t>
  </si>
  <si>
    <t>甘蔗</t>
  </si>
  <si>
    <t>冬瓜</t>
  </si>
  <si>
    <t>茶叶</t>
  </si>
  <si>
    <t>山地红米</t>
  </si>
  <si>
    <t>木薯</t>
  </si>
  <si>
    <t>橡胶</t>
  </si>
  <si>
    <t>薏仁</t>
  </si>
  <si>
    <t>猪</t>
  </si>
  <si>
    <t>黑花</t>
  </si>
  <si>
    <t>黄豆</t>
  </si>
  <si>
    <t>坚果</t>
  </si>
  <si>
    <t>茶园改造</t>
  </si>
  <si>
    <t>牛</t>
  </si>
  <si>
    <t>鸡</t>
  </si>
  <si>
    <t>羊</t>
  </si>
  <si>
    <t>橘子</t>
  </si>
  <si>
    <t>桑</t>
  </si>
  <si>
    <t>魔芋</t>
  </si>
  <si>
    <t>板栗</t>
  </si>
  <si>
    <t>核桃</t>
  </si>
  <si>
    <t>杉松</t>
  </si>
  <si>
    <t>沙松</t>
  </si>
  <si>
    <t>姜</t>
  </si>
  <si>
    <t>沉香</t>
  </si>
  <si>
    <t>鸭</t>
  </si>
  <si>
    <t>鹅</t>
  </si>
  <si>
    <t>沙糖桔</t>
  </si>
  <si>
    <t>桑种</t>
  </si>
  <si>
    <t>花</t>
  </si>
  <si>
    <t>苦子果</t>
  </si>
  <si>
    <t>姬松茸</t>
  </si>
  <si>
    <t>桃子</t>
  </si>
  <si>
    <t>泡果</t>
  </si>
  <si>
    <t>芒果</t>
  </si>
  <si>
    <t>李子</t>
  </si>
  <si>
    <t>砂仁</t>
  </si>
  <si>
    <t>云麻</t>
  </si>
  <si>
    <t>母猪</t>
  </si>
  <si>
    <t>蜜蜂</t>
  </si>
  <si>
    <t>鸭舍</t>
  </si>
  <si>
    <t>水产养鱼</t>
  </si>
  <si>
    <t>红香糯</t>
  </si>
  <si>
    <t>香橼</t>
  </si>
  <si>
    <t>杨梅</t>
  </si>
  <si>
    <t>紫皮石斛</t>
  </si>
  <si>
    <t>旱稻</t>
  </si>
  <si>
    <t>（二）农副产品加工业</t>
  </si>
  <si>
    <t>（三）乡村旅游业</t>
  </si>
  <si>
    <t>集体经济发展（水果）</t>
  </si>
  <si>
    <t>勐海县财政局</t>
  </si>
  <si>
    <t>集体经济发展（橡胶）</t>
  </si>
  <si>
    <t>集体经济发展（茶叶）</t>
  </si>
  <si>
    <t>集体经济发展（生猪）</t>
  </si>
  <si>
    <t>集体经济发展（租门面）</t>
  </si>
  <si>
    <t>危旧房改造</t>
  </si>
  <si>
    <t>勐满镇南达村委会村环境综合整治项目</t>
  </si>
  <si>
    <t>县环保局</t>
  </si>
  <si>
    <t>勐遮镇曼令村委会坝卡新寨环境综合整治项目</t>
  </si>
  <si>
    <t>勐阿镇曼迈村委会环境综合整治项目</t>
  </si>
  <si>
    <t>勐宋乡曼吕村委会曼吕傣一组农村环境综合整治项目</t>
  </si>
  <si>
    <t>勐宋乡曼吕村委会纳卡村农村环境综合整治项目</t>
  </si>
  <si>
    <r>
      <rPr>
        <sz val="10"/>
        <rFont val="宋体"/>
        <family val="0"/>
      </rPr>
      <t>说明</t>
    </r>
    <r>
      <rPr>
        <sz val="10"/>
        <rFont val="Times New Roman"/>
        <family val="1"/>
      </rPr>
      <t>:1.</t>
    </r>
    <r>
      <rPr>
        <sz val="10"/>
        <rFont val="宋体"/>
        <family val="0"/>
      </rPr>
      <t>整合资金用于贫困村；是指整合资金直接用于建档立卡贫困村的所有项目的金额，包含农户直接帮扶项目。</t>
    </r>
  </si>
  <si>
    <r>
      <rPr>
        <sz val="10"/>
        <rFont val="Times New Roman"/>
        <family val="1"/>
      </rPr>
      <t>2.</t>
    </r>
    <r>
      <rPr>
        <sz val="10"/>
        <rFont val="宋体"/>
        <family val="0"/>
      </rPr>
      <t>整合资金用于贫困人口：是指整合资金用于建档立卡贫困户的直接帮扶项目的金额</t>
    </r>
  </si>
  <si>
    <r>
      <rPr>
        <sz val="10"/>
        <rFont val="Times New Roman"/>
        <family val="1"/>
      </rPr>
      <t>3.</t>
    </r>
    <r>
      <rPr>
        <sz val="10"/>
        <rFont val="宋体"/>
        <family val="0"/>
      </rPr>
      <t>整合资金用于贫困村和贫困人口的资金会有重复，单独统计。</t>
    </r>
  </si>
  <si>
    <r>
      <rPr>
        <sz val="10"/>
        <rFont val="Times New Roman"/>
        <family val="1"/>
      </rPr>
      <t>4.</t>
    </r>
    <r>
      <rPr>
        <sz val="10"/>
        <rFont val="宋体"/>
        <family val="0"/>
      </rPr>
      <t>整合资金用于贫困村个数和贫困人口户数、人数全县合计数不重复统计。</t>
    </r>
  </si>
  <si>
    <r>
      <rPr>
        <sz val="10"/>
        <rFont val="Times New Roman"/>
        <family val="1"/>
      </rPr>
      <t>5.</t>
    </r>
    <r>
      <rPr>
        <sz val="10"/>
        <rFont val="宋体"/>
        <family val="0"/>
      </rPr>
      <t>“整合财政涉农资金投入”合计数与附表</t>
    </r>
    <r>
      <rPr>
        <sz val="10"/>
        <rFont val="Times New Roman"/>
        <family val="1"/>
      </rPr>
      <t>2</t>
    </r>
    <r>
      <rPr>
        <sz val="10"/>
        <rFont val="宋体"/>
        <family val="0"/>
      </rPr>
      <t>的“纳入本年度统筹整合作用方案资金规模”合计数相等。</t>
    </r>
  </si>
  <si>
    <r>
      <rPr>
        <sz val="10"/>
        <rFont val="Times New Roman"/>
        <family val="1"/>
      </rPr>
      <t>6.</t>
    </r>
    <r>
      <rPr>
        <sz val="10"/>
        <rFont val="宋体"/>
        <family val="0"/>
      </rPr>
      <t>项目实施主管部门：指整合方案中明确的项目实施县级主管部门（由县级政府根据部门职能职责和实际情况确定）。</t>
    </r>
  </si>
  <si>
    <r>
      <rPr>
        <sz val="10"/>
        <rFont val="Times New Roman"/>
        <family val="1"/>
      </rPr>
      <t>7.</t>
    </r>
    <r>
      <rPr>
        <sz val="10"/>
        <rFont val="宋体"/>
        <family val="0"/>
      </rPr>
      <t>整合资金责任管理部门：指整合方案中明确的对应项目使用整合资金县级责任管理部门（由县级政府根据部门职能职责和实际情况确定）。</t>
    </r>
  </si>
  <si>
    <t>云南省勐海县统筹整合财政涉农资金使用安排脱贫攻坚项目表——按资金使用对象
（2017年）</t>
  </si>
  <si>
    <t>1.产业发展项目</t>
  </si>
  <si>
    <t>勐海镇曼稿村</t>
  </si>
  <si>
    <t>勐海镇</t>
  </si>
  <si>
    <t>曼稿村</t>
  </si>
  <si>
    <t>勐海镇曼袄村</t>
  </si>
  <si>
    <t>曼袄村</t>
  </si>
  <si>
    <t>勐混镇曼冈村</t>
  </si>
  <si>
    <t>勐混镇</t>
  </si>
  <si>
    <t>曼冈村</t>
  </si>
  <si>
    <t>勐往乡灰塘村</t>
  </si>
  <si>
    <t>勐往乡</t>
  </si>
  <si>
    <t>灰塘村</t>
  </si>
  <si>
    <t>勐遮镇曼令村</t>
  </si>
  <si>
    <t>勐遮镇</t>
  </si>
  <si>
    <t>曼令村</t>
  </si>
  <si>
    <t>勐满镇班倒村</t>
  </si>
  <si>
    <t>勐满镇</t>
  </si>
  <si>
    <t>班倒村</t>
  </si>
  <si>
    <t>勐满镇南达村</t>
  </si>
  <si>
    <t>南达村</t>
  </si>
  <si>
    <t>勐满镇帕迫村</t>
  </si>
  <si>
    <t>帕迫村</t>
  </si>
  <si>
    <t>布朗山乡曼囡村委会</t>
  </si>
  <si>
    <t>布朗山</t>
  </si>
  <si>
    <t>曼囡村委会</t>
  </si>
  <si>
    <t>布朗山乡勐昂村委会</t>
  </si>
  <si>
    <t>勐昂村委会</t>
  </si>
  <si>
    <t>布朗山乡新竜村委会</t>
  </si>
  <si>
    <t>新竜村委会</t>
  </si>
  <si>
    <t>布朗山乡章家村委会</t>
  </si>
  <si>
    <t>章家村委会</t>
  </si>
  <si>
    <t>勐阿镇贺建村</t>
  </si>
  <si>
    <t>勐阿镇</t>
  </si>
  <si>
    <t>贺建村</t>
  </si>
  <si>
    <t>勐宋乡曼吕村</t>
  </si>
  <si>
    <t>勐宋乡</t>
  </si>
  <si>
    <t>曼吕村</t>
  </si>
  <si>
    <t>勐宋乡糯有村</t>
  </si>
  <si>
    <t>糯有村</t>
  </si>
  <si>
    <t>西定乡暖和村</t>
  </si>
  <si>
    <t>西定乡</t>
  </si>
  <si>
    <t>暖和村</t>
  </si>
  <si>
    <t>西定乡旧过村</t>
  </si>
  <si>
    <t>旧过村</t>
  </si>
  <si>
    <t>西定乡曼马村</t>
  </si>
  <si>
    <t>曼马村</t>
  </si>
  <si>
    <t>西定乡曼皮村</t>
  </si>
  <si>
    <t>曼皮村</t>
  </si>
  <si>
    <t>2.环境整治项目</t>
  </si>
  <si>
    <t>勐满镇南达村委会农村环境综合整治项目</t>
  </si>
  <si>
    <t>格朗和乡帕宫村委会</t>
  </si>
  <si>
    <t>格朗和</t>
  </si>
  <si>
    <t>帕宫村委会</t>
  </si>
  <si>
    <t>打洛镇勐板村</t>
  </si>
  <si>
    <t>打洛镇</t>
  </si>
  <si>
    <t>勐板村</t>
  </si>
  <si>
    <t>打洛镇曼轰村</t>
  </si>
  <si>
    <t>曼轰村</t>
  </si>
  <si>
    <t>勐往乡南果河村</t>
  </si>
  <si>
    <t>南果河村</t>
  </si>
  <si>
    <t>勐往乡坝散村</t>
  </si>
  <si>
    <t>坝散村</t>
  </si>
  <si>
    <t>勐往乡勐往村</t>
  </si>
  <si>
    <t>勐往村</t>
  </si>
  <si>
    <t>勐往乡糯东村</t>
  </si>
  <si>
    <t>糯东村</t>
  </si>
  <si>
    <t>勐遮镇曼洪村</t>
  </si>
  <si>
    <t>曼洪村</t>
  </si>
  <si>
    <t>勐满镇星火山村</t>
  </si>
  <si>
    <t>星火山村</t>
  </si>
  <si>
    <t>勐满镇纳包村</t>
  </si>
  <si>
    <t>纳包村</t>
  </si>
  <si>
    <t>布朗山乡吉良村委会</t>
  </si>
  <si>
    <t>吉良村委会</t>
  </si>
  <si>
    <t>布朗山乡曼果村委会</t>
  </si>
  <si>
    <t>曼果村委会</t>
  </si>
  <si>
    <t>勐阿镇曼迈村</t>
  </si>
  <si>
    <t>曼迈村</t>
  </si>
  <si>
    <t>勐阿镇纳丙村</t>
  </si>
  <si>
    <t>纳丙村</t>
  </si>
  <si>
    <t>勐阿镇纳京村</t>
  </si>
  <si>
    <t>纳京村</t>
  </si>
  <si>
    <t>西定乡曼来村委会</t>
  </si>
  <si>
    <t>曼来村委会</t>
  </si>
  <si>
    <t>西定乡曼佤村委会</t>
  </si>
  <si>
    <t>曼佤村委会</t>
  </si>
  <si>
    <t>西定乡曼迈村委会</t>
  </si>
  <si>
    <t>曼迈村委会</t>
  </si>
  <si>
    <t>西定乡南弄村</t>
  </si>
  <si>
    <t>南弄村</t>
  </si>
  <si>
    <t>西定乡帕龙村</t>
  </si>
  <si>
    <t>帕龙村</t>
  </si>
  <si>
    <t>勐混镇勐混村</t>
  </si>
  <si>
    <t>勐混村</t>
  </si>
  <si>
    <t>3.以工代赈项目</t>
  </si>
  <si>
    <t>布朗山曼果村委会南温上下寨村民小组通路工程</t>
  </si>
  <si>
    <t>格朗和乡苏湖村委会</t>
  </si>
  <si>
    <t>苏湖村委会</t>
  </si>
  <si>
    <t>格朗和乡帕真村委会</t>
  </si>
  <si>
    <t>帕真村委会</t>
  </si>
  <si>
    <t>格朗和乡帕沙村委会</t>
  </si>
  <si>
    <t>帕沙村委会</t>
  </si>
  <si>
    <t>格朗和乡南糯山村委会</t>
  </si>
  <si>
    <t>南糯山村委会</t>
  </si>
  <si>
    <t>勐海镇曼短村</t>
  </si>
  <si>
    <t>曼短村</t>
  </si>
  <si>
    <t>勐海镇曼真村</t>
  </si>
  <si>
    <t>曼真村</t>
  </si>
  <si>
    <t>打洛镇曼山村</t>
  </si>
  <si>
    <t>曼山村</t>
  </si>
  <si>
    <t>打洛镇曼夕村</t>
  </si>
  <si>
    <t>曼夕村</t>
  </si>
  <si>
    <t>打洛镇打洛村</t>
  </si>
  <si>
    <t>打洛村</t>
  </si>
  <si>
    <t>勐混镇曼扫村</t>
  </si>
  <si>
    <t>曼扫村</t>
  </si>
  <si>
    <t>勐混镇曼赛村</t>
  </si>
  <si>
    <t>曼赛村</t>
  </si>
  <si>
    <t>勐混镇曼国村</t>
  </si>
  <si>
    <t>曼国村</t>
  </si>
  <si>
    <t>勐混镇曼蚌村</t>
  </si>
  <si>
    <t>曼蚌村</t>
  </si>
  <si>
    <t>勐混镇贺开村</t>
  </si>
  <si>
    <t>贺开村</t>
  </si>
  <si>
    <t>勐往乡曼允村</t>
  </si>
  <si>
    <t>曼允村</t>
  </si>
  <si>
    <t>勐遮镇曼弄村</t>
  </si>
  <si>
    <t>曼弄村</t>
  </si>
  <si>
    <t>勐遮镇南楞村</t>
  </si>
  <si>
    <t>南楞村</t>
  </si>
  <si>
    <t>勐遮镇曼扫村</t>
  </si>
  <si>
    <t>勐遮镇景真村</t>
  </si>
  <si>
    <t>景真村</t>
  </si>
  <si>
    <t>勐遮镇曼恩村</t>
  </si>
  <si>
    <t>曼恩村</t>
  </si>
  <si>
    <t>勐遮镇曼燕村</t>
  </si>
  <si>
    <t>曼燕村</t>
  </si>
  <si>
    <t>勐遮镇勐遮村</t>
  </si>
  <si>
    <t>勐遮村</t>
  </si>
  <si>
    <t>勐满镇城子村</t>
  </si>
  <si>
    <t>城子村</t>
  </si>
  <si>
    <t>勐满镇关双村</t>
  </si>
  <si>
    <t>关双村</t>
  </si>
  <si>
    <t>勐阿镇勐康村</t>
  </si>
  <si>
    <t>勐康村</t>
  </si>
  <si>
    <t>勐阿镇南朗河村</t>
  </si>
  <si>
    <t>南朗河村</t>
  </si>
  <si>
    <t>勐阿镇嘎赛村</t>
  </si>
  <si>
    <t>嘎赛村</t>
  </si>
  <si>
    <t>勐宋乡蚌冈村</t>
  </si>
  <si>
    <t>蚌冈村</t>
  </si>
  <si>
    <t>勐宋乡蚌龙村</t>
  </si>
  <si>
    <t>蚌龙村</t>
  </si>
  <si>
    <t>勐宋乡大安村</t>
  </si>
  <si>
    <t>大安村</t>
  </si>
  <si>
    <t>勐宋乡曼方村</t>
  </si>
  <si>
    <t>曼方村</t>
  </si>
  <si>
    <t>勐宋乡曼金村</t>
  </si>
  <si>
    <t>曼金村</t>
  </si>
  <si>
    <t>勐宋乡曼迈村</t>
  </si>
  <si>
    <t>勐宋乡三迈村</t>
  </si>
  <si>
    <t>三迈村</t>
  </si>
  <si>
    <t>西定乡章朗村</t>
  </si>
  <si>
    <t>章朗村</t>
  </si>
  <si>
    <t>西定乡西定村</t>
  </si>
  <si>
    <t>西定村</t>
  </si>
  <si>
    <t>1.基础设施项目</t>
  </si>
  <si>
    <t>农村安全饮水巩固提升工程</t>
  </si>
  <si>
    <t>22个贫困村安全防护设施工程项目</t>
  </si>
  <si>
    <t>说明：1.本表合计数与表3合计数应一致。</t>
  </si>
  <si>
    <t>2.“其他”指行政村以外的其他整合资金使用单位。</t>
  </si>
  <si>
    <t>以工代赈项目勐满帕迫片区道路及沟渠项目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</si>
</sst>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_ "/>
    <numFmt numFmtId="178" formatCode="0.00_ "/>
    <numFmt numFmtId="179" formatCode="0.0000_);[Red]\(0.0000\)"/>
    <numFmt numFmtId="180" formatCode="0.0000;[Red]0.0000"/>
    <numFmt numFmtId="181" formatCode="0.00;[Red]0.00"/>
    <numFmt numFmtId="182" formatCode="0.000;[Red]0.000"/>
    <numFmt numFmtId="183" formatCode="0.00_);[Red]\(0.00\)"/>
    <numFmt numFmtId="184" formatCode="#,##0.0000;[Red]#,##0.0000"/>
    <numFmt numFmtId="185" formatCode="0.000_ "/>
    <numFmt numFmtId="186" formatCode="#,##0.000;[Red]#,##0.000"/>
    <numFmt numFmtId="187" formatCode="#,##0.00;[Red]#,##0.00"/>
    <numFmt numFmtId="188" formatCode="0;[Red]0"/>
  </numFmts>
  <fonts count="53">
    <font>
      <sz val="12"/>
      <name val="宋体"/>
      <family val="0"/>
    </font>
    <font>
      <sz val="11"/>
      <color indexed="8"/>
      <name val="宋体"/>
      <family val="0"/>
    </font>
    <font>
      <sz val="10"/>
      <color indexed="8"/>
      <name val="宋体"/>
      <family val="0"/>
    </font>
    <font>
      <b/>
      <sz val="10"/>
      <color indexed="8"/>
      <name val="宋体"/>
      <family val="0"/>
    </font>
    <font>
      <b/>
      <sz val="9"/>
      <name val="宋体"/>
      <family val="0"/>
    </font>
    <font>
      <b/>
      <sz val="10"/>
      <name val="宋体"/>
      <family val="0"/>
    </font>
    <font>
      <sz val="10"/>
      <name val="宋体"/>
      <family val="0"/>
    </font>
    <font>
      <sz val="9"/>
      <name val="宋体"/>
      <family val="0"/>
    </font>
    <font>
      <sz val="11"/>
      <name val="宋体"/>
      <family val="0"/>
    </font>
    <font>
      <b/>
      <sz val="12"/>
      <name val="华文中宋"/>
      <family val="0"/>
    </font>
    <font>
      <sz val="10.5"/>
      <color indexed="8"/>
      <name val="宋体"/>
      <family val="0"/>
    </font>
    <font>
      <sz val="10.5"/>
      <name val="宋体"/>
      <family val="0"/>
    </font>
    <font>
      <sz val="11"/>
      <color indexed="10"/>
      <name val="宋体"/>
      <family val="0"/>
    </font>
    <font>
      <b/>
      <sz val="11"/>
      <color indexed="9"/>
      <name val="宋体"/>
      <family val="0"/>
    </font>
    <font>
      <b/>
      <sz val="13"/>
      <color indexed="54"/>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b/>
      <sz val="14"/>
      <name val="黑体"/>
      <family val="0"/>
    </font>
    <font>
      <b/>
      <sz val="20"/>
      <name val="方正小标宋简体"/>
      <family val="4"/>
    </font>
    <font>
      <b/>
      <u val="single"/>
      <sz val="20"/>
      <name val="方正小标宋简体"/>
      <family val="4"/>
    </font>
    <font>
      <b/>
      <sz val="14"/>
      <color indexed="8"/>
      <name val="黑体"/>
      <family val="0"/>
    </font>
    <font>
      <b/>
      <sz val="20"/>
      <color indexed="8"/>
      <name val="方正小标宋简体"/>
      <family val="4"/>
    </font>
    <font>
      <b/>
      <u val="single"/>
      <sz val="20"/>
      <color indexed="8"/>
      <name val="方正小标宋简体"/>
      <family val="4"/>
    </font>
    <font>
      <sz val="10"/>
      <color indexed="8"/>
      <name val="仿宋_GB2312"/>
      <family val="3"/>
    </font>
    <font>
      <b/>
      <sz val="10"/>
      <color indexed="8"/>
      <name val="仿宋_GB2312"/>
      <family val="3"/>
    </font>
    <font>
      <sz val="9"/>
      <color indexed="8"/>
      <name val="仿宋_GB2312"/>
      <family val="3"/>
    </font>
    <font>
      <b/>
      <sz val="12"/>
      <color indexed="8"/>
      <name val="仿宋_GB2312"/>
      <family val="3"/>
    </font>
    <font>
      <sz val="12"/>
      <color indexed="8"/>
      <name val="仿宋_GB2312"/>
      <family val="3"/>
    </font>
    <font>
      <b/>
      <sz val="16"/>
      <name val="黑体"/>
      <family val="3"/>
    </font>
    <font>
      <b/>
      <sz val="20"/>
      <name val="华文中宋"/>
      <family val="0"/>
    </font>
    <font>
      <sz val="10"/>
      <name val="Times New Roman"/>
      <family val="1"/>
    </font>
    <font>
      <b/>
      <u val="single"/>
      <sz val="10"/>
      <name val="宋体"/>
      <family val="0"/>
    </font>
    <font>
      <sz val="12"/>
      <color indexed="10"/>
      <name val="宋体"/>
      <family val="0"/>
    </font>
    <font>
      <sz val="12"/>
      <color indexed="8"/>
      <name val="宋体"/>
      <family val="0"/>
    </font>
    <font>
      <sz val="10"/>
      <color indexed="10"/>
      <name val="宋体"/>
      <family val="0"/>
    </font>
    <font>
      <sz val="11"/>
      <color theme="1"/>
      <name val="Calibri"/>
      <family val="0"/>
    </font>
    <font>
      <sz val="12"/>
      <color rgb="FFFF0000"/>
      <name val="宋体"/>
      <family val="0"/>
    </font>
    <font>
      <sz val="12"/>
      <color rgb="FF000000"/>
      <name val="宋体"/>
      <family val="0"/>
    </font>
    <font>
      <sz val="10"/>
      <color rgb="FFFF0000"/>
      <name val="宋体"/>
      <family val="0"/>
    </font>
    <font>
      <sz val="10"/>
      <color theme="1"/>
      <name val="宋体"/>
      <family val="0"/>
    </font>
  </fonts>
  <fills count="2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
      <patternFill patternType="solid">
        <fgColor rgb="FFFFFF00"/>
        <bgColor indexed="64"/>
      </patternFill>
    </fill>
    <fill>
      <patternFill patternType="solid">
        <fgColor theme="9" tint="0.5999900102615356"/>
        <bgColor indexed="64"/>
      </patternFill>
    </fill>
    <fill>
      <patternFill patternType="solid">
        <fgColor rgb="FF00B0F0"/>
        <bgColor indexed="64"/>
      </patternFill>
    </fill>
    <fill>
      <patternFill patternType="solid">
        <fgColor theme="3" tint="0.5999900102615356"/>
        <bgColor indexed="64"/>
      </patternFill>
    </fill>
    <fill>
      <patternFill patternType="solid">
        <fgColor theme="0"/>
        <bgColor indexed="64"/>
      </patternFill>
    </fill>
    <fill>
      <patternFill patternType="solid">
        <fgColor theme="9" tint="0.39998000860214233"/>
        <bgColor indexed="64"/>
      </patternFill>
    </fill>
    <fill>
      <patternFill patternType="solid">
        <fgColor rgb="FFFFC000"/>
        <bgColor indexed="64"/>
      </patternFill>
    </fill>
    <fill>
      <patternFill patternType="solid">
        <fgColor theme="7" tint="0.7999799847602844"/>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top style="thin"/>
      <bottom/>
    </border>
    <border>
      <left/>
      <right style="thin"/>
      <top style="thin"/>
      <bottom style="thin">
        <color indexed="63"/>
      </bottom>
    </border>
    <border>
      <left style="thin"/>
      <right style="thin"/>
      <top style="thin"/>
      <bottom style="thin">
        <color indexed="63"/>
      </bottom>
    </border>
    <border>
      <left style="thin"/>
      <right/>
      <top style="thin"/>
      <bottom style="thin">
        <color indexed="63"/>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81">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4"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8" fillId="12" borderId="0" applyNumberFormat="0" applyBorder="0" applyAlignment="0" applyProtection="0"/>
    <xf numFmtId="0" fontId="1"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4" fillId="0" borderId="0" applyNumberFormat="0" applyFill="0" applyBorder="0" applyAlignment="0" applyProtection="0"/>
    <xf numFmtId="0" fontId="29"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13" fillId="13" borderId="5" applyNumberFormat="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6" fillId="9" borderId="0" applyNumberFormat="0" applyBorder="0" applyAlignment="0" applyProtection="0"/>
    <xf numFmtId="0" fontId="19" fillId="4" borderId="7" applyNumberFormat="0" applyAlignment="0" applyProtection="0"/>
    <xf numFmtId="0" fontId="25" fillId="7" borderId="4" applyNumberFormat="0" applyAlignment="0" applyProtection="0"/>
    <xf numFmtId="0" fontId="17" fillId="0" borderId="0" applyNumberFormat="0" applyFill="0" applyBorder="0" applyAlignment="0" applyProtection="0"/>
    <xf numFmtId="0" fontId="1" fillId="3" borderId="8" applyNumberFormat="0" applyFont="0" applyAlignment="0" applyProtection="0"/>
  </cellStyleXfs>
  <cellXfs count="335">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Fill="1" applyAlignment="1">
      <alignment vertical="center"/>
    </xf>
    <xf numFmtId="0" fontId="49" fillId="0" borderId="0" xfId="0" applyFont="1" applyAlignment="1">
      <alignment vertical="center"/>
    </xf>
    <xf numFmtId="0" fontId="0" fillId="0" borderId="0" xfId="0" applyFont="1" applyFill="1" applyAlignment="1">
      <alignment vertical="center"/>
    </xf>
    <xf numFmtId="0" fontId="0" fillId="19" borderId="0" xfId="0" applyFill="1" applyAlignment="1">
      <alignment vertical="center"/>
    </xf>
    <xf numFmtId="0" fontId="1" fillId="4" borderId="0" xfId="0" applyFont="1" applyFill="1" applyAlignment="1">
      <alignment vertical="center"/>
    </xf>
    <xf numFmtId="0" fontId="3" fillId="4"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0" fillId="0" borderId="9" xfId="0" applyBorder="1" applyAlignment="1">
      <alignment vertical="center"/>
    </xf>
    <xf numFmtId="0" fontId="2" fillId="4"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0" fillId="0" borderId="9" xfId="56" applyFont="1" applyBorder="1">
      <alignment vertical="center"/>
      <protection/>
    </xf>
    <xf numFmtId="0" fontId="50" fillId="0" borderId="9" xfId="56" applyFont="1" applyBorder="1">
      <alignment vertical="center"/>
      <protection/>
    </xf>
    <xf numFmtId="0" fontId="51" fillId="4" borderId="9" xfId="0" applyFont="1" applyFill="1" applyBorder="1" applyAlignment="1">
      <alignment horizontal="center" vertical="center" wrapText="1"/>
    </xf>
    <xf numFmtId="0" fontId="11" fillId="0" borderId="0" xfId="0" applyFont="1" applyFill="1" applyAlignment="1">
      <alignment horizontal="justify" vertical="center"/>
    </xf>
    <xf numFmtId="0" fontId="6" fillId="0" borderId="0" xfId="0" applyFont="1" applyFill="1" applyBorder="1" applyAlignment="1">
      <alignment horizontal="center" vertical="center" wrapText="1"/>
    </xf>
    <xf numFmtId="0" fontId="9" fillId="0" borderId="0" xfId="0" applyFont="1" applyBorder="1" applyAlignment="1">
      <alignment vertical="center"/>
    </xf>
    <xf numFmtId="0" fontId="0" fillId="4" borderId="0" xfId="0" applyFill="1" applyAlignment="1">
      <alignment vertical="center"/>
    </xf>
    <xf numFmtId="0" fontId="6" fillId="4" borderId="9" xfId="0" applyFont="1" applyFill="1" applyBorder="1" applyAlignment="1">
      <alignment horizontal="center" vertical="center"/>
    </xf>
    <xf numFmtId="0" fontId="6" fillId="4" borderId="9" xfId="0" applyFont="1" applyFill="1" applyBorder="1" applyAlignment="1">
      <alignment horizontal="left" vertical="center"/>
    </xf>
    <xf numFmtId="0" fontId="30" fillId="4" borderId="0" xfId="0" applyFont="1" applyFill="1" applyAlignment="1">
      <alignment vertical="center"/>
    </xf>
    <xf numFmtId="0" fontId="31" fillId="4" borderId="0" xfId="0" applyFont="1" applyFill="1" applyAlignment="1">
      <alignment horizontal="center" vertical="center"/>
    </xf>
    <xf numFmtId="0" fontId="33" fillId="4" borderId="0" xfId="0" applyFont="1" applyFill="1" applyAlignment="1">
      <alignment horizontal="justify" vertical="center"/>
    </xf>
    <xf numFmtId="43" fontId="2" fillId="4" borderId="9" xfId="0" applyNumberFormat="1" applyFont="1" applyFill="1" applyBorder="1" applyAlignment="1">
      <alignment horizontal="center" vertical="center" wrapText="1"/>
    </xf>
    <xf numFmtId="43" fontId="37" fillId="0" borderId="9" xfId="44" applyNumberFormat="1" applyFont="1" applyBorder="1" applyAlignment="1" applyProtection="1">
      <alignment horizontal="center" vertical="center" wrapText="1"/>
      <protection locked="0"/>
    </xf>
    <xf numFmtId="0" fontId="38" fillId="0" borderId="9" xfId="44" applyNumberFormat="1" applyFont="1" applyFill="1" applyBorder="1" applyAlignment="1" applyProtection="1">
      <alignment vertical="center" wrapText="1"/>
      <protection locked="0"/>
    </xf>
    <xf numFmtId="0" fontId="39" fillId="20" borderId="9" xfId="44" applyNumberFormat="1" applyFont="1" applyFill="1" applyBorder="1" applyAlignment="1" applyProtection="1">
      <alignment horizontal="center" vertical="center" wrapText="1"/>
      <protection locked="0"/>
    </xf>
    <xf numFmtId="0" fontId="36" fillId="0" borderId="9" xfId="44" applyNumberFormat="1" applyFont="1" applyBorder="1" applyAlignment="1" applyProtection="1">
      <alignment horizontal="left" vertical="center" wrapText="1"/>
      <protection locked="0"/>
    </xf>
    <xf numFmtId="0" fontId="40" fillId="0" borderId="9" xfId="44" applyNumberFormat="1" applyFont="1" applyBorder="1" applyAlignment="1" applyProtection="1">
      <alignment horizontal="center" vertical="center" wrapText="1"/>
      <protection locked="0"/>
    </xf>
    <xf numFmtId="0" fontId="36" fillId="0" borderId="9" xfId="44" applyNumberFormat="1" applyFont="1" applyBorder="1" applyAlignment="1" applyProtection="1">
      <alignment vertical="center" wrapText="1"/>
      <protection locked="0"/>
    </xf>
    <xf numFmtId="0" fontId="36" fillId="0" borderId="9" xfId="44" applyNumberFormat="1" applyFont="1" applyFill="1" applyBorder="1" applyAlignment="1" applyProtection="1">
      <alignment vertical="center" wrapText="1"/>
      <protection locked="0"/>
    </xf>
    <xf numFmtId="0" fontId="52" fillId="4" borderId="9" xfId="0" applyFont="1" applyFill="1" applyBorder="1" applyAlignment="1">
      <alignment horizontal="center" vertical="center" wrapText="1"/>
    </xf>
    <xf numFmtId="43" fontId="52" fillId="4" borderId="9" xfId="0" applyNumberFormat="1" applyFont="1" applyFill="1" applyBorder="1" applyAlignment="1">
      <alignment horizontal="center" vertical="center" wrapText="1"/>
    </xf>
    <xf numFmtId="0" fontId="38" fillId="0" borderId="9" xfId="44" applyNumberFormat="1" applyFont="1" applyFill="1" applyBorder="1" applyAlignment="1" applyProtection="1">
      <alignment wrapText="1"/>
      <protection locked="0"/>
    </xf>
    <xf numFmtId="0" fontId="0" fillId="0" borderId="9" xfId="56" applyFont="1" applyBorder="1">
      <alignment vertical="center"/>
      <protection/>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43" fontId="36" fillId="0" borderId="9" xfId="44"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42" fillId="0" borderId="0" xfId="0" applyFont="1" applyFill="1" applyAlignment="1">
      <alignment vertical="center"/>
    </xf>
    <xf numFmtId="0" fontId="6" fillId="0" borderId="0" xfId="0" applyFont="1" applyFill="1" applyAlignment="1">
      <alignment vertical="center"/>
    </xf>
    <xf numFmtId="0" fontId="5" fillId="4" borderId="9" xfId="0" applyFont="1" applyFill="1" applyBorder="1" applyAlignment="1">
      <alignment horizontal="center" vertical="center" wrapText="1"/>
    </xf>
    <xf numFmtId="177" fontId="5" fillId="4" borderId="9" xfId="0" applyNumberFormat="1" applyFont="1" applyFill="1" applyBorder="1" applyAlignment="1">
      <alignment horizontal="center" vertical="center" wrapText="1"/>
    </xf>
    <xf numFmtId="178" fontId="5" fillId="4" borderId="9" xfId="0" applyNumberFormat="1" applyFont="1" applyFill="1" applyBorder="1" applyAlignment="1">
      <alignment horizontal="center" vertical="center" wrapText="1"/>
    </xf>
    <xf numFmtId="0" fontId="5" fillId="21" borderId="9" xfId="0" applyFont="1" applyFill="1" applyBorder="1" applyAlignment="1">
      <alignment horizontal="left" vertical="center" wrapText="1"/>
    </xf>
    <xf numFmtId="0" fontId="5" fillId="21" borderId="9" xfId="0" applyFont="1" applyFill="1" applyBorder="1" applyAlignment="1">
      <alignment horizontal="center" vertical="center" wrapText="1"/>
    </xf>
    <xf numFmtId="177" fontId="5" fillId="21" borderId="9" xfId="0" applyNumberFormat="1" applyFont="1" applyFill="1" applyBorder="1" applyAlignment="1">
      <alignment horizontal="center" vertical="center" wrapText="1"/>
    </xf>
    <xf numFmtId="180" fontId="5" fillId="21" borderId="9" xfId="0" applyNumberFormat="1" applyFont="1" applyFill="1" applyBorder="1" applyAlignment="1">
      <alignment horizontal="center" vertical="center" wrapText="1"/>
    </xf>
    <xf numFmtId="181" fontId="5" fillId="21" borderId="9" xfId="0" applyNumberFormat="1" applyFont="1" applyFill="1" applyBorder="1" applyAlignment="1">
      <alignment horizontal="center" vertical="center" wrapText="1"/>
    </xf>
    <xf numFmtId="178" fontId="5" fillId="21" borderId="9" xfId="0" applyNumberFormat="1" applyFont="1" applyFill="1" applyBorder="1" applyAlignment="1">
      <alignment horizontal="center" vertical="center" wrapText="1"/>
    </xf>
    <xf numFmtId="0" fontId="5" fillId="0" borderId="0" xfId="0" applyFont="1" applyFill="1" applyAlignment="1">
      <alignment vertical="center"/>
    </xf>
    <xf numFmtId="0" fontId="5" fillId="22" borderId="9" xfId="0" applyFont="1" applyFill="1" applyBorder="1" applyAlignment="1">
      <alignment horizontal="left" vertical="center" wrapText="1"/>
    </xf>
    <xf numFmtId="0" fontId="5" fillId="22" borderId="9" xfId="0" applyFont="1" applyFill="1" applyBorder="1" applyAlignment="1">
      <alignment horizontal="center" vertical="center" wrapText="1"/>
    </xf>
    <xf numFmtId="177" fontId="5" fillId="22" borderId="9" xfId="0" applyNumberFormat="1" applyFont="1" applyFill="1" applyBorder="1" applyAlignment="1">
      <alignment horizontal="center" vertical="center" wrapText="1"/>
    </xf>
    <xf numFmtId="181" fontId="5" fillId="22" borderId="9" xfId="0" applyNumberFormat="1" applyFont="1" applyFill="1" applyBorder="1" applyAlignment="1">
      <alignment horizontal="center" vertical="center" wrapText="1"/>
    </xf>
    <xf numFmtId="180" fontId="5" fillId="22" borderId="9" xfId="0" applyNumberFormat="1" applyFont="1" applyFill="1" applyBorder="1" applyAlignment="1">
      <alignment horizontal="center" vertical="center" wrapText="1"/>
    </xf>
    <xf numFmtId="178" fontId="5" fillId="22" borderId="9" xfId="0" applyNumberFormat="1" applyFont="1" applyFill="1" applyBorder="1" applyAlignment="1">
      <alignment horizontal="center" vertical="center" wrapText="1"/>
    </xf>
    <xf numFmtId="0" fontId="5" fillId="23" borderId="9" xfId="0" applyFont="1" applyFill="1" applyBorder="1" applyAlignment="1">
      <alignment horizontal="left" vertical="center" wrapText="1"/>
    </xf>
    <xf numFmtId="0" fontId="5" fillId="23" borderId="9" xfId="0" applyFont="1" applyFill="1" applyBorder="1" applyAlignment="1">
      <alignment horizontal="center" vertical="center" wrapText="1"/>
    </xf>
    <xf numFmtId="177" fontId="5" fillId="23" borderId="9" xfId="0" applyNumberFormat="1" applyFont="1" applyFill="1" applyBorder="1" applyAlignment="1">
      <alignment horizontal="center" vertical="center" wrapText="1"/>
    </xf>
    <xf numFmtId="181" fontId="5" fillId="23" borderId="9" xfId="0" applyNumberFormat="1" applyFont="1" applyFill="1" applyBorder="1" applyAlignment="1">
      <alignment horizontal="center" vertical="center" wrapText="1"/>
    </xf>
    <xf numFmtId="180" fontId="5" fillId="23" borderId="9" xfId="0" applyNumberFormat="1" applyFont="1" applyFill="1" applyBorder="1" applyAlignment="1">
      <alignment horizontal="center" vertical="center" wrapText="1"/>
    </xf>
    <xf numFmtId="178" fontId="5" fillId="23" borderId="9" xfId="0" applyNumberFormat="1" applyFont="1" applyFill="1" applyBorder="1" applyAlignment="1">
      <alignment horizontal="center" vertical="center" wrapText="1"/>
    </xf>
    <xf numFmtId="0" fontId="6" fillId="24" borderId="9" xfId="0" applyFont="1" applyFill="1" applyBorder="1" applyAlignment="1">
      <alignment horizontal="justify" vertical="center" wrapText="1"/>
    </xf>
    <xf numFmtId="0" fontId="6" fillId="24" borderId="9" xfId="0" applyFont="1" applyFill="1" applyBorder="1" applyAlignment="1">
      <alignment horizontal="center" vertical="center" wrapText="1"/>
    </xf>
    <xf numFmtId="177" fontId="6" fillId="24" borderId="9" xfId="0" applyNumberFormat="1" applyFont="1" applyFill="1" applyBorder="1" applyAlignment="1">
      <alignment horizontal="center" vertical="center" wrapText="1"/>
    </xf>
    <xf numFmtId="181" fontId="6" fillId="24" borderId="9" xfId="0" applyNumberFormat="1" applyFont="1" applyFill="1" applyBorder="1" applyAlignment="1">
      <alignment horizontal="center" vertical="center" wrapText="1"/>
    </xf>
    <xf numFmtId="180" fontId="6" fillId="24" borderId="9" xfId="0" applyNumberFormat="1" applyFont="1" applyFill="1" applyBorder="1" applyAlignment="1">
      <alignment horizontal="center" vertical="center" wrapText="1"/>
    </xf>
    <xf numFmtId="178" fontId="6" fillId="24" borderId="9" xfId="0" applyNumberFormat="1" applyFont="1" applyFill="1" applyBorder="1" applyAlignment="1">
      <alignment horizontal="center" vertical="center" wrapText="1"/>
    </xf>
    <xf numFmtId="0" fontId="6" fillId="24" borderId="0" xfId="0" applyFont="1" applyFill="1" applyBorder="1" applyAlignment="1">
      <alignment vertical="center"/>
    </xf>
    <xf numFmtId="0" fontId="6" fillId="24" borderId="9" xfId="0" applyNumberFormat="1" applyFont="1" applyFill="1" applyBorder="1" applyAlignment="1">
      <alignment horizontal="center" vertical="center" wrapText="1"/>
    </xf>
    <xf numFmtId="0" fontId="2" fillId="24" borderId="9" xfId="0" applyFont="1" applyFill="1" applyBorder="1" applyAlignment="1">
      <alignment horizontal="justify" vertical="center" wrapText="1"/>
    </xf>
    <xf numFmtId="0" fontId="2" fillId="24" borderId="9" xfId="0" applyFont="1" applyFill="1" applyBorder="1" applyAlignment="1">
      <alignment horizontal="center" vertical="center" wrapText="1"/>
    </xf>
    <xf numFmtId="181" fontId="2" fillId="24" borderId="9" xfId="0" applyNumberFormat="1" applyFont="1" applyFill="1" applyBorder="1" applyAlignment="1">
      <alignment horizontal="center" vertical="center" wrapText="1"/>
    </xf>
    <xf numFmtId="180" fontId="2" fillId="24" borderId="9" xfId="0" applyNumberFormat="1" applyFont="1" applyFill="1" applyBorder="1" applyAlignment="1">
      <alignment horizontal="center" vertical="center" wrapText="1"/>
    </xf>
    <xf numFmtId="177" fontId="2" fillId="24" borderId="9" xfId="0" applyNumberFormat="1" applyFont="1" applyFill="1" applyBorder="1" applyAlignment="1">
      <alignment horizontal="center" vertical="center" wrapText="1"/>
    </xf>
    <xf numFmtId="178" fontId="2" fillId="24" borderId="9" xfId="0" applyNumberFormat="1" applyFont="1" applyFill="1" applyBorder="1" applyAlignment="1">
      <alignment horizontal="center" vertical="center" wrapText="1"/>
    </xf>
    <xf numFmtId="0" fontId="2" fillId="24" borderId="0" xfId="0" applyFont="1" applyFill="1" applyBorder="1" applyAlignment="1">
      <alignment vertical="center"/>
    </xf>
    <xf numFmtId="0" fontId="6" fillId="4" borderId="9" xfId="0" applyFont="1" applyFill="1" applyBorder="1" applyAlignment="1">
      <alignment horizontal="left" vertical="center" wrapText="1"/>
    </xf>
    <xf numFmtId="180" fontId="5" fillId="4" borderId="9" xfId="0" applyNumberFormat="1" applyFont="1" applyFill="1" applyBorder="1" applyAlignment="1">
      <alignment horizontal="center" vertical="center" wrapText="1"/>
    </xf>
    <xf numFmtId="0" fontId="4" fillId="23" borderId="0" xfId="0" applyFont="1" applyFill="1" applyAlignment="1">
      <alignment vertical="center"/>
    </xf>
    <xf numFmtId="182" fontId="5" fillId="22" borderId="9" xfId="0" applyNumberFormat="1" applyFont="1" applyFill="1" applyBorder="1" applyAlignment="1">
      <alignment horizontal="center" vertical="center" wrapText="1"/>
    </xf>
    <xf numFmtId="176" fontId="5" fillId="22" borderId="9" xfId="0" applyNumberFormat="1" applyFont="1" applyFill="1" applyBorder="1" applyAlignment="1">
      <alignment horizontal="center" vertical="center" wrapText="1"/>
    </xf>
    <xf numFmtId="182" fontId="5" fillId="23" borderId="9" xfId="0" applyNumberFormat="1" applyFont="1" applyFill="1" applyBorder="1" applyAlignment="1">
      <alignment horizontal="center" vertical="center" wrapText="1"/>
    </xf>
    <xf numFmtId="176" fontId="5" fillId="23" borderId="9" xfId="0" applyNumberFormat="1" applyFont="1" applyFill="1" applyBorder="1" applyAlignment="1">
      <alignment horizontal="center" vertical="center" wrapText="1"/>
    </xf>
    <xf numFmtId="0" fontId="6" fillId="21" borderId="9" xfId="0" applyNumberFormat="1" applyFont="1" applyFill="1" applyBorder="1" applyAlignment="1">
      <alignment horizontal="left" vertical="center" wrapText="1"/>
    </xf>
    <xf numFmtId="0" fontId="6" fillId="21" borderId="9" xfId="0" applyFont="1" applyFill="1" applyBorder="1" applyAlignment="1">
      <alignment vertical="center"/>
    </xf>
    <xf numFmtId="177" fontId="6" fillId="21" borderId="9" xfId="0" applyNumberFormat="1" applyFont="1" applyFill="1" applyBorder="1" applyAlignment="1">
      <alignment vertical="center"/>
    </xf>
    <xf numFmtId="180" fontId="6" fillId="21" borderId="9" xfId="0" applyNumberFormat="1" applyFont="1" applyFill="1" applyBorder="1" applyAlignment="1">
      <alignment horizontal="center" vertical="center"/>
    </xf>
    <xf numFmtId="0" fontId="6" fillId="21" borderId="0" xfId="0" applyFont="1" applyFill="1" applyAlignment="1">
      <alignment vertical="center"/>
    </xf>
    <xf numFmtId="177" fontId="6" fillId="21" borderId="9" xfId="0" applyNumberFormat="1" applyFont="1" applyFill="1" applyBorder="1" applyAlignment="1">
      <alignment horizontal="center" vertical="center"/>
    </xf>
    <xf numFmtId="178" fontId="6" fillId="21" borderId="9" xfId="0" applyNumberFormat="1" applyFont="1" applyFill="1" applyBorder="1" applyAlignment="1">
      <alignment horizontal="center" vertical="center"/>
    </xf>
    <xf numFmtId="0" fontId="6" fillId="21" borderId="9" xfId="0" applyFont="1" applyFill="1" applyBorder="1" applyAlignment="1">
      <alignment horizontal="center" vertical="center" wrapText="1"/>
    </xf>
    <xf numFmtId="181" fontId="6" fillId="21" borderId="9" xfId="0" applyNumberFormat="1" applyFont="1" applyFill="1" applyBorder="1" applyAlignment="1">
      <alignment horizontal="center" vertical="center"/>
    </xf>
    <xf numFmtId="176" fontId="6" fillId="21" borderId="9" xfId="0" applyNumberFormat="1" applyFont="1" applyFill="1" applyBorder="1" applyAlignment="1">
      <alignment horizontal="left" vertical="center" wrapText="1"/>
    </xf>
    <xf numFmtId="0" fontId="6" fillId="21" borderId="9" xfId="0" applyFont="1" applyFill="1" applyBorder="1" applyAlignment="1">
      <alignment horizontal="left" vertical="center" wrapText="1"/>
    </xf>
    <xf numFmtId="176" fontId="6" fillId="21" borderId="10" xfId="0" applyNumberFormat="1" applyFont="1" applyFill="1" applyBorder="1" applyAlignment="1">
      <alignment horizontal="left" vertical="center" wrapText="1"/>
    </xf>
    <xf numFmtId="0" fontId="0" fillId="21" borderId="0" xfId="0" applyFont="1" applyFill="1" applyAlignment="1">
      <alignment vertical="center"/>
    </xf>
    <xf numFmtId="0" fontId="6" fillId="21" borderId="9" xfId="0" applyFont="1" applyFill="1" applyBorder="1" applyAlignment="1">
      <alignment horizontal="center" vertical="center"/>
    </xf>
    <xf numFmtId="0" fontId="6" fillId="21" borderId="0" xfId="0" applyFont="1" applyFill="1" applyAlignment="1">
      <alignment horizontal="center" vertical="center"/>
    </xf>
    <xf numFmtId="0" fontId="6" fillId="21" borderId="9" xfId="0" applyFont="1" applyFill="1" applyBorder="1" applyAlignment="1">
      <alignment horizontal="left" vertical="center"/>
    </xf>
    <xf numFmtId="0" fontId="52" fillId="21" borderId="9" xfId="0" applyFont="1" applyFill="1" applyBorder="1" applyAlignment="1">
      <alignment horizontal="justify" vertical="center"/>
    </xf>
    <xf numFmtId="0" fontId="6" fillId="0" borderId="9" xfId="0" applyFont="1" applyFill="1" applyBorder="1" applyAlignment="1">
      <alignment horizontal="center" vertical="center" wrapText="1"/>
    </xf>
    <xf numFmtId="0" fontId="5" fillId="23" borderId="9" xfId="0" applyNumberFormat="1" applyFont="1" applyFill="1" applyBorder="1" applyAlignment="1">
      <alignment horizontal="center" vertical="center" wrapText="1"/>
    </xf>
    <xf numFmtId="0" fontId="2" fillId="24" borderId="9" xfId="0" applyFont="1" applyFill="1" applyBorder="1" applyAlignment="1">
      <alignment horizontal="left" vertical="center" wrapText="1" indent="1"/>
    </xf>
    <xf numFmtId="183" fontId="2" fillId="24" borderId="9" xfId="0" applyNumberFormat="1" applyFont="1" applyFill="1" applyBorder="1" applyAlignment="1">
      <alignment horizontal="center" vertical="center" wrapText="1"/>
    </xf>
    <xf numFmtId="0" fontId="5" fillId="22" borderId="9" xfId="0" applyNumberFormat="1" applyFont="1" applyFill="1" applyBorder="1" applyAlignment="1">
      <alignment horizontal="center" vertical="center" wrapText="1"/>
    </xf>
    <xf numFmtId="0" fontId="6" fillId="4" borderId="0" xfId="0" applyFont="1" applyFill="1" applyAlignment="1">
      <alignment vertical="center"/>
    </xf>
    <xf numFmtId="0" fontId="6" fillId="0" borderId="9" xfId="0" applyFont="1" applyFill="1" applyBorder="1" applyAlignment="1">
      <alignment horizontal="left" vertical="center" wrapText="1"/>
    </xf>
    <xf numFmtId="177" fontId="6"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0" fontId="6" fillId="24" borderId="9" xfId="0" applyFont="1" applyFill="1" applyBorder="1" applyAlignment="1">
      <alignment horizontal="left" vertical="center" wrapText="1"/>
    </xf>
    <xf numFmtId="180" fontId="6" fillId="24" borderId="9" xfId="0" applyNumberFormat="1" applyFont="1" applyFill="1" applyBorder="1" applyAlignment="1">
      <alignment horizontal="center" vertical="center"/>
    </xf>
    <xf numFmtId="0" fontId="7" fillId="24" borderId="0" xfId="0" applyFont="1" applyFill="1" applyBorder="1" applyAlignment="1">
      <alignment vertical="center"/>
    </xf>
    <xf numFmtId="0" fontId="0" fillId="4" borderId="0" xfId="0" applyFont="1" applyFill="1" applyAlignment="1">
      <alignment horizontal="left" vertical="center"/>
    </xf>
    <xf numFmtId="0" fontId="0" fillId="4" borderId="0" xfId="0" applyFont="1" applyFill="1" applyAlignment="1">
      <alignment vertical="center"/>
    </xf>
    <xf numFmtId="177" fontId="0" fillId="4" borderId="0" xfId="0" applyNumberFormat="1" applyFont="1" applyFill="1" applyAlignment="1">
      <alignment vertical="center"/>
    </xf>
    <xf numFmtId="178" fontId="0" fillId="4" borderId="0" xfId="0" applyNumberFormat="1" applyFont="1" applyFill="1" applyAlignment="1">
      <alignment horizontal="center" vertical="center"/>
    </xf>
    <xf numFmtId="177" fontId="0" fillId="4" borderId="0" xfId="0" applyNumberFormat="1" applyFont="1" applyFill="1" applyAlignment="1">
      <alignment horizontal="center" vertical="center"/>
    </xf>
    <xf numFmtId="178" fontId="0" fillId="4" borderId="0" xfId="0" applyNumberFormat="1" applyFont="1" applyFill="1" applyAlignment="1">
      <alignment vertical="center"/>
    </xf>
    <xf numFmtId="0" fontId="5" fillId="0" borderId="0" xfId="0" applyFont="1" applyFill="1" applyBorder="1" applyAlignment="1">
      <alignment horizontal="left" vertical="center"/>
    </xf>
    <xf numFmtId="184" fontId="6" fillId="0" borderId="0" xfId="0" applyNumberFormat="1" applyFont="1" applyFill="1" applyBorder="1" applyAlignment="1">
      <alignment horizontal="center" vertical="center"/>
    </xf>
    <xf numFmtId="185"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84" fontId="44" fillId="0" borderId="0" xfId="0" applyNumberFormat="1" applyFont="1" applyFill="1" applyBorder="1" applyAlignment="1">
      <alignment horizontal="center" vertical="center"/>
    </xf>
    <xf numFmtId="185" fontId="44" fillId="0" borderId="0" xfId="0" applyNumberFormat="1" applyFont="1" applyFill="1" applyBorder="1" applyAlignment="1">
      <alignment horizontal="center" vertical="center"/>
    </xf>
    <xf numFmtId="0" fontId="44" fillId="0"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6" fillId="0" borderId="0" xfId="0" applyNumberFormat="1" applyFont="1" applyFill="1" applyBorder="1" applyAlignment="1">
      <alignment horizontal="left" vertical="center"/>
    </xf>
    <xf numFmtId="184" fontId="5" fillId="0" borderId="9"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25" borderId="9" xfId="0" applyFont="1" applyFill="1" applyBorder="1" applyAlignment="1">
      <alignment horizontal="center" vertical="center" wrapText="1"/>
    </xf>
    <xf numFmtId="184" fontId="5" fillId="25" borderId="9" xfId="0" applyNumberFormat="1" applyFont="1" applyFill="1" applyBorder="1" applyAlignment="1">
      <alignment horizontal="center" vertical="center" wrapText="1"/>
    </xf>
    <xf numFmtId="186" fontId="5" fillId="25" borderId="9" xfId="0" applyNumberFormat="1" applyFont="1" applyFill="1" applyBorder="1" applyAlignment="1">
      <alignment horizontal="center" vertical="center" wrapText="1"/>
    </xf>
    <xf numFmtId="0" fontId="5" fillId="25" borderId="9" xfId="0" applyNumberFormat="1" applyFont="1" applyFill="1" applyBorder="1" applyAlignment="1">
      <alignment horizontal="center" vertical="center" wrapText="1"/>
    </xf>
    <xf numFmtId="185" fontId="5" fillId="25" borderId="9" xfId="0" applyNumberFormat="1" applyFont="1" applyFill="1" applyBorder="1" applyAlignment="1">
      <alignment horizontal="center" vertical="center" wrapText="1"/>
    </xf>
    <xf numFmtId="0" fontId="5" fillId="26" borderId="9" xfId="0" applyFont="1" applyFill="1" applyBorder="1" applyAlignment="1">
      <alignment horizontal="left" vertical="center" wrapText="1"/>
    </xf>
    <xf numFmtId="184" fontId="5" fillId="26" borderId="9" xfId="0" applyNumberFormat="1" applyFont="1" applyFill="1" applyBorder="1" applyAlignment="1">
      <alignment horizontal="center" vertical="center" wrapText="1"/>
    </xf>
    <xf numFmtId="186" fontId="5" fillId="26" borderId="9" xfId="0" applyNumberFormat="1" applyFont="1" applyFill="1" applyBorder="1" applyAlignment="1">
      <alignment horizontal="center" vertical="center" wrapText="1"/>
    </xf>
    <xf numFmtId="0" fontId="5" fillId="26" borderId="9" xfId="0" applyNumberFormat="1" applyFont="1" applyFill="1" applyBorder="1" applyAlignment="1">
      <alignment horizontal="center" vertical="center" wrapText="1"/>
    </xf>
    <xf numFmtId="187" fontId="5" fillId="26" borderId="9" xfId="0" applyNumberFormat="1" applyFont="1" applyFill="1" applyBorder="1" applyAlignment="1">
      <alignment horizontal="center" vertical="center" wrapText="1"/>
    </xf>
    <xf numFmtId="185" fontId="5" fillId="26" borderId="9" xfId="0" applyNumberFormat="1" applyFont="1" applyFill="1" applyBorder="1" applyAlignment="1">
      <alignment horizontal="center" vertical="center" wrapText="1"/>
    </xf>
    <xf numFmtId="0" fontId="5" fillId="26" borderId="0" xfId="0" applyFont="1" applyFill="1" applyBorder="1" applyAlignment="1">
      <alignment horizontal="center" vertical="center"/>
    </xf>
    <xf numFmtId="0" fontId="5" fillId="26" borderId="0" xfId="0" applyFont="1" applyFill="1" applyAlignment="1">
      <alignment horizontal="center" vertical="center"/>
    </xf>
    <xf numFmtId="0" fontId="6" fillId="26" borderId="0" xfId="0" applyFont="1" applyFill="1" applyAlignment="1">
      <alignment horizontal="center" vertical="center"/>
    </xf>
    <xf numFmtId="0" fontId="6" fillId="27" borderId="9" xfId="0" applyFont="1" applyFill="1" applyBorder="1" applyAlignment="1">
      <alignment horizontal="left" vertical="center" wrapText="1"/>
    </xf>
    <xf numFmtId="184" fontId="6" fillId="27" borderId="9" xfId="0" applyNumberFormat="1" applyFont="1" applyFill="1" applyBorder="1" applyAlignment="1">
      <alignment horizontal="center" vertical="center" wrapText="1"/>
    </xf>
    <xf numFmtId="185" fontId="6" fillId="27" borderId="9" xfId="0" applyNumberFormat="1" applyFont="1" applyFill="1" applyBorder="1" applyAlignment="1">
      <alignment horizontal="center" vertical="center" wrapText="1"/>
    </xf>
    <xf numFmtId="0" fontId="6" fillId="27" borderId="9" xfId="0" applyNumberFormat="1" applyFont="1" applyFill="1" applyBorder="1" applyAlignment="1">
      <alignment horizontal="center" vertical="center" wrapText="1"/>
    </xf>
    <xf numFmtId="187" fontId="6" fillId="27" borderId="9" xfId="0" applyNumberFormat="1" applyFont="1" applyFill="1" applyBorder="1" applyAlignment="1">
      <alignment horizontal="center" vertical="center" wrapText="1"/>
    </xf>
    <xf numFmtId="0" fontId="6" fillId="27" borderId="0" xfId="0" applyFont="1" applyFill="1" applyBorder="1" applyAlignment="1">
      <alignment horizontal="center" vertical="center"/>
    </xf>
    <xf numFmtId="0" fontId="6" fillId="27" borderId="0" xfId="0" applyFont="1" applyFill="1" applyAlignment="1">
      <alignment horizontal="center" vertical="center"/>
    </xf>
    <xf numFmtId="184" fontId="5" fillId="22" borderId="9" xfId="0" applyNumberFormat="1" applyFont="1" applyFill="1" applyBorder="1" applyAlignment="1">
      <alignment horizontal="center" vertical="center" wrapText="1"/>
    </xf>
    <xf numFmtId="185" fontId="5" fillId="22" borderId="9" xfId="0" applyNumberFormat="1" applyFont="1" applyFill="1" applyBorder="1" applyAlignment="1">
      <alignment horizontal="center" vertical="center" wrapText="1"/>
    </xf>
    <xf numFmtId="186" fontId="5" fillId="22" borderId="9" xfId="0" applyNumberFormat="1" applyFont="1" applyFill="1" applyBorder="1" applyAlignment="1">
      <alignment horizontal="center" vertical="center" wrapText="1"/>
    </xf>
    <xf numFmtId="0" fontId="5" fillId="22" borderId="0" xfId="0" applyFont="1" applyFill="1" applyBorder="1" applyAlignment="1">
      <alignment horizontal="center" vertical="center"/>
    </xf>
    <xf numFmtId="0" fontId="5" fillId="22" borderId="0" xfId="0" applyFont="1" applyFill="1" applyAlignment="1">
      <alignment horizontal="center" vertical="center"/>
    </xf>
    <xf numFmtId="0" fontId="6" fillId="22" borderId="0" xfId="0" applyFont="1" applyFill="1" applyAlignment="1">
      <alignment horizontal="center" vertical="center"/>
    </xf>
    <xf numFmtId="0" fontId="6" fillId="24" borderId="9" xfId="0" applyNumberFormat="1" applyFont="1" applyFill="1" applyBorder="1" applyAlignment="1">
      <alignment vertical="center"/>
    </xf>
    <xf numFmtId="184" fontId="6" fillId="24" borderId="9" xfId="0" applyNumberFormat="1" applyFont="1" applyFill="1" applyBorder="1" applyAlignment="1">
      <alignment horizontal="center" vertical="center"/>
    </xf>
    <xf numFmtId="184" fontId="6" fillId="24" borderId="9" xfId="0" applyNumberFormat="1" applyFont="1" applyFill="1" applyBorder="1" applyAlignment="1">
      <alignment horizontal="center" vertical="center" wrapText="1"/>
    </xf>
    <xf numFmtId="185" fontId="6" fillId="24" borderId="9" xfId="0" applyNumberFormat="1" applyFont="1" applyFill="1" applyBorder="1" applyAlignment="1">
      <alignment horizontal="center" vertical="center" wrapText="1"/>
    </xf>
    <xf numFmtId="186" fontId="6" fillId="24" borderId="9" xfId="0" applyNumberFormat="1" applyFont="1" applyFill="1" applyBorder="1" applyAlignment="1">
      <alignment horizontal="center" vertical="center" wrapText="1"/>
    </xf>
    <xf numFmtId="0" fontId="6" fillId="24" borderId="0" xfId="0" applyFont="1" applyFill="1" applyBorder="1" applyAlignment="1">
      <alignment horizontal="center" vertical="center"/>
    </xf>
    <xf numFmtId="0" fontId="6" fillId="24" borderId="0" xfId="0" applyFont="1" applyFill="1" applyAlignment="1">
      <alignment horizontal="center" vertical="center"/>
    </xf>
    <xf numFmtId="185" fontId="6" fillId="24" borderId="9" xfId="0" applyNumberFormat="1" applyFont="1" applyFill="1" applyBorder="1" applyAlignment="1">
      <alignment horizontal="center" vertical="center"/>
    </xf>
    <xf numFmtId="0" fontId="6" fillId="24" borderId="9" xfId="0" applyNumberFormat="1" applyFont="1" applyFill="1" applyBorder="1" applyAlignment="1">
      <alignment horizontal="center" vertical="center"/>
    </xf>
    <xf numFmtId="186" fontId="6" fillId="24" borderId="9" xfId="0" applyNumberFormat="1" applyFont="1" applyFill="1" applyBorder="1" applyAlignment="1">
      <alignment horizontal="center" vertical="center"/>
    </xf>
    <xf numFmtId="0" fontId="6" fillId="24" borderId="0" xfId="0" applyFont="1" applyFill="1" applyAlignment="1">
      <alignment vertical="center"/>
    </xf>
    <xf numFmtId="0" fontId="5" fillId="24" borderId="0" xfId="0" applyFont="1" applyFill="1" applyAlignment="1">
      <alignment horizontal="center" vertical="center"/>
    </xf>
    <xf numFmtId="0" fontId="2" fillId="24" borderId="9" xfId="0" applyFont="1" applyFill="1" applyBorder="1" applyAlignment="1">
      <alignment vertical="center"/>
    </xf>
    <xf numFmtId="0" fontId="6" fillId="24" borderId="9" xfId="0" applyFont="1" applyFill="1" applyBorder="1" applyAlignment="1">
      <alignment vertical="center"/>
    </xf>
    <xf numFmtId="187" fontId="6" fillId="24" borderId="9" xfId="0" applyNumberFormat="1" applyFont="1" applyFill="1" applyBorder="1" applyAlignment="1">
      <alignment horizontal="center" vertical="center"/>
    </xf>
    <xf numFmtId="187" fontId="6" fillId="24" borderId="9" xfId="0" applyNumberFormat="1" applyFont="1" applyFill="1" applyBorder="1" applyAlignment="1">
      <alignment horizontal="center" vertical="center" wrapText="1"/>
    </xf>
    <xf numFmtId="186" fontId="2" fillId="24" borderId="9" xfId="0" applyNumberFormat="1" applyFont="1" applyFill="1" applyBorder="1" applyAlignment="1">
      <alignment horizontal="center" vertical="center" wrapText="1"/>
    </xf>
    <xf numFmtId="184" fontId="2" fillId="24" borderId="9" xfId="0" applyNumberFormat="1" applyFont="1" applyFill="1" applyBorder="1" applyAlignment="1">
      <alignment horizontal="center" vertical="center" wrapText="1"/>
    </xf>
    <xf numFmtId="187" fontId="2" fillId="24" borderId="9" xfId="0" applyNumberFormat="1" applyFont="1" applyFill="1" applyBorder="1" applyAlignment="1">
      <alignment horizontal="center" vertical="center" wrapText="1"/>
    </xf>
    <xf numFmtId="0" fontId="2" fillId="24" borderId="9" xfId="0" applyFont="1" applyFill="1" applyBorder="1" applyAlignment="1">
      <alignment vertical="center" wrapText="1"/>
    </xf>
    <xf numFmtId="187" fontId="6" fillId="22" borderId="9" xfId="0" applyNumberFormat="1" applyFont="1" applyFill="1" applyBorder="1" applyAlignment="1">
      <alignment horizontal="center" vertical="center" wrapText="1"/>
    </xf>
    <xf numFmtId="184" fontId="6" fillId="22" borderId="9" xfId="0" applyNumberFormat="1" applyFont="1" applyFill="1" applyBorder="1" applyAlignment="1">
      <alignment horizontal="center" vertical="center" wrapText="1"/>
    </xf>
    <xf numFmtId="185" fontId="6" fillId="22" borderId="9" xfId="0" applyNumberFormat="1" applyFont="1" applyFill="1" applyBorder="1" applyAlignment="1">
      <alignment horizontal="center" vertical="center" wrapText="1"/>
    </xf>
    <xf numFmtId="0" fontId="6" fillId="22" borderId="9" xfId="0" applyNumberFormat="1" applyFont="1" applyFill="1" applyBorder="1" applyAlignment="1">
      <alignment horizontal="center" vertical="center" wrapText="1"/>
    </xf>
    <xf numFmtId="0" fontId="6" fillId="22" borderId="9" xfId="0" applyFont="1" applyFill="1" applyBorder="1" applyAlignment="1">
      <alignment horizontal="center" vertical="center" wrapText="1"/>
    </xf>
    <xf numFmtId="0" fontId="6" fillId="22" borderId="0" xfId="0" applyFont="1" applyFill="1" applyBorder="1" applyAlignment="1">
      <alignment horizontal="center" vertical="center"/>
    </xf>
    <xf numFmtId="0" fontId="6" fillId="0" borderId="9" xfId="0" applyFont="1" applyFill="1" applyBorder="1" applyAlignment="1">
      <alignment vertical="center" wrapText="1"/>
    </xf>
    <xf numFmtId="187" fontId="6" fillId="0" borderId="9" xfId="0" applyNumberFormat="1" applyFont="1" applyFill="1" applyBorder="1" applyAlignment="1">
      <alignment horizontal="center" vertical="center" wrapText="1"/>
    </xf>
    <xf numFmtId="187" fontId="6" fillId="0" borderId="9" xfId="0" applyNumberFormat="1" applyFont="1" applyFill="1" applyBorder="1" applyAlignment="1">
      <alignment horizontal="center" vertical="center"/>
    </xf>
    <xf numFmtId="184" fontId="6" fillId="0" borderId="9" xfId="0" applyNumberFormat="1" applyFont="1" applyFill="1" applyBorder="1" applyAlignment="1">
      <alignment horizontal="center" vertical="center" wrapText="1"/>
    </xf>
    <xf numFmtId="185" fontId="6" fillId="0" borderId="9" xfId="0" applyNumberFormat="1" applyFont="1" applyFill="1" applyBorder="1" applyAlignment="1">
      <alignment horizontal="center" vertical="center" wrapText="1"/>
    </xf>
    <xf numFmtId="184" fontId="6" fillId="0" borderId="9" xfId="0" applyNumberFormat="1" applyFont="1" applyFill="1" applyBorder="1" applyAlignment="1">
      <alignment horizontal="center" vertical="center"/>
    </xf>
    <xf numFmtId="178" fontId="6" fillId="0" borderId="0" xfId="0" applyNumberFormat="1" applyFont="1" applyFill="1" applyBorder="1" applyAlignment="1">
      <alignment horizontal="center" vertical="center"/>
    </xf>
    <xf numFmtId="0" fontId="6" fillId="0" borderId="9" xfId="0" applyFont="1" applyFill="1" applyBorder="1" applyAlignment="1">
      <alignment horizontal="center" vertical="center"/>
    </xf>
    <xf numFmtId="185" fontId="6" fillId="0" borderId="9" xfId="0" applyNumberFormat="1" applyFont="1" applyFill="1" applyBorder="1" applyAlignment="1">
      <alignment horizontal="center" vertical="center"/>
    </xf>
    <xf numFmtId="183" fontId="5" fillId="26" borderId="0" xfId="0" applyNumberFormat="1" applyFont="1" applyFill="1" applyBorder="1" applyAlignment="1">
      <alignment horizontal="center" vertical="center"/>
    </xf>
    <xf numFmtId="184" fontId="5" fillId="22" borderId="9" xfId="0" applyNumberFormat="1" applyFont="1" applyFill="1" applyBorder="1" applyAlignment="1">
      <alignment horizontal="center" vertical="center"/>
    </xf>
    <xf numFmtId="186" fontId="5" fillId="22" borderId="9" xfId="0" applyNumberFormat="1" applyFont="1" applyFill="1" applyBorder="1" applyAlignment="1">
      <alignment horizontal="center" vertical="center"/>
    </xf>
    <xf numFmtId="0" fontId="5" fillId="22" borderId="9" xfId="0" applyNumberFormat="1" applyFont="1" applyFill="1" applyBorder="1" applyAlignment="1">
      <alignment horizontal="center" vertical="center"/>
    </xf>
    <xf numFmtId="0" fontId="6" fillId="24" borderId="9" xfId="0" applyFont="1" applyFill="1" applyBorder="1" applyAlignment="1">
      <alignment vertical="center" wrapText="1"/>
    </xf>
    <xf numFmtId="184" fontId="5" fillId="24" borderId="9" xfId="0" applyNumberFormat="1" applyFont="1" applyFill="1" applyBorder="1" applyAlignment="1">
      <alignment horizontal="center" vertical="center"/>
    </xf>
    <xf numFmtId="0" fontId="5" fillId="24" borderId="9" xfId="0" applyNumberFormat="1" applyFont="1" applyFill="1" applyBorder="1" applyAlignment="1">
      <alignment horizontal="center" vertical="center"/>
    </xf>
    <xf numFmtId="0" fontId="6" fillId="24" borderId="0" xfId="0" applyFont="1" applyFill="1" applyAlignment="1">
      <alignment vertical="center"/>
    </xf>
    <xf numFmtId="184" fontId="5" fillId="24" borderId="9" xfId="0" applyNumberFormat="1" applyFont="1" applyFill="1" applyBorder="1" applyAlignment="1">
      <alignment horizontal="center" vertical="center" wrapText="1"/>
    </xf>
    <xf numFmtId="185" fontId="5" fillId="24" borderId="9" xfId="0" applyNumberFormat="1" applyFont="1" applyFill="1" applyBorder="1" applyAlignment="1">
      <alignment horizontal="center" vertical="center" wrapText="1"/>
    </xf>
    <xf numFmtId="0" fontId="5" fillId="24" borderId="9" xfId="0" applyNumberFormat="1" applyFont="1" applyFill="1" applyBorder="1" applyAlignment="1">
      <alignment horizontal="center" vertical="center" wrapText="1"/>
    </xf>
    <xf numFmtId="0" fontId="5" fillId="24" borderId="0" xfId="0" applyFont="1" applyFill="1" applyBorder="1" applyAlignment="1">
      <alignment horizontal="center" vertical="center"/>
    </xf>
    <xf numFmtId="0" fontId="6" fillId="24" borderId="9" xfId="0" applyFont="1" applyFill="1" applyBorder="1" applyAlignment="1">
      <alignment horizontal="center" vertical="center"/>
    </xf>
    <xf numFmtId="184" fontId="3" fillId="24" borderId="9" xfId="0" applyNumberFormat="1" applyFont="1" applyFill="1" applyBorder="1" applyAlignment="1">
      <alignment horizontal="center" vertical="center"/>
    </xf>
    <xf numFmtId="184" fontId="2" fillId="24" borderId="9" xfId="0" applyNumberFormat="1" applyFont="1" applyFill="1" applyBorder="1" applyAlignment="1">
      <alignment horizontal="center" vertical="center"/>
    </xf>
    <xf numFmtId="0" fontId="6" fillId="24" borderId="0" xfId="0" applyNumberFormat="1" applyFont="1" applyFill="1" applyBorder="1" applyAlignment="1">
      <alignment horizontal="center" vertical="center"/>
    </xf>
    <xf numFmtId="0" fontId="6" fillId="24" borderId="0" xfId="0" applyNumberFormat="1" applyFont="1" applyFill="1" applyAlignment="1">
      <alignment horizontal="center" vertical="center"/>
    </xf>
    <xf numFmtId="185" fontId="5" fillId="24" borderId="9" xfId="0" applyNumberFormat="1" applyFont="1" applyFill="1" applyBorder="1" applyAlignment="1">
      <alignment horizontal="center" vertical="center"/>
    </xf>
    <xf numFmtId="0" fontId="3" fillId="22" borderId="9" xfId="0" applyFont="1" applyFill="1" applyBorder="1" applyAlignment="1">
      <alignment vertical="center" wrapText="1"/>
    </xf>
    <xf numFmtId="178" fontId="3" fillId="22" borderId="9" xfId="0" applyNumberFormat="1" applyFont="1" applyFill="1" applyBorder="1" applyAlignment="1">
      <alignment horizontal="center" vertical="center"/>
    </xf>
    <xf numFmtId="185" fontId="3" fillId="22" borderId="9" xfId="0" applyNumberFormat="1" applyFont="1" applyFill="1" applyBorder="1" applyAlignment="1">
      <alignment horizontal="center" vertical="center"/>
    </xf>
    <xf numFmtId="0" fontId="3" fillId="22" borderId="9" xfId="0" applyNumberFormat="1" applyFont="1" applyFill="1" applyBorder="1" applyAlignment="1">
      <alignment horizontal="center" vertical="center"/>
    </xf>
    <xf numFmtId="184" fontId="3" fillId="22" borderId="9" xfId="0" applyNumberFormat="1" applyFont="1" applyFill="1" applyBorder="1" applyAlignment="1">
      <alignment horizontal="center" vertical="center"/>
    </xf>
    <xf numFmtId="0" fontId="6" fillId="22" borderId="0" xfId="0" applyNumberFormat="1" applyFont="1" applyFill="1" applyBorder="1" applyAlignment="1">
      <alignment horizontal="center" vertical="center"/>
    </xf>
    <xf numFmtId="0" fontId="6" fillId="22" borderId="0" xfId="0" applyNumberFormat="1" applyFont="1" applyFill="1" applyAlignment="1">
      <alignment horizontal="center" vertical="center"/>
    </xf>
    <xf numFmtId="178" fontId="6" fillId="0" borderId="9" xfId="0" applyNumberFormat="1" applyFont="1" applyFill="1" applyBorder="1" applyAlignment="1">
      <alignment horizontal="center" vertical="center"/>
    </xf>
    <xf numFmtId="0" fontId="3" fillId="22" borderId="9" xfId="0" applyFont="1" applyFill="1" applyBorder="1" applyAlignment="1">
      <alignment horizontal="left" vertical="center" wrapText="1"/>
    </xf>
    <xf numFmtId="187" fontId="3" fillId="22" borderId="9" xfId="0" applyNumberFormat="1" applyFont="1" applyFill="1" applyBorder="1" applyAlignment="1">
      <alignment horizontal="center" vertical="center" wrapText="1"/>
    </xf>
    <xf numFmtId="185" fontId="3" fillId="22" borderId="9" xfId="0" applyNumberFormat="1" applyFont="1" applyFill="1" applyBorder="1" applyAlignment="1">
      <alignment horizontal="center" vertical="center" wrapText="1"/>
    </xf>
    <xf numFmtId="0" fontId="3" fillId="22" borderId="9" xfId="0" applyNumberFormat="1" applyFont="1" applyFill="1" applyBorder="1" applyAlignment="1">
      <alignment horizontal="center" vertical="center" wrapText="1"/>
    </xf>
    <xf numFmtId="0" fontId="3" fillId="22" borderId="0" xfId="0" applyFont="1" applyFill="1" applyBorder="1" applyAlignment="1">
      <alignment horizontal="center" vertical="center"/>
    </xf>
    <xf numFmtId="0" fontId="2" fillId="0" borderId="9" xfId="0" applyNumberFormat="1" applyFont="1" applyFill="1" applyBorder="1" applyAlignment="1">
      <alignment horizontal="left" vertical="center" wrapText="1"/>
    </xf>
    <xf numFmtId="187" fontId="2" fillId="0" borderId="9" xfId="0" applyNumberFormat="1" applyFont="1" applyFill="1" applyBorder="1" applyAlignment="1">
      <alignment horizontal="center" vertical="center"/>
    </xf>
    <xf numFmtId="184" fontId="2" fillId="0" borderId="9" xfId="0" applyNumberFormat="1" applyFont="1" applyFill="1" applyBorder="1" applyAlignment="1">
      <alignment horizontal="center" vertical="center"/>
    </xf>
    <xf numFmtId="184" fontId="2" fillId="0" borderId="9" xfId="0" applyNumberFormat="1" applyFont="1" applyFill="1" applyBorder="1" applyAlignment="1">
      <alignment horizontal="center" vertical="center" wrapText="1"/>
    </xf>
    <xf numFmtId="185" fontId="2" fillId="0" borderId="9"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8" fontId="6" fillId="24" borderId="9" xfId="0" applyNumberFormat="1" applyFont="1" applyFill="1" applyBorder="1" applyAlignment="1">
      <alignment horizontal="center" vertical="center"/>
    </xf>
    <xf numFmtId="178" fontId="5" fillId="24" borderId="9" xfId="0" applyNumberFormat="1" applyFont="1" applyFill="1" applyBorder="1" applyAlignment="1">
      <alignment horizontal="center" vertical="center"/>
    </xf>
    <xf numFmtId="188" fontId="6" fillId="24" borderId="9" xfId="0" applyNumberFormat="1" applyFont="1" applyFill="1" applyBorder="1" applyAlignment="1">
      <alignment vertical="center" wrapText="1"/>
    </xf>
    <xf numFmtId="0" fontId="6" fillId="26" borderId="9" xfId="0" applyNumberFormat="1" applyFont="1" applyFill="1" applyBorder="1" applyAlignment="1">
      <alignment horizontal="left" vertical="center" wrapText="1"/>
    </xf>
    <xf numFmtId="184" fontId="6" fillId="26" borderId="9" xfId="0" applyNumberFormat="1" applyFont="1" applyFill="1" applyBorder="1" applyAlignment="1">
      <alignment horizontal="center" vertical="center"/>
    </xf>
    <xf numFmtId="185" fontId="6" fillId="26" borderId="9" xfId="0" applyNumberFormat="1" applyFont="1" applyFill="1" applyBorder="1" applyAlignment="1">
      <alignment horizontal="center" vertical="center"/>
    </xf>
    <xf numFmtId="0" fontId="6" fillId="26" borderId="9" xfId="0" applyNumberFormat="1" applyFont="1" applyFill="1" applyBorder="1" applyAlignment="1">
      <alignment horizontal="center" vertical="center"/>
    </xf>
    <xf numFmtId="178" fontId="6" fillId="26" borderId="9" xfId="0" applyNumberFormat="1" applyFont="1" applyFill="1" applyBorder="1" applyAlignment="1">
      <alignment horizontal="center" vertical="center"/>
    </xf>
    <xf numFmtId="0" fontId="6" fillId="26" borderId="12" xfId="0" applyNumberFormat="1" applyFont="1" applyFill="1" applyBorder="1" applyAlignment="1">
      <alignment horizontal="center" vertical="center"/>
    </xf>
    <xf numFmtId="0" fontId="6" fillId="26" borderId="13" xfId="0" applyNumberFormat="1" applyFont="1" applyFill="1" applyBorder="1" applyAlignment="1">
      <alignment horizontal="center" vertical="center"/>
    </xf>
    <xf numFmtId="0" fontId="6" fillId="26" borderId="14" xfId="0" applyNumberFormat="1" applyFont="1" applyFill="1" applyBorder="1" applyAlignment="1">
      <alignment horizontal="center" vertical="center"/>
    </xf>
    <xf numFmtId="0" fontId="6" fillId="26" borderId="0" xfId="0" applyNumberFormat="1" applyFont="1" applyFill="1" applyBorder="1" applyAlignment="1">
      <alignment horizontal="center" vertical="center"/>
    </xf>
    <xf numFmtId="0" fontId="5" fillId="22" borderId="9" xfId="0" applyNumberFormat="1" applyFont="1" applyFill="1" applyBorder="1" applyAlignment="1">
      <alignment vertical="center" wrapText="1"/>
    </xf>
    <xf numFmtId="187" fontId="5" fillId="22" borderId="9" xfId="0" applyNumberFormat="1" applyFont="1" applyFill="1" applyBorder="1" applyAlignment="1">
      <alignment horizontal="center" vertical="center"/>
    </xf>
    <xf numFmtId="184" fontId="5" fillId="22" borderId="9" xfId="0" applyNumberFormat="1" applyFont="1" applyFill="1" applyBorder="1" applyAlignment="1">
      <alignment horizontal="center" vertical="center"/>
    </xf>
    <xf numFmtId="178" fontId="5" fillId="22" borderId="9" xfId="0" applyNumberFormat="1" applyFont="1" applyFill="1" applyBorder="1" applyAlignment="1">
      <alignment horizontal="center" vertical="center"/>
    </xf>
    <xf numFmtId="185" fontId="5" fillId="22" borderId="9" xfId="0" applyNumberFormat="1" applyFont="1" applyFill="1" applyBorder="1" applyAlignment="1">
      <alignment vertical="center"/>
    </xf>
    <xf numFmtId="184" fontId="5" fillId="22" borderId="9" xfId="0" applyNumberFormat="1" applyFont="1" applyFill="1" applyBorder="1" applyAlignment="1">
      <alignment vertical="center"/>
    </xf>
    <xf numFmtId="0" fontId="5" fillId="22" borderId="9" xfId="0" applyNumberFormat="1" applyFont="1" applyFill="1" applyBorder="1" applyAlignment="1">
      <alignment horizontal="center" vertical="center"/>
    </xf>
    <xf numFmtId="178" fontId="5" fillId="22" borderId="9" xfId="0" applyNumberFormat="1" applyFont="1" applyFill="1" applyBorder="1" applyAlignment="1">
      <alignment vertical="center"/>
    </xf>
    <xf numFmtId="185" fontId="5" fillId="22" borderId="9" xfId="0" applyNumberFormat="1" applyFont="1" applyFill="1" applyBorder="1" applyAlignment="1">
      <alignment horizontal="center" vertical="center"/>
    </xf>
    <xf numFmtId="0" fontId="5" fillId="22" borderId="0" xfId="0" applyNumberFormat="1" applyFont="1" applyFill="1" applyBorder="1" applyAlignment="1">
      <alignment horizontal="center" vertical="center"/>
    </xf>
    <xf numFmtId="188" fontId="6" fillId="0" borderId="9" xfId="0" applyNumberFormat="1" applyFont="1" applyFill="1" applyBorder="1" applyAlignment="1">
      <alignment vertical="center" wrapText="1"/>
    </xf>
    <xf numFmtId="178" fontId="2" fillId="0" borderId="9" xfId="0" applyNumberFormat="1" applyFont="1" applyFill="1" applyBorder="1" applyAlignment="1">
      <alignment horizontal="center" vertical="center" wrapText="1"/>
    </xf>
    <xf numFmtId="187"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85" fontId="2" fillId="0" borderId="9" xfId="0" applyNumberFormat="1" applyFont="1" applyFill="1" applyBorder="1" applyAlignment="1">
      <alignment horizontal="center" vertical="center"/>
    </xf>
    <xf numFmtId="0" fontId="2" fillId="0" borderId="0" xfId="0" applyFont="1" applyFill="1" applyBorder="1" applyAlignment="1">
      <alignment vertical="center"/>
    </xf>
    <xf numFmtId="0" fontId="6" fillId="0" borderId="0" xfId="0" applyFont="1" applyFill="1" applyBorder="1" applyAlignment="1">
      <alignment vertical="center"/>
    </xf>
    <xf numFmtId="0" fontId="2" fillId="0" borderId="9" xfId="0" applyFont="1" applyFill="1" applyBorder="1" applyAlignment="1">
      <alignment vertical="center" wrapText="1"/>
    </xf>
    <xf numFmtId="181" fontId="2" fillId="0" borderId="9" xfId="0" applyNumberFormat="1" applyFont="1" applyFill="1" applyBorder="1" applyAlignment="1">
      <alignment horizontal="center" vertical="center" wrapText="1"/>
    </xf>
    <xf numFmtId="184" fontId="6" fillId="0" borderId="0" xfId="0" applyNumberFormat="1" applyFont="1" applyFill="1" applyAlignment="1">
      <alignment horizontal="center" vertical="center"/>
    </xf>
    <xf numFmtId="185" fontId="6"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181" fontId="5" fillId="24" borderId="9" xfId="0" applyNumberFormat="1" applyFont="1" applyFill="1" applyBorder="1" applyAlignment="1">
      <alignment horizontal="center" vertical="center" wrapText="1"/>
    </xf>
    <xf numFmtId="0" fontId="6" fillId="24" borderId="9" xfId="0" applyFont="1" applyFill="1" applyBorder="1" applyAlignment="1">
      <alignment horizontal="justify" vertical="center" wrapText="1"/>
    </xf>
    <xf numFmtId="0" fontId="31" fillId="4" borderId="0" xfId="0" applyFont="1" applyFill="1" applyBorder="1" applyAlignment="1">
      <alignment horizontal="center" vertical="center"/>
    </xf>
    <xf numFmtId="0" fontId="6" fillId="24" borderId="9" xfId="0" applyFont="1" applyFill="1" applyBorder="1" applyAlignment="1">
      <alignment horizontal="center" vertical="center"/>
    </xf>
    <xf numFmtId="0" fontId="34" fillId="4" borderId="0" xfId="0" applyFont="1" applyFill="1" applyAlignment="1">
      <alignment horizontal="center" vertical="center"/>
    </xf>
    <xf numFmtId="0" fontId="2" fillId="4" borderId="0" xfId="0" applyFont="1" applyFill="1" applyAlignment="1">
      <alignment horizontal="right" vertical="center"/>
    </xf>
    <xf numFmtId="0" fontId="0" fillId="0" borderId="9" xfId="0" applyBorder="1" applyAlignment="1">
      <alignment horizontal="center" vertical="center"/>
    </xf>
    <xf numFmtId="0" fontId="3" fillId="4" borderId="9" xfId="0" applyFont="1" applyFill="1" applyBorder="1" applyAlignment="1">
      <alignment horizontal="center" vertical="center" wrapText="1"/>
    </xf>
    <xf numFmtId="0" fontId="2" fillId="24" borderId="9" xfId="0" applyFont="1" applyFill="1" applyBorder="1" applyAlignment="1">
      <alignment horizontal="center" vertical="center" wrapText="1"/>
    </xf>
    <xf numFmtId="0" fontId="10" fillId="4" borderId="0" xfId="0" applyFont="1" applyFill="1" applyAlignment="1">
      <alignment horizontal="left" vertical="center"/>
    </xf>
    <xf numFmtId="178" fontId="5" fillId="4" borderId="9" xfId="0" applyNumberFormat="1" applyFont="1" applyFill="1" applyBorder="1" applyAlignment="1">
      <alignment horizontal="center" vertical="center" wrapText="1"/>
    </xf>
    <xf numFmtId="177" fontId="5" fillId="4" borderId="9" xfId="0" applyNumberFormat="1" applyFont="1" applyFill="1" applyBorder="1" applyAlignment="1">
      <alignment horizontal="center" vertical="center" wrapText="1"/>
    </xf>
    <xf numFmtId="0" fontId="6" fillId="4" borderId="0" xfId="0" applyFont="1" applyFill="1" applyAlignment="1">
      <alignment horizontal="left" vertical="center"/>
    </xf>
    <xf numFmtId="177" fontId="6" fillId="4" borderId="0" xfId="0" applyNumberFormat="1" applyFont="1" applyFill="1" applyAlignment="1">
      <alignment horizontal="left" vertical="center"/>
    </xf>
    <xf numFmtId="178" fontId="6" fillId="4" borderId="0" xfId="0" applyNumberFormat="1" applyFont="1" applyFill="1" applyAlignment="1">
      <alignment horizontal="center" vertical="center"/>
    </xf>
    <xf numFmtId="177" fontId="6" fillId="4" borderId="0" xfId="0" applyNumberFormat="1" applyFont="1" applyFill="1" applyAlignment="1">
      <alignment horizontal="center" vertical="center"/>
    </xf>
    <xf numFmtId="178" fontId="6" fillId="4" borderId="0" xfId="0" applyNumberFormat="1" applyFont="1" applyFill="1" applyAlignment="1">
      <alignment horizontal="left" vertical="center"/>
    </xf>
    <xf numFmtId="0" fontId="43" fillId="4" borderId="0" xfId="0" applyFont="1" applyFill="1" applyAlignment="1">
      <alignment horizontal="left" vertical="center"/>
    </xf>
    <xf numFmtId="177" fontId="43" fillId="4" borderId="0" xfId="0" applyNumberFormat="1" applyFont="1" applyFill="1" applyAlignment="1">
      <alignment horizontal="left" vertical="center"/>
    </xf>
    <xf numFmtId="178" fontId="43" fillId="4" borderId="0" xfId="0" applyNumberFormat="1" applyFont="1" applyFill="1" applyAlignment="1">
      <alignment horizontal="center" vertical="center"/>
    </xf>
    <xf numFmtId="177" fontId="43" fillId="4" borderId="0" xfId="0" applyNumberFormat="1" applyFont="1" applyFill="1" applyAlignment="1">
      <alignment horizontal="center" vertical="center"/>
    </xf>
    <xf numFmtId="178" fontId="43" fillId="4" borderId="0" xfId="0" applyNumberFormat="1" applyFont="1" applyFill="1" applyAlignment="1">
      <alignment horizontal="left" vertical="center"/>
    </xf>
    <xf numFmtId="0" fontId="5" fillId="4" borderId="9" xfId="0" applyFont="1" applyFill="1" applyBorder="1" applyAlignment="1">
      <alignment horizontal="center" vertical="center" wrapText="1"/>
    </xf>
    <xf numFmtId="178" fontId="5" fillId="4" borderId="15" xfId="0" applyNumberFormat="1" applyFont="1" applyFill="1" applyBorder="1" applyAlignment="1">
      <alignment horizontal="center" vertical="center" wrapText="1"/>
    </xf>
    <xf numFmtId="178" fontId="5" fillId="4" borderId="10" xfId="0" applyNumberFormat="1" applyFont="1" applyFill="1" applyBorder="1" applyAlignment="1">
      <alignment horizontal="center" vertical="center" wrapText="1"/>
    </xf>
    <xf numFmtId="178" fontId="5" fillId="4" borderId="16" xfId="0" applyNumberFormat="1" applyFont="1" applyFill="1" applyBorder="1" applyAlignment="1">
      <alignment horizontal="center" vertical="center" wrapText="1"/>
    </xf>
    <xf numFmtId="178" fontId="5" fillId="4" borderId="17" xfId="0" applyNumberFormat="1" applyFont="1" applyFill="1" applyBorder="1" applyAlignment="1">
      <alignment horizontal="center" vertical="center" wrapText="1"/>
    </xf>
    <xf numFmtId="178" fontId="5" fillId="4" borderId="18" xfId="0" applyNumberFormat="1" applyFont="1" applyFill="1" applyBorder="1" applyAlignment="1">
      <alignment horizontal="center" vertical="center" wrapText="1"/>
    </xf>
    <xf numFmtId="0" fontId="41" fillId="23" borderId="16" xfId="0" applyFont="1" applyFill="1" applyBorder="1" applyAlignment="1">
      <alignment horizontal="left" vertical="center"/>
    </xf>
    <xf numFmtId="0" fontId="41" fillId="23" borderId="17" xfId="0" applyFont="1" applyFill="1" applyBorder="1" applyAlignment="1">
      <alignment horizontal="left" vertical="center"/>
    </xf>
    <xf numFmtId="177" fontId="41" fillId="23" borderId="17" xfId="0" applyNumberFormat="1" applyFont="1" applyFill="1" applyBorder="1" applyAlignment="1">
      <alignment horizontal="left" vertical="center"/>
    </xf>
    <xf numFmtId="178" fontId="41" fillId="23" borderId="17" xfId="0" applyNumberFormat="1" applyFont="1" applyFill="1" applyBorder="1" applyAlignment="1">
      <alignment horizontal="center" vertical="center"/>
    </xf>
    <xf numFmtId="177" fontId="41" fillId="23" borderId="17" xfId="0" applyNumberFormat="1" applyFont="1" applyFill="1" applyBorder="1" applyAlignment="1">
      <alignment horizontal="center" vertical="center"/>
    </xf>
    <xf numFmtId="178" fontId="41" fillId="23" borderId="17" xfId="0" applyNumberFormat="1" applyFont="1" applyFill="1" applyBorder="1" applyAlignment="1">
      <alignment horizontal="left" vertical="center"/>
    </xf>
    <xf numFmtId="0" fontId="41" fillId="23" borderId="18" xfId="0" applyFont="1" applyFill="1" applyBorder="1" applyAlignment="1">
      <alignment horizontal="left" vertical="center"/>
    </xf>
    <xf numFmtId="0" fontId="31" fillId="4" borderId="9" xfId="0" applyFont="1" applyFill="1" applyBorder="1" applyAlignment="1">
      <alignment horizontal="center" vertical="center" wrapText="1"/>
    </xf>
    <xf numFmtId="0" fontId="31" fillId="4" borderId="9" xfId="0" applyFont="1" applyFill="1" applyBorder="1" applyAlignment="1">
      <alignment horizontal="center" vertical="center"/>
    </xf>
    <xf numFmtId="177" fontId="31" fillId="4" borderId="9" xfId="0" applyNumberFormat="1" applyFont="1" applyFill="1" applyBorder="1" applyAlignment="1">
      <alignment horizontal="center" vertical="center"/>
    </xf>
    <xf numFmtId="178" fontId="31" fillId="4" borderId="9" xfId="0" applyNumberFormat="1" applyFont="1" applyFill="1" applyBorder="1" applyAlignment="1">
      <alignment horizontal="center" vertical="center"/>
    </xf>
    <xf numFmtId="0" fontId="6" fillId="4" borderId="16" xfId="0" applyFont="1" applyFill="1" applyBorder="1" applyAlignment="1">
      <alignment horizontal="center" vertical="center"/>
    </xf>
    <xf numFmtId="177" fontId="6" fillId="4" borderId="17" xfId="0" applyNumberFormat="1" applyFont="1" applyFill="1" applyBorder="1" applyAlignment="1">
      <alignment horizontal="center" vertical="center"/>
    </xf>
    <xf numFmtId="0" fontId="6" fillId="4" borderId="17" xfId="0" applyFont="1" applyFill="1" applyBorder="1" applyAlignment="1">
      <alignment horizontal="center" vertical="center"/>
    </xf>
    <xf numFmtId="178" fontId="6" fillId="4" borderId="17" xfId="0" applyNumberFormat="1" applyFont="1" applyFill="1" applyBorder="1" applyAlignment="1">
      <alignment horizontal="center" vertical="center"/>
    </xf>
    <xf numFmtId="0" fontId="6" fillId="4" borderId="18" xfId="0" applyFont="1" applyFill="1" applyBorder="1" applyAlignment="1">
      <alignment horizontal="center" vertical="center"/>
    </xf>
    <xf numFmtId="0" fontId="5" fillId="0" borderId="0" xfId="0" applyFont="1" applyFill="1" applyBorder="1" applyAlignment="1">
      <alignment horizontal="center" vertical="center" wrapText="1"/>
    </xf>
    <xf numFmtId="184" fontId="44" fillId="0" borderId="0" xfId="0" applyNumberFormat="1" applyFont="1" applyFill="1" applyBorder="1" applyAlignment="1">
      <alignment horizontal="center" vertical="center"/>
    </xf>
    <xf numFmtId="185" fontId="44" fillId="0" borderId="0" xfId="0" applyNumberFormat="1" applyFont="1" applyFill="1" applyBorder="1" applyAlignment="1">
      <alignment horizontal="center" vertical="center"/>
    </xf>
    <xf numFmtId="0" fontId="44" fillId="0"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184" fontId="44" fillId="0" borderId="0" xfId="0" applyNumberFormat="1" applyFont="1" applyFill="1" applyAlignment="1">
      <alignment horizontal="center" vertical="center"/>
    </xf>
    <xf numFmtId="184" fontId="6"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184" fontId="5" fillId="0" borderId="9" xfId="0" applyNumberFormat="1" applyFont="1" applyFill="1" applyBorder="1" applyAlignment="1">
      <alignment horizontal="center" vertical="center" wrapText="1"/>
    </xf>
    <xf numFmtId="185"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0" xfId="0" applyFont="1" applyFill="1" applyBorder="1" applyAlignment="1">
      <alignment horizontal="left" vertical="center"/>
    </xf>
    <xf numFmtId="185"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84" fontId="5" fillId="0" borderId="9" xfId="0" applyNumberFormat="1" applyFont="1" applyFill="1" applyBorder="1" applyAlignment="1">
      <alignment horizontal="center" vertic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_2016年计划减贫人员花名小贾" xfId="40"/>
    <cellStyle name="常规 12" xfId="41"/>
    <cellStyle name="常规 17" xfId="42"/>
    <cellStyle name="常规 18" xfId="43"/>
    <cellStyle name="常规 2" xfId="44"/>
    <cellStyle name="常规 2 2" xfId="45"/>
    <cellStyle name="常规 27" xfId="46"/>
    <cellStyle name="常规 28" xfId="47"/>
    <cellStyle name="常规 3 2" xfId="48"/>
    <cellStyle name="常规 32" xfId="49"/>
    <cellStyle name="常规 41" xfId="50"/>
    <cellStyle name="常规 45" xfId="51"/>
    <cellStyle name="常规 46" xfId="52"/>
    <cellStyle name="常规 50" xfId="53"/>
    <cellStyle name="常规 52" xfId="54"/>
    <cellStyle name="常规 6" xfId="55"/>
    <cellStyle name="常规 8" xfId="56"/>
    <cellStyle name="常规 9"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8"/>
  <sheetViews>
    <sheetView zoomScaleSheetLayoutView="100" zoomScalePageLayoutView="0" workbookViewId="0" topLeftCell="A1">
      <selection activeCell="G15" sqref="G15"/>
    </sheetView>
  </sheetViews>
  <sheetFormatPr defaultColWidth="9.00390625" defaultRowHeight="14.25"/>
  <cols>
    <col min="1" max="1" width="31.75390625" style="0" customWidth="1"/>
    <col min="2" max="2" width="5.25390625" style="0" customWidth="1"/>
    <col min="3" max="3" width="9.125" style="0" customWidth="1"/>
    <col min="4" max="4" width="21.25390625" style="0" customWidth="1"/>
    <col min="5" max="5" width="28.125" style="0" customWidth="1"/>
  </cols>
  <sheetData>
    <row r="1" spans="1:7" ht="18.75">
      <c r="A1" s="23" t="s">
        <v>0</v>
      </c>
      <c r="B1" s="20"/>
      <c r="C1" s="20"/>
      <c r="D1" s="20"/>
      <c r="E1" s="20"/>
      <c r="F1" s="20"/>
      <c r="G1" s="20"/>
    </row>
    <row r="2" spans="1:7" s="19" customFormat="1" ht="33" customHeight="1">
      <c r="A2" s="277" t="s">
        <v>185</v>
      </c>
      <c r="B2" s="277"/>
      <c r="C2" s="277"/>
      <c r="D2" s="277"/>
      <c r="E2" s="277"/>
      <c r="F2" s="277"/>
      <c r="G2" s="277"/>
    </row>
    <row r="3" spans="1:7" s="2" customFormat="1" ht="12" customHeight="1">
      <c r="A3" s="24"/>
      <c r="B3" s="24"/>
      <c r="C3" s="24"/>
      <c r="D3" s="24"/>
      <c r="E3" s="24"/>
      <c r="F3" s="24"/>
      <c r="G3" s="24"/>
    </row>
    <row r="4" spans="1:7" ht="27" customHeight="1">
      <c r="A4" s="21" t="s">
        <v>1</v>
      </c>
      <c r="B4" s="21" t="s">
        <v>2</v>
      </c>
      <c r="C4" s="21" t="s">
        <v>3</v>
      </c>
      <c r="D4" s="278" t="s">
        <v>1</v>
      </c>
      <c r="E4" s="278"/>
      <c r="F4" s="21" t="s">
        <v>2</v>
      </c>
      <c r="G4" s="21" t="s">
        <v>3</v>
      </c>
    </row>
    <row r="5" spans="1:7" ht="27" customHeight="1">
      <c r="A5" s="22" t="s">
        <v>4</v>
      </c>
      <c r="B5" s="21" t="s">
        <v>5</v>
      </c>
      <c r="C5" s="21" t="s">
        <v>5</v>
      </c>
      <c r="D5" s="22" t="s">
        <v>6</v>
      </c>
      <c r="E5" s="21" t="s">
        <v>5</v>
      </c>
      <c r="F5" s="21" t="s">
        <v>5</v>
      </c>
      <c r="G5" s="22"/>
    </row>
    <row r="6" spans="1:7" ht="27" customHeight="1">
      <c r="A6" s="22" t="s">
        <v>7</v>
      </c>
      <c r="B6" s="21" t="s">
        <v>8</v>
      </c>
      <c r="C6" s="21">
        <v>11</v>
      </c>
      <c r="D6" s="278" t="s">
        <v>9</v>
      </c>
      <c r="E6" s="22" t="s">
        <v>10</v>
      </c>
      <c r="F6" s="21" t="s">
        <v>11</v>
      </c>
      <c r="G6" s="21">
        <v>1919</v>
      </c>
    </row>
    <row r="7" spans="1:7" ht="27" customHeight="1">
      <c r="A7" s="22" t="s">
        <v>12</v>
      </c>
      <c r="B7" s="21" t="s">
        <v>8</v>
      </c>
      <c r="C7" s="21">
        <v>85</v>
      </c>
      <c r="D7" s="278"/>
      <c r="E7" s="22" t="s">
        <v>13</v>
      </c>
      <c r="F7" s="21" t="s">
        <v>14</v>
      </c>
      <c r="G7" s="21">
        <v>7117</v>
      </c>
    </row>
    <row r="8" spans="1:7" ht="27" customHeight="1">
      <c r="A8" s="22" t="s">
        <v>15</v>
      </c>
      <c r="B8" s="21" t="s">
        <v>11</v>
      </c>
      <c r="C8" s="21">
        <v>84700</v>
      </c>
      <c r="D8" s="278"/>
      <c r="E8" s="22" t="s">
        <v>16</v>
      </c>
      <c r="F8" s="21" t="s">
        <v>11</v>
      </c>
      <c r="G8" s="21">
        <v>4008</v>
      </c>
    </row>
    <row r="9" spans="1:7" ht="27" customHeight="1">
      <c r="A9" s="22" t="s">
        <v>17</v>
      </c>
      <c r="B9" s="21" t="s">
        <v>11</v>
      </c>
      <c r="C9" s="21">
        <v>61100</v>
      </c>
      <c r="D9" s="278"/>
      <c r="E9" s="22" t="s">
        <v>18</v>
      </c>
      <c r="F9" s="21" t="s">
        <v>14</v>
      </c>
      <c r="G9" s="21">
        <v>15379</v>
      </c>
    </row>
    <row r="10" spans="1:7" ht="27" customHeight="1">
      <c r="A10" s="22" t="s">
        <v>19</v>
      </c>
      <c r="B10" s="21" t="s">
        <v>14</v>
      </c>
      <c r="C10" s="21">
        <v>343000</v>
      </c>
      <c r="D10" s="278" t="s">
        <v>20</v>
      </c>
      <c r="E10" s="22" t="s">
        <v>21</v>
      </c>
      <c r="F10" s="21" t="s">
        <v>8</v>
      </c>
      <c r="G10" s="21">
        <v>40</v>
      </c>
    </row>
    <row r="11" spans="1:7" ht="27" customHeight="1">
      <c r="A11" s="22" t="s">
        <v>22</v>
      </c>
      <c r="B11" s="21" t="s">
        <v>14</v>
      </c>
      <c r="C11" s="21">
        <v>277900</v>
      </c>
      <c r="D11" s="278"/>
      <c r="E11" s="22" t="s">
        <v>23</v>
      </c>
      <c r="F11" s="21" t="s">
        <v>8</v>
      </c>
      <c r="G11" s="21">
        <v>40</v>
      </c>
    </row>
    <row r="12" spans="1:7" ht="27" customHeight="1">
      <c r="A12" s="22" t="s">
        <v>24</v>
      </c>
      <c r="B12" s="21" t="s">
        <v>25</v>
      </c>
      <c r="C12" s="21">
        <v>9986</v>
      </c>
      <c r="D12" s="278" t="s">
        <v>26</v>
      </c>
      <c r="E12" s="22" t="s">
        <v>27</v>
      </c>
      <c r="F12" s="21" t="s">
        <v>8</v>
      </c>
      <c r="G12" s="21">
        <v>1</v>
      </c>
    </row>
    <row r="13" spans="1:7" ht="27" customHeight="1">
      <c r="A13" s="22" t="s">
        <v>28</v>
      </c>
      <c r="B13" s="21" t="s">
        <v>29</v>
      </c>
      <c r="C13" s="21">
        <v>77717</v>
      </c>
      <c r="D13" s="278"/>
      <c r="E13" s="22" t="s">
        <v>30</v>
      </c>
      <c r="F13" s="21" t="s">
        <v>31</v>
      </c>
      <c r="G13" s="21"/>
    </row>
    <row r="14" spans="1:7" ht="27" customHeight="1">
      <c r="A14" s="22" t="s">
        <v>32</v>
      </c>
      <c r="B14" s="21" t="s">
        <v>29</v>
      </c>
      <c r="C14" s="21">
        <v>970</v>
      </c>
      <c r="D14" s="22" t="s">
        <v>33</v>
      </c>
      <c r="E14" s="21" t="s">
        <v>5</v>
      </c>
      <c r="F14" s="21"/>
      <c r="G14" s="21"/>
    </row>
    <row r="15" spans="1:7" ht="27" customHeight="1">
      <c r="A15" s="22" t="s">
        <v>34</v>
      </c>
      <c r="B15" s="21" t="s">
        <v>29</v>
      </c>
      <c r="C15" s="21">
        <v>271130</v>
      </c>
      <c r="D15" s="278" t="s">
        <v>9</v>
      </c>
      <c r="E15" s="22" t="s">
        <v>35</v>
      </c>
      <c r="F15" s="21" t="s">
        <v>11</v>
      </c>
      <c r="G15" s="21"/>
    </row>
    <row r="16" spans="1:7" ht="27" customHeight="1">
      <c r="A16" s="22" t="s">
        <v>36</v>
      </c>
      <c r="B16" s="21" t="s">
        <v>29</v>
      </c>
      <c r="C16" s="21">
        <v>71177</v>
      </c>
      <c r="D16" s="278"/>
      <c r="E16" s="22" t="s">
        <v>37</v>
      </c>
      <c r="F16" s="21" t="s">
        <v>14</v>
      </c>
      <c r="G16" s="21"/>
    </row>
    <row r="17" spans="1:7" ht="27" customHeight="1">
      <c r="A17" s="22" t="s">
        <v>38</v>
      </c>
      <c r="B17" s="21" t="s">
        <v>29</v>
      </c>
      <c r="C17" s="21">
        <v>5637.87</v>
      </c>
      <c r="D17" s="278" t="s">
        <v>39</v>
      </c>
      <c r="E17" s="278"/>
      <c r="F17" s="21" t="s">
        <v>8</v>
      </c>
      <c r="G17" s="21"/>
    </row>
    <row r="18" spans="1:7" ht="27" customHeight="1">
      <c r="A18" s="22" t="s">
        <v>40</v>
      </c>
      <c r="B18" s="21" t="s">
        <v>31</v>
      </c>
      <c r="C18" s="21">
        <v>5.51</v>
      </c>
      <c r="D18" s="278" t="s">
        <v>41</v>
      </c>
      <c r="E18" s="278"/>
      <c r="F18" s="21" t="s">
        <v>8</v>
      </c>
      <c r="G18" s="21"/>
    </row>
  </sheetData>
  <sheetProtection/>
  <mergeCells count="8">
    <mergeCell ref="A2:G2"/>
    <mergeCell ref="D4:E4"/>
    <mergeCell ref="D17:E17"/>
    <mergeCell ref="D18:E18"/>
    <mergeCell ref="D6:D9"/>
    <mergeCell ref="D10:D11"/>
    <mergeCell ref="D12:D13"/>
    <mergeCell ref="D15:D16"/>
  </mergeCells>
  <printOptions/>
  <pageMargins left="0.83" right="0.98" top="0.67" bottom="0.79" header="0.51" footer="0.47"/>
  <pageSetup firstPageNumber="1" useFirstPageNumber="1"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2"/>
  <sheetViews>
    <sheetView tabSelected="1" zoomScaleSheetLayoutView="100" zoomScalePageLayoutView="0" workbookViewId="0" topLeftCell="A1">
      <selection activeCell="K10" sqref="K10"/>
    </sheetView>
  </sheetViews>
  <sheetFormatPr defaultColWidth="9.00390625" defaultRowHeight="14.25"/>
  <cols>
    <col min="1" max="1" width="3.875" style="0" customWidth="1"/>
    <col min="2" max="2" width="43.25390625" style="0" customWidth="1"/>
    <col min="3" max="3" width="6.75390625" style="0" customWidth="1"/>
    <col min="4" max="4" width="11.25390625" style="0" bestFit="1" customWidth="1"/>
    <col min="5" max="5" width="9.625" style="0" customWidth="1"/>
    <col min="6" max="6" width="11.25390625" style="0" bestFit="1" customWidth="1"/>
    <col min="7" max="8" width="12.75390625" style="0" bestFit="1" customWidth="1"/>
    <col min="9" max="10" width="10.25390625" style="0" bestFit="1" customWidth="1"/>
    <col min="11" max="11" width="11.625" style="6" customWidth="1"/>
  </cols>
  <sheetData>
    <row r="1" spans="2:11" s="1" customFormat="1" ht="18.75">
      <c r="B1" s="25" t="s">
        <v>42</v>
      </c>
      <c r="C1" s="7"/>
      <c r="D1" s="7"/>
      <c r="E1" s="7"/>
      <c r="F1" s="7"/>
      <c r="G1" s="7"/>
      <c r="H1" s="7"/>
      <c r="I1" s="7"/>
      <c r="J1" s="7"/>
      <c r="K1" s="7"/>
    </row>
    <row r="2" spans="2:11" s="2" customFormat="1" ht="21.75" customHeight="1">
      <c r="B2" s="279" t="s">
        <v>186</v>
      </c>
      <c r="C2" s="279"/>
      <c r="D2" s="279"/>
      <c r="E2" s="279"/>
      <c r="F2" s="279"/>
      <c r="G2" s="279"/>
      <c r="H2" s="279"/>
      <c r="I2" s="279"/>
      <c r="J2" s="279"/>
      <c r="K2" s="279"/>
    </row>
    <row r="3" spans="2:11" ht="18" customHeight="1">
      <c r="B3" s="280" t="s">
        <v>43</v>
      </c>
      <c r="C3" s="280"/>
      <c r="D3" s="280"/>
      <c r="E3" s="280"/>
      <c r="F3" s="280"/>
      <c r="G3" s="280"/>
      <c r="H3" s="280"/>
      <c r="I3" s="280"/>
      <c r="J3" s="280"/>
      <c r="K3" s="280"/>
    </row>
    <row r="4" spans="1:11" ht="26.25" customHeight="1">
      <c r="A4" s="281" t="s">
        <v>44</v>
      </c>
      <c r="B4" s="282" t="s">
        <v>45</v>
      </c>
      <c r="C4" s="282" t="s">
        <v>46</v>
      </c>
      <c r="D4" s="282" t="s">
        <v>47</v>
      </c>
      <c r="E4" s="282"/>
      <c r="F4" s="282" t="s">
        <v>48</v>
      </c>
      <c r="G4" s="282"/>
      <c r="H4" s="282"/>
      <c r="I4" s="282"/>
      <c r="J4" s="282"/>
      <c r="K4" s="282" t="s">
        <v>49</v>
      </c>
    </row>
    <row r="5" spans="1:11" ht="36.75" customHeight="1">
      <c r="A5" s="281"/>
      <c r="B5" s="282"/>
      <c r="C5" s="282"/>
      <c r="D5" s="8" t="s">
        <v>50</v>
      </c>
      <c r="E5" s="8" t="s">
        <v>51</v>
      </c>
      <c r="F5" s="8" t="s">
        <v>52</v>
      </c>
      <c r="G5" s="8" t="s">
        <v>53</v>
      </c>
      <c r="H5" s="8" t="s">
        <v>54</v>
      </c>
      <c r="I5" s="8" t="s">
        <v>55</v>
      </c>
      <c r="J5" s="8" t="s">
        <v>56</v>
      </c>
      <c r="K5" s="282"/>
    </row>
    <row r="6" spans="1:13" ht="27" customHeight="1">
      <c r="A6" s="283" t="s">
        <v>52</v>
      </c>
      <c r="B6" s="283"/>
      <c r="C6" s="9" t="s">
        <v>5</v>
      </c>
      <c r="D6" s="26">
        <f>SUM(D7,D26,D49,D52)</f>
        <v>44331.1</v>
      </c>
      <c r="E6" s="26">
        <f aca="true" t="shared" si="0" ref="E6:K6">SUM(E7,E26,E49,E52)</f>
        <v>5637.87</v>
      </c>
      <c r="F6" s="26">
        <f t="shared" si="0"/>
        <v>30000</v>
      </c>
      <c r="G6" s="26">
        <f t="shared" si="0"/>
        <v>22000</v>
      </c>
      <c r="H6" s="26">
        <f t="shared" si="0"/>
        <v>6000</v>
      </c>
      <c r="I6" s="26">
        <f t="shared" si="0"/>
        <v>1000</v>
      </c>
      <c r="J6" s="26">
        <f t="shared" si="0"/>
        <v>1000</v>
      </c>
      <c r="K6" s="26">
        <f t="shared" si="0"/>
        <v>6000</v>
      </c>
      <c r="M6" s="18"/>
    </row>
    <row r="7" spans="1:11" ht="27" customHeight="1">
      <c r="A7" s="10" t="s">
        <v>57</v>
      </c>
      <c r="B7" s="11" t="s">
        <v>58</v>
      </c>
      <c r="C7" s="9" t="s">
        <v>5</v>
      </c>
      <c r="D7" s="26">
        <v>24123.48</v>
      </c>
      <c r="E7" s="9">
        <v>4067.87</v>
      </c>
      <c r="F7" s="26">
        <f aca="true" t="shared" si="1" ref="F7:F57">SUM(G7:J7)</f>
        <v>22000</v>
      </c>
      <c r="G7" s="27">
        <f>SUM(G8:G25)</f>
        <v>22000</v>
      </c>
      <c r="H7" s="27">
        <f>SUM(H8:H25)</f>
        <v>0</v>
      </c>
      <c r="I7" s="27">
        <f>SUM(I8:I25)</f>
        <v>0</v>
      </c>
      <c r="J7" s="27">
        <f>SUM(J8:J25)</f>
        <v>0</v>
      </c>
      <c r="K7" s="27">
        <f>SUM(K8:K25)</f>
        <v>3500</v>
      </c>
    </row>
    <row r="8" spans="1:11" s="3" customFormat="1" ht="27" customHeight="1">
      <c r="A8" s="12">
        <v>1</v>
      </c>
      <c r="B8" s="12" t="s">
        <v>59</v>
      </c>
      <c r="C8" s="13" t="s">
        <v>187</v>
      </c>
      <c r="D8" s="26">
        <v>9295.8</v>
      </c>
      <c r="E8" s="13">
        <v>2910.71</v>
      </c>
      <c r="F8" s="26">
        <f t="shared" si="1"/>
        <v>6000</v>
      </c>
      <c r="G8" s="28">
        <v>6000</v>
      </c>
      <c r="H8" s="9"/>
      <c r="I8" s="9"/>
      <c r="J8" s="9"/>
      <c r="K8" s="29">
        <v>3500</v>
      </c>
    </row>
    <row r="9" spans="1:11" ht="37.5" customHeight="1">
      <c r="A9" s="11">
        <v>2</v>
      </c>
      <c r="B9" s="11" t="s">
        <v>60</v>
      </c>
      <c r="C9" s="9" t="s">
        <v>188</v>
      </c>
      <c r="D9" s="26">
        <v>4772.5</v>
      </c>
      <c r="E9" s="9"/>
      <c r="F9" s="26">
        <f t="shared" si="1"/>
        <v>1000</v>
      </c>
      <c r="G9" s="28">
        <v>1000</v>
      </c>
      <c r="H9" s="9"/>
      <c r="I9" s="9"/>
      <c r="J9" s="9"/>
      <c r="K9" s="30"/>
    </row>
    <row r="10" spans="1:11" ht="37.5" customHeight="1">
      <c r="A10" s="11">
        <v>3</v>
      </c>
      <c r="B10" s="11" t="s">
        <v>61</v>
      </c>
      <c r="C10" s="9" t="s">
        <v>189</v>
      </c>
      <c r="D10" s="26">
        <v>3163.32</v>
      </c>
      <c r="E10" s="9">
        <v>300</v>
      </c>
      <c r="F10" s="26">
        <f t="shared" si="1"/>
        <v>0</v>
      </c>
      <c r="G10" s="28">
        <v>0</v>
      </c>
      <c r="H10" s="9"/>
      <c r="I10" s="9"/>
      <c r="J10" s="9"/>
      <c r="K10" s="31"/>
    </row>
    <row r="11" spans="1:11" ht="27" customHeight="1">
      <c r="A11" s="11">
        <v>4</v>
      </c>
      <c r="B11" s="11" t="s">
        <v>62</v>
      </c>
      <c r="C11" s="9" t="s">
        <v>190</v>
      </c>
      <c r="D11" s="26">
        <v>3781.16</v>
      </c>
      <c r="E11" s="9"/>
      <c r="F11" s="26">
        <f t="shared" si="1"/>
        <v>3300</v>
      </c>
      <c r="G11" s="28">
        <v>3300</v>
      </c>
      <c r="H11" s="9"/>
      <c r="I11" s="9"/>
      <c r="J11" s="9"/>
      <c r="K11" s="31"/>
    </row>
    <row r="12" spans="1:11" ht="27" customHeight="1">
      <c r="A12" s="11">
        <v>5</v>
      </c>
      <c r="B12" s="11" t="s">
        <v>63</v>
      </c>
      <c r="C12" s="9" t="s">
        <v>191</v>
      </c>
      <c r="D12" s="26">
        <v>400</v>
      </c>
      <c r="E12" s="9"/>
      <c r="F12" s="26">
        <f t="shared" si="1"/>
        <v>600</v>
      </c>
      <c r="G12" s="28">
        <v>600</v>
      </c>
      <c r="H12" s="9"/>
      <c r="I12" s="9"/>
      <c r="J12" s="9"/>
      <c r="K12" s="31"/>
    </row>
    <row r="13" spans="1:11" ht="27" customHeight="1">
      <c r="A13" s="11">
        <v>6</v>
      </c>
      <c r="B13" s="11" t="s">
        <v>64</v>
      </c>
      <c r="C13" s="9"/>
      <c r="D13" s="26">
        <v>0</v>
      </c>
      <c r="E13" s="9"/>
      <c r="F13" s="26">
        <f t="shared" si="1"/>
        <v>0</v>
      </c>
      <c r="G13" s="32"/>
      <c r="H13" s="9"/>
      <c r="I13" s="9"/>
      <c r="J13" s="9"/>
      <c r="K13" s="31"/>
    </row>
    <row r="14" spans="1:11" ht="27" customHeight="1">
      <c r="A14" s="11">
        <v>7</v>
      </c>
      <c r="B14" s="11" t="s">
        <v>65</v>
      </c>
      <c r="C14" s="9"/>
      <c r="D14" s="26">
        <v>0</v>
      </c>
      <c r="E14" s="9"/>
      <c r="F14" s="26">
        <f t="shared" si="1"/>
        <v>0</v>
      </c>
      <c r="G14" s="32"/>
      <c r="H14" s="9"/>
      <c r="I14" s="9"/>
      <c r="J14" s="9"/>
      <c r="K14" s="31"/>
    </row>
    <row r="15" spans="1:11" ht="27" customHeight="1">
      <c r="A15" s="11">
        <v>8</v>
      </c>
      <c r="B15" s="11" t="s">
        <v>66</v>
      </c>
      <c r="C15" s="9"/>
      <c r="D15" s="26">
        <v>0</v>
      </c>
      <c r="E15" s="9"/>
      <c r="F15" s="26">
        <f t="shared" si="1"/>
        <v>0</v>
      </c>
      <c r="G15" s="32"/>
      <c r="H15" s="9"/>
      <c r="I15" s="9"/>
      <c r="J15" s="9"/>
      <c r="K15" s="31"/>
    </row>
    <row r="16" spans="1:11" ht="27" customHeight="1">
      <c r="A16" s="11">
        <v>9</v>
      </c>
      <c r="B16" s="11" t="s">
        <v>67</v>
      </c>
      <c r="C16" s="9"/>
      <c r="D16" s="26">
        <v>0</v>
      </c>
      <c r="E16" s="9"/>
      <c r="F16" s="26">
        <f t="shared" si="1"/>
        <v>9000</v>
      </c>
      <c r="G16" s="32">
        <v>9000</v>
      </c>
      <c r="H16" s="9"/>
      <c r="I16" s="9"/>
      <c r="J16" s="9"/>
      <c r="K16" s="31"/>
    </row>
    <row r="17" spans="1:11" ht="27" customHeight="1">
      <c r="A17" s="11">
        <v>10</v>
      </c>
      <c r="B17" s="11" t="s">
        <v>68</v>
      </c>
      <c r="C17" s="9" t="s">
        <v>192</v>
      </c>
      <c r="D17" s="26">
        <v>2114.7</v>
      </c>
      <c r="E17" s="9">
        <v>857.16</v>
      </c>
      <c r="F17" s="26">
        <f t="shared" si="1"/>
        <v>1000</v>
      </c>
      <c r="G17" s="32">
        <v>1000</v>
      </c>
      <c r="H17" s="9"/>
      <c r="I17" s="9"/>
      <c r="J17" s="9"/>
      <c r="K17" s="31">
        <v>0</v>
      </c>
    </row>
    <row r="18" spans="1:11" ht="27" customHeight="1">
      <c r="A18" s="11">
        <v>11</v>
      </c>
      <c r="B18" s="11" t="s">
        <v>69</v>
      </c>
      <c r="C18" s="9"/>
      <c r="D18" s="26">
        <v>0</v>
      </c>
      <c r="E18" s="9"/>
      <c r="F18" s="26">
        <f t="shared" si="1"/>
        <v>0</v>
      </c>
      <c r="G18" s="32"/>
      <c r="H18" s="9"/>
      <c r="I18" s="9"/>
      <c r="J18" s="9"/>
      <c r="K18" s="31"/>
    </row>
    <row r="19" spans="1:11" ht="27" customHeight="1">
      <c r="A19" s="11">
        <v>12</v>
      </c>
      <c r="B19" s="11" t="s">
        <v>70</v>
      </c>
      <c r="C19" s="9"/>
      <c r="D19" s="26">
        <v>0</v>
      </c>
      <c r="E19" s="9"/>
      <c r="F19" s="26">
        <f t="shared" si="1"/>
        <v>0</v>
      </c>
      <c r="G19" s="32"/>
      <c r="H19" s="9"/>
      <c r="I19" s="9"/>
      <c r="J19" s="9"/>
      <c r="K19" s="31"/>
    </row>
    <row r="20" spans="1:11" ht="27" customHeight="1">
      <c r="A20" s="11">
        <v>13</v>
      </c>
      <c r="B20" s="11" t="s">
        <v>71</v>
      </c>
      <c r="C20" s="9"/>
      <c r="D20" s="26">
        <v>0</v>
      </c>
      <c r="E20" s="9"/>
      <c r="F20" s="26">
        <f t="shared" si="1"/>
        <v>0</v>
      </c>
      <c r="G20" s="32"/>
      <c r="H20" s="9"/>
      <c r="I20" s="9"/>
      <c r="J20" s="9"/>
      <c r="K20" s="31"/>
    </row>
    <row r="21" spans="1:11" ht="27" customHeight="1">
      <c r="A21" s="11">
        <v>14</v>
      </c>
      <c r="B21" s="11" t="s">
        <v>72</v>
      </c>
      <c r="C21" s="9"/>
      <c r="D21" s="26">
        <v>0</v>
      </c>
      <c r="E21" s="9"/>
      <c r="F21" s="26">
        <f t="shared" si="1"/>
        <v>100</v>
      </c>
      <c r="G21" s="32">
        <v>100</v>
      </c>
      <c r="H21" s="9"/>
      <c r="I21" s="9"/>
      <c r="J21" s="9"/>
      <c r="K21" s="31"/>
    </row>
    <row r="22" spans="1:11" ht="27" customHeight="1">
      <c r="A22" s="11">
        <v>15</v>
      </c>
      <c r="B22" s="11" t="s">
        <v>73</v>
      </c>
      <c r="C22" s="9"/>
      <c r="D22" s="26">
        <v>0</v>
      </c>
      <c r="E22" s="9"/>
      <c r="F22" s="26">
        <f t="shared" si="1"/>
        <v>0</v>
      </c>
      <c r="G22" s="32"/>
      <c r="H22" s="9"/>
      <c r="I22" s="9"/>
      <c r="J22" s="9"/>
      <c r="K22" s="31"/>
    </row>
    <row r="23" spans="1:11" ht="27" customHeight="1">
      <c r="A23" s="11">
        <v>16</v>
      </c>
      <c r="B23" s="11" t="s">
        <v>74</v>
      </c>
      <c r="C23" s="9" t="s">
        <v>193</v>
      </c>
      <c r="D23" s="26">
        <v>30</v>
      </c>
      <c r="E23" s="9"/>
      <c r="F23" s="26"/>
      <c r="G23" s="32"/>
      <c r="H23" s="9"/>
      <c r="I23" s="9"/>
      <c r="J23" s="9"/>
      <c r="K23" s="31"/>
    </row>
    <row r="24" spans="1:11" ht="60.75" customHeight="1">
      <c r="A24" s="11">
        <v>17</v>
      </c>
      <c r="B24" s="11" t="s">
        <v>75</v>
      </c>
      <c r="C24" s="9"/>
      <c r="D24" s="26">
        <v>0</v>
      </c>
      <c r="E24" s="9"/>
      <c r="F24" s="26">
        <v>1000</v>
      </c>
      <c r="G24" s="32">
        <v>1000</v>
      </c>
      <c r="H24" s="9"/>
      <c r="I24" s="9"/>
      <c r="J24" s="9"/>
      <c r="K24" s="31"/>
    </row>
    <row r="25" spans="1:11" ht="27" customHeight="1">
      <c r="A25" s="11">
        <v>18</v>
      </c>
      <c r="B25" s="11" t="s">
        <v>76</v>
      </c>
      <c r="C25" s="9"/>
      <c r="D25" s="26">
        <v>566</v>
      </c>
      <c r="E25" s="9"/>
      <c r="F25" s="26">
        <f t="shared" si="1"/>
        <v>0</v>
      </c>
      <c r="G25" s="33"/>
      <c r="H25" s="9"/>
      <c r="I25" s="9"/>
      <c r="J25" s="9"/>
      <c r="K25" s="31"/>
    </row>
    <row r="26" spans="1:11" s="42" customFormat="1" ht="27" customHeight="1">
      <c r="A26" s="11" t="s">
        <v>77</v>
      </c>
      <c r="B26" s="11" t="s">
        <v>78</v>
      </c>
      <c r="C26" s="9"/>
      <c r="D26" s="26">
        <v>15801.84</v>
      </c>
      <c r="E26" s="9">
        <v>600</v>
      </c>
      <c r="F26" s="26">
        <f t="shared" si="1"/>
        <v>6000</v>
      </c>
      <c r="G26" s="41">
        <f>SUM(G27:G48)</f>
        <v>0</v>
      </c>
      <c r="H26" s="41">
        <f>SUM(H27:H48)</f>
        <v>6000</v>
      </c>
      <c r="I26" s="41">
        <f>SUM(I27:I48)</f>
        <v>0</v>
      </c>
      <c r="J26" s="41">
        <f>SUM(J27:J48)</f>
        <v>0</v>
      </c>
      <c r="K26" s="41">
        <f>SUM(K27:K48)</f>
        <v>1000</v>
      </c>
    </row>
    <row r="27" spans="1:11" ht="27" customHeight="1">
      <c r="A27" s="11">
        <v>1</v>
      </c>
      <c r="B27" s="11" t="s">
        <v>79</v>
      </c>
      <c r="C27" s="9" t="s">
        <v>194</v>
      </c>
      <c r="D27" s="26">
        <v>4443.97</v>
      </c>
      <c r="E27" s="9">
        <v>600</v>
      </c>
      <c r="F27" s="26">
        <f t="shared" si="1"/>
        <v>1600</v>
      </c>
      <c r="G27" s="33"/>
      <c r="H27" s="33">
        <v>1600</v>
      </c>
      <c r="I27" s="9"/>
      <c r="J27" s="9"/>
      <c r="K27" s="29">
        <v>1000</v>
      </c>
    </row>
    <row r="28" spans="1:11" ht="27" customHeight="1">
      <c r="A28" s="11">
        <v>2</v>
      </c>
      <c r="B28" s="11" t="s">
        <v>80</v>
      </c>
      <c r="C28" s="9"/>
      <c r="D28" s="26">
        <v>0</v>
      </c>
      <c r="E28" s="9"/>
      <c r="F28" s="26">
        <f t="shared" si="1"/>
        <v>0</v>
      </c>
      <c r="G28" s="33"/>
      <c r="H28" s="33"/>
      <c r="I28" s="9"/>
      <c r="J28" s="9"/>
      <c r="K28" s="30"/>
    </row>
    <row r="29" spans="1:11" ht="27" customHeight="1">
      <c r="A29" s="11">
        <v>3</v>
      </c>
      <c r="B29" s="11" t="s">
        <v>81</v>
      </c>
      <c r="C29" s="9" t="s">
        <v>195</v>
      </c>
      <c r="D29" s="26">
        <v>433.56</v>
      </c>
      <c r="E29" s="9"/>
      <c r="F29" s="26">
        <f t="shared" si="1"/>
        <v>200</v>
      </c>
      <c r="G29" s="33"/>
      <c r="H29" s="33">
        <v>200</v>
      </c>
      <c r="I29" s="9"/>
      <c r="J29" s="9"/>
      <c r="K29" s="30"/>
    </row>
    <row r="30" spans="1:11" ht="27" customHeight="1">
      <c r="A30" s="11">
        <v>4</v>
      </c>
      <c r="B30" s="11" t="s">
        <v>82</v>
      </c>
      <c r="C30" s="9" t="s">
        <v>188</v>
      </c>
      <c r="D30" s="26">
        <v>944</v>
      </c>
      <c r="E30" s="9"/>
      <c r="F30" s="26">
        <f t="shared" si="1"/>
        <v>200</v>
      </c>
      <c r="G30" s="33"/>
      <c r="H30" s="33">
        <v>200</v>
      </c>
      <c r="I30" s="9"/>
      <c r="J30" s="9"/>
      <c r="K30" s="30"/>
    </row>
    <row r="31" spans="1:11" ht="27" customHeight="1">
      <c r="A31" s="11">
        <v>5</v>
      </c>
      <c r="B31" s="11" t="s">
        <v>83</v>
      </c>
      <c r="C31" s="9" t="s">
        <v>189</v>
      </c>
      <c r="D31" s="26">
        <v>1357.6</v>
      </c>
      <c r="E31" s="9"/>
      <c r="F31" s="26">
        <f t="shared" si="1"/>
        <v>1500</v>
      </c>
      <c r="G31" s="33"/>
      <c r="H31" s="33">
        <v>1500</v>
      </c>
      <c r="I31" s="9"/>
      <c r="J31" s="9"/>
      <c r="K31" s="30"/>
    </row>
    <row r="32" spans="1:11" ht="27" customHeight="1">
      <c r="A32" s="11">
        <v>6</v>
      </c>
      <c r="B32" s="11" t="s">
        <v>84</v>
      </c>
      <c r="C32" s="9" t="s">
        <v>190</v>
      </c>
      <c r="D32" s="26">
        <v>3255.55</v>
      </c>
      <c r="E32" s="9"/>
      <c r="F32" s="26">
        <f t="shared" si="1"/>
        <v>200</v>
      </c>
      <c r="G32" s="33"/>
      <c r="H32" s="33">
        <v>200</v>
      </c>
      <c r="I32" s="9"/>
      <c r="J32" s="9"/>
      <c r="K32" s="30"/>
    </row>
    <row r="33" spans="1:11" ht="27" customHeight="1">
      <c r="A33" s="11">
        <v>7</v>
      </c>
      <c r="B33" s="11" t="s">
        <v>63</v>
      </c>
      <c r="C33" s="9" t="s">
        <v>191</v>
      </c>
      <c r="D33" s="26">
        <v>180</v>
      </c>
      <c r="E33" s="9"/>
      <c r="F33" s="26">
        <f t="shared" si="1"/>
        <v>450</v>
      </c>
      <c r="G33" s="33"/>
      <c r="H33" s="33">
        <v>450</v>
      </c>
      <c r="I33" s="9"/>
      <c r="J33" s="9"/>
      <c r="K33" s="30"/>
    </row>
    <row r="34" spans="1:11" ht="27" customHeight="1">
      <c r="A34" s="11">
        <v>8</v>
      </c>
      <c r="B34" s="11" t="s">
        <v>85</v>
      </c>
      <c r="C34" s="9" t="s">
        <v>191</v>
      </c>
      <c r="D34" s="26">
        <v>3670</v>
      </c>
      <c r="E34" s="9"/>
      <c r="F34" s="26">
        <f t="shared" si="1"/>
        <v>1800</v>
      </c>
      <c r="G34" s="33"/>
      <c r="H34" s="33">
        <v>1800</v>
      </c>
      <c r="I34" s="9"/>
      <c r="J34" s="9"/>
      <c r="K34" s="30"/>
    </row>
    <row r="35" spans="1:11" ht="27" customHeight="1">
      <c r="A35" s="11">
        <v>9</v>
      </c>
      <c r="B35" s="11" t="s">
        <v>86</v>
      </c>
      <c r="C35" s="9"/>
      <c r="D35" s="26">
        <v>484</v>
      </c>
      <c r="E35" s="9"/>
      <c r="F35" s="26">
        <f t="shared" si="1"/>
        <v>0</v>
      </c>
      <c r="G35" s="33"/>
      <c r="H35" s="33"/>
      <c r="I35" s="9"/>
      <c r="J35" s="9"/>
      <c r="K35" s="30"/>
    </row>
    <row r="36" spans="1:11" ht="27" customHeight="1">
      <c r="A36" s="11">
        <v>10</v>
      </c>
      <c r="B36" s="11" t="s">
        <v>87</v>
      </c>
      <c r="C36" s="9"/>
      <c r="D36" s="26">
        <v>0</v>
      </c>
      <c r="E36" s="9"/>
      <c r="F36" s="26">
        <f t="shared" si="1"/>
        <v>0</v>
      </c>
      <c r="G36" s="33"/>
      <c r="H36" s="33"/>
      <c r="I36" s="9"/>
      <c r="J36" s="9"/>
      <c r="K36" s="30"/>
    </row>
    <row r="37" spans="1:11" ht="27" customHeight="1">
      <c r="A37" s="11">
        <v>11</v>
      </c>
      <c r="B37" s="11" t="s">
        <v>66</v>
      </c>
      <c r="C37" s="9"/>
      <c r="D37" s="26">
        <v>0</v>
      </c>
      <c r="E37" s="9"/>
      <c r="F37" s="26">
        <f t="shared" si="1"/>
        <v>0</v>
      </c>
      <c r="G37" s="33"/>
      <c r="H37" s="33"/>
      <c r="I37" s="9"/>
      <c r="J37" s="9"/>
      <c r="K37" s="30"/>
    </row>
    <row r="38" spans="1:11" ht="27" customHeight="1">
      <c r="A38" s="11">
        <v>12</v>
      </c>
      <c r="B38" s="11" t="s">
        <v>88</v>
      </c>
      <c r="C38" s="9" t="s">
        <v>192</v>
      </c>
      <c r="D38" s="26">
        <v>572.16</v>
      </c>
      <c r="E38" s="9"/>
      <c r="F38" s="26">
        <f t="shared" si="1"/>
        <v>0</v>
      </c>
      <c r="G38" s="33"/>
      <c r="H38" s="33"/>
      <c r="I38" s="9"/>
      <c r="J38" s="9"/>
      <c r="K38" s="30"/>
    </row>
    <row r="39" spans="1:11" ht="27" customHeight="1">
      <c r="A39" s="11">
        <v>13</v>
      </c>
      <c r="B39" s="11" t="s">
        <v>89</v>
      </c>
      <c r="C39" s="9"/>
      <c r="D39" s="26">
        <v>0</v>
      </c>
      <c r="E39" s="9"/>
      <c r="F39" s="26">
        <f t="shared" si="1"/>
        <v>0</v>
      </c>
      <c r="G39" s="33"/>
      <c r="H39" s="33"/>
      <c r="I39" s="9"/>
      <c r="J39" s="9"/>
      <c r="K39" s="30"/>
    </row>
    <row r="40" spans="1:11" ht="27" customHeight="1">
      <c r="A40" s="11">
        <v>14</v>
      </c>
      <c r="B40" s="11" t="s">
        <v>90</v>
      </c>
      <c r="C40" s="9" t="s">
        <v>188</v>
      </c>
      <c r="D40" s="26">
        <v>191</v>
      </c>
      <c r="E40" s="9"/>
      <c r="F40" s="26">
        <f t="shared" si="1"/>
        <v>0</v>
      </c>
      <c r="G40" s="33"/>
      <c r="H40" s="33"/>
      <c r="I40" s="9"/>
      <c r="J40" s="9"/>
      <c r="K40" s="30"/>
    </row>
    <row r="41" spans="1:11" ht="27" customHeight="1">
      <c r="A41" s="11">
        <v>15</v>
      </c>
      <c r="B41" s="11" t="s">
        <v>91</v>
      </c>
      <c r="C41" s="9"/>
      <c r="D41" s="26">
        <v>0</v>
      </c>
      <c r="E41" s="9"/>
      <c r="F41" s="26">
        <f t="shared" si="1"/>
        <v>0</v>
      </c>
      <c r="G41" s="33"/>
      <c r="H41" s="33"/>
      <c r="I41" s="9"/>
      <c r="J41" s="9"/>
      <c r="K41" s="30"/>
    </row>
    <row r="42" spans="1:11" ht="27" customHeight="1">
      <c r="A42" s="11">
        <v>16</v>
      </c>
      <c r="B42" s="11" t="s">
        <v>92</v>
      </c>
      <c r="C42" s="9"/>
      <c r="D42" s="26">
        <v>0</v>
      </c>
      <c r="E42" s="9"/>
      <c r="F42" s="26">
        <f t="shared" si="1"/>
        <v>0</v>
      </c>
      <c r="G42" s="33"/>
      <c r="H42" s="33"/>
      <c r="I42" s="9"/>
      <c r="J42" s="9"/>
      <c r="K42" s="30"/>
    </row>
    <row r="43" spans="1:11" ht="27" customHeight="1">
      <c r="A43" s="11">
        <v>17</v>
      </c>
      <c r="B43" s="11" t="s">
        <v>93</v>
      </c>
      <c r="C43" s="9"/>
      <c r="D43" s="26">
        <v>0</v>
      </c>
      <c r="E43" s="9"/>
      <c r="F43" s="26">
        <f t="shared" si="1"/>
        <v>0</v>
      </c>
      <c r="G43" s="33"/>
      <c r="H43" s="33"/>
      <c r="I43" s="9"/>
      <c r="J43" s="9"/>
      <c r="K43" s="30"/>
    </row>
    <row r="44" spans="1:11" ht="27" customHeight="1">
      <c r="A44" s="11">
        <v>18</v>
      </c>
      <c r="B44" s="11" t="s">
        <v>94</v>
      </c>
      <c r="C44" s="9"/>
      <c r="D44" s="26">
        <v>0</v>
      </c>
      <c r="E44" s="9"/>
      <c r="F44" s="26">
        <f t="shared" si="1"/>
        <v>0</v>
      </c>
      <c r="G44" s="33"/>
      <c r="H44" s="33"/>
      <c r="I44" s="9"/>
      <c r="J44" s="9"/>
      <c r="K44" s="30"/>
    </row>
    <row r="45" spans="1:11" ht="27" customHeight="1">
      <c r="A45" s="11">
        <v>19</v>
      </c>
      <c r="B45" s="11" t="s">
        <v>95</v>
      </c>
      <c r="C45" s="9" t="s">
        <v>193</v>
      </c>
      <c r="D45" s="26">
        <v>270</v>
      </c>
      <c r="E45" s="9"/>
      <c r="F45" s="26">
        <f t="shared" si="1"/>
        <v>50</v>
      </c>
      <c r="G45" s="33"/>
      <c r="H45" s="33">
        <v>50</v>
      </c>
      <c r="I45" s="9"/>
      <c r="J45" s="9"/>
      <c r="K45" s="30"/>
    </row>
    <row r="46" spans="1:11" ht="27" customHeight="1">
      <c r="A46" s="11">
        <v>20</v>
      </c>
      <c r="B46" s="11" t="s">
        <v>96</v>
      </c>
      <c r="C46" s="9"/>
      <c r="D46" s="26">
        <v>0</v>
      </c>
      <c r="E46" s="9"/>
      <c r="F46" s="26">
        <f t="shared" si="1"/>
        <v>0</v>
      </c>
      <c r="G46" s="33"/>
      <c r="H46" s="33"/>
      <c r="I46" s="9"/>
      <c r="J46" s="9"/>
      <c r="K46" s="30"/>
    </row>
    <row r="47" spans="1:11" ht="27" customHeight="1">
      <c r="A47" s="11">
        <v>21</v>
      </c>
      <c r="B47" s="11" t="s">
        <v>97</v>
      </c>
      <c r="C47" s="9"/>
      <c r="D47" s="26">
        <v>0</v>
      </c>
      <c r="E47" s="9"/>
      <c r="F47" s="26">
        <f t="shared" si="1"/>
        <v>0</v>
      </c>
      <c r="G47" s="33"/>
      <c r="H47" s="33"/>
      <c r="I47" s="9"/>
      <c r="J47" s="9"/>
      <c r="K47" s="30"/>
    </row>
    <row r="48" spans="1:11" ht="27" customHeight="1">
      <c r="A48" s="11">
        <v>22</v>
      </c>
      <c r="B48" s="11" t="s">
        <v>76</v>
      </c>
      <c r="C48" s="9"/>
      <c r="D48" s="26">
        <v>0</v>
      </c>
      <c r="E48" s="9"/>
      <c r="F48" s="26">
        <f t="shared" si="1"/>
        <v>0</v>
      </c>
      <c r="G48" s="33"/>
      <c r="H48" s="33"/>
      <c r="I48" s="9"/>
      <c r="J48" s="9"/>
      <c r="K48" s="30"/>
    </row>
    <row r="49" spans="1:11" ht="27" customHeight="1">
      <c r="A49" s="11" t="s">
        <v>98</v>
      </c>
      <c r="B49" s="11" t="s">
        <v>99</v>
      </c>
      <c r="C49" s="9"/>
      <c r="D49" s="26">
        <f>SUM(D50:D51)</f>
        <v>1610</v>
      </c>
      <c r="E49" s="26">
        <f aca="true" t="shared" si="2" ref="E49:K49">SUM(E50:E51)</f>
        <v>0</v>
      </c>
      <c r="F49" s="26">
        <f t="shared" si="2"/>
        <v>1000</v>
      </c>
      <c r="G49" s="26">
        <f t="shared" si="2"/>
        <v>0</v>
      </c>
      <c r="H49" s="26">
        <f t="shared" si="2"/>
        <v>0</v>
      </c>
      <c r="I49" s="26">
        <f t="shared" si="2"/>
        <v>1000</v>
      </c>
      <c r="J49" s="26">
        <f t="shared" si="2"/>
        <v>0</v>
      </c>
      <c r="K49" s="26">
        <f t="shared" si="2"/>
        <v>1000</v>
      </c>
    </row>
    <row r="50" spans="1:11" ht="27" customHeight="1">
      <c r="A50" s="11">
        <v>1</v>
      </c>
      <c r="B50" s="14" t="s">
        <v>100</v>
      </c>
      <c r="C50" s="9" t="s">
        <v>191</v>
      </c>
      <c r="D50" s="26">
        <v>10</v>
      </c>
      <c r="E50" s="9"/>
      <c r="F50" s="26">
        <f t="shared" si="1"/>
        <v>0</v>
      </c>
      <c r="G50" s="9"/>
      <c r="H50" s="9"/>
      <c r="I50" s="9"/>
      <c r="J50" s="9"/>
      <c r="K50" s="9"/>
    </row>
    <row r="51" spans="1:11" ht="27" customHeight="1">
      <c r="A51" s="11">
        <v>2</v>
      </c>
      <c r="B51" s="15" t="s">
        <v>101</v>
      </c>
      <c r="C51" s="9" t="s">
        <v>194</v>
      </c>
      <c r="D51" s="26">
        <v>1600</v>
      </c>
      <c r="E51" s="9"/>
      <c r="F51" s="26">
        <f t="shared" si="1"/>
        <v>1000</v>
      </c>
      <c r="G51" s="9"/>
      <c r="H51" s="9"/>
      <c r="I51" s="9">
        <v>1000</v>
      </c>
      <c r="J51" s="9"/>
      <c r="K51" s="9">
        <v>1000</v>
      </c>
    </row>
    <row r="52" spans="1:11" ht="27" customHeight="1">
      <c r="A52" s="11" t="s">
        <v>102</v>
      </c>
      <c r="B52" s="11" t="s">
        <v>103</v>
      </c>
      <c r="C52" s="34"/>
      <c r="D52" s="35">
        <v>2795.7799999999997</v>
      </c>
      <c r="E52" s="34">
        <v>970</v>
      </c>
      <c r="F52" s="26">
        <f t="shared" si="1"/>
        <v>1000</v>
      </c>
      <c r="G52" s="8">
        <f>SUM(G53:G58)</f>
        <v>0</v>
      </c>
      <c r="H52" s="8">
        <f>SUM(H53:H58)</f>
        <v>0</v>
      </c>
      <c r="I52" s="8">
        <f>SUM(I53:I58)</f>
        <v>0</v>
      </c>
      <c r="J52" s="8">
        <f>SUM(J53:J58)</f>
        <v>1000</v>
      </c>
      <c r="K52" s="8">
        <f>SUM(K53:K58)</f>
        <v>500</v>
      </c>
    </row>
    <row r="53" spans="1:11" ht="27" customHeight="1">
      <c r="A53" s="11">
        <v>1</v>
      </c>
      <c r="B53" s="14" t="s">
        <v>104</v>
      </c>
      <c r="C53" s="34" t="s">
        <v>194</v>
      </c>
      <c r="D53" s="35">
        <v>2314.97</v>
      </c>
      <c r="E53" s="34">
        <v>970</v>
      </c>
      <c r="F53" s="26">
        <f t="shared" si="1"/>
        <v>1000</v>
      </c>
      <c r="G53" s="36"/>
      <c r="H53" s="9"/>
      <c r="I53" s="9"/>
      <c r="J53" s="36">
        <v>1000</v>
      </c>
      <c r="K53" s="9">
        <v>500</v>
      </c>
    </row>
    <row r="54" spans="1:11" s="4" customFormat="1" ht="27" customHeight="1">
      <c r="A54" s="11">
        <v>1</v>
      </c>
      <c r="B54" s="15" t="s">
        <v>105</v>
      </c>
      <c r="C54" s="34"/>
      <c r="D54" s="35">
        <v>0</v>
      </c>
      <c r="E54" s="34"/>
      <c r="F54" s="26">
        <f t="shared" si="1"/>
        <v>0</v>
      </c>
      <c r="G54" s="16"/>
      <c r="H54" s="16"/>
      <c r="I54" s="16"/>
      <c r="J54" s="16"/>
      <c r="K54" s="16"/>
    </row>
    <row r="55" spans="1:11" s="4" customFormat="1" ht="27" customHeight="1">
      <c r="A55" s="11">
        <v>1</v>
      </c>
      <c r="B55" s="37" t="s">
        <v>196</v>
      </c>
      <c r="C55" s="34" t="s">
        <v>191</v>
      </c>
      <c r="D55" s="35">
        <v>110</v>
      </c>
      <c r="E55" s="34"/>
      <c r="F55" s="26">
        <f t="shared" si="1"/>
        <v>0</v>
      </c>
      <c r="G55" s="36"/>
      <c r="H55" s="16"/>
      <c r="I55" s="16"/>
      <c r="J55" s="36"/>
      <c r="K55" s="16"/>
    </row>
    <row r="56" spans="1:11" s="4" customFormat="1" ht="27" customHeight="1">
      <c r="A56" s="11">
        <v>1</v>
      </c>
      <c r="B56" s="15" t="s">
        <v>197</v>
      </c>
      <c r="C56" s="34" t="s">
        <v>198</v>
      </c>
      <c r="D56" s="35">
        <v>74</v>
      </c>
      <c r="E56" s="34"/>
      <c r="F56" s="26">
        <f t="shared" si="1"/>
        <v>0</v>
      </c>
      <c r="G56" s="36"/>
      <c r="H56" s="16"/>
      <c r="I56" s="16"/>
      <c r="J56" s="36"/>
      <c r="K56" s="16"/>
    </row>
    <row r="57" spans="1:11" s="4" customFormat="1" ht="27" customHeight="1">
      <c r="A57" s="11">
        <v>1</v>
      </c>
      <c r="B57" s="14" t="s">
        <v>106</v>
      </c>
      <c r="C57" s="34"/>
      <c r="D57" s="35">
        <v>0</v>
      </c>
      <c r="E57" s="34"/>
      <c r="F57" s="26">
        <f t="shared" si="1"/>
        <v>0</v>
      </c>
      <c r="G57" s="16"/>
      <c r="H57" s="16"/>
      <c r="I57" s="16"/>
      <c r="J57" s="16"/>
      <c r="K57" s="16"/>
    </row>
    <row r="58" spans="1:11" s="4" customFormat="1" ht="27" customHeight="1">
      <c r="A58" s="11">
        <v>1</v>
      </c>
      <c r="B58" s="14" t="s">
        <v>107</v>
      </c>
      <c r="C58" s="34" t="s">
        <v>199</v>
      </c>
      <c r="D58" s="35">
        <v>296.81</v>
      </c>
      <c r="E58" s="34"/>
      <c r="F58" s="26">
        <f>SUM(G58:J58)</f>
        <v>0</v>
      </c>
      <c r="G58" s="36"/>
      <c r="H58" s="16"/>
      <c r="I58" s="16"/>
      <c r="J58" s="36"/>
      <c r="K58" s="16"/>
    </row>
    <row r="59" spans="2:11" ht="19.5" customHeight="1">
      <c r="B59" s="284" t="s">
        <v>108</v>
      </c>
      <c r="C59" s="284"/>
      <c r="D59" s="284"/>
      <c r="E59" s="284"/>
      <c r="F59" s="284"/>
      <c r="G59" s="284"/>
      <c r="H59" s="284"/>
      <c r="I59" s="284"/>
      <c r="J59" s="284"/>
      <c r="K59" s="284"/>
    </row>
    <row r="60" spans="2:11" ht="19.5" customHeight="1">
      <c r="B60" s="284" t="s">
        <v>109</v>
      </c>
      <c r="C60" s="284"/>
      <c r="D60" s="284"/>
      <c r="E60" s="284"/>
      <c r="F60" s="284"/>
      <c r="G60" s="284"/>
      <c r="H60" s="284"/>
      <c r="I60" s="284"/>
      <c r="J60" s="284"/>
      <c r="K60" s="284"/>
    </row>
    <row r="61" spans="2:11" ht="19.5" customHeight="1">
      <c r="B61" s="284" t="s">
        <v>110</v>
      </c>
      <c r="C61" s="284"/>
      <c r="D61" s="284"/>
      <c r="E61" s="284"/>
      <c r="F61" s="284"/>
      <c r="G61" s="284"/>
      <c r="H61" s="284"/>
      <c r="I61" s="284"/>
      <c r="J61" s="284"/>
      <c r="K61" s="284"/>
    </row>
    <row r="62" s="5" customFormat="1" ht="14.25">
      <c r="B62" s="17" t="s">
        <v>111</v>
      </c>
    </row>
    <row r="63" s="5" customFormat="1" ht="1.5" customHeight="1"/>
    <row r="64" s="5" customFormat="1" ht="14.25"/>
    <row r="65" s="5" customFormat="1" ht="14.25"/>
    <row r="66" s="5" customFormat="1" ht="14.25"/>
    <row r="67" s="5" customFormat="1" ht="14.25"/>
    <row r="68" s="5" customFormat="1" ht="14.25"/>
    <row r="69" s="5" customFormat="1" ht="14.25"/>
    <row r="70" s="5" customFormat="1" ht="14.25"/>
    <row r="71" s="5" customFormat="1" ht="14.25"/>
    <row r="72" s="5" customFormat="1" ht="14.25"/>
    <row r="73" s="5" customFormat="1" ht="14.25"/>
    <row r="74" s="5" customFormat="1" ht="14.25"/>
    <row r="75" s="5" customFormat="1" ht="14.25"/>
    <row r="76" s="5" customFormat="1" ht="14.25"/>
    <row r="77" s="5" customFormat="1" ht="14.25"/>
    <row r="78" s="5" customFormat="1" ht="14.25"/>
    <row r="79" s="5" customFormat="1" ht="14.25"/>
    <row r="80" s="5" customFormat="1" ht="14.25"/>
    <row r="81" s="5" customFormat="1" ht="14.25"/>
    <row r="82" s="5" customFormat="1" ht="14.25"/>
    <row r="83" s="5" customFormat="1" ht="14.25"/>
    <row r="84" s="5" customFormat="1" ht="14.25"/>
    <row r="85" s="5" customFormat="1" ht="14.25"/>
    <row r="86" s="5" customFormat="1" ht="14.25"/>
    <row r="87" s="5" customFormat="1" ht="14.25"/>
    <row r="88" s="5" customFormat="1" ht="14.25"/>
    <row r="89" s="5" customFormat="1" ht="14.25"/>
    <row r="90" s="5" customFormat="1" ht="14.25"/>
    <row r="91" s="5" customFormat="1" ht="14.25"/>
    <row r="92" s="5" customFormat="1" ht="14.25"/>
    <row r="93" s="5" customFormat="1" ht="14.25"/>
    <row r="94" s="5" customFormat="1" ht="14.25"/>
    <row r="95" s="5" customFormat="1" ht="14.25"/>
    <row r="96" s="5" customFormat="1" ht="14.25"/>
    <row r="97" s="5" customFormat="1" ht="14.25"/>
    <row r="98" s="5" customFormat="1" ht="14.25"/>
    <row r="99" s="5" customFormat="1" ht="14.25"/>
    <row r="100" s="5" customFormat="1" ht="14.25"/>
    <row r="101" s="5" customFormat="1" ht="14.25"/>
    <row r="102" s="5" customFormat="1" ht="14.25"/>
    <row r="103" s="5" customFormat="1" ht="14.25"/>
    <row r="104" s="5" customFormat="1" ht="14.25"/>
    <row r="105" s="5" customFormat="1" ht="14.25"/>
    <row r="106" s="5" customFormat="1" ht="14.25"/>
    <row r="107" s="5" customFormat="1" ht="14.25"/>
    <row r="108" s="5" customFormat="1" ht="14.25"/>
    <row r="109" s="5" customFormat="1" ht="14.25"/>
    <row r="110" s="5" customFormat="1" ht="14.25"/>
    <row r="111" s="5" customFormat="1" ht="14.25"/>
    <row r="112" s="5" customFormat="1" ht="14.25"/>
    <row r="113" s="5" customFormat="1" ht="14.25"/>
    <row r="114" s="5" customFormat="1" ht="14.25"/>
    <row r="115" s="5" customFormat="1" ht="14.25"/>
    <row r="116" s="5" customFormat="1" ht="14.25"/>
    <row r="117" s="5" customFormat="1" ht="14.25"/>
    <row r="118" s="5" customFormat="1" ht="14.25"/>
    <row r="119" s="5" customFormat="1" ht="14.25"/>
    <row r="120" s="5" customFormat="1" ht="14.25"/>
    <row r="121" s="5" customFormat="1" ht="14.25"/>
    <row r="122" s="5" customFormat="1" ht="14.25"/>
    <row r="123" s="5" customFormat="1" ht="14.25"/>
    <row r="124" s="5" customFormat="1" ht="14.25"/>
    <row r="125" s="5" customFormat="1" ht="14.25"/>
    <row r="126" s="5" customFormat="1" ht="14.25"/>
    <row r="127" s="5" customFormat="1" ht="14.25"/>
    <row r="128" s="5" customFormat="1" ht="14.25"/>
    <row r="129" s="5" customFormat="1" ht="14.25"/>
    <row r="130" s="5" customFormat="1" ht="14.25"/>
    <row r="131" s="5" customFormat="1" ht="14.25"/>
    <row r="132" s="5" customFormat="1" ht="14.25"/>
    <row r="133" s="5" customFormat="1" ht="14.25"/>
    <row r="134" s="5" customFormat="1" ht="14.25"/>
    <row r="135" s="5" customFormat="1" ht="14.25"/>
    <row r="136" s="5" customFormat="1" ht="14.25"/>
    <row r="137" s="5" customFormat="1" ht="14.25"/>
    <row r="138" s="5" customFormat="1" ht="14.25"/>
    <row r="139" s="5" customFormat="1" ht="14.25"/>
    <row r="140" s="5" customFormat="1" ht="14.25"/>
    <row r="141" s="5" customFormat="1" ht="14.25"/>
    <row r="142" s="5" customFormat="1" ht="14.25"/>
    <row r="143" s="5" customFormat="1" ht="14.25"/>
    <row r="144" s="5" customFormat="1" ht="14.25"/>
    <row r="145" s="5" customFormat="1" ht="14.25"/>
    <row r="146" s="5" customFormat="1" ht="14.25"/>
    <row r="147" s="5" customFormat="1" ht="14.25"/>
    <row r="148" s="5" customFormat="1" ht="14.25"/>
    <row r="149" s="5" customFormat="1" ht="14.25"/>
    <row r="150" s="5" customFormat="1" ht="14.25"/>
    <row r="151" s="5" customFormat="1" ht="14.25"/>
    <row r="152" s="5" customFormat="1" ht="14.25"/>
    <row r="153" s="5" customFormat="1" ht="14.25"/>
    <row r="154" s="5" customFormat="1" ht="14.25"/>
    <row r="155" s="5" customFormat="1" ht="14.25"/>
    <row r="156" s="5" customFormat="1" ht="14.25"/>
    <row r="157" s="5" customFormat="1" ht="14.25"/>
    <row r="158" s="5" customFormat="1" ht="14.25"/>
    <row r="159" s="5" customFormat="1" ht="14.25"/>
    <row r="160" s="5" customFormat="1" ht="14.25"/>
    <row r="161" s="5" customFormat="1" ht="14.25"/>
    <row r="162" s="5" customFormat="1" ht="14.25"/>
    <row r="163" s="5" customFormat="1" ht="14.25"/>
    <row r="164" s="5" customFormat="1" ht="14.25"/>
    <row r="165" s="5" customFormat="1" ht="14.25"/>
    <row r="166" s="5" customFormat="1" ht="14.25"/>
    <row r="167" s="5" customFormat="1" ht="14.25"/>
    <row r="168" s="5" customFormat="1" ht="14.25"/>
    <row r="169" s="5" customFormat="1" ht="14.25"/>
    <row r="170" s="5" customFormat="1" ht="14.25"/>
    <row r="171" s="5" customFormat="1" ht="14.25"/>
    <row r="172" s="5" customFormat="1" ht="14.25"/>
    <row r="173" s="5" customFormat="1" ht="14.25"/>
    <row r="174" s="5" customFormat="1" ht="14.25"/>
    <row r="175" s="5" customFormat="1" ht="14.25"/>
    <row r="176" s="5" customFormat="1" ht="14.25"/>
    <row r="177" s="5" customFormat="1" ht="14.25"/>
    <row r="178" s="5" customFormat="1" ht="14.25"/>
    <row r="179" s="5" customFormat="1" ht="14.25"/>
    <row r="180" s="5" customFormat="1" ht="14.25"/>
    <row r="181" s="5" customFormat="1" ht="14.25"/>
    <row r="182" s="5" customFormat="1" ht="14.25"/>
    <row r="183" s="5" customFormat="1" ht="14.25"/>
    <row r="184" s="5" customFormat="1" ht="14.25"/>
    <row r="185" s="5" customFormat="1" ht="14.25"/>
    <row r="186" s="5" customFormat="1" ht="14.25"/>
    <row r="187" s="5" customFormat="1" ht="14.25"/>
    <row r="188" s="5" customFormat="1" ht="14.25"/>
    <row r="189" s="5" customFormat="1" ht="14.25"/>
    <row r="190" s="5" customFormat="1" ht="14.25"/>
    <row r="191" s="5" customFormat="1" ht="14.25"/>
    <row r="192" s="5" customFormat="1" ht="14.25"/>
    <row r="193" s="5" customFormat="1" ht="14.25"/>
    <row r="194" s="5" customFormat="1" ht="14.25"/>
    <row r="195" s="5" customFormat="1" ht="14.25"/>
    <row r="196" s="5" customFormat="1" ht="14.25"/>
    <row r="197" s="5" customFormat="1" ht="14.25"/>
    <row r="198" s="5" customFormat="1" ht="14.25"/>
    <row r="199" s="5" customFormat="1" ht="14.25"/>
    <row r="200" s="5" customFormat="1" ht="14.25"/>
    <row r="201" s="5" customFormat="1" ht="14.25"/>
    <row r="202" s="5" customFormat="1" ht="14.25"/>
    <row r="203" s="5" customFormat="1" ht="14.25"/>
    <row r="204" s="5" customFormat="1" ht="14.25"/>
    <row r="205" s="5" customFormat="1" ht="14.25"/>
    <row r="206" s="5" customFormat="1" ht="14.25"/>
    <row r="207" s="5" customFormat="1" ht="14.25"/>
    <row r="208" s="5" customFormat="1" ht="14.25"/>
    <row r="209" s="5" customFormat="1" ht="14.25"/>
    <row r="210" s="5" customFormat="1" ht="14.25"/>
    <row r="211" s="5" customFormat="1" ht="14.25"/>
    <row r="212" s="5" customFormat="1" ht="14.25"/>
    <row r="213" s="5" customFormat="1" ht="14.25"/>
    <row r="214" s="5" customFormat="1" ht="14.25"/>
    <row r="215" s="5" customFormat="1" ht="14.25"/>
    <row r="216" s="5" customFormat="1" ht="14.25"/>
    <row r="217" s="5" customFormat="1" ht="14.25"/>
    <row r="218" s="5" customFormat="1" ht="14.25"/>
    <row r="219" s="5" customFormat="1" ht="14.25"/>
    <row r="220" s="5" customFormat="1" ht="14.25"/>
    <row r="221" s="5" customFormat="1" ht="14.25"/>
    <row r="222" s="5" customFormat="1" ht="14.25"/>
    <row r="223" s="5" customFormat="1" ht="14.25"/>
    <row r="224" s="5" customFormat="1" ht="14.25"/>
    <row r="225" s="5" customFormat="1" ht="14.25"/>
    <row r="226" s="5" customFormat="1" ht="14.25"/>
    <row r="227" s="5" customFormat="1" ht="14.25"/>
    <row r="228" s="5" customFormat="1" ht="14.25"/>
    <row r="229" s="5" customFormat="1" ht="14.25"/>
    <row r="230" s="5" customFormat="1" ht="14.25"/>
    <row r="231" s="5" customFormat="1" ht="14.25"/>
    <row r="232" s="5" customFormat="1" ht="14.25"/>
    <row r="233" s="5" customFormat="1" ht="14.25"/>
    <row r="234" s="5" customFormat="1" ht="14.25"/>
    <row r="235" s="5" customFormat="1" ht="14.25"/>
    <row r="236" s="5" customFormat="1" ht="14.25"/>
    <row r="237" s="5" customFormat="1" ht="14.25"/>
    <row r="238" s="5" customFormat="1" ht="14.25"/>
    <row r="239" s="5" customFormat="1" ht="14.25"/>
    <row r="240" s="5" customFormat="1" ht="14.25"/>
    <row r="241" s="5" customFormat="1" ht="14.25"/>
    <row r="242" s="5" customFormat="1" ht="14.25"/>
    <row r="243" s="5" customFormat="1" ht="14.25"/>
    <row r="244" s="5" customFormat="1" ht="14.25"/>
    <row r="245" s="5" customFormat="1" ht="14.25"/>
    <row r="246" s="5" customFormat="1" ht="14.25"/>
    <row r="247" s="5" customFormat="1" ht="14.25"/>
    <row r="248" s="5" customFormat="1" ht="14.25"/>
    <row r="249" s="5" customFormat="1" ht="14.25"/>
    <row r="250" s="5" customFormat="1" ht="14.25"/>
    <row r="251" s="5" customFormat="1" ht="14.25"/>
    <row r="252" s="5" customFormat="1" ht="14.25"/>
    <row r="253" s="5" customFormat="1" ht="14.25"/>
    <row r="254" s="5" customFormat="1" ht="14.25"/>
    <row r="255" s="5" customFormat="1" ht="14.25"/>
    <row r="256" s="5" customFormat="1" ht="14.25"/>
    <row r="257" s="5" customFormat="1" ht="14.25"/>
    <row r="258" s="5" customFormat="1" ht="14.25"/>
    <row r="259" s="5" customFormat="1" ht="14.25"/>
    <row r="260" s="5" customFormat="1" ht="14.25"/>
    <row r="261" s="5" customFormat="1" ht="14.25"/>
    <row r="262" s="5" customFormat="1" ht="14.25"/>
    <row r="263" s="5" customFormat="1" ht="14.25"/>
    <row r="264" s="5" customFormat="1" ht="14.25"/>
    <row r="265" s="5" customFormat="1" ht="14.25"/>
    <row r="266" s="5" customFormat="1" ht="14.25"/>
    <row r="267" s="5" customFormat="1" ht="14.25"/>
    <row r="268" s="5" customFormat="1" ht="14.25"/>
    <row r="269" s="5" customFormat="1" ht="14.25"/>
    <row r="270" s="5" customFormat="1" ht="14.25"/>
    <row r="271" s="5" customFormat="1" ht="14.25"/>
    <row r="272" s="5" customFormat="1" ht="14.25"/>
    <row r="273" s="5" customFormat="1" ht="14.25"/>
    <row r="274" s="5" customFormat="1" ht="14.25"/>
    <row r="275" s="5" customFormat="1" ht="14.25"/>
    <row r="276" s="5" customFormat="1" ht="14.25"/>
    <row r="277" s="5" customFormat="1" ht="14.25"/>
    <row r="278" s="5" customFormat="1" ht="14.25"/>
    <row r="279" s="5" customFormat="1" ht="14.25"/>
    <row r="280" s="5" customFormat="1" ht="14.25"/>
    <row r="281" s="5" customFormat="1" ht="14.25"/>
    <row r="282" s="5" customFormat="1" ht="14.25"/>
    <row r="283" s="5" customFormat="1" ht="14.25"/>
    <row r="284" s="5" customFormat="1" ht="14.25"/>
    <row r="285" s="5" customFormat="1" ht="14.25"/>
    <row r="286" s="5" customFormat="1" ht="14.25"/>
    <row r="287" s="5" customFormat="1" ht="14.25"/>
    <row r="288" s="5" customFormat="1" ht="14.25"/>
    <row r="289" s="5" customFormat="1" ht="14.25"/>
    <row r="290" s="5" customFormat="1" ht="14.25"/>
    <row r="291" s="5" customFormat="1" ht="14.25"/>
    <row r="292" s="5" customFormat="1" ht="14.25"/>
    <row r="293" s="5" customFormat="1" ht="14.25"/>
    <row r="294" s="5" customFormat="1" ht="14.25"/>
    <row r="295" s="5" customFormat="1" ht="14.25"/>
    <row r="296" s="5" customFormat="1" ht="14.25"/>
    <row r="297" s="5" customFormat="1" ht="14.25"/>
    <row r="298" s="5" customFormat="1" ht="14.25"/>
    <row r="299" s="5" customFormat="1" ht="14.25"/>
    <row r="300" s="5" customFormat="1" ht="14.25"/>
    <row r="301" s="5" customFormat="1" ht="14.25"/>
    <row r="302" s="5" customFormat="1" ht="14.25"/>
    <row r="303" s="5" customFormat="1" ht="14.25"/>
    <row r="304" s="5" customFormat="1" ht="14.25"/>
    <row r="305" s="5" customFormat="1" ht="14.25"/>
    <row r="306" s="5" customFormat="1" ht="14.25"/>
    <row r="307" s="5" customFormat="1" ht="14.25"/>
    <row r="308" s="5" customFormat="1" ht="14.25"/>
    <row r="309" s="5" customFormat="1" ht="14.25"/>
    <row r="310" s="5" customFormat="1" ht="14.25"/>
    <row r="311" s="5" customFormat="1" ht="14.25"/>
    <row r="312" s="5" customFormat="1" ht="14.25"/>
    <row r="313" s="5" customFormat="1" ht="14.25"/>
    <row r="314" s="5" customFormat="1" ht="14.25"/>
    <row r="315" s="5" customFormat="1" ht="14.25"/>
    <row r="316" s="5" customFormat="1" ht="14.25"/>
    <row r="317" s="5" customFormat="1" ht="14.25"/>
    <row r="318" s="5" customFormat="1" ht="14.25"/>
    <row r="319" s="5" customFormat="1" ht="14.25"/>
    <row r="320" s="5" customFormat="1" ht="14.25"/>
    <row r="321" s="5" customFormat="1" ht="14.25"/>
    <row r="322" s="5" customFormat="1" ht="14.25"/>
    <row r="323" s="5" customFormat="1" ht="14.25"/>
    <row r="324" s="5" customFormat="1" ht="14.25"/>
    <row r="325" s="5" customFormat="1" ht="14.25"/>
    <row r="326" s="5" customFormat="1" ht="14.25"/>
    <row r="327" s="5" customFormat="1" ht="14.25"/>
    <row r="328" s="5" customFormat="1" ht="14.25"/>
    <row r="329" s="5" customFormat="1" ht="14.25"/>
    <row r="330" s="5" customFormat="1" ht="14.25"/>
    <row r="331" s="5" customFormat="1" ht="14.25"/>
    <row r="332" s="5" customFormat="1" ht="14.25"/>
    <row r="333" s="5" customFormat="1" ht="14.25"/>
    <row r="334" s="5" customFormat="1" ht="14.25"/>
    <row r="335" s="5" customFormat="1" ht="14.25"/>
    <row r="336" s="5" customFormat="1" ht="14.25"/>
    <row r="337" s="5" customFormat="1" ht="14.25"/>
    <row r="338" s="5" customFormat="1" ht="14.25"/>
    <row r="339" s="5" customFormat="1" ht="14.25"/>
    <row r="340" s="5" customFormat="1" ht="14.25"/>
    <row r="341" s="5" customFormat="1" ht="14.25"/>
    <row r="342" s="5" customFormat="1" ht="14.25"/>
    <row r="343" s="5" customFormat="1" ht="14.25"/>
    <row r="344" s="5" customFormat="1" ht="14.25"/>
    <row r="345" s="5" customFormat="1" ht="14.25"/>
    <row r="346" s="5" customFormat="1" ht="14.25"/>
    <row r="347" s="5" customFormat="1" ht="14.25"/>
    <row r="348" s="5" customFormat="1" ht="14.25"/>
    <row r="349" s="5" customFormat="1" ht="14.25"/>
    <row r="350" s="5" customFormat="1" ht="14.25"/>
    <row r="351" s="5" customFormat="1" ht="14.25"/>
    <row r="352" s="5" customFormat="1" ht="14.25"/>
    <row r="353" s="5" customFormat="1" ht="14.25"/>
    <row r="354" s="5" customFormat="1" ht="14.25"/>
    <row r="355" s="5" customFormat="1" ht="14.25"/>
    <row r="356" s="5" customFormat="1" ht="14.25"/>
    <row r="357" s="5" customFormat="1" ht="14.25"/>
    <row r="358" s="5" customFormat="1" ht="14.25"/>
    <row r="359" s="5" customFormat="1" ht="14.25"/>
    <row r="360" s="5" customFormat="1" ht="14.25"/>
    <row r="361" s="5" customFormat="1" ht="14.25"/>
    <row r="362" s="5" customFormat="1" ht="14.25"/>
    <row r="363" s="5" customFormat="1" ht="14.25"/>
    <row r="364" s="5" customFormat="1" ht="14.25"/>
    <row r="365" s="5" customFormat="1" ht="14.25"/>
    <row r="366" s="5" customFormat="1" ht="14.25"/>
    <row r="367" s="5" customFormat="1" ht="14.25"/>
    <row r="368" s="5" customFormat="1" ht="14.25"/>
    <row r="369" s="5" customFormat="1" ht="14.25"/>
    <row r="370" s="5" customFormat="1" ht="14.25"/>
    <row r="371" s="5" customFormat="1" ht="14.25"/>
    <row r="372" s="5" customFormat="1" ht="14.25"/>
    <row r="373" s="5" customFormat="1" ht="14.25"/>
    <row r="374" s="5" customFormat="1" ht="14.25"/>
    <row r="375" s="5" customFormat="1" ht="14.25"/>
    <row r="376" s="5" customFormat="1" ht="14.25"/>
    <row r="377" s="5" customFormat="1" ht="14.25"/>
    <row r="378" s="5" customFormat="1" ht="14.25"/>
    <row r="379" s="5" customFormat="1" ht="14.25"/>
    <row r="380" s="5" customFormat="1" ht="14.25"/>
    <row r="381" s="5" customFormat="1" ht="14.25"/>
    <row r="382" s="5" customFormat="1" ht="14.25"/>
    <row r="383" s="5" customFormat="1" ht="14.25"/>
    <row r="384" s="5" customFormat="1" ht="14.25"/>
    <row r="385" s="5" customFormat="1" ht="14.25"/>
    <row r="386" s="5" customFormat="1" ht="14.25"/>
    <row r="387" s="5" customFormat="1" ht="14.25"/>
    <row r="388" s="5" customFormat="1" ht="14.25"/>
    <row r="389" s="5" customFormat="1" ht="14.25"/>
    <row r="390" s="5" customFormat="1" ht="14.25"/>
    <row r="391" s="5" customFormat="1" ht="14.25"/>
    <row r="392" s="5" customFormat="1" ht="14.25"/>
    <row r="393" s="5" customFormat="1" ht="14.25"/>
    <row r="394" s="5" customFormat="1" ht="14.25"/>
    <row r="395" s="5" customFormat="1" ht="14.25"/>
    <row r="396" s="5" customFormat="1" ht="14.25"/>
    <row r="397" s="5" customFormat="1" ht="14.25"/>
    <row r="398" s="5" customFormat="1" ht="14.25"/>
    <row r="399" s="5" customFormat="1" ht="14.25"/>
    <row r="400" s="5" customFormat="1" ht="14.25"/>
    <row r="401" s="5" customFormat="1" ht="14.25"/>
    <row r="402" s="5" customFormat="1" ht="14.25"/>
    <row r="403" s="5" customFormat="1" ht="14.25"/>
    <row r="404" s="5" customFormat="1" ht="14.25"/>
    <row r="405" s="5" customFormat="1" ht="14.25"/>
    <row r="406" s="5" customFormat="1" ht="14.25"/>
    <row r="407" s="5" customFormat="1" ht="14.25"/>
    <row r="408" s="5" customFormat="1" ht="14.25"/>
    <row r="409" s="5" customFormat="1" ht="14.25"/>
    <row r="410" s="5" customFormat="1" ht="14.25"/>
    <row r="411" s="5" customFormat="1" ht="14.25"/>
    <row r="412" s="5" customFormat="1" ht="14.25"/>
    <row r="413" s="5" customFormat="1" ht="14.25"/>
    <row r="414" s="5" customFormat="1" ht="14.25"/>
    <row r="415" s="5" customFormat="1" ht="14.25"/>
    <row r="416" s="5" customFormat="1" ht="14.25"/>
    <row r="417" s="5" customFormat="1" ht="14.25"/>
    <row r="418" s="5" customFormat="1" ht="14.25"/>
    <row r="419" s="5" customFormat="1" ht="14.25"/>
    <row r="420" s="5" customFormat="1" ht="14.25"/>
    <row r="421" s="5" customFormat="1" ht="14.25"/>
    <row r="422" s="5" customFormat="1" ht="14.25"/>
    <row r="423" s="5" customFormat="1" ht="14.25"/>
    <row r="424" s="5" customFormat="1" ht="14.25"/>
    <row r="425" s="5" customFormat="1" ht="14.25"/>
    <row r="426" s="5" customFormat="1" ht="14.25"/>
    <row r="427" s="5" customFormat="1" ht="14.25"/>
    <row r="428" s="5" customFormat="1" ht="14.25"/>
    <row r="429" s="5" customFormat="1" ht="14.25"/>
    <row r="430" s="5" customFormat="1" ht="14.25"/>
    <row r="431" s="5" customFormat="1" ht="14.25"/>
    <row r="432" s="5" customFormat="1" ht="14.25"/>
    <row r="433" s="5" customFormat="1" ht="14.25"/>
    <row r="434" s="5" customFormat="1" ht="14.25"/>
    <row r="435" s="5" customFormat="1" ht="14.25"/>
    <row r="436" s="5" customFormat="1" ht="14.25"/>
    <row r="437" s="5" customFormat="1" ht="14.25"/>
    <row r="438" s="5" customFormat="1" ht="14.25"/>
    <row r="439" s="5" customFormat="1" ht="14.25"/>
    <row r="440" s="5" customFormat="1" ht="14.25"/>
    <row r="441" s="5" customFormat="1" ht="14.25"/>
  </sheetData>
  <sheetProtection/>
  <mergeCells count="12">
    <mergeCell ref="A6:B6"/>
    <mergeCell ref="B59:K59"/>
    <mergeCell ref="B60:K60"/>
    <mergeCell ref="B61:K61"/>
    <mergeCell ref="B2:K2"/>
    <mergeCell ref="B3:K3"/>
    <mergeCell ref="A4:A5"/>
    <mergeCell ref="B4:B5"/>
    <mergeCell ref="C4:C5"/>
    <mergeCell ref="D4:E4"/>
    <mergeCell ref="F4:J4"/>
    <mergeCell ref="K4:K5"/>
  </mergeCells>
  <printOptions horizontalCentered="1"/>
  <pageMargins left="0.4724409448818898" right="0.1968503937007874" top="0.5905511811023623" bottom="0.7086614173228347" header="0.35433070866141736" footer="0.4330708661417323"/>
  <pageSetup firstPageNumber="1" useFirstPageNumber="1" fitToHeight="0" fitToWidth="1" horizontalDpi="600" verticalDpi="600" orientation="landscape" paperSize="9" scale="91" r:id="rId1"/>
  <headerFooter>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128"/>
  <sheetViews>
    <sheetView zoomScaleSheetLayoutView="100" zoomScalePageLayoutView="0" workbookViewId="0" topLeftCell="A1">
      <pane ySplit="6" topLeftCell="A109" activePane="bottomLeft" state="frozen"/>
      <selection pane="topLeft" activeCell="A1" sqref="A1"/>
      <selection pane="bottomLeft" activeCell="A111" sqref="A111:IV111"/>
    </sheetView>
  </sheetViews>
  <sheetFormatPr defaultColWidth="9.00390625" defaultRowHeight="14.25"/>
  <cols>
    <col min="1" max="1" width="26.375" style="119" customWidth="1"/>
    <col min="2" max="2" width="5.625" style="120" customWidth="1"/>
    <col min="3" max="3" width="6.625" style="121" customWidth="1"/>
    <col min="4" max="4" width="6.875" style="120" customWidth="1"/>
    <col min="5" max="5" width="7.25390625" style="120" customWidth="1"/>
    <col min="6" max="6" width="10.25390625" style="122" customWidth="1"/>
    <col min="7" max="7" width="9.00390625" style="122" customWidth="1"/>
    <col min="8" max="8" width="10.25390625" style="122" customWidth="1"/>
    <col min="9" max="11" width="9.00390625" style="122" customWidth="1"/>
    <col min="12" max="14" width="7.375" style="122" customWidth="1"/>
    <col min="15" max="15" width="10.00390625" style="123" customWidth="1"/>
    <col min="16" max="16" width="9.625" style="122" customWidth="1"/>
    <col min="17" max="17" width="9.625" style="123" customWidth="1"/>
    <col min="18" max="18" width="10.125" style="123" customWidth="1"/>
    <col min="19" max="19" width="11.50390625" style="124" customWidth="1"/>
    <col min="20" max="20" width="7.875" style="120" customWidth="1"/>
    <col min="21" max="21" width="15.375" style="120" customWidth="1"/>
    <col min="22" max="16384" width="9.00390625" style="5" customWidth="1"/>
  </cols>
  <sheetData>
    <row r="1" spans="1:21" ht="24.75" customHeight="1">
      <c r="A1" s="303" t="s">
        <v>200</v>
      </c>
      <c r="B1" s="304"/>
      <c r="C1" s="305"/>
      <c r="D1" s="304"/>
      <c r="E1" s="304"/>
      <c r="F1" s="306"/>
      <c r="G1" s="306"/>
      <c r="H1" s="306"/>
      <c r="I1" s="306"/>
      <c r="J1" s="306"/>
      <c r="K1" s="306"/>
      <c r="L1" s="306"/>
      <c r="M1" s="306"/>
      <c r="N1" s="306"/>
      <c r="O1" s="307"/>
      <c r="P1" s="306"/>
      <c r="Q1" s="307"/>
      <c r="R1" s="307"/>
      <c r="S1" s="308"/>
      <c r="T1" s="304"/>
      <c r="U1" s="309"/>
    </row>
    <row r="2" spans="1:21" s="43" customFormat="1" ht="24.75" customHeight="1">
      <c r="A2" s="310" t="s">
        <v>201</v>
      </c>
      <c r="B2" s="311"/>
      <c r="C2" s="312"/>
      <c r="D2" s="311"/>
      <c r="E2" s="311"/>
      <c r="F2" s="313"/>
      <c r="G2" s="313"/>
      <c r="H2" s="313"/>
      <c r="I2" s="313"/>
      <c r="J2" s="313"/>
      <c r="K2" s="313"/>
      <c r="L2" s="313"/>
      <c r="M2" s="313"/>
      <c r="N2" s="313"/>
      <c r="O2" s="312"/>
      <c r="P2" s="313"/>
      <c r="Q2" s="312"/>
      <c r="R2" s="312"/>
      <c r="S2" s="313"/>
      <c r="T2" s="311"/>
      <c r="U2" s="311"/>
    </row>
    <row r="3" spans="1:21" s="44" customFormat="1" ht="24.75" customHeight="1">
      <c r="A3" s="22" t="s">
        <v>202</v>
      </c>
      <c r="B3" s="314"/>
      <c r="C3" s="315"/>
      <c r="D3" s="316"/>
      <c r="E3" s="316"/>
      <c r="F3" s="317"/>
      <c r="G3" s="317"/>
      <c r="H3" s="317"/>
      <c r="I3" s="317"/>
      <c r="J3" s="317"/>
      <c r="K3" s="317"/>
      <c r="L3" s="317"/>
      <c r="M3" s="317"/>
      <c r="N3" s="317"/>
      <c r="O3" s="315"/>
      <c r="P3" s="317"/>
      <c r="Q3" s="315"/>
      <c r="R3" s="315"/>
      <c r="S3" s="317"/>
      <c r="T3" s="316"/>
      <c r="U3" s="318"/>
    </row>
    <row r="4" spans="1:21" s="44" customFormat="1" ht="24.75" customHeight="1">
      <c r="A4" s="297" t="s">
        <v>112</v>
      </c>
      <c r="B4" s="297" t="s">
        <v>2</v>
      </c>
      <c r="C4" s="286" t="s">
        <v>113</v>
      </c>
      <c r="D4" s="297"/>
      <c r="E4" s="297"/>
      <c r="F4" s="285" t="s">
        <v>114</v>
      </c>
      <c r="G4" s="285"/>
      <c r="H4" s="285"/>
      <c r="I4" s="285"/>
      <c r="J4" s="285"/>
      <c r="K4" s="285"/>
      <c r="L4" s="285"/>
      <c r="M4" s="285"/>
      <c r="N4" s="285"/>
      <c r="O4" s="286" t="s">
        <v>115</v>
      </c>
      <c r="P4" s="285"/>
      <c r="Q4" s="286"/>
      <c r="R4" s="286"/>
      <c r="S4" s="285"/>
      <c r="T4" s="297" t="s">
        <v>116</v>
      </c>
      <c r="U4" s="297" t="s">
        <v>117</v>
      </c>
    </row>
    <row r="5" spans="1:21" s="44" customFormat="1" ht="24.75" customHeight="1">
      <c r="A5" s="297"/>
      <c r="B5" s="297"/>
      <c r="C5" s="286" t="s">
        <v>3</v>
      </c>
      <c r="D5" s="297" t="s">
        <v>118</v>
      </c>
      <c r="E5" s="297"/>
      <c r="F5" s="285" t="s">
        <v>52</v>
      </c>
      <c r="G5" s="298" t="s">
        <v>203</v>
      </c>
      <c r="H5" s="300" t="s">
        <v>119</v>
      </c>
      <c r="I5" s="301"/>
      <c r="J5" s="301"/>
      <c r="K5" s="302"/>
      <c r="L5" s="285" t="s">
        <v>120</v>
      </c>
      <c r="M5" s="285" t="s">
        <v>121</v>
      </c>
      <c r="N5" s="285" t="s">
        <v>122</v>
      </c>
      <c r="O5" s="286" t="s">
        <v>20</v>
      </c>
      <c r="P5" s="285"/>
      <c r="Q5" s="286" t="s">
        <v>9</v>
      </c>
      <c r="R5" s="286"/>
      <c r="S5" s="47"/>
      <c r="T5" s="297"/>
      <c r="U5" s="297"/>
    </row>
    <row r="6" spans="1:21" s="44" customFormat="1" ht="24.75" customHeight="1">
      <c r="A6" s="297"/>
      <c r="B6" s="297"/>
      <c r="C6" s="286"/>
      <c r="D6" s="45" t="s">
        <v>123</v>
      </c>
      <c r="E6" s="45" t="s">
        <v>124</v>
      </c>
      <c r="F6" s="285"/>
      <c r="G6" s="299"/>
      <c r="H6" s="47" t="s">
        <v>125</v>
      </c>
      <c r="I6" s="47" t="s">
        <v>126</v>
      </c>
      <c r="J6" s="47" t="s">
        <v>127</v>
      </c>
      <c r="K6" s="47" t="s">
        <v>128</v>
      </c>
      <c r="L6" s="285"/>
      <c r="M6" s="285"/>
      <c r="N6" s="285"/>
      <c r="O6" s="46" t="s">
        <v>129</v>
      </c>
      <c r="P6" s="47" t="s">
        <v>130</v>
      </c>
      <c r="Q6" s="46" t="s">
        <v>131</v>
      </c>
      <c r="R6" s="46" t="s">
        <v>132</v>
      </c>
      <c r="S6" s="47" t="s">
        <v>130</v>
      </c>
      <c r="T6" s="297"/>
      <c r="U6" s="297"/>
    </row>
    <row r="7" spans="1:21" s="54" customFormat="1" ht="24.75" customHeight="1">
      <c r="A7" s="48" t="s">
        <v>52</v>
      </c>
      <c r="B7" s="49"/>
      <c r="C7" s="50"/>
      <c r="D7" s="49"/>
      <c r="E7" s="49"/>
      <c r="F7" s="51">
        <f>SUM(F8,F26,F87,F97,F105,F113)</f>
        <v>7772.18962415</v>
      </c>
      <c r="G7" s="51">
        <f>SUM(G8,G26,G87,G97,G105,G113)</f>
        <v>348.84729999999996</v>
      </c>
      <c r="H7" s="52">
        <f>SUM(H8,H26,H87,H97,H105,H113)</f>
        <v>7423.334324150001</v>
      </c>
      <c r="I7" s="51"/>
      <c r="J7" s="51"/>
      <c r="K7" s="51"/>
      <c r="L7" s="51"/>
      <c r="M7" s="51"/>
      <c r="N7" s="51"/>
      <c r="O7" s="53">
        <f>SUM(O8,O26,O87,O97,O105,O113)</f>
        <v>53</v>
      </c>
      <c r="P7" s="53">
        <f>SUM(P8,P26,P87,P97,P105,P113)</f>
        <v>3720.8473</v>
      </c>
      <c r="Q7" s="50">
        <f>SUM(Q8,Q26,Q87,Q97,Q105,Q113)</f>
        <v>18209</v>
      </c>
      <c r="R7" s="50">
        <f>SUM(R8,R26,R87,R97,R105,R113)</f>
        <v>70586</v>
      </c>
      <c r="S7" s="53"/>
      <c r="T7" s="49"/>
      <c r="U7" s="49"/>
    </row>
    <row r="8" spans="1:21" s="54" customFormat="1" ht="24.75" customHeight="1">
      <c r="A8" s="55" t="s">
        <v>133</v>
      </c>
      <c r="B8" s="56"/>
      <c r="C8" s="57"/>
      <c r="D8" s="56"/>
      <c r="E8" s="56"/>
      <c r="F8" s="58">
        <f>SUM(F9,F14,F16,F20,F23,F24,F25)</f>
        <v>4776.1446</v>
      </c>
      <c r="G8" s="59">
        <f>SUM(G9,G14,G16,G20,G23,G24,G25)</f>
        <v>344.4473</v>
      </c>
      <c r="H8" s="58">
        <f>SUM(H9,H14,H16,H20,H23,H24,H25)</f>
        <v>4431.6973</v>
      </c>
      <c r="I8" s="59"/>
      <c r="J8" s="59"/>
      <c r="K8" s="59"/>
      <c r="L8" s="59"/>
      <c r="M8" s="59"/>
      <c r="N8" s="59"/>
      <c r="O8" s="57">
        <f>SUM(O9)</f>
        <v>53</v>
      </c>
      <c r="P8" s="60">
        <f>SUM(P9)</f>
        <v>2963.6973</v>
      </c>
      <c r="Q8" s="57"/>
      <c r="R8" s="57"/>
      <c r="S8" s="60"/>
      <c r="T8" s="56"/>
      <c r="U8" s="56"/>
    </row>
    <row r="9" spans="1:21" s="54" customFormat="1" ht="24.75" customHeight="1">
      <c r="A9" s="61" t="s">
        <v>134</v>
      </c>
      <c r="B9" s="62"/>
      <c r="C9" s="63"/>
      <c r="D9" s="62"/>
      <c r="E9" s="62"/>
      <c r="F9" s="64">
        <f>SUM(F10:F13)</f>
        <v>3308.1446</v>
      </c>
      <c r="G9" s="65">
        <f>SUM(G10:G13)</f>
        <v>344.4473</v>
      </c>
      <c r="H9" s="64">
        <f>SUM(H10:H13)</f>
        <v>2963.6973</v>
      </c>
      <c r="I9" s="65"/>
      <c r="J9" s="65"/>
      <c r="K9" s="65"/>
      <c r="L9" s="65"/>
      <c r="M9" s="65"/>
      <c r="N9" s="65"/>
      <c r="O9" s="63">
        <f>SUM(O10:O13)</f>
        <v>53</v>
      </c>
      <c r="P9" s="66">
        <f>SUM(P10:P13)</f>
        <v>2963.6973</v>
      </c>
      <c r="Q9" s="63"/>
      <c r="R9" s="63"/>
      <c r="S9" s="66"/>
      <c r="T9" s="62"/>
      <c r="U9" s="62"/>
    </row>
    <row r="10" spans="1:21" s="73" customFormat="1" ht="24.75" customHeight="1">
      <c r="A10" s="276" t="s">
        <v>456</v>
      </c>
      <c r="B10" s="68"/>
      <c r="C10" s="69">
        <v>4</v>
      </c>
      <c r="D10" s="68">
        <v>1</v>
      </c>
      <c r="E10" s="68"/>
      <c r="F10" s="71">
        <f>G10+H10</f>
        <v>587</v>
      </c>
      <c r="G10" s="71"/>
      <c r="H10" s="70">
        <v>587</v>
      </c>
      <c r="I10" s="71"/>
      <c r="J10" s="71"/>
      <c r="K10" s="71"/>
      <c r="L10" s="71"/>
      <c r="M10" s="71"/>
      <c r="N10" s="71"/>
      <c r="O10" s="69">
        <v>1</v>
      </c>
      <c r="P10" s="72">
        <v>587</v>
      </c>
      <c r="Q10" s="69"/>
      <c r="R10" s="69"/>
      <c r="S10" s="72"/>
      <c r="T10" s="68" t="s">
        <v>135</v>
      </c>
      <c r="U10" s="68"/>
    </row>
    <row r="11" spans="1:21" s="73" customFormat="1" ht="24.75" customHeight="1">
      <c r="A11" s="67" t="s">
        <v>204</v>
      </c>
      <c r="B11" s="68">
        <v>571.886</v>
      </c>
      <c r="C11" s="69"/>
      <c r="D11" s="68">
        <v>40</v>
      </c>
      <c r="E11" s="68"/>
      <c r="F11" s="71">
        <f>G11+H11</f>
        <v>1851.1446</v>
      </c>
      <c r="G11" s="71">
        <v>344.4473</v>
      </c>
      <c r="H11" s="275">
        <v>1506.6973</v>
      </c>
      <c r="I11" s="71"/>
      <c r="J11" s="71"/>
      <c r="K11" s="71"/>
      <c r="L11" s="71"/>
      <c r="M11" s="71"/>
      <c r="N11" s="71"/>
      <c r="O11" s="69">
        <v>40</v>
      </c>
      <c r="P11" s="74">
        <v>1506.6973</v>
      </c>
      <c r="Q11" s="69"/>
      <c r="R11" s="69"/>
      <c r="S11" s="72"/>
      <c r="T11" s="68" t="s">
        <v>205</v>
      </c>
      <c r="U11" s="68"/>
    </row>
    <row r="12" spans="1:21" s="73" customFormat="1" ht="24.75" customHeight="1">
      <c r="A12" s="67" t="s">
        <v>206</v>
      </c>
      <c r="B12" s="68"/>
      <c r="C12" s="69"/>
      <c r="D12" s="68">
        <v>1</v>
      </c>
      <c r="E12" s="68"/>
      <c r="F12" s="70">
        <v>220</v>
      </c>
      <c r="G12" s="71"/>
      <c r="H12" s="70">
        <v>220</v>
      </c>
      <c r="I12" s="71"/>
      <c r="J12" s="71"/>
      <c r="K12" s="71"/>
      <c r="L12" s="71"/>
      <c r="M12" s="71"/>
      <c r="N12" s="71"/>
      <c r="O12" s="69">
        <v>1</v>
      </c>
      <c r="P12" s="72">
        <v>220</v>
      </c>
      <c r="Q12" s="69"/>
      <c r="R12" s="69"/>
      <c r="S12" s="72"/>
      <c r="T12" s="68" t="s">
        <v>205</v>
      </c>
      <c r="U12" s="68"/>
    </row>
    <row r="13" spans="1:21" s="73" customFormat="1" ht="24.75" customHeight="1">
      <c r="A13" s="67" t="s">
        <v>207</v>
      </c>
      <c r="B13" s="68">
        <v>491.3</v>
      </c>
      <c r="C13" s="69"/>
      <c r="D13" s="68">
        <v>22</v>
      </c>
      <c r="E13" s="68"/>
      <c r="F13" s="70">
        <v>650</v>
      </c>
      <c r="G13" s="71"/>
      <c r="H13" s="70">
        <v>650</v>
      </c>
      <c r="I13" s="71"/>
      <c r="J13" s="71"/>
      <c r="K13" s="71"/>
      <c r="L13" s="71"/>
      <c r="M13" s="71"/>
      <c r="N13" s="71"/>
      <c r="O13" s="69">
        <v>11</v>
      </c>
      <c r="P13" s="72">
        <v>650</v>
      </c>
      <c r="Q13" s="69"/>
      <c r="R13" s="69"/>
      <c r="S13" s="72"/>
      <c r="T13" s="68" t="s">
        <v>205</v>
      </c>
      <c r="U13" s="68"/>
    </row>
    <row r="14" spans="1:21" s="54" customFormat="1" ht="24.75" customHeight="1">
      <c r="A14" s="61" t="s">
        <v>137</v>
      </c>
      <c r="B14" s="62"/>
      <c r="C14" s="63"/>
      <c r="D14" s="62"/>
      <c r="E14" s="62"/>
      <c r="F14" s="64">
        <f>SUM(F15:F15)</f>
        <v>1468</v>
      </c>
      <c r="G14" s="65"/>
      <c r="H14" s="64">
        <f>SUM(H15:H15)</f>
        <v>1468</v>
      </c>
      <c r="I14" s="65"/>
      <c r="J14" s="65"/>
      <c r="K14" s="65"/>
      <c r="L14" s="65"/>
      <c r="M14" s="65"/>
      <c r="N14" s="65"/>
      <c r="O14" s="63">
        <f>SUM(O15:O15)</f>
        <v>40</v>
      </c>
      <c r="P14" s="66">
        <f>SUM(P15:P15)</f>
        <v>1468</v>
      </c>
      <c r="Q14" s="63"/>
      <c r="R14" s="63"/>
      <c r="S14" s="66"/>
      <c r="T14" s="62"/>
      <c r="U14" s="62"/>
    </row>
    <row r="15" spans="1:21" s="81" customFormat="1" ht="24.75" customHeight="1">
      <c r="A15" s="75" t="s">
        <v>181</v>
      </c>
      <c r="B15" s="76" t="s">
        <v>14</v>
      </c>
      <c r="C15" s="76">
        <v>97055</v>
      </c>
      <c r="D15" s="76">
        <v>40</v>
      </c>
      <c r="E15" s="76">
        <v>6623</v>
      </c>
      <c r="F15" s="77">
        <f>H15</f>
        <v>1468</v>
      </c>
      <c r="G15" s="78"/>
      <c r="H15" s="77">
        <v>1468</v>
      </c>
      <c r="I15" s="78"/>
      <c r="J15" s="78"/>
      <c r="K15" s="78"/>
      <c r="L15" s="78"/>
      <c r="M15" s="78"/>
      <c r="N15" s="78"/>
      <c r="O15" s="79">
        <v>40</v>
      </c>
      <c r="P15" s="80">
        <v>1468</v>
      </c>
      <c r="Q15" s="79"/>
      <c r="R15" s="79"/>
      <c r="S15" s="76"/>
      <c r="T15" s="76" t="s">
        <v>138</v>
      </c>
      <c r="U15" s="76" t="s">
        <v>208</v>
      </c>
    </row>
    <row r="16" spans="1:21" s="54" customFormat="1" ht="24.75" customHeight="1">
      <c r="A16" s="61" t="s">
        <v>139</v>
      </c>
      <c r="B16" s="62"/>
      <c r="C16" s="63"/>
      <c r="D16" s="62"/>
      <c r="E16" s="62"/>
      <c r="F16" s="65"/>
      <c r="G16" s="65"/>
      <c r="H16" s="65"/>
      <c r="I16" s="65"/>
      <c r="J16" s="65"/>
      <c r="K16" s="65"/>
      <c r="L16" s="65"/>
      <c r="M16" s="65"/>
      <c r="N16" s="65"/>
      <c r="O16" s="63"/>
      <c r="P16" s="66"/>
      <c r="Q16" s="63"/>
      <c r="R16" s="63"/>
      <c r="S16" s="66"/>
      <c r="T16" s="62"/>
      <c r="U16" s="62"/>
    </row>
    <row r="17" spans="1:21" s="44" customFormat="1" ht="24.75" customHeight="1">
      <c r="A17" s="82" t="s">
        <v>140</v>
      </c>
      <c r="B17" s="68"/>
      <c r="C17" s="69"/>
      <c r="D17" s="68"/>
      <c r="E17" s="68"/>
      <c r="F17" s="71"/>
      <c r="G17" s="71"/>
      <c r="H17" s="71"/>
      <c r="I17" s="71"/>
      <c r="J17" s="71"/>
      <c r="K17" s="71"/>
      <c r="L17" s="71"/>
      <c r="M17" s="71"/>
      <c r="N17" s="71"/>
      <c r="O17" s="69"/>
      <c r="P17" s="72"/>
      <c r="Q17" s="69"/>
      <c r="R17" s="69"/>
      <c r="S17" s="72"/>
      <c r="T17" s="68"/>
      <c r="U17" s="68"/>
    </row>
    <row r="18" spans="1:21" s="44" customFormat="1" ht="24.75" customHeight="1">
      <c r="A18" s="82" t="s">
        <v>141</v>
      </c>
      <c r="B18" s="68" t="s">
        <v>11</v>
      </c>
      <c r="C18" s="69"/>
      <c r="D18" s="68"/>
      <c r="E18" s="68"/>
      <c r="F18" s="71"/>
      <c r="G18" s="71"/>
      <c r="H18" s="71"/>
      <c r="I18" s="71"/>
      <c r="J18" s="71"/>
      <c r="K18" s="71"/>
      <c r="L18" s="71"/>
      <c r="M18" s="71"/>
      <c r="N18" s="71"/>
      <c r="O18" s="69"/>
      <c r="P18" s="72"/>
      <c r="Q18" s="69"/>
      <c r="R18" s="69"/>
      <c r="S18" s="72"/>
      <c r="T18" s="68"/>
      <c r="U18" s="68"/>
    </row>
    <row r="19" spans="1:21" s="44" customFormat="1" ht="24.75" customHeight="1">
      <c r="A19" s="82" t="s">
        <v>142</v>
      </c>
      <c r="B19" s="45"/>
      <c r="C19" s="46"/>
      <c r="D19" s="45"/>
      <c r="E19" s="45"/>
      <c r="F19" s="83"/>
      <c r="G19" s="83"/>
      <c r="H19" s="83"/>
      <c r="I19" s="83"/>
      <c r="J19" s="83"/>
      <c r="K19" s="83"/>
      <c r="L19" s="83"/>
      <c r="M19" s="83"/>
      <c r="N19" s="83"/>
      <c r="O19" s="46"/>
      <c r="P19" s="47"/>
      <c r="Q19" s="46"/>
      <c r="R19" s="46"/>
      <c r="S19" s="47"/>
      <c r="T19" s="45"/>
      <c r="U19" s="45"/>
    </row>
    <row r="20" spans="1:21" s="54" customFormat="1" ht="24.75" customHeight="1">
      <c r="A20" s="61" t="s">
        <v>143</v>
      </c>
      <c r="B20" s="62"/>
      <c r="C20" s="63"/>
      <c r="D20" s="62"/>
      <c r="E20" s="62"/>
      <c r="F20" s="65"/>
      <c r="G20" s="65"/>
      <c r="H20" s="65"/>
      <c r="I20" s="65"/>
      <c r="J20" s="65"/>
      <c r="K20" s="65"/>
      <c r="L20" s="65"/>
      <c r="M20" s="65"/>
      <c r="N20" s="65"/>
      <c r="O20" s="63"/>
      <c r="P20" s="66"/>
      <c r="Q20" s="63"/>
      <c r="R20" s="63"/>
      <c r="S20" s="66"/>
      <c r="T20" s="62"/>
      <c r="U20" s="62"/>
    </row>
    <row r="21" spans="1:21" s="44" customFormat="1" ht="24.75" customHeight="1">
      <c r="A21" s="82" t="s">
        <v>144</v>
      </c>
      <c r="B21" s="68" t="s">
        <v>11</v>
      </c>
      <c r="C21" s="69"/>
      <c r="D21" s="68"/>
      <c r="E21" s="68"/>
      <c r="F21" s="71"/>
      <c r="G21" s="71"/>
      <c r="H21" s="71"/>
      <c r="I21" s="71"/>
      <c r="J21" s="71"/>
      <c r="K21" s="71"/>
      <c r="L21" s="71"/>
      <c r="M21" s="71"/>
      <c r="N21" s="71"/>
      <c r="O21" s="69"/>
      <c r="P21" s="72"/>
      <c r="Q21" s="69"/>
      <c r="R21" s="69"/>
      <c r="S21" s="72"/>
      <c r="T21" s="68"/>
      <c r="U21" s="68"/>
    </row>
    <row r="22" spans="1:21" s="44" customFormat="1" ht="24.75" customHeight="1">
      <c r="A22" s="82" t="s">
        <v>145</v>
      </c>
      <c r="B22" s="68" t="s">
        <v>8</v>
      </c>
      <c r="C22" s="69"/>
      <c r="D22" s="68"/>
      <c r="E22" s="68"/>
      <c r="F22" s="71"/>
      <c r="G22" s="71"/>
      <c r="H22" s="71"/>
      <c r="I22" s="71"/>
      <c r="J22" s="71"/>
      <c r="K22" s="71"/>
      <c r="L22" s="71"/>
      <c r="M22" s="71"/>
      <c r="N22" s="71"/>
      <c r="O22" s="69"/>
      <c r="P22" s="72"/>
      <c r="Q22" s="69"/>
      <c r="R22" s="69"/>
      <c r="S22" s="72"/>
      <c r="T22" s="68"/>
      <c r="U22" s="68"/>
    </row>
    <row r="23" spans="1:21" s="54" customFormat="1" ht="24.75" customHeight="1">
      <c r="A23" s="61" t="s">
        <v>146</v>
      </c>
      <c r="B23" s="62" t="s">
        <v>8</v>
      </c>
      <c r="C23" s="63"/>
      <c r="D23" s="62"/>
      <c r="E23" s="62"/>
      <c r="F23" s="65"/>
      <c r="G23" s="65"/>
      <c r="H23" s="65"/>
      <c r="I23" s="65"/>
      <c r="J23" s="65"/>
      <c r="K23" s="65"/>
      <c r="L23" s="65"/>
      <c r="M23" s="65"/>
      <c r="N23" s="65"/>
      <c r="O23" s="63"/>
      <c r="P23" s="66"/>
      <c r="Q23" s="63"/>
      <c r="R23" s="63"/>
      <c r="S23" s="66"/>
      <c r="T23" s="62"/>
      <c r="U23" s="62"/>
    </row>
    <row r="24" spans="1:21" s="54" customFormat="1" ht="24.75" customHeight="1">
      <c r="A24" s="61" t="s">
        <v>209</v>
      </c>
      <c r="B24" s="62"/>
      <c r="C24" s="63"/>
      <c r="D24" s="62"/>
      <c r="E24" s="62"/>
      <c r="F24" s="65"/>
      <c r="G24" s="65"/>
      <c r="H24" s="65"/>
      <c r="I24" s="65"/>
      <c r="J24" s="65"/>
      <c r="K24" s="65"/>
      <c r="L24" s="65"/>
      <c r="M24" s="65"/>
      <c r="N24" s="65"/>
      <c r="O24" s="63"/>
      <c r="P24" s="66"/>
      <c r="Q24" s="63"/>
      <c r="R24" s="63"/>
      <c r="S24" s="66"/>
      <c r="T24" s="62"/>
      <c r="U24" s="62"/>
    </row>
    <row r="25" spans="1:21" s="84" customFormat="1" ht="24.75" customHeight="1">
      <c r="A25" s="61" t="s">
        <v>210</v>
      </c>
      <c r="B25" s="62"/>
      <c r="C25" s="63"/>
      <c r="D25" s="62"/>
      <c r="E25" s="62"/>
      <c r="F25" s="65"/>
      <c r="G25" s="65"/>
      <c r="H25" s="65"/>
      <c r="I25" s="65"/>
      <c r="J25" s="65"/>
      <c r="K25" s="65"/>
      <c r="L25" s="65"/>
      <c r="M25" s="65"/>
      <c r="N25" s="65"/>
      <c r="O25" s="63"/>
      <c r="P25" s="66"/>
      <c r="Q25" s="63"/>
      <c r="R25" s="63"/>
      <c r="S25" s="66"/>
      <c r="T25" s="61"/>
      <c r="U25" s="61"/>
    </row>
    <row r="26" spans="1:21" s="54" customFormat="1" ht="24.75" customHeight="1">
      <c r="A26" s="55" t="s">
        <v>147</v>
      </c>
      <c r="B26" s="56"/>
      <c r="C26" s="57"/>
      <c r="D26" s="56"/>
      <c r="E26" s="56"/>
      <c r="F26" s="59">
        <f>SUM(F27,F77,F79,F81)</f>
        <v>2671.0450241500007</v>
      </c>
      <c r="G26" s="59"/>
      <c r="H26" s="59">
        <f>SUM(H27,H77,H79,H81)</f>
        <v>2671.037024150001</v>
      </c>
      <c r="I26" s="59"/>
      <c r="J26" s="59"/>
      <c r="K26" s="59"/>
      <c r="L26" s="59"/>
      <c r="M26" s="85">
        <f>M27</f>
        <v>0.008</v>
      </c>
      <c r="N26" s="59"/>
      <c r="O26" s="57"/>
      <c r="P26" s="60">
        <f>SUM(P27,P77,P79,P81)</f>
        <v>432.15</v>
      </c>
      <c r="Q26" s="57">
        <f>SUM(Q27,Q77,Q79,Q81)</f>
        <v>18209</v>
      </c>
      <c r="R26" s="57">
        <f>SUM(R27,R77,R79,R81)</f>
        <v>70586</v>
      </c>
      <c r="S26" s="86">
        <f>SUM(S27,S77,S79,S81)</f>
        <v>2238.887024150001</v>
      </c>
      <c r="T26" s="56"/>
      <c r="U26" s="56"/>
    </row>
    <row r="27" spans="1:21" s="54" customFormat="1" ht="24.75" customHeight="1">
      <c r="A27" s="61" t="s">
        <v>211</v>
      </c>
      <c r="B27" s="62" t="s">
        <v>148</v>
      </c>
      <c r="C27" s="63"/>
      <c r="D27" s="62"/>
      <c r="E27" s="62"/>
      <c r="F27" s="65">
        <f>SUM(F28:F76)</f>
        <v>2238.8950241500006</v>
      </c>
      <c r="G27" s="65"/>
      <c r="H27" s="65">
        <f>SUM(H28:H76)</f>
        <v>2238.887024150001</v>
      </c>
      <c r="I27" s="65"/>
      <c r="J27" s="65"/>
      <c r="K27" s="65"/>
      <c r="L27" s="65"/>
      <c r="M27" s="87">
        <f aca="true" t="shared" si="0" ref="M27:S27">SUM(M28:M76)</f>
        <v>0.008</v>
      </c>
      <c r="N27" s="65"/>
      <c r="O27" s="65"/>
      <c r="P27" s="65"/>
      <c r="Q27" s="63">
        <f t="shared" si="0"/>
        <v>18209</v>
      </c>
      <c r="R27" s="63">
        <f t="shared" si="0"/>
        <v>70586</v>
      </c>
      <c r="S27" s="88">
        <f t="shared" si="0"/>
        <v>2238.887024150001</v>
      </c>
      <c r="T27" s="65"/>
      <c r="U27" s="62"/>
    </row>
    <row r="28" spans="1:21" s="93" customFormat="1" ht="24.75" customHeight="1">
      <c r="A28" s="89" t="s">
        <v>212</v>
      </c>
      <c r="B28" s="90"/>
      <c r="C28" s="91"/>
      <c r="D28" s="90"/>
      <c r="E28" s="90"/>
      <c r="F28" s="92">
        <v>42.099</v>
      </c>
      <c r="H28" s="92">
        <v>42.099</v>
      </c>
      <c r="I28" s="92"/>
      <c r="J28" s="92"/>
      <c r="K28" s="92"/>
      <c r="L28" s="92"/>
      <c r="M28" s="92"/>
      <c r="N28" s="92"/>
      <c r="O28" s="94"/>
      <c r="P28" s="95"/>
      <c r="Q28" s="94">
        <v>1285</v>
      </c>
      <c r="R28" s="94">
        <v>4556</v>
      </c>
      <c r="S28" s="92">
        <v>42.099</v>
      </c>
      <c r="T28" s="96" t="s">
        <v>213</v>
      </c>
      <c r="U28" s="76" t="s">
        <v>214</v>
      </c>
    </row>
    <row r="29" spans="1:21" s="93" customFormat="1" ht="24.75" customHeight="1">
      <c r="A29" s="89" t="s">
        <v>215</v>
      </c>
      <c r="B29" s="90"/>
      <c r="C29" s="91"/>
      <c r="D29" s="90"/>
      <c r="E29" s="90"/>
      <c r="F29" s="92">
        <v>207.5765</v>
      </c>
      <c r="G29" s="92"/>
      <c r="H29" s="92">
        <v>207.5765</v>
      </c>
      <c r="I29" s="92"/>
      <c r="J29" s="92"/>
      <c r="K29" s="92"/>
      <c r="L29" s="92"/>
      <c r="M29" s="92"/>
      <c r="N29" s="92"/>
      <c r="O29" s="94"/>
      <c r="P29" s="95"/>
      <c r="Q29" s="94">
        <v>2971</v>
      </c>
      <c r="R29" s="94">
        <v>11327</v>
      </c>
      <c r="S29" s="92">
        <v>207.5765</v>
      </c>
      <c r="T29" s="96" t="s">
        <v>213</v>
      </c>
      <c r="U29" s="76" t="s">
        <v>214</v>
      </c>
    </row>
    <row r="30" spans="1:21" s="93" customFormat="1" ht="24.75" customHeight="1">
      <c r="A30" s="89" t="s">
        <v>216</v>
      </c>
      <c r="B30" s="90"/>
      <c r="C30" s="91"/>
      <c r="D30" s="90"/>
      <c r="E30" s="90"/>
      <c r="F30" s="92">
        <v>338.515</v>
      </c>
      <c r="G30" s="92"/>
      <c r="H30" s="92">
        <v>338.515</v>
      </c>
      <c r="I30" s="92"/>
      <c r="J30" s="92"/>
      <c r="K30" s="92"/>
      <c r="L30" s="92"/>
      <c r="M30" s="92"/>
      <c r="N30" s="92"/>
      <c r="O30" s="94"/>
      <c r="P30" s="95"/>
      <c r="Q30" s="94">
        <v>1916</v>
      </c>
      <c r="R30" s="94">
        <v>7666</v>
      </c>
      <c r="S30" s="92">
        <v>338.515</v>
      </c>
      <c r="T30" s="96" t="s">
        <v>213</v>
      </c>
      <c r="U30" s="76" t="s">
        <v>214</v>
      </c>
    </row>
    <row r="31" spans="1:21" s="93" customFormat="1" ht="24.75" customHeight="1">
      <c r="A31" s="89" t="s">
        <v>217</v>
      </c>
      <c r="B31" s="90"/>
      <c r="C31" s="91"/>
      <c r="D31" s="90"/>
      <c r="E31" s="90"/>
      <c r="F31" s="92">
        <v>3.67</v>
      </c>
      <c r="G31" s="92"/>
      <c r="H31" s="92">
        <v>3.67</v>
      </c>
      <c r="I31" s="92"/>
      <c r="J31" s="92"/>
      <c r="K31" s="92"/>
      <c r="L31" s="92"/>
      <c r="M31" s="92"/>
      <c r="N31" s="92"/>
      <c r="O31" s="94"/>
      <c r="P31" s="95"/>
      <c r="Q31" s="94">
        <v>90</v>
      </c>
      <c r="R31" s="94">
        <v>372</v>
      </c>
      <c r="S31" s="92">
        <v>3.67</v>
      </c>
      <c r="T31" s="96" t="s">
        <v>213</v>
      </c>
      <c r="U31" s="76" t="s">
        <v>214</v>
      </c>
    </row>
    <row r="32" spans="1:21" s="93" customFormat="1" ht="24.75" customHeight="1">
      <c r="A32" s="89" t="s">
        <v>218</v>
      </c>
      <c r="B32" s="90"/>
      <c r="C32" s="91"/>
      <c r="D32" s="90"/>
      <c r="E32" s="90"/>
      <c r="F32" s="92">
        <v>328.04202415</v>
      </c>
      <c r="G32" s="92"/>
      <c r="H32" s="92">
        <v>328.04202415</v>
      </c>
      <c r="I32" s="92"/>
      <c r="J32" s="92"/>
      <c r="K32" s="92"/>
      <c r="L32" s="92"/>
      <c r="M32" s="92"/>
      <c r="N32" s="92"/>
      <c r="O32" s="94"/>
      <c r="P32" s="95"/>
      <c r="Q32" s="94">
        <v>2087</v>
      </c>
      <c r="R32" s="94">
        <v>8180</v>
      </c>
      <c r="S32" s="92">
        <v>328.04202415</v>
      </c>
      <c r="T32" s="96" t="s">
        <v>213</v>
      </c>
      <c r="U32" s="76" t="s">
        <v>214</v>
      </c>
    </row>
    <row r="33" spans="1:21" s="93" customFormat="1" ht="24.75" customHeight="1">
      <c r="A33" s="89" t="s">
        <v>219</v>
      </c>
      <c r="B33" s="90"/>
      <c r="C33" s="91"/>
      <c r="D33" s="90"/>
      <c r="E33" s="90"/>
      <c r="F33" s="92">
        <v>1.7222</v>
      </c>
      <c r="G33" s="92"/>
      <c r="H33" s="92">
        <v>1.7222</v>
      </c>
      <c r="I33" s="92"/>
      <c r="J33" s="92"/>
      <c r="K33" s="92"/>
      <c r="L33" s="92"/>
      <c r="M33" s="92"/>
      <c r="N33" s="92"/>
      <c r="O33" s="94"/>
      <c r="P33" s="95"/>
      <c r="Q33" s="94">
        <v>69</v>
      </c>
      <c r="R33" s="94">
        <v>256</v>
      </c>
      <c r="S33" s="92">
        <v>1.7222</v>
      </c>
      <c r="T33" s="96" t="s">
        <v>213</v>
      </c>
      <c r="U33" s="76" t="s">
        <v>214</v>
      </c>
    </row>
    <row r="34" spans="1:21" s="93" customFormat="1" ht="24.75" customHeight="1">
      <c r="A34" s="89" t="s">
        <v>220</v>
      </c>
      <c r="B34" s="90"/>
      <c r="C34" s="91"/>
      <c r="D34" s="90"/>
      <c r="E34" s="90"/>
      <c r="F34" s="92">
        <v>0.44</v>
      </c>
      <c r="G34" s="92"/>
      <c r="H34" s="92">
        <v>0.44</v>
      </c>
      <c r="I34" s="92"/>
      <c r="J34" s="92"/>
      <c r="K34" s="92"/>
      <c r="L34" s="92"/>
      <c r="M34" s="92"/>
      <c r="N34" s="92"/>
      <c r="O34" s="94"/>
      <c r="P34" s="95"/>
      <c r="Q34" s="94">
        <v>8</v>
      </c>
      <c r="R34" s="94">
        <v>27</v>
      </c>
      <c r="S34" s="92">
        <v>0.44</v>
      </c>
      <c r="T34" s="96" t="s">
        <v>213</v>
      </c>
      <c r="U34" s="76" t="s">
        <v>214</v>
      </c>
    </row>
    <row r="35" spans="1:21" s="93" customFormat="1" ht="24.75" customHeight="1">
      <c r="A35" s="89" t="s">
        <v>221</v>
      </c>
      <c r="B35" s="90"/>
      <c r="C35" s="91"/>
      <c r="D35" s="90"/>
      <c r="E35" s="90"/>
      <c r="F35" s="97">
        <v>3.29</v>
      </c>
      <c r="G35" s="97"/>
      <c r="H35" s="97">
        <v>3.29</v>
      </c>
      <c r="I35" s="92"/>
      <c r="J35" s="92"/>
      <c r="K35" s="92"/>
      <c r="L35" s="92"/>
      <c r="M35" s="92"/>
      <c r="N35" s="92"/>
      <c r="O35" s="94"/>
      <c r="P35" s="95"/>
      <c r="Q35" s="94">
        <v>4</v>
      </c>
      <c r="R35" s="94">
        <v>21</v>
      </c>
      <c r="S35" s="97">
        <v>3.29</v>
      </c>
      <c r="T35" s="96" t="s">
        <v>213</v>
      </c>
      <c r="U35" s="76" t="s">
        <v>214</v>
      </c>
    </row>
    <row r="36" spans="1:21" s="93" customFormat="1" ht="24.75" customHeight="1">
      <c r="A36" s="89" t="s">
        <v>222</v>
      </c>
      <c r="B36" s="90"/>
      <c r="C36" s="91"/>
      <c r="D36" s="90"/>
      <c r="E36" s="90"/>
      <c r="F36" s="92">
        <v>15.0625</v>
      </c>
      <c r="G36" s="92"/>
      <c r="H36" s="92">
        <v>15.0625</v>
      </c>
      <c r="I36" s="92"/>
      <c r="J36" s="92"/>
      <c r="K36" s="92"/>
      <c r="L36" s="92"/>
      <c r="M36" s="92"/>
      <c r="N36" s="92"/>
      <c r="O36" s="94"/>
      <c r="P36" s="95"/>
      <c r="Q36" s="94">
        <v>431</v>
      </c>
      <c r="R36" s="94">
        <v>1847</v>
      </c>
      <c r="S36" s="92">
        <v>15.0625</v>
      </c>
      <c r="T36" s="96" t="s">
        <v>213</v>
      </c>
      <c r="U36" s="76" t="s">
        <v>214</v>
      </c>
    </row>
    <row r="37" spans="1:21" s="93" customFormat="1" ht="24.75" customHeight="1">
      <c r="A37" s="89" t="s">
        <v>223</v>
      </c>
      <c r="B37" s="90"/>
      <c r="C37" s="91"/>
      <c r="D37" s="90"/>
      <c r="E37" s="90"/>
      <c r="F37" s="92">
        <v>1000.65</v>
      </c>
      <c r="G37" s="92"/>
      <c r="H37" s="92">
        <v>1000.65</v>
      </c>
      <c r="I37" s="92"/>
      <c r="J37" s="92"/>
      <c r="K37" s="92"/>
      <c r="L37" s="92"/>
      <c r="M37" s="92"/>
      <c r="N37" s="92"/>
      <c r="O37" s="94"/>
      <c r="P37" s="95"/>
      <c r="Q37" s="94">
        <v>5645</v>
      </c>
      <c r="R37" s="94">
        <v>22113</v>
      </c>
      <c r="S37" s="92">
        <v>1000.65</v>
      </c>
      <c r="T37" s="96" t="s">
        <v>213</v>
      </c>
      <c r="U37" s="76" t="s">
        <v>214</v>
      </c>
    </row>
    <row r="38" spans="1:21" s="93" customFormat="1" ht="24.75" customHeight="1">
      <c r="A38" s="98" t="s">
        <v>224</v>
      </c>
      <c r="B38" s="90"/>
      <c r="C38" s="91"/>
      <c r="D38" s="90"/>
      <c r="E38" s="90"/>
      <c r="F38" s="92">
        <v>0.6312</v>
      </c>
      <c r="G38" s="92"/>
      <c r="H38" s="92">
        <v>0.6312</v>
      </c>
      <c r="I38" s="92"/>
      <c r="J38" s="92"/>
      <c r="K38" s="92"/>
      <c r="L38" s="92"/>
      <c r="M38" s="92"/>
      <c r="N38" s="92"/>
      <c r="O38" s="94"/>
      <c r="P38" s="95"/>
      <c r="Q38" s="94">
        <v>16</v>
      </c>
      <c r="R38" s="94">
        <v>54</v>
      </c>
      <c r="S38" s="92">
        <v>0.6312</v>
      </c>
      <c r="T38" s="96" t="s">
        <v>213</v>
      </c>
      <c r="U38" s="76" t="s">
        <v>214</v>
      </c>
    </row>
    <row r="39" spans="1:21" s="93" customFormat="1" ht="24.75" customHeight="1">
      <c r="A39" s="98" t="s">
        <v>225</v>
      </c>
      <c r="B39" s="90"/>
      <c r="C39" s="91"/>
      <c r="D39" s="90"/>
      <c r="E39" s="90"/>
      <c r="F39" s="92">
        <v>0.01</v>
      </c>
      <c r="G39" s="92"/>
      <c r="H39" s="92">
        <v>0.01</v>
      </c>
      <c r="I39" s="92"/>
      <c r="J39" s="92"/>
      <c r="K39" s="92"/>
      <c r="L39" s="92"/>
      <c r="M39" s="92"/>
      <c r="N39" s="92"/>
      <c r="O39" s="94"/>
      <c r="P39" s="95"/>
      <c r="Q39" s="94">
        <v>1</v>
      </c>
      <c r="R39" s="94">
        <v>3</v>
      </c>
      <c r="S39" s="92">
        <v>0.01</v>
      </c>
      <c r="T39" s="96" t="s">
        <v>213</v>
      </c>
      <c r="U39" s="76" t="s">
        <v>214</v>
      </c>
    </row>
    <row r="40" spans="1:21" s="93" customFormat="1" ht="24.75" customHeight="1">
      <c r="A40" s="98" t="s">
        <v>226</v>
      </c>
      <c r="B40" s="90"/>
      <c r="C40" s="91"/>
      <c r="D40" s="90"/>
      <c r="E40" s="90"/>
      <c r="F40" s="92">
        <v>46.8553</v>
      </c>
      <c r="G40" s="92"/>
      <c r="H40" s="92">
        <v>46.8553</v>
      </c>
      <c r="I40" s="92"/>
      <c r="J40" s="92"/>
      <c r="K40" s="92"/>
      <c r="L40" s="92"/>
      <c r="M40" s="92"/>
      <c r="N40" s="92"/>
      <c r="O40" s="94"/>
      <c r="P40" s="95"/>
      <c r="Q40" s="94">
        <v>381</v>
      </c>
      <c r="R40" s="94">
        <v>1501</v>
      </c>
      <c r="S40" s="92">
        <v>46.8553</v>
      </c>
      <c r="T40" s="96" t="s">
        <v>213</v>
      </c>
      <c r="U40" s="76" t="s">
        <v>214</v>
      </c>
    </row>
    <row r="41" spans="1:21" s="93" customFormat="1" ht="24.75" customHeight="1">
      <c r="A41" s="99" t="s">
        <v>227</v>
      </c>
      <c r="B41" s="90"/>
      <c r="C41" s="91"/>
      <c r="D41" s="90"/>
      <c r="E41" s="90"/>
      <c r="F41" s="97">
        <v>6.7088</v>
      </c>
      <c r="G41" s="97"/>
      <c r="H41" s="97">
        <v>6.7088</v>
      </c>
      <c r="I41" s="92"/>
      <c r="J41" s="92"/>
      <c r="K41" s="92"/>
      <c r="L41" s="92"/>
      <c r="M41" s="92"/>
      <c r="N41" s="92"/>
      <c r="O41" s="94"/>
      <c r="P41" s="95"/>
      <c r="Q41" s="94">
        <v>124</v>
      </c>
      <c r="R41" s="94">
        <v>407</v>
      </c>
      <c r="S41" s="97">
        <v>6.7088</v>
      </c>
      <c r="T41" s="96" t="s">
        <v>213</v>
      </c>
      <c r="U41" s="76" t="s">
        <v>214</v>
      </c>
    </row>
    <row r="42" spans="1:21" s="93" customFormat="1" ht="24.75" customHeight="1">
      <c r="A42" s="99" t="s">
        <v>228</v>
      </c>
      <c r="B42" s="90"/>
      <c r="C42" s="91"/>
      <c r="D42" s="90"/>
      <c r="E42" s="90"/>
      <c r="F42" s="97">
        <v>45.6</v>
      </c>
      <c r="G42" s="97"/>
      <c r="H42" s="97">
        <v>45.6</v>
      </c>
      <c r="I42" s="92"/>
      <c r="J42" s="92"/>
      <c r="K42" s="92"/>
      <c r="L42" s="92"/>
      <c r="M42" s="92"/>
      <c r="N42" s="92"/>
      <c r="O42" s="94"/>
      <c r="P42" s="95"/>
      <c r="Q42" s="94">
        <v>160</v>
      </c>
      <c r="R42" s="94">
        <v>640</v>
      </c>
      <c r="S42" s="97">
        <v>45.6</v>
      </c>
      <c r="T42" s="96" t="s">
        <v>213</v>
      </c>
      <c r="U42" s="76" t="s">
        <v>214</v>
      </c>
    </row>
    <row r="43" spans="1:21" s="93" customFormat="1" ht="24.75" customHeight="1">
      <c r="A43" s="99" t="s">
        <v>229</v>
      </c>
      <c r="B43" s="90"/>
      <c r="C43" s="91"/>
      <c r="D43" s="90"/>
      <c r="E43" s="90"/>
      <c r="F43" s="97">
        <v>17.3177</v>
      </c>
      <c r="G43" s="97"/>
      <c r="H43" s="97">
        <v>17.3177</v>
      </c>
      <c r="I43" s="92"/>
      <c r="J43" s="92"/>
      <c r="K43" s="92"/>
      <c r="L43" s="92"/>
      <c r="M43" s="92"/>
      <c r="N43" s="92"/>
      <c r="O43" s="94"/>
      <c r="P43" s="95"/>
      <c r="Q43" s="94">
        <v>371</v>
      </c>
      <c r="R43" s="94">
        <v>1362</v>
      </c>
      <c r="S43" s="97">
        <v>17.3177</v>
      </c>
      <c r="T43" s="96" t="s">
        <v>213</v>
      </c>
      <c r="U43" s="76" t="s">
        <v>214</v>
      </c>
    </row>
    <row r="44" spans="1:21" s="93" customFormat="1" ht="24.75" customHeight="1">
      <c r="A44" s="99" t="s">
        <v>230</v>
      </c>
      <c r="B44" s="90"/>
      <c r="C44" s="91"/>
      <c r="D44" s="90"/>
      <c r="E44" s="90"/>
      <c r="F44" s="92">
        <v>8.251</v>
      </c>
      <c r="G44" s="92"/>
      <c r="H44" s="92">
        <v>8.251</v>
      </c>
      <c r="I44" s="92"/>
      <c r="J44" s="92"/>
      <c r="K44" s="92"/>
      <c r="L44" s="92"/>
      <c r="M44" s="92"/>
      <c r="N44" s="92"/>
      <c r="O44" s="94"/>
      <c r="P44" s="95"/>
      <c r="Q44" s="94">
        <v>50</v>
      </c>
      <c r="R44" s="94">
        <v>205</v>
      </c>
      <c r="S44" s="92">
        <v>8.251</v>
      </c>
      <c r="T44" s="96" t="s">
        <v>213</v>
      </c>
      <c r="U44" s="76" t="s">
        <v>214</v>
      </c>
    </row>
    <row r="45" spans="1:21" s="93" customFormat="1" ht="24.75" customHeight="1">
      <c r="A45" s="98" t="s">
        <v>231</v>
      </c>
      <c r="B45" s="90"/>
      <c r="C45" s="91"/>
      <c r="D45" s="90"/>
      <c r="E45" s="90"/>
      <c r="F45" s="92">
        <v>19.88</v>
      </c>
      <c r="G45" s="92"/>
      <c r="H45" s="92">
        <v>19.88</v>
      </c>
      <c r="I45" s="92"/>
      <c r="J45" s="92"/>
      <c r="K45" s="92"/>
      <c r="L45" s="92"/>
      <c r="M45" s="92"/>
      <c r="N45" s="92"/>
      <c r="O45" s="94"/>
      <c r="P45" s="95"/>
      <c r="Q45" s="94">
        <v>272</v>
      </c>
      <c r="R45" s="94">
        <v>1039</v>
      </c>
      <c r="S45" s="92">
        <v>19.88</v>
      </c>
      <c r="T45" s="96" t="s">
        <v>213</v>
      </c>
      <c r="U45" s="76" t="s">
        <v>214</v>
      </c>
    </row>
    <row r="46" spans="1:21" s="93" customFormat="1" ht="24.75" customHeight="1">
      <c r="A46" s="98" t="s">
        <v>232</v>
      </c>
      <c r="B46" s="90"/>
      <c r="C46" s="91"/>
      <c r="D46" s="90"/>
      <c r="E46" s="90"/>
      <c r="F46" s="92">
        <v>3.424</v>
      </c>
      <c r="G46" s="92"/>
      <c r="H46" s="92">
        <v>3.424</v>
      </c>
      <c r="I46" s="92"/>
      <c r="J46" s="92"/>
      <c r="K46" s="92"/>
      <c r="L46" s="92"/>
      <c r="M46" s="92"/>
      <c r="N46" s="92"/>
      <c r="O46" s="94"/>
      <c r="P46" s="95"/>
      <c r="Q46" s="94">
        <v>9</v>
      </c>
      <c r="R46" s="94">
        <v>27</v>
      </c>
      <c r="S46" s="92">
        <v>3.424</v>
      </c>
      <c r="T46" s="96" t="s">
        <v>213</v>
      </c>
      <c r="U46" s="76" t="s">
        <v>214</v>
      </c>
    </row>
    <row r="47" spans="1:21" s="93" customFormat="1" ht="24.75" customHeight="1">
      <c r="A47" s="98" t="s">
        <v>233</v>
      </c>
      <c r="B47" s="90"/>
      <c r="C47" s="91"/>
      <c r="D47" s="90"/>
      <c r="E47" s="90"/>
      <c r="F47" s="97">
        <v>2.208</v>
      </c>
      <c r="G47" s="97"/>
      <c r="H47" s="97">
        <v>2.208</v>
      </c>
      <c r="I47" s="92"/>
      <c r="J47" s="92"/>
      <c r="K47" s="92"/>
      <c r="L47" s="92"/>
      <c r="M47" s="92"/>
      <c r="N47" s="92"/>
      <c r="O47" s="94"/>
      <c r="P47" s="95"/>
      <c r="Q47" s="94">
        <v>19</v>
      </c>
      <c r="R47" s="94">
        <v>61</v>
      </c>
      <c r="S47" s="97">
        <v>2.208</v>
      </c>
      <c r="T47" s="96" t="s">
        <v>213</v>
      </c>
      <c r="U47" s="76" t="s">
        <v>214</v>
      </c>
    </row>
    <row r="48" spans="1:21" s="93" customFormat="1" ht="24.75" customHeight="1">
      <c r="A48" s="98" t="s">
        <v>234</v>
      </c>
      <c r="B48" s="90"/>
      <c r="C48" s="91"/>
      <c r="D48" s="90"/>
      <c r="E48" s="90"/>
      <c r="F48" s="97">
        <v>8.058</v>
      </c>
      <c r="G48" s="97"/>
      <c r="H48" s="97">
        <v>8.058</v>
      </c>
      <c r="I48" s="92"/>
      <c r="J48" s="92"/>
      <c r="K48" s="92"/>
      <c r="L48" s="92"/>
      <c r="M48" s="92"/>
      <c r="N48" s="92"/>
      <c r="O48" s="94"/>
      <c r="P48" s="95"/>
      <c r="Q48" s="94">
        <v>223</v>
      </c>
      <c r="R48" s="94">
        <v>833</v>
      </c>
      <c r="S48" s="97">
        <v>8.058</v>
      </c>
      <c r="T48" s="96" t="s">
        <v>213</v>
      </c>
      <c r="U48" s="76" t="s">
        <v>214</v>
      </c>
    </row>
    <row r="49" spans="1:21" s="93" customFormat="1" ht="24.75" customHeight="1">
      <c r="A49" s="98" t="s">
        <v>235</v>
      </c>
      <c r="B49" s="90"/>
      <c r="C49" s="91"/>
      <c r="D49" s="90"/>
      <c r="E49" s="90"/>
      <c r="F49" s="92">
        <v>10.0568</v>
      </c>
      <c r="G49" s="92"/>
      <c r="H49" s="92">
        <v>10.0568</v>
      </c>
      <c r="I49" s="92"/>
      <c r="J49" s="92"/>
      <c r="K49" s="92"/>
      <c r="L49" s="92"/>
      <c r="M49" s="92"/>
      <c r="N49" s="92"/>
      <c r="O49" s="94"/>
      <c r="P49" s="95"/>
      <c r="Q49" s="94">
        <v>239</v>
      </c>
      <c r="R49" s="94">
        <v>881</v>
      </c>
      <c r="S49" s="92">
        <v>10.0568</v>
      </c>
      <c r="T49" s="96" t="s">
        <v>213</v>
      </c>
      <c r="U49" s="76" t="s">
        <v>214</v>
      </c>
    </row>
    <row r="50" spans="1:21" s="93" customFormat="1" ht="24.75" customHeight="1">
      <c r="A50" s="98" t="s">
        <v>236</v>
      </c>
      <c r="B50" s="90"/>
      <c r="C50" s="91"/>
      <c r="D50" s="90"/>
      <c r="E50" s="90"/>
      <c r="F50" s="92">
        <v>6.8166</v>
      </c>
      <c r="G50" s="92"/>
      <c r="H50" s="92">
        <v>6.8166</v>
      </c>
      <c r="I50" s="92"/>
      <c r="J50" s="92"/>
      <c r="K50" s="92"/>
      <c r="L50" s="92"/>
      <c r="M50" s="92"/>
      <c r="N50" s="92"/>
      <c r="O50" s="94"/>
      <c r="P50" s="95"/>
      <c r="Q50" s="94">
        <v>239</v>
      </c>
      <c r="R50" s="94">
        <v>892</v>
      </c>
      <c r="S50" s="92">
        <v>6.8166</v>
      </c>
      <c r="T50" s="96" t="s">
        <v>213</v>
      </c>
      <c r="U50" s="76" t="s">
        <v>214</v>
      </c>
    </row>
    <row r="51" spans="1:21" s="93" customFormat="1" ht="24.75" customHeight="1">
      <c r="A51" s="98" t="s">
        <v>150</v>
      </c>
      <c r="B51" s="90"/>
      <c r="C51" s="91"/>
      <c r="D51" s="90"/>
      <c r="E51" s="90"/>
      <c r="F51" s="92">
        <v>7.2</v>
      </c>
      <c r="G51" s="92"/>
      <c r="H51" s="92">
        <v>7.2</v>
      </c>
      <c r="I51" s="92"/>
      <c r="J51" s="92"/>
      <c r="K51" s="92"/>
      <c r="L51" s="92"/>
      <c r="M51" s="92"/>
      <c r="N51" s="92"/>
      <c r="O51" s="94"/>
      <c r="P51" s="95"/>
      <c r="Q51" s="94">
        <v>135</v>
      </c>
      <c r="R51" s="94">
        <v>489</v>
      </c>
      <c r="S51" s="92">
        <v>7.2</v>
      </c>
      <c r="T51" s="96" t="s">
        <v>213</v>
      </c>
      <c r="U51" s="76" t="s">
        <v>214</v>
      </c>
    </row>
    <row r="52" spans="1:21" s="93" customFormat="1" ht="24.75" customHeight="1">
      <c r="A52" s="99" t="s">
        <v>237</v>
      </c>
      <c r="B52" s="90"/>
      <c r="C52" s="91"/>
      <c r="D52" s="90"/>
      <c r="E52" s="90"/>
      <c r="F52" s="92">
        <v>3.344</v>
      </c>
      <c r="G52" s="92"/>
      <c r="H52" s="92">
        <v>3.344</v>
      </c>
      <c r="I52" s="92"/>
      <c r="J52" s="92"/>
      <c r="K52" s="92"/>
      <c r="L52" s="92"/>
      <c r="M52" s="92"/>
      <c r="N52" s="92"/>
      <c r="O52" s="94"/>
      <c r="P52" s="95"/>
      <c r="Q52" s="94">
        <v>151</v>
      </c>
      <c r="R52" s="94">
        <v>613</v>
      </c>
      <c r="S52" s="92">
        <v>3.344</v>
      </c>
      <c r="T52" s="96" t="s">
        <v>213</v>
      </c>
      <c r="U52" s="76" t="s">
        <v>214</v>
      </c>
    </row>
    <row r="53" spans="1:21" s="93" customFormat="1" ht="24.75" customHeight="1">
      <c r="A53" s="98" t="s">
        <v>238</v>
      </c>
      <c r="B53" s="90"/>
      <c r="C53" s="91"/>
      <c r="D53" s="90"/>
      <c r="E53" s="90"/>
      <c r="F53" s="92">
        <v>0.1</v>
      </c>
      <c r="G53" s="92"/>
      <c r="H53" s="92">
        <v>0.1</v>
      </c>
      <c r="I53" s="92"/>
      <c r="J53" s="92"/>
      <c r="K53" s="92"/>
      <c r="L53" s="92"/>
      <c r="M53" s="92"/>
      <c r="N53" s="92"/>
      <c r="O53" s="94"/>
      <c r="P53" s="95"/>
      <c r="Q53" s="94">
        <v>1</v>
      </c>
      <c r="R53" s="94">
        <v>4</v>
      </c>
      <c r="S53" s="92">
        <v>0.1</v>
      </c>
      <c r="T53" s="96" t="s">
        <v>213</v>
      </c>
      <c r="U53" s="76" t="s">
        <v>214</v>
      </c>
    </row>
    <row r="54" spans="1:21" s="93" customFormat="1" ht="24.75" customHeight="1">
      <c r="A54" s="98" t="s">
        <v>239</v>
      </c>
      <c r="B54" s="90"/>
      <c r="C54" s="91"/>
      <c r="D54" s="90"/>
      <c r="E54" s="90"/>
      <c r="F54" s="92">
        <v>0.03</v>
      </c>
      <c r="G54" s="92"/>
      <c r="H54" s="92">
        <v>0.03</v>
      </c>
      <c r="I54" s="92"/>
      <c r="J54" s="92"/>
      <c r="K54" s="92"/>
      <c r="L54" s="92"/>
      <c r="M54" s="92"/>
      <c r="N54" s="92"/>
      <c r="O54" s="94"/>
      <c r="P54" s="95"/>
      <c r="Q54" s="94">
        <v>1</v>
      </c>
      <c r="R54" s="94">
        <v>3</v>
      </c>
      <c r="S54" s="92">
        <v>0.03</v>
      </c>
      <c r="T54" s="96" t="s">
        <v>213</v>
      </c>
      <c r="U54" s="76" t="s">
        <v>214</v>
      </c>
    </row>
    <row r="55" spans="1:21" s="93" customFormat="1" ht="24.75" customHeight="1">
      <c r="A55" s="98" t="s">
        <v>240</v>
      </c>
      <c r="B55" s="90"/>
      <c r="C55" s="91"/>
      <c r="D55" s="90"/>
      <c r="E55" s="90"/>
      <c r="F55" s="97">
        <v>2.4974</v>
      </c>
      <c r="G55" s="97"/>
      <c r="H55" s="97">
        <v>2.4974</v>
      </c>
      <c r="I55" s="92"/>
      <c r="J55" s="92"/>
      <c r="K55" s="92"/>
      <c r="L55" s="92"/>
      <c r="M55" s="92"/>
      <c r="N55" s="92"/>
      <c r="O55" s="94"/>
      <c r="P55" s="95"/>
      <c r="Q55" s="94">
        <v>73</v>
      </c>
      <c r="R55" s="94">
        <v>276</v>
      </c>
      <c r="S55" s="97">
        <v>2.4974</v>
      </c>
      <c r="T55" s="96" t="s">
        <v>213</v>
      </c>
      <c r="U55" s="76" t="s">
        <v>214</v>
      </c>
    </row>
    <row r="56" spans="1:21" s="93" customFormat="1" ht="24.75" customHeight="1">
      <c r="A56" s="99" t="s">
        <v>241</v>
      </c>
      <c r="B56" s="90"/>
      <c r="C56" s="91"/>
      <c r="D56" s="90"/>
      <c r="E56" s="90"/>
      <c r="F56" s="97">
        <v>1.808</v>
      </c>
      <c r="G56" s="97"/>
      <c r="H56" s="97">
        <v>1.8</v>
      </c>
      <c r="I56" s="92"/>
      <c r="J56" s="92"/>
      <c r="K56" s="92"/>
      <c r="L56" s="92"/>
      <c r="M56" s="92">
        <v>0.008</v>
      </c>
      <c r="N56" s="92"/>
      <c r="O56" s="94"/>
      <c r="P56" s="95"/>
      <c r="Q56" s="94">
        <v>6</v>
      </c>
      <c r="R56" s="94">
        <v>40</v>
      </c>
      <c r="S56" s="97">
        <v>1.8</v>
      </c>
      <c r="T56" s="96" t="s">
        <v>213</v>
      </c>
      <c r="U56" s="76" t="s">
        <v>214</v>
      </c>
    </row>
    <row r="57" spans="1:21" s="93" customFormat="1" ht="24.75" customHeight="1">
      <c r="A57" s="98" t="s">
        <v>242</v>
      </c>
      <c r="B57" s="90"/>
      <c r="C57" s="91"/>
      <c r="D57" s="90"/>
      <c r="E57" s="90"/>
      <c r="F57" s="97">
        <v>7.59</v>
      </c>
      <c r="G57" s="97"/>
      <c r="H57" s="97">
        <v>7.59</v>
      </c>
      <c r="I57" s="92"/>
      <c r="J57" s="92"/>
      <c r="K57" s="92"/>
      <c r="L57" s="92"/>
      <c r="M57" s="92"/>
      <c r="N57" s="92"/>
      <c r="O57" s="94"/>
      <c r="P57" s="95"/>
      <c r="Q57" s="94">
        <v>36</v>
      </c>
      <c r="R57" s="94">
        <v>120</v>
      </c>
      <c r="S57" s="97">
        <v>7.59</v>
      </c>
      <c r="T57" s="96" t="s">
        <v>213</v>
      </c>
      <c r="U57" s="76" t="s">
        <v>214</v>
      </c>
    </row>
    <row r="58" spans="1:21" s="93" customFormat="1" ht="24.75" customHeight="1">
      <c r="A58" s="100" t="s">
        <v>243</v>
      </c>
      <c r="B58" s="90"/>
      <c r="C58" s="91"/>
      <c r="D58" s="90"/>
      <c r="E58" s="90"/>
      <c r="F58" s="97">
        <v>0.64</v>
      </c>
      <c r="G58" s="97"/>
      <c r="H58" s="97">
        <v>0.64</v>
      </c>
      <c r="I58" s="92"/>
      <c r="J58" s="92"/>
      <c r="K58" s="92"/>
      <c r="L58" s="92"/>
      <c r="M58" s="92"/>
      <c r="N58" s="92"/>
      <c r="O58" s="94"/>
      <c r="P58" s="95"/>
      <c r="Q58" s="94">
        <v>2</v>
      </c>
      <c r="R58" s="94">
        <v>6</v>
      </c>
      <c r="S58" s="97">
        <v>0.64</v>
      </c>
      <c r="T58" s="96" t="s">
        <v>213</v>
      </c>
      <c r="U58" s="76" t="s">
        <v>214</v>
      </c>
    </row>
    <row r="59" spans="1:21" s="93" customFormat="1" ht="24.75" customHeight="1">
      <c r="A59" s="99" t="s">
        <v>244</v>
      </c>
      <c r="B59" s="90"/>
      <c r="C59" s="91"/>
      <c r="D59" s="90"/>
      <c r="E59" s="90"/>
      <c r="F59" s="97">
        <v>4.236</v>
      </c>
      <c r="G59" s="97"/>
      <c r="H59" s="97">
        <v>4.236</v>
      </c>
      <c r="I59" s="92"/>
      <c r="J59" s="92"/>
      <c r="K59" s="92"/>
      <c r="L59" s="92"/>
      <c r="M59" s="92"/>
      <c r="N59" s="92"/>
      <c r="O59" s="94"/>
      <c r="P59" s="95"/>
      <c r="Q59" s="94">
        <v>353</v>
      </c>
      <c r="R59" s="94">
        <v>1401</v>
      </c>
      <c r="S59" s="97">
        <v>4.236</v>
      </c>
      <c r="T59" s="96" t="s">
        <v>213</v>
      </c>
      <c r="U59" s="76" t="s">
        <v>214</v>
      </c>
    </row>
    <row r="60" spans="1:21" s="93" customFormat="1" ht="24.75" customHeight="1">
      <c r="A60" s="99" t="s">
        <v>245</v>
      </c>
      <c r="B60" s="90"/>
      <c r="C60" s="91"/>
      <c r="D60" s="90"/>
      <c r="E60" s="90"/>
      <c r="F60" s="92">
        <v>0.4</v>
      </c>
      <c r="G60" s="92"/>
      <c r="H60" s="92">
        <v>0.4</v>
      </c>
      <c r="I60" s="92"/>
      <c r="J60" s="92"/>
      <c r="K60" s="92"/>
      <c r="L60" s="92"/>
      <c r="M60" s="92"/>
      <c r="N60" s="92"/>
      <c r="O60" s="94"/>
      <c r="P60" s="95"/>
      <c r="Q60" s="94">
        <v>4</v>
      </c>
      <c r="R60" s="94">
        <v>20</v>
      </c>
      <c r="S60" s="92">
        <v>0.4</v>
      </c>
      <c r="T60" s="96" t="s">
        <v>213</v>
      </c>
      <c r="U60" s="76" t="s">
        <v>214</v>
      </c>
    </row>
    <row r="61" spans="1:21" s="93" customFormat="1" ht="24.75" customHeight="1">
      <c r="A61" s="99" t="s">
        <v>246</v>
      </c>
      <c r="B61" s="90"/>
      <c r="C61" s="91"/>
      <c r="D61" s="90"/>
      <c r="E61" s="90"/>
      <c r="F61" s="92">
        <v>3</v>
      </c>
      <c r="G61" s="92"/>
      <c r="H61" s="92">
        <v>3</v>
      </c>
      <c r="I61" s="92"/>
      <c r="J61" s="92"/>
      <c r="K61" s="92"/>
      <c r="L61" s="92"/>
      <c r="M61" s="92"/>
      <c r="N61" s="92"/>
      <c r="O61" s="94"/>
      <c r="P61" s="95"/>
      <c r="Q61" s="94">
        <v>4</v>
      </c>
      <c r="R61" s="94">
        <v>19</v>
      </c>
      <c r="S61" s="92">
        <v>3</v>
      </c>
      <c r="T61" s="96" t="s">
        <v>213</v>
      </c>
      <c r="U61" s="76" t="s">
        <v>214</v>
      </c>
    </row>
    <row r="62" spans="1:21" s="93" customFormat="1" ht="24.75" customHeight="1">
      <c r="A62" s="99" t="s">
        <v>247</v>
      </c>
      <c r="B62" s="90"/>
      <c r="C62" s="91"/>
      <c r="D62" s="90"/>
      <c r="E62" s="90"/>
      <c r="F62" s="97">
        <v>1.55</v>
      </c>
      <c r="G62" s="97"/>
      <c r="H62" s="97">
        <v>1.55</v>
      </c>
      <c r="I62" s="92"/>
      <c r="J62" s="92"/>
      <c r="K62" s="92"/>
      <c r="L62" s="92"/>
      <c r="M62" s="92"/>
      <c r="N62" s="92"/>
      <c r="O62" s="94"/>
      <c r="P62" s="95"/>
      <c r="Q62" s="94">
        <v>12</v>
      </c>
      <c r="R62" s="94">
        <v>43</v>
      </c>
      <c r="S62" s="97">
        <v>1.55</v>
      </c>
      <c r="T62" s="96" t="s">
        <v>213</v>
      </c>
      <c r="U62" s="76" t="s">
        <v>214</v>
      </c>
    </row>
    <row r="63" spans="1:23" s="93" customFormat="1" ht="24.75" customHeight="1">
      <c r="A63" s="99" t="s">
        <v>248</v>
      </c>
      <c r="B63" s="90"/>
      <c r="C63" s="91"/>
      <c r="D63" s="90"/>
      <c r="E63" s="90"/>
      <c r="F63" s="92">
        <v>1.4</v>
      </c>
      <c r="G63" s="92"/>
      <c r="H63" s="92">
        <v>1.4</v>
      </c>
      <c r="I63" s="92"/>
      <c r="J63" s="92"/>
      <c r="K63" s="92"/>
      <c r="L63" s="92"/>
      <c r="M63" s="92"/>
      <c r="N63" s="92"/>
      <c r="O63" s="94"/>
      <c r="P63" s="95"/>
      <c r="Q63" s="94">
        <v>14</v>
      </c>
      <c r="R63" s="94">
        <v>44</v>
      </c>
      <c r="S63" s="92">
        <v>1.4</v>
      </c>
      <c r="T63" s="96" t="s">
        <v>213</v>
      </c>
      <c r="U63" s="76" t="s">
        <v>214</v>
      </c>
      <c r="W63" s="101"/>
    </row>
    <row r="64" spans="1:23" s="103" customFormat="1" ht="24.75" customHeight="1">
      <c r="A64" s="99" t="s">
        <v>249</v>
      </c>
      <c r="B64" s="90"/>
      <c r="C64" s="94"/>
      <c r="D64" s="102"/>
      <c r="E64" s="90"/>
      <c r="F64" s="97">
        <v>11.7</v>
      </c>
      <c r="G64" s="97"/>
      <c r="H64" s="97">
        <v>11.7</v>
      </c>
      <c r="I64" s="92"/>
      <c r="J64" s="92"/>
      <c r="K64" s="92"/>
      <c r="L64" s="92"/>
      <c r="M64" s="92"/>
      <c r="N64" s="92"/>
      <c r="O64" s="94"/>
      <c r="P64" s="95"/>
      <c r="Q64" s="94">
        <v>73</v>
      </c>
      <c r="R64" s="94">
        <v>274</v>
      </c>
      <c r="S64" s="97">
        <v>11.7</v>
      </c>
      <c r="T64" s="96" t="s">
        <v>213</v>
      </c>
      <c r="U64" s="76" t="s">
        <v>214</v>
      </c>
      <c r="W64" s="101"/>
    </row>
    <row r="65" spans="1:23" s="93" customFormat="1" ht="24.75" customHeight="1">
      <c r="A65" s="99" t="s">
        <v>250</v>
      </c>
      <c r="B65" s="90"/>
      <c r="C65" s="91"/>
      <c r="D65" s="90"/>
      <c r="E65" s="90"/>
      <c r="F65" s="97">
        <v>1.7</v>
      </c>
      <c r="G65" s="97"/>
      <c r="H65" s="97">
        <v>1.7</v>
      </c>
      <c r="I65" s="92"/>
      <c r="J65" s="92"/>
      <c r="K65" s="92"/>
      <c r="L65" s="92"/>
      <c r="M65" s="92"/>
      <c r="N65" s="92"/>
      <c r="O65" s="94"/>
      <c r="P65" s="95"/>
      <c r="Q65" s="94">
        <v>16</v>
      </c>
      <c r="R65" s="94">
        <v>64</v>
      </c>
      <c r="S65" s="97">
        <v>1.7</v>
      </c>
      <c r="T65" s="96" t="s">
        <v>213</v>
      </c>
      <c r="U65" s="76" t="s">
        <v>214</v>
      </c>
      <c r="W65" s="101"/>
    </row>
    <row r="66" spans="1:23" s="93" customFormat="1" ht="24.75" customHeight="1">
      <c r="A66" s="99" t="s">
        <v>251</v>
      </c>
      <c r="B66" s="90"/>
      <c r="C66" s="91"/>
      <c r="D66" s="90"/>
      <c r="E66" s="90"/>
      <c r="F66" s="97">
        <v>0.4998</v>
      </c>
      <c r="G66" s="97"/>
      <c r="H66" s="97">
        <v>0.4998</v>
      </c>
      <c r="I66" s="92"/>
      <c r="J66" s="92"/>
      <c r="K66" s="92"/>
      <c r="L66" s="92"/>
      <c r="M66" s="92"/>
      <c r="N66" s="92"/>
      <c r="O66" s="94"/>
      <c r="P66" s="95"/>
      <c r="Q66" s="94">
        <v>0</v>
      </c>
      <c r="R66" s="94">
        <v>0</v>
      </c>
      <c r="S66" s="97">
        <v>0.4998</v>
      </c>
      <c r="T66" s="96" t="s">
        <v>213</v>
      </c>
      <c r="U66" s="76" t="s">
        <v>214</v>
      </c>
      <c r="W66" s="101"/>
    </row>
    <row r="67" spans="1:23" s="93" customFormat="1" ht="24.75" customHeight="1">
      <c r="A67" s="99" t="s">
        <v>252</v>
      </c>
      <c r="B67" s="90"/>
      <c r="C67" s="91"/>
      <c r="D67" s="90"/>
      <c r="E67" s="90"/>
      <c r="F67" s="97">
        <v>34.41</v>
      </c>
      <c r="G67" s="97"/>
      <c r="H67" s="97">
        <v>34.41</v>
      </c>
      <c r="I67" s="92"/>
      <c r="J67" s="92"/>
      <c r="K67" s="92"/>
      <c r="L67" s="92"/>
      <c r="M67" s="92"/>
      <c r="N67" s="92"/>
      <c r="O67" s="94"/>
      <c r="P67" s="95"/>
      <c r="Q67" s="94">
        <v>203</v>
      </c>
      <c r="R67" s="94">
        <v>847</v>
      </c>
      <c r="S67" s="97">
        <v>34.41</v>
      </c>
      <c r="T67" s="96" t="s">
        <v>213</v>
      </c>
      <c r="U67" s="76" t="s">
        <v>214</v>
      </c>
      <c r="W67" s="101"/>
    </row>
    <row r="68" spans="1:23" s="93" customFormat="1" ht="24.75" customHeight="1">
      <c r="A68" s="99" t="s">
        <v>253</v>
      </c>
      <c r="B68" s="90"/>
      <c r="C68" s="91"/>
      <c r="D68" s="90"/>
      <c r="E68" s="90"/>
      <c r="F68" s="97">
        <v>3</v>
      </c>
      <c r="G68" s="97"/>
      <c r="H68" s="97">
        <v>3</v>
      </c>
      <c r="I68" s="92"/>
      <c r="J68" s="92"/>
      <c r="K68" s="92"/>
      <c r="L68" s="92"/>
      <c r="M68" s="92"/>
      <c r="N68" s="92"/>
      <c r="O68" s="94"/>
      <c r="P68" s="95"/>
      <c r="Q68" s="94">
        <v>0</v>
      </c>
      <c r="R68" s="94">
        <v>0</v>
      </c>
      <c r="S68" s="97">
        <v>3</v>
      </c>
      <c r="T68" s="96" t="s">
        <v>213</v>
      </c>
      <c r="U68" s="76" t="s">
        <v>214</v>
      </c>
      <c r="W68" s="101"/>
    </row>
    <row r="69" spans="1:23" s="93" customFormat="1" ht="24.75" customHeight="1">
      <c r="A69" s="99" t="s">
        <v>254</v>
      </c>
      <c r="B69" s="90"/>
      <c r="C69" s="91"/>
      <c r="D69" s="90"/>
      <c r="E69" s="90"/>
      <c r="F69" s="97">
        <v>0.255</v>
      </c>
      <c r="G69" s="97"/>
      <c r="H69" s="97">
        <v>0.255</v>
      </c>
      <c r="I69" s="92"/>
      <c r="J69" s="92"/>
      <c r="K69" s="92"/>
      <c r="L69" s="92"/>
      <c r="M69" s="92"/>
      <c r="N69" s="92"/>
      <c r="O69" s="94"/>
      <c r="P69" s="95"/>
      <c r="Q69" s="94">
        <v>15</v>
      </c>
      <c r="R69" s="94">
        <v>55</v>
      </c>
      <c r="S69" s="97">
        <v>0.255</v>
      </c>
      <c r="T69" s="96" t="s">
        <v>213</v>
      </c>
      <c r="U69" s="76" t="s">
        <v>214</v>
      </c>
      <c r="W69" s="101"/>
    </row>
    <row r="70" spans="1:23" s="93" customFormat="1" ht="24.75" customHeight="1">
      <c r="A70" s="99" t="s">
        <v>255</v>
      </c>
      <c r="B70" s="90"/>
      <c r="C70" s="91"/>
      <c r="D70" s="90"/>
      <c r="E70" s="90"/>
      <c r="F70" s="97">
        <v>5.552</v>
      </c>
      <c r="G70" s="97"/>
      <c r="H70" s="97">
        <v>5.552</v>
      </c>
      <c r="I70" s="92"/>
      <c r="J70" s="92"/>
      <c r="K70" s="92"/>
      <c r="L70" s="92"/>
      <c r="M70" s="92"/>
      <c r="N70" s="92"/>
      <c r="O70" s="94"/>
      <c r="P70" s="95"/>
      <c r="Q70" s="94">
        <v>0</v>
      </c>
      <c r="R70" s="94">
        <v>0</v>
      </c>
      <c r="S70" s="97">
        <v>5.552</v>
      </c>
      <c r="T70" s="96" t="s">
        <v>213</v>
      </c>
      <c r="U70" s="76" t="s">
        <v>214</v>
      </c>
      <c r="W70" s="101"/>
    </row>
    <row r="71" spans="1:21" s="93" customFormat="1" ht="24.75" customHeight="1">
      <c r="A71" s="99" t="s">
        <v>256</v>
      </c>
      <c r="B71" s="90"/>
      <c r="C71" s="91"/>
      <c r="D71" s="90"/>
      <c r="E71" s="90"/>
      <c r="F71" s="97">
        <v>1.8</v>
      </c>
      <c r="G71" s="97"/>
      <c r="H71" s="97">
        <v>1.8</v>
      </c>
      <c r="I71" s="92"/>
      <c r="J71" s="92"/>
      <c r="K71" s="92"/>
      <c r="L71" s="92"/>
      <c r="M71" s="92"/>
      <c r="N71" s="92"/>
      <c r="O71" s="94"/>
      <c r="P71" s="95"/>
      <c r="Q71" s="94">
        <v>18</v>
      </c>
      <c r="R71" s="94">
        <v>70</v>
      </c>
      <c r="S71" s="97">
        <v>1.8</v>
      </c>
      <c r="T71" s="96" t="s">
        <v>213</v>
      </c>
      <c r="U71" s="76" t="s">
        <v>214</v>
      </c>
    </row>
    <row r="72" spans="1:21" s="93" customFormat="1" ht="24.75" customHeight="1">
      <c r="A72" s="104" t="s">
        <v>257</v>
      </c>
      <c r="B72" s="90"/>
      <c r="C72" s="91"/>
      <c r="D72" s="90"/>
      <c r="E72" s="90"/>
      <c r="F72" s="92">
        <v>4.846</v>
      </c>
      <c r="G72" s="92"/>
      <c r="H72" s="92">
        <v>4.846</v>
      </c>
      <c r="I72" s="92"/>
      <c r="J72" s="92"/>
      <c r="K72" s="92"/>
      <c r="L72" s="92"/>
      <c r="M72" s="92"/>
      <c r="N72" s="92"/>
      <c r="O72" s="94"/>
      <c r="P72" s="95"/>
      <c r="Q72" s="94">
        <v>140</v>
      </c>
      <c r="R72" s="94">
        <v>575</v>
      </c>
      <c r="S72" s="92">
        <v>4.846</v>
      </c>
      <c r="T72" s="96" t="s">
        <v>213</v>
      </c>
      <c r="U72" s="76" t="s">
        <v>214</v>
      </c>
    </row>
    <row r="73" spans="1:21" s="93" customFormat="1" ht="24.75" customHeight="1">
      <c r="A73" s="104" t="s">
        <v>258</v>
      </c>
      <c r="B73" s="90"/>
      <c r="C73" s="91"/>
      <c r="D73" s="90"/>
      <c r="E73" s="90"/>
      <c r="F73" s="97">
        <v>4</v>
      </c>
      <c r="G73" s="97"/>
      <c r="H73" s="97">
        <v>4</v>
      </c>
      <c r="I73" s="92"/>
      <c r="J73" s="92"/>
      <c r="K73" s="92"/>
      <c r="L73" s="92"/>
      <c r="M73" s="92"/>
      <c r="N73" s="92"/>
      <c r="O73" s="94"/>
      <c r="P73" s="95"/>
      <c r="Q73" s="94">
        <v>35</v>
      </c>
      <c r="R73" s="94">
        <v>165</v>
      </c>
      <c r="S73" s="97">
        <v>4</v>
      </c>
      <c r="T73" s="96" t="s">
        <v>213</v>
      </c>
      <c r="U73" s="76" t="s">
        <v>214</v>
      </c>
    </row>
    <row r="74" spans="1:21" s="93" customFormat="1" ht="24.75" customHeight="1">
      <c r="A74" s="104" t="s">
        <v>259</v>
      </c>
      <c r="B74" s="90"/>
      <c r="C74" s="91"/>
      <c r="D74" s="90"/>
      <c r="E74" s="90"/>
      <c r="F74" s="97">
        <v>9.9322</v>
      </c>
      <c r="G74" s="97"/>
      <c r="H74" s="97">
        <v>9.9322</v>
      </c>
      <c r="I74" s="92"/>
      <c r="J74" s="92"/>
      <c r="K74" s="92"/>
      <c r="L74" s="92"/>
      <c r="M74" s="92"/>
      <c r="N74" s="92"/>
      <c r="O74" s="94"/>
      <c r="P74" s="95"/>
      <c r="Q74" s="94">
        <v>271</v>
      </c>
      <c r="R74" s="94">
        <v>1046</v>
      </c>
      <c r="S74" s="97">
        <v>9.9322</v>
      </c>
      <c r="T74" s="96" t="s">
        <v>213</v>
      </c>
      <c r="U74" s="76" t="s">
        <v>214</v>
      </c>
    </row>
    <row r="75" spans="1:21" s="93" customFormat="1" ht="24.75" customHeight="1">
      <c r="A75" s="104" t="s">
        <v>260</v>
      </c>
      <c r="B75" s="90"/>
      <c r="C75" s="91"/>
      <c r="D75" s="90"/>
      <c r="E75" s="90"/>
      <c r="F75" s="97">
        <v>10.5</v>
      </c>
      <c r="G75" s="97"/>
      <c r="H75" s="97">
        <v>10.5</v>
      </c>
      <c r="I75" s="92"/>
      <c r="J75" s="92"/>
      <c r="K75" s="92"/>
      <c r="L75" s="92"/>
      <c r="M75" s="92"/>
      <c r="N75" s="92"/>
      <c r="O75" s="94"/>
      <c r="P75" s="95"/>
      <c r="Q75" s="94">
        <v>35</v>
      </c>
      <c r="R75" s="94">
        <v>137</v>
      </c>
      <c r="S75" s="97">
        <v>10.5</v>
      </c>
      <c r="T75" s="96" t="s">
        <v>213</v>
      </c>
      <c r="U75" s="76" t="s">
        <v>214</v>
      </c>
    </row>
    <row r="76" spans="1:21" s="93" customFormat="1" ht="24.75" customHeight="1">
      <c r="A76" s="105" t="s">
        <v>261</v>
      </c>
      <c r="B76" s="90"/>
      <c r="C76" s="91"/>
      <c r="D76" s="90"/>
      <c r="E76" s="90"/>
      <c r="F76" s="92">
        <v>0.02</v>
      </c>
      <c r="G76" s="92"/>
      <c r="H76" s="92">
        <v>0.02</v>
      </c>
      <c r="I76" s="92"/>
      <c r="J76" s="92"/>
      <c r="K76" s="92"/>
      <c r="L76" s="92"/>
      <c r="M76" s="92"/>
      <c r="N76" s="92"/>
      <c r="O76" s="94"/>
      <c r="P76" s="95"/>
      <c r="Q76" s="94">
        <v>1</v>
      </c>
      <c r="R76" s="94">
        <v>5</v>
      </c>
      <c r="S76" s="92">
        <v>0.02</v>
      </c>
      <c r="T76" s="96" t="s">
        <v>213</v>
      </c>
      <c r="U76" s="76" t="s">
        <v>214</v>
      </c>
    </row>
    <row r="77" spans="1:21" s="54" customFormat="1" ht="24.75" customHeight="1">
      <c r="A77" s="61" t="s">
        <v>262</v>
      </c>
      <c r="B77" s="62"/>
      <c r="C77" s="63"/>
      <c r="D77" s="62"/>
      <c r="E77" s="62"/>
      <c r="F77" s="65"/>
      <c r="G77" s="65"/>
      <c r="H77" s="65"/>
      <c r="I77" s="65"/>
      <c r="J77" s="65"/>
      <c r="K77" s="65"/>
      <c r="L77" s="65"/>
      <c r="M77" s="65"/>
      <c r="N77" s="65"/>
      <c r="O77" s="63"/>
      <c r="P77" s="66"/>
      <c r="Q77" s="63"/>
      <c r="R77" s="63"/>
      <c r="S77" s="66"/>
      <c r="T77" s="62"/>
      <c r="U77" s="62"/>
    </row>
    <row r="78" spans="1:21" s="44" customFormat="1" ht="24.75" customHeight="1">
      <c r="A78" s="82"/>
      <c r="B78" s="68"/>
      <c r="C78" s="69"/>
      <c r="D78" s="68"/>
      <c r="E78" s="68"/>
      <c r="F78" s="71"/>
      <c r="G78" s="71"/>
      <c r="H78" s="71"/>
      <c r="I78" s="71"/>
      <c r="J78" s="71"/>
      <c r="K78" s="71"/>
      <c r="L78" s="71"/>
      <c r="M78" s="71"/>
      <c r="N78" s="71"/>
      <c r="O78" s="69"/>
      <c r="P78" s="72"/>
      <c r="Q78" s="69"/>
      <c r="R78" s="69"/>
      <c r="S78" s="72"/>
      <c r="T78" s="68"/>
      <c r="U78" s="68"/>
    </row>
    <row r="79" spans="1:21" s="54" customFormat="1" ht="24.75" customHeight="1">
      <c r="A79" s="61" t="s">
        <v>263</v>
      </c>
      <c r="B79" s="62" t="s">
        <v>8</v>
      </c>
      <c r="C79" s="63"/>
      <c r="D79" s="62"/>
      <c r="E79" s="62"/>
      <c r="F79" s="65"/>
      <c r="G79" s="65"/>
      <c r="H79" s="65"/>
      <c r="I79" s="65"/>
      <c r="J79" s="65"/>
      <c r="K79" s="65"/>
      <c r="L79" s="65"/>
      <c r="M79" s="65"/>
      <c r="N79" s="65"/>
      <c r="O79" s="63"/>
      <c r="P79" s="66"/>
      <c r="Q79" s="63"/>
      <c r="R79" s="63"/>
      <c r="S79" s="66"/>
      <c r="T79" s="62"/>
      <c r="U79" s="62"/>
    </row>
    <row r="80" spans="1:21" s="73" customFormat="1" ht="24.75" customHeight="1">
      <c r="A80" s="67"/>
      <c r="B80" s="68"/>
      <c r="C80" s="69"/>
      <c r="D80" s="68"/>
      <c r="E80" s="68"/>
      <c r="F80" s="71"/>
      <c r="G80" s="71"/>
      <c r="H80" s="71"/>
      <c r="I80" s="71"/>
      <c r="J80" s="71"/>
      <c r="K80" s="71"/>
      <c r="L80" s="71"/>
      <c r="M80" s="71"/>
      <c r="N80" s="71"/>
      <c r="O80" s="69"/>
      <c r="P80" s="72"/>
      <c r="Q80" s="69"/>
      <c r="R80" s="69"/>
      <c r="S80" s="72"/>
      <c r="T80" s="106"/>
      <c r="U80" s="106"/>
    </row>
    <row r="81" spans="1:21" s="54" customFormat="1" ht="24.75" customHeight="1">
      <c r="A81" s="61" t="s">
        <v>168</v>
      </c>
      <c r="B81" s="62"/>
      <c r="C81" s="63"/>
      <c r="D81" s="62"/>
      <c r="E81" s="62"/>
      <c r="F81" s="64">
        <f>SUM(F82:F86)</f>
        <v>432.15</v>
      </c>
      <c r="G81" s="64"/>
      <c r="H81" s="64">
        <f>SUM(H82:H86)</f>
        <v>432.15</v>
      </c>
      <c r="I81" s="65"/>
      <c r="J81" s="65"/>
      <c r="K81" s="65"/>
      <c r="L81" s="65"/>
      <c r="M81" s="65"/>
      <c r="N81" s="65"/>
      <c r="O81" s="107">
        <v>9</v>
      </c>
      <c r="P81" s="64">
        <f>SUM(P82:P86)</f>
        <v>432.15</v>
      </c>
      <c r="Q81" s="63"/>
      <c r="R81" s="63"/>
      <c r="S81" s="65"/>
      <c r="T81" s="62"/>
      <c r="U81" s="62"/>
    </row>
    <row r="82" spans="1:21" s="81" customFormat="1" ht="24.75" customHeight="1">
      <c r="A82" s="108" t="s">
        <v>264</v>
      </c>
      <c r="B82" s="76" t="s">
        <v>148</v>
      </c>
      <c r="C82" s="76"/>
      <c r="D82" s="76">
        <v>1</v>
      </c>
      <c r="E82" s="76"/>
      <c r="F82" s="77">
        <v>137.15</v>
      </c>
      <c r="G82" s="77"/>
      <c r="H82" s="77">
        <v>137.15</v>
      </c>
      <c r="I82" s="78"/>
      <c r="J82" s="78"/>
      <c r="K82" s="78"/>
      <c r="L82" s="78"/>
      <c r="M82" s="78"/>
      <c r="N82" s="78"/>
      <c r="O82" s="79">
        <v>4</v>
      </c>
      <c r="P82" s="76">
        <v>137.15</v>
      </c>
      <c r="Q82" s="79"/>
      <c r="R82" s="79"/>
      <c r="S82" s="109"/>
      <c r="T82" s="76" t="s">
        <v>214</v>
      </c>
      <c r="U82" s="76" t="s">
        <v>265</v>
      </c>
    </row>
    <row r="83" spans="1:21" s="81" customFormat="1" ht="24.75" customHeight="1">
      <c r="A83" s="108" t="s">
        <v>266</v>
      </c>
      <c r="B83" s="76" t="s">
        <v>148</v>
      </c>
      <c r="C83" s="76"/>
      <c r="D83" s="76">
        <v>1</v>
      </c>
      <c r="E83" s="76"/>
      <c r="F83" s="77">
        <v>85</v>
      </c>
      <c r="G83" s="77"/>
      <c r="H83" s="77">
        <v>85</v>
      </c>
      <c r="I83" s="78"/>
      <c r="J83" s="78"/>
      <c r="K83" s="78"/>
      <c r="L83" s="78"/>
      <c r="M83" s="78"/>
      <c r="N83" s="78"/>
      <c r="O83" s="79">
        <v>1</v>
      </c>
      <c r="P83" s="76">
        <v>85</v>
      </c>
      <c r="Q83" s="79"/>
      <c r="R83" s="79"/>
      <c r="S83" s="109"/>
      <c r="T83" s="76" t="s">
        <v>214</v>
      </c>
      <c r="U83" s="76" t="s">
        <v>265</v>
      </c>
    </row>
    <row r="84" spans="1:21" s="81" customFormat="1" ht="24.75" customHeight="1">
      <c r="A84" s="108" t="s">
        <v>267</v>
      </c>
      <c r="B84" s="76" t="s">
        <v>148</v>
      </c>
      <c r="C84" s="76"/>
      <c r="D84" s="76">
        <v>3</v>
      </c>
      <c r="E84" s="76"/>
      <c r="F84" s="77">
        <v>120</v>
      </c>
      <c r="G84" s="77"/>
      <c r="H84" s="77">
        <v>120</v>
      </c>
      <c r="I84" s="78"/>
      <c r="J84" s="78"/>
      <c r="K84" s="78"/>
      <c r="L84" s="78"/>
      <c r="M84" s="78"/>
      <c r="N84" s="78"/>
      <c r="O84" s="79">
        <v>2</v>
      </c>
      <c r="P84" s="76">
        <v>120</v>
      </c>
      <c r="Q84" s="79"/>
      <c r="R84" s="79"/>
      <c r="S84" s="109"/>
      <c r="T84" s="76" t="s">
        <v>214</v>
      </c>
      <c r="U84" s="76" t="s">
        <v>265</v>
      </c>
    </row>
    <row r="85" spans="1:21" s="81" customFormat="1" ht="24.75" customHeight="1">
      <c r="A85" s="108" t="s">
        <v>268</v>
      </c>
      <c r="B85" s="76" t="s">
        <v>149</v>
      </c>
      <c r="C85" s="76"/>
      <c r="D85" s="76">
        <v>1</v>
      </c>
      <c r="E85" s="76"/>
      <c r="F85" s="77">
        <v>60</v>
      </c>
      <c r="G85" s="77"/>
      <c r="H85" s="77">
        <v>60</v>
      </c>
      <c r="I85" s="78"/>
      <c r="J85" s="78"/>
      <c r="K85" s="78"/>
      <c r="L85" s="78"/>
      <c r="M85" s="78"/>
      <c r="N85" s="78"/>
      <c r="O85" s="79">
        <v>1</v>
      </c>
      <c r="P85" s="76">
        <v>60</v>
      </c>
      <c r="Q85" s="79"/>
      <c r="R85" s="79"/>
      <c r="S85" s="109"/>
      <c r="T85" s="76" t="s">
        <v>214</v>
      </c>
      <c r="U85" s="76" t="s">
        <v>265</v>
      </c>
    </row>
    <row r="86" spans="1:21" s="81" customFormat="1" ht="24.75" customHeight="1">
      <c r="A86" s="108" t="s">
        <v>269</v>
      </c>
      <c r="B86" s="76" t="s">
        <v>8</v>
      </c>
      <c r="C86" s="76">
        <v>2</v>
      </c>
      <c r="D86" s="76">
        <v>2</v>
      </c>
      <c r="E86" s="76"/>
      <c r="F86" s="77">
        <f>SUM(G86:N86)</f>
        <v>30</v>
      </c>
      <c r="G86" s="77"/>
      <c r="H86" s="77">
        <v>30</v>
      </c>
      <c r="I86" s="78"/>
      <c r="J86" s="78"/>
      <c r="K86" s="78"/>
      <c r="L86" s="78"/>
      <c r="M86" s="78"/>
      <c r="N86" s="78"/>
      <c r="O86" s="79">
        <v>1</v>
      </c>
      <c r="P86" s="76">
        <v>30</v>
      </c>
      <c r="Q86" s="79"/>
      <c r="R86" s="79"/>
      <c r="S86" s="76"/>
      <c r="T86" s="76" t="s">
        <v>214</v>
      </c>
      <c r="U86" s="76" t="s">
        <v>265</v>
      </c>
    </row>
    <row r="87" spans="1:21" s="54" customFormat="1" ht="24.75" customHeight="1">
      <c r="A87" s="55" t="s">
        <v>152</v>
      </c>
      <c r="B87" s="56" t="s">
        <v>11</v>
      </c>
      <c r="C87" s="57"/>
      <c r="D87" s="110"/>
      <c r="E87" s="110"/>
      <c r="F87" s="59"/>
      <c r="G87" s="59"/>
      <c r="H87" s="59"/>
      <c r="I87" s="59"/>
      <c r="J87" s="59"/>
      <c r="K87" s="59"/>
      <c r="L87" s="59"/>
      <c r="M87" s="59"/>
      <c r="N87" s="59"/>
      <c r="O87" s="57"/>
      <c r="P87" s="60"/>
      <c r="Q87" s="57"/>
      <c r="R87" s="57"/>
      <c r="S87" s="60"/>
      <c r="T87" s="110"/>
      <c r="U87" s="110"/>
    </row>
    <row r="88" spans="1:21" s="54" customFormat="1" ht="24.75" customHeight="1">
      <c r="A88" s="61" t="s">
        <v>153</v>
      </c>
      <c r="B88" s="62"/>
      <c r="C88" s="63"/>
      <c r="D88" s="62"/>
      <c r="E88" s="62"/>
      <c r="F88" s="65"/>
      <c r="G88" s="65"/>
      <c r="H88" s="65"/>
      <c r="I88" s="65"/>
      <c r="J88" s="65"/>
      <c r="K88" s="65"/>
      <c r="L88" s="65"/>
      <c r="M88" s="65"/>
      <c r="N88" s="65"/>
      <c r="O88" s="63"/>
      <c r="P88" s="66"/>
      <c r="Q88" s="63"/>
      <c r="R88" s="63"/>
      <c r="S88" s="66"/>
      <c r="T88" s="62"/>
      <c r="U88" s="62"/>
    </row>
    <row r="89" spans="1:21" s="44" customFormat="1" ht="24.75" customHeight="1">
      <c r="A89" s="82"/>
      <c r="B89" s="68"/>
      <c r="C89" s="69"/>
      <c r="D89" s="68"/>
      <c r="E89" s="68"/>
      <c r="F89" s="71"/>
      <c r="G89" s="71"/>
      <c r="H89" s="71"/>
      <c r="I89" s="71"/>
      <c r="J89" s="71"/>
      <c r="K89" s="71"/>
      <c r="L89" s="71"/>
      <c r="M89" s="71"/>
      <c r="N89" s="71"/>
      <c r="O89" s="69"/>
      <c r="P89" s="72"/>
      <c r="Q89" s="69"/>
      <c r="R89" s="69"/>
      <c r="S89" s="72"/>
      <c r="T89" s="68"/>
      <c r="U89" s="68"/>
    </row>
    <row r="90" spans="1:21" s="54" customFormat="1" ht="24.75" customHeight="1">
      <c r="A90" s="61" t="s">
        <v>154</v>
      </c>
      <c r="B90" s="62"/>
      <c r="C90" s="63"/>
      <c r="D90" s="62"/>
      <c r="E90" s="62"/>
      <c r="F90" s="65"/>
      <c r="G90" s="65"/>
      <c r="H90" s="65"/>
      <c r="I90" s="65"/>
      <c r="J90" s="65"/>
      <c r="K90" s="65"/>
      <c r="L90" s="65"/>
      <c r="M90" s="65"/>
      <c r="N90" s="65"/>
      <c r="O90" s="63"/>
      <c r="P90" s="66"/>
      <c r="Q90" s="63"/>
      <c r="R90" s="63"/>
      <c r="S90" s="66"/>
      <c r="T90" s="62"/>
      <c r="U90" s="62"/>
    </row>
    <row r="91" spans="1:21" s="81" customFormat="1" ht="24.75" customHeight="1">
      <c r="A91" s="11"/>
      <c r="B91" s="9"/>
      <c r="C91" s="9"/>
      <c r="D91" s="9"/>
      <c r="E91" s="9"/>
      <c r="F91" s="78"/>
      <c r="G91" s="78"/>
      <c r="H91" s="78"/>
      <c r="I91" s="78"/>
      <c r="J91" s="78"/>
      <c r="K91" s="78"/>
      <c r="L91" s="78"/>
      <c r="M91" s="78"/>
      <c r="N91" s="78"/>
      <c r="O91" s="79"/>
      <c r="P91" s="9"/>
      <c r="Q91" s="79"/>
      <c r="R91" s="79"/>
      <c r="S91" s="9"/>
      <c r="T91" s="9"/>
      <c r="U91" s="9"/>
    </row>
    <row r="92" spans="1:21" s="54" customFormat="1" ht="24.75" customHeight="1">
      <c r="A92" s="61" t="s">
        <v>155</v>
      </c>
      <c r="B92" s="62"/>
      <c r="C92" s="63"/>
      <c r="D92" s="62"/>
      <c r="E92" s="62"/>
      <c r="F92" s="65"/>
      <c r="G92" s="65"/>
      <c r="H92" s="65"/>
      <c r="I92" s="65"/>
      <c r="J92" s="65"/>
      <c r="K92" s="65"/>
      <c r="L92" s="65"/>
      <c r="M92" s="65"/>
      <c r="N92" s="65"/>
      <c r="O92" s="63"/>
      <c r="P92" s="66"/>
      <c r="Q92" s="63"/>
      <c r="R92" s="63"/>
      <c r="S92" s="66"/>
      <c r="T92" s="62"/>
      <c r="U92" s="62"/>
    </row>
    <row r="93" spans="1:21" s="44" customFormat="1" ht="24.75" customHeight="1">
      <c r="A93" s="82" t="s">
        <v>270</v>
      </c>
      <c r="B93" s="45" t="s">
        <v>11</v>
      </c>
      <c r="C93" s="69"/>
      <c r="D93" s="74"/>
      <c r="E93" s="74"/>
      <c r="F93" s="71"/>
      <c r="G93" s="71"/>
      <c r="H93" s="71"/>
      <c r="I93" s="71"/>
      <c r="J93" s="71"/>
      <c r="K93" s="71"/>
      <c r="L93" s="71"/>
      <c r="M93" s="71"/>
      <c r="N93" s="71"/>
      <c r="O93" s="69"/>
      <c r="P93" s="72"/>
      <c r="Q93" s="69"/>
      <c r="R93" s="69"/>
      <c r="S93" s="72"/>
      <c r="T93" s="74"/>
      <c r="U93" s="74"/>
    </row>
    <row r="94" spans="1:21" s="54" customFormat="1" ht="24.75" customHeight="1">
      <c r="A94" s="61" t="s">
        <v>156</v>
      </c>
      <c r="B94" s="62" t="s">
        <v>11</v>
      </c>
      <c r="C94" s="63"/>
      <c r="D94" s="62"/>
      <c r="E94" s="62"/>
      <c r="F94" s="65"/>
      <c r="G94" s="65"/>
      <c r="H94" s="65"/>
      <c r="I94" s="65"/>
      <c r="J94" s="65"/>
      <c r="K94" s="65"/>
      <c r="L94" s="65"/>
      <c r="M94" s="65"/>
      <c r="N94" s="65"/>
      <c r="O94" s="63"/>
      <c r="P94" s="66"/>
      <c r="Q94" s="63"/>
      <c r="R94" s="63"/>
      <c r="S94" s="66"/>
      <c r="T94" s="62"/>
      <c r="U94" s="62"/>
    </row>
    <row r="95" spans="1:21" s="44" customFormat="1" ht="24.75" customHeight="1">
      <c r="A95" s="82" t="s">
        <v>157</v>
      </c>
      <c r="B95" s="45" t="s">
        <v>11</v>
      </c>
      <c r="C95" s="46"/>
      <c r="D95" s="45"/>
      <c r="E95" s="45"/>
      <c r="F95" s="83"/>
      <c r="G95" s="83"/>
      <c r="H95" s="83"/>
      <c r="I95" s="83"/>
      <c r="J95" s="83"/>
      <c r="K95" s="83"/>
      <c r="L95" s="83"/>
      <c r="M95" s="83"/>
      <c r="N95" s="83"/>
      <c r="O95" s="46"/>
      <c r="P95" s="47"/>
      <c r="Q95" s="46"/>
      <c r="R95" s="69"/>
      <c r="S95" s="72"/>
      <c r="T95" s="68"/>
      <c r="U95" s="68"/>
    </row>
    <row r="96" spans="1:21" s="54" customFormat="1" ht="24.75" customHeight="1">
      <c r="A96" s="61" t="s">
        <v>151</v>
      </c>
      <c r="B96" s="62"/>
      <c r="C96" s="63"/>
      <c r="D96" s="62"/>
      <c r="E96" s="62"/>
      <c r="F96" s="65"/>
      <c r="G96" s="65"/>
      <c r="H96" s="65"/>
      <c r="I96" s="65"/>
      <c r="J96" s="65"/>
      <c r="K96" s="65"/>
      <c r="L96" s="65"/>
      <c r="M96" s="65"/>
      <c r="N96" s="65"/>
      <c r="O96" s="63"/>
      <c r="P96" s="66"/>
      <c r="Q96" s="63"/>
      <c r="R96" s="63"/>
      <c r="S96" s="66"/>
      <c r="T96" s="62"/>
      <c r="U96" s="62"/>
    </row>
    <row r="97" spans="1:21" s="54" customFormat="1" ht="24.75" customHeight="1">
      <c r="A97" s="55" t="s">
        <v>158</v>
      </c>
      <c r="B97" s="56"/>
      <c r="C97" s="57"/>
      <c r="D97" s="56"/>
      <c r="E97" s="56"/>
      <c r="F97" s="59"/>
      <c r="G97" s="59"/>
      <c r="H97" s="59"/>
      <c r="I97" s="59"/>
      <c r="J97" s="59"/>
      <c r="K97" s="59"/>
      <c r="L97" s="59"/>
      <c r="M97" s="59"/>
      <c r="N97" s="59"/>
      <c r="O97" s="57"/>
      <c r="P97" s="60"/>
      <c r="Q97" s="57"/>
      <c r="R97" s="57"/>
      <c r="S97" s="60"/>
      <c r="T97" s="56"/>
      <c r="U97" s="56"/>
    </row>
    <row r="98" spans="1:21" s="54" customFormat="1" ht="24.75" customHeight="1">
      <c r="A98" s="61" t="s">
        <v>159</v>
      </c>
      <c r="B98" s="62"/>
      <c r="C98" s="63"/>
      <c r="D98" s="62"/>
      <c r="E98" s="62"/>
      <c r="F98" s="65"/>
      <c r="G98" s="65"/>
      <c r="H98" s="65"/>
      <c r="I98" s="65"/>
      <c r="J98" s="65"/>
      <c r="K98" s="65"/>
      <c r="L98" s="65"/>
      <c r="M98" s="65"/>
      <c r="N98" s="65"/>
      <c r="O98" s="63"/>
      <c r="P98" s="66"/>
      <c r="Q98" s="63"/>
      <c r="R98" s="63"/>
      <c r="S98" s="66"/>
      <c r="T98" s="62"/>
      <c r="U98" s="62"/>
    </row>
    <row r="99" spans="1:21" s="54" customFormat="1" ht="24.75" customHeight="1">
      <c r="A99" s="61" t="s">
        <v>160</v>
      </c>
      <c r="B99" s="62"/>
      <c r="C99" s="63"/>
      <c r="D99" s="62"/>
      <c r="E99" s="62"/>
      <c r="F99" s="65"/>
      <c r="G99" s="65"/>
      <c r="H99" s="65"/>
      <c r="I99" s="65"/>
      <c r="J99" s="65"/>
      <c r="K99" s="65"/>
      <c r="L99" s="65"/>
      <c r="M99" s="65"/>
      <c r="N99" s="65"/>
      <c r="O99" s="63"/>
      <c r="P99" s="66"/>
      <c r="Q99" s="63"/>
      <c r="R99" s="63"/>
      <c r="S99" s="66"/>
      <c r="T99" s="62"/>
      <c r="U99" s="62"/>
    </row>
    <row r="100" spans="1:21" s="54" customFormat="1" ht="24.75" customHeight="1">
      <c r="A100" s="61" t="s">
        <v>161</v>
      </c>
      <c r="B100" s="62"/>
      <c r="C100" s="63"/>
      <c r="D100" s="62"/>
      <c r="E100" s="62"/>
      <c r="F100" s="65"/>
      <c r="G100" s="65"/>
      <c r="H100" s="65"/>
      <c r="I100" s="65"/>
      <c r="J100" s="65"/>
      <c r="K100" s="65"/>
      <c r="L100" s="65"/>
      <c r="M100" s="65"/>
      <c r="N100" s="65"/>
      <c r="O100" s="63"/>
      <c r="P100" s="66"/>
      <c r="Q100" s="63"/>
      <c r="R100" s="63"/>
      <c r="S100" s="66"/>
      <c r="T100" s="62"/>
      <c r="U100" s="62"/>
    </row>
    <row r="101" spans="1:21" s="54" customFormat="1" ht="24.75" customHeight="1">
      <c r="A101" s="61" t="s">
        <v>162</v>
      </c>
      <c r="B101" s="62" t="s">
        <v>11</v>
      </c>
      <c r="C101" s="63"/>
      <c r="D101" s="62"/>
      <c r="E101" s="62"/>
      <c r="F101" s="65"/>
      <c r="G101" s="65"/>
      <c r="H101" s="65"/>
      <c r="I101" s="65"/>
      <c r="J101" s="65"/>
      <c r="K101" s="65"/>
      <c r="L101" s="65"/>
      <c r="M101" s="65"/>
      <c r="N101" s="65"/>
      <c r="O101" s="63"/>
      <c r="P101" s="66"/>
      <c r="Q101" s="63"/>
      <c r="R101" s="63"/>
      <c r="S101" s="66"/>
      <c r="T101" s="62"/>
      <c r="U101" s="62"/>
    </row>
    <row r="102" spans="1:21" s="44" customFormat="1" ht="24.75" customHeight="1">
      <c r="A102" s="82"/>
      <c r="B102" s="68"/>
      <c r="C102" s="69"/>
      <c r="D102" s="68"/>
      <c r="E102" s="68"/>
      <c r="F102" s="71"/>
      <c r="G102" s="71"/>
      <c r="H102" s="71"/>
      <c r="I102" s="71"/>
      <c r="J102" s="71"/>
      <c r="K102" s="71"/>
      <c r="L102" s="71"/>
      <c r="M102" s="71"/>
      <c r="N102" s="71"/>
      <c r="O102" s="69"/>
      <c r="P102" s="72"/>
      <c r="Q102" s="69"/>
      <c r="R102" s="69"/>
      <c r="S102" s="72"/>
      <c r="T102" s="68"/>
      <c r="U102" s="68"/>
    </row>
    <row r="103" spans="1:21" s="54" customFormat="1" ht="24.75" customHeight="1">
      <c r="A103" s="61" t="s">
        <v>163</v>
      </c>
      <c r="B103" s="62"/>
      <c r="C103" s="63"/>
      <c r="D103" s="62"/>
      <c r="E103" s="62"/>
      <c r="F103" s="65"/>
      <c r="G103" s="65"/>
      <c r="H103" s="65"/>
      <c r="I103" s="65"/>
      <c r="J103" s="65"/>
      <c r="K103" s="65"/>
      <c r="L103" s="65"/>
      <c r="M103" s="65"/>
      <c r="N103" s="65"/>
      <c r="O103" s="63"/>
      <c r="P103" s="66"/>
      <c r="Q103" s="63"/>
      <c r="R103" s="63"/>
      <c r="S103" s="66"/>
      <c r="T103" s="62"/>
      <c r="U103" s="62"/>
    </row>
    <row r="104" spans="1:21" s="111" customFormat="1" ht="24.75" customHeight="1">
      <c r="A104" s="11"/>
      <c r="B104" s="9"/>
      <c r="C104" s="9"/>
      <c r="D104" s="9"/>
      <c r="E104" s="9"/>
      <c r="F104" s="78"/>
      <c r="G104" s="78"/>
      <c r="H104" s="78"/>
      <c r="I104" s="78"/>
      <c r="J104" s="78"/>
      <c r="K104" s="78"/>
      <c r="L104" s="78"/>
      <c r="M104" s="78"/>
      <c r="N104" s="78"/>
      <c r="O104" s="79"/>
      <c r="P104" s="9"/>
      <c r="Q104" s="79"/>
      <c r="R104" s="79"/>
      <c r="S104" s="9"/>
      <c r="T104" s="9"/>
      <c r="U104" s="106"/>
    </row>
    <row r="105" spans="1:21" s="54" customFormat="1" ht="24.75" customHeight="1">
      <c r="A105" s="55" t="s">
        <v>164</v>
      </c>
      <c r="B105" s="56"/>
      <c r="C105" s="57"/>
      <c r="D105" s="56"/>
      <c r="E105" s="56"/>
      <c r="F105" s="59"/>
      <c r="G105" s="59"/>
      <c r="H105" s="59"/>
      <c r="I105" s="59"/>
      <c r="J105" s="59"/>
      <c r="K105" s="59"/>
      <c r="L105" s="59"/>
      <c r="M105" s="59"/>
      <c r="N105" s="59"/>
      <c r="O105" s="57"/>
      <c r="P105" s="60"/>
      <c r="Q105" s="57"/>
      <c r="R105" s="57"/>
      <c r="S105" s="60"/>
      <c r="T105" s="56"/>
      <c r="U105" s="56"/>
    </row>
    <row r="106" spans="1:21" s="54" customFormat="1" ht="24.75" customHeight="1">
      <c r="A106" s="61" t="s">
        <v>165</v>
      </c>
      <c r="B106" s="62"/>
      <c r="C106" s="63"/>
      <c r="D106" s="62"/>
      <c r="E106" s="62"/>
      <c r="F106" s="65"/>
      <c r="G106" s="65"/>
      <c r="H106" s="65"/>
      <c r="I106" s="65"/>
      <c r="J106" s="65"/>
      <c r="K106" s="65"/>
      <c r="L106" s="65"/>
      <c r="M106" s="65"/>
      <c r="N106" s="65"/>
      <c r="O106" s="63"/>
      <c r="P106" s="66"/>
      <c r="Q106" s="63"/>
      <c r="R106" s="63"/>
      <c r="S106" s="66"/>
      <c r="T106" s="62"/>
      <c r="U106" s="62"/>
    </row>
    <row r="107" spans="1:21" s="73" customFormat="1" ht="24.75" customHeight="1">
      <c r="A107" s="67"/>
      <c r="B107" s="68"/>
      <c r="C107" s="69"/>
      <c r="D107" s="68"/>
      <c r="E107" s="68"/>
      <c r="F107" s="71"/>
      <c r="G107" s="71"/>
      <c r="H107" s="71"/>
      <c r="I107" s="71"/>
      <c r="J107" s="71"/>
      <c r="K107" s="71"/>
      <c r="L107" s="71"/>
      <c r="M107" s="71"/>
      <c r="N107" s="71"/>
      <c r="O107" s="69"/>
      <c r="P107" s="72"/>
      <c r="Q107" s="69"/>
      <c r="R107" s="69"/>
      <c r="S107" s="72"/>
      <c r="T107" s="106"/>
      <c r="U107" s="106"/>
    </row>
    <row r="108" spans="1:21" s="54" customFormat="1" ht="24.75" customHeight="1">
      <c r="A108" s="61" t="s">
        <v>166</v>
      </c>
      <c r="B108" s="62"/>
      <c r="C108" s="63"/>
      <c r="D108" s="62"/>
      <c r="E108" s="62"/>
      <c r="F108" s="65"/>
      <c r="G108" s="65"/>
      <c r="H108" s="65"/>
      <c r="I108" s="65"/>
      <c r="J108" s="65"/>
      <c r="K108" s="65"/>
      <c r="L108" s="65"/>
      <c r="M108" s="65"/>
      <c r="N108" s="65"/>
      <c r="O108" s="63"/>
      <c r="P108" s="66"/>
      <c r="Q108" s="63"/>
      <c r="R108" s="63"/>
      <c r="S108" s="66"/>
      <c r="T108" s="62"/>
      <c r="U108" s="62"/>
    </row>
    <row r="109" spans="1:21" s="44" customFormat="1" ht="24.75" customHeight="1">
      <c r="A109" s="112"/>
      <c r="B109" s="106"/>
      <c r="C109" s="113"/>
      <c r="D109" s="106"/>
      <c r="E109" s="106"/>
      <c r="F109" s="114"/>
      <c r="G109" s="114"/>
      <c r="H109" s="114"/>
      <c r="I109" s="114"/>
      <c r="J109" s="114"/>
      <c r="K109" s="114"/>
      <c r="L109" s="114"/>
      <c r="M109" s="114"/>
      <c r="N109" s="114"/>
      <c r="O109" s="113"/>
      <c r="P109" s="115"/>
      <c r="Q109" s="113"/>
      <c r="R109" s="113"/>
      <c r="S109" s="115"/>
      <c r="T109" s="106"/>
      <c r="U109" s="106"/>
    </row>
    <row r="110" spans="1:21" s="54" customFormat="1" ht="24.75" customHeight="1">
      <c r="A110" s="61" t="s">
        <v>167</v>
      </c>
      <c r="B110" s="62"/>
      <c r="C110" s="63"/>
      <c r="D110" s="62"/>
      <c r="E110" s="62"/>
      <c r="F110" s="65"/>
      <c r="G110" s="65"/>
      <c r="H110" s="65"/>
      <c r="I110" s="65"/>
      <c r="J110" s="65"/>
      <c r="K110" s="65"/>
      <c r="L110" s="65"/>
      <c r="M110" s="65"/>
      <c r="N110" s="65"/>
      <c r="O110" s="63"/>
      <c r="P110" s="66"/>
      <c r="Q110" s="63"/>
      <c r="R110" s="63"/>
      <c r="S110" s="66"/>
      <c r="T110" s="62"/>
      <c r="U110" s="62"/>
    </row>
    <row r="111" spans="1:21" s="54" customFormat="1" ht="24.75" customHeight="1">
      <c r="A111" s="61" t="s">
        <v>168</v>
      </c>
      <c r="B111" s="62"/>
      <c r="C111" s="63"/>
      <c r="D111" s="62"/>
      <c r="E111" s="62"/>
      <c r="F111" s="65"/>
      <c r="G111" s="65"/>
      <c r="H111" s="65"/>
      <c r="I111" s="65"/>
      <c r="J111" s="65"/>
      <c r="K111" s="65"/>
      <c r="L111" s="65"/>
      <c r="M111" s="65"/>
      <c r="N111" s="65"/>
      <c r="O111" s="63"/>
      <c r="P111" s="66"/>
      <c r="Q111" s="63"/>
      <c r="R111" s="63"/>
      <c r="S111" s="66"/>
      <c r="T111" s="62"/>
      <c r="U111" s="62"/>
    </row>
    <row r="112" spans="1:21" s="44" customFormat="1" ht="24.75" customHeight="1">
      <c r="A112" s="82"/>
      <c r="B112" s="68"/>
      <c r="C112" s="69"/>
      <c r="D112" s="68"/>
      <c r="E112" s="68"/>
      <c r="F112" s="71"/>
      <c r="G112" s="71"/>
      <c r="H112" s="71"/>
      <c r="I112" s="71"/>
      <c r="J112" s="71"/>
      <c r="K112" s="71"/>
      <c r="L112" s="71"/>
      <c r="M112" s="71"/>
      <c r="N112" s="71"/>
      <c r="O112" s="69"/>
      <c r="P112" s="72"/>
      <c r="Q112" s="69"/>
      <c r="R112" s="69"/>
      <c r="S112" s="72"/>
      <c r="T112" s="68"/>
      <c r="U112" s="68"/>
    </row>
    <row r="113" spans="1:21" s="54" customFormat="1" ht="24.75" customHeight="1">
      <c r="A113" s="55" t="s">
        <v>169</v>
      </c>
      <c r="B113" s="56"/>
      <c r="C113" s="57"/>
      <c r="D113" s="56"/>
      <c r="E113" s="56"/>
      <c r="F113" s="58">
        <f>SUM(F114,F116)</f>
        <v>325</v>
      </c>
      <c r="G113" s="58">
        <f>SUM(G114,G116)</f>
        <v>4.4</v>
      </c>
      <c r="H113" s="58">
        <f>SUM(H114,H116)</f>
        <v>320.6</v>
      </c>
      <c r="I113" s="59"/>
      <c r="J113" s="59"/>
      <c r="K113" s="59"/>
      <c r="L113" s="59"/>
      <c r="M113" s="59"/>
      <c r="N113" s="59"/>
      <c r="O113" s="57"/>
      <c r="P113" s="60">
        <f>SUM(P114,P116)</f>
        <v>325</v>
      </c>
      <c r="Q113" s="57"/>
      <c r="R113" s="57"/>
      <c r="S113" s="60"/>
      <c r="T113" s="56"/>
      <c r="U113" s="56"/>
    </row>
    <row r="114" spans="1:21" s="54" customFormat="1" ht="24.75" customHeight="1">
      <c r="A114" s="61" t="s">
        <v>170</v>
      </c>
      <c r="B114" s="62"/>
      <c r="C114" s="63"/>
      <c r="D114" s="62"/>
      <c r="E114" s="62"/>
      <c r="F114" s="64"/>
      <c r="G114" s="64"/>
      <c r="H114" s="64"/>
      <c r="I114" s="65"/>
      <c r="J114" s="65"/>
      <c r="K114" s="65"/>
      <c r="L114" s="65"/>
      <c r="M114" s="65"/>
      <c r="N114" s="65"/>
      <c r="O114" s="63"/>
      <c r="P114" s="66"/>
      <c r="Q114" s="63"/>
      <c r="R114" s="63"/>
      <c r="S114" s="66"/>
      <c r="T114" s="62"/>
      <c r="U114" s="62"/>
    </row>
    <row r="115" spans="1:21" s="54" customFormat="1" ht="24.75" customHeight="1">
      <c r="A115" s="11"/>
      <c r="B115" s="9"/>
      <c r="C115" s="9"/>
      <c r="D115" s="9"/>
      <c r="E115" s="9"/>
      <c r="F115" s="77"/>
      <c r="G115" s="77"/>
      <c r="H115" s="77"/>
      <c r="I115" s="78"/>
      <c r="J115" s="78"/>
      <c r="K115" s="78"/>
      <c r="L115" s="78"/>
      <c r="M115" s="78"/>
      <c r="N115" s="78"/>
      <c r="O115" s="79"/>
      <c r="P115" s="9"/>
      <c r="Q115" s="79"/>
      <c r="R115" s="79"/>
      <c r="S115" s="9"/>
      <c r="T115" s="9"/>
      <c r="U115" s="9"/>
    </row>
    <row r="116" spans="1:21" s="54" customFormat="1" ht="24.75" customHeight="1">
      <c r="A116" s="61" t="s">
        <v>171</v>
      </c>
      <c r="B116" s="62"/>
      <c r="C116" s="63"/>
      <c r="D116" s="62"/>
      <c r="E116" s="62"/>
      <c r="F116" s="64">
        <f>SUM(F117:F121)</f>
        <v>325</v>
      </c>
      <c r="G116" s="64">
        <f>SUM(G117:G121)</f>
        <v>4.4</v>
      </c>
      <c r="H116" s="64">
        <f>SUM(H117:H121)</f>
        <v>320.6</v>
      </c>
      <c r="I116" s="65"/>
      <c r="J116" s="65"/>
      <c r="K116" s="65"/>
      <c r="L116" s="65"/>
      <c r="M116" s="65"/>
      <c r="N116" s="65"/>
      <c r="O116" s="63">
        <f>SUM(O117:O121)</f>
        <v>5</v>
      </c>
      <c r="P116" s="66">
        <f>SUM(P117:P121)</f>
        <v>325</v>
      </c>
      <c r="Q116" s="63"/>
      <c r="R116" s="63"/>
      <c r="S116" s="66"/>
      <c r="T116" s="62"/>
      <c r="U116" s="62"/>
    </row>
    <row r="117" spans="1:21" s="118" customFormat="1" ht="24.75" customHeight="1">
      <c r="A117" s="116" t="s">
        <v>271</v>
      </c>
      <c r="B117" s="68" t="s">
        <v>8</v>
      </c>
      <c r="C117" s="69">
        <v>1</v>
      </c>
      <c r="D117" s="68">
        <v>1</v>
      </c>
      <c r="E117" s="68"/>
      <c r="F117" s="70">
        <v>100</v>
      </c>
      <c r="G117" s="70"/>
      <c r="H117" s="70">
        <v>100</v>
      </c>
      <c r="I117" s="71"/>
      <c r="J117" s="71"/>
      <c r="K117" s="117"/>
      <c r="L117" s="71"/>
      <c r="M117" s="71"/>
      <c r="N117" s="71"/>
      <c r="O117" s="69">
        <v>1</v>
      </c>
      <c r="P117" s="72">
        <v>100</v>
      </c>
      <c r="Q117" s="69"/>
      <c r="R117" s="69"/>
      <c r="S117" s="72"/>
      <c r="T117" s="116" t="s">
        <v>272</v>
      </c>
      <c r="U117" s="116" t="s">
        <v>136</v>
      </c>
    </row>
    <row r="118" spans="1:21" s="118" customFormat="1" ht="24.75" customHeight="1">
      <c r="A118" s="116" t="s">
        <v>273</v>
      </c>
      <c r="B118" s="68" t="s">
        <v>8</v>
      </c>
      <c r="C118" s="69">
        <v>1</v>
      </c>
      <c r="D118" s="68">
        <v>1</v>
      </c>
      <c r="E118" s="68"/>
      <c r="F118" s="70">
        <v>40</v>
      </c>
      <c r="G118" s="70"/>
      <c r="H118" s="70">
        <v>40</v>
      </c>
      <c r="I118" s="71"/>
      <c r="J118" s="71"/>
      <c r="K118" s="117"/>
      <c r="L118" s="71"/>
      <c r="M118" s="71"/>
      <c r="N118" s="71"/>
      <c r="O118" s="69">
        <v>1</v>
      </c>
      <c r="P118" s="72">
        <v>40</v>
      </c>
      <c r="Q118" s="69"/>
      <c r="R118" s="69"/>
      <c r="S118" s="72"/>
      <c r="T118" s="116" t="s">
        <v>272</v>
      </c>
      <c r="U118" s="116" t="s">
        <v>136</v>
      </c>
    </row>
    <row r="119" spans="1:21" s="118" customFormat="1" ht="24.75" customHeight="1">
      <c r="A119" s="116" t="s">
        <v>274</v>
      </c>
      <c r="B119" s="68" t="s">
        <v>8</v>
      </c>
      <c r="C119" s="69">
        <v>1</v>
      </c>
      <c r="D119" s="68">
        <v>1</v>
      </c>
      <c r="E119" s="68"/>
      <c r="F119" s="70">
        <v>100</v>
      </c>
      <c r="G119" s="70"/>
      <c r="H119" s="70">
        <v>100</v>
      </c>
      <c r="I119" s="71"/>
      <c r="J119" s="71"/>
      <c r="K119" s="117"/>
      <c r="L119" s="71"/>
      <c r="M119" s="71"/>
      <c r="N119" s="71"/>
      <c r="O119" s="69">
        <v>1</v>
      </c>
      <c r="P119" s="72">
        <v>100</v>
      </c>
      <c r="Q119" s="69"/>
      <c r="R119" s="69"/>
      <c r="S119" s="72"/>
      <c r="T119" s="116" t="s">
        <v>272</v>
      </c>
      <c r="U119" s="116" t="s">
        <v>136</v>
      </c>
    </row>
    <row r="120" spans="1:21" s="118" customFormat="1" ht="24.75" customHeight="1">
      <c r="A120" s="116" t="s">
        <v>275</v>
      </c>
      <c r="B120" s="68" t="s">
        <v>8</v>
      </c>
      <c r="C120" s="69">
        <v>1</v>
      </c>
      <c r="D120" s="68">
        <v>1</v>
      </c>
      <c r="E120" s="68"/>
      <c r="F120" s="70">
        <v>45</v>
      </c>
      <c r="G120" s="70">
        <v>4.4</v>
      </c>
      <c r="H120" s="70">
        <v>40.6</v>
      </c>
      <c r="I120" s="71"/>
      <c r="J120" s="71"/>
      <c r="K120" s="117"/>
      <c r="L120" s="71"/>
      <c r="M120" s="71"/>
      <c r="N120" s="71"/>
      <c r="O120" s="69">
        <v>1</v>
      </c>
      <c r="P120" s="72">
        <v>45</v>
      </c>
      <c r="Q120" s="69"/>
      <c r="R120" s="69"/>
      <c r="S120" s="72"/>
      <c r="T120" s="116" t="s">
        <v>272</v>
      </c>
      <c r="U120" s="116" t="s">
        <v>136</v>
      </c>
    </row>
    <row r="121" spans="1:21" s="118" customFormat="1" ht="24.75" customHeight="1">
      <c r="A121" s="116" t="s">
        <v>276</v>
      </c>
      <c r="B121" s="68" t="s">
        <v>8</v>
      </c>
      <c r="C121" s="69">
        <v>1</v>
      </c>
      <c r="D121" s="68">
        <v>1</v>
      </c>
      <c r="E121" s="68"/>
      <c r="F121" s="70">
        <v>40</v>
      </c>
      <c r="G121" s="70"/>
      <c r="H121" s="70">
        <v>40</v>
      </c>
      <c r="I121" s="71"/>
      <c r="J121" s="71"/>
      <c r="K121" s="117"/>
      <c r="L121" s="71"/>
      <c r="M121" s="71"/>
      <c r="N121" s="71"/>
      <c r="O121" s="69">
        <v>1</v>
      </c>
      <c r="P121" s="72">
        <v>40</v>
      </c>
      <c r="Q121" s="69"/>
      <c r="R121" s="69"/>
      <c r="S121" s="72"/>
      <c r="T121" s="116" t="s">
        <v>272</v>
      </c>
      <c r="U121" s="116" t="s">
        <v>136</v>
      </c>
    </row>
    <row r="122" spans="1:21" s="44" customFormat="1" ht="24.75" customHeight="1">
      <c r="A122" s="287" t="s">
        <v>277</v>
      </c>
      <c r="B122" s="287"/>
      <c r="C122" s="288"/>
      <c r="D122" s="287"/>
      <c r="E122" s="287"/>
      <c r="F122" s="289"/>
      <c r="G122" s="289"/>
      <c r="H122" s="289"/>
      <c r="I122" s="289"/>
      <c r="J122" s="289"/>
      <c r="K122" s="289"/>
      <c r="L122" s="289"/>
      <c r="M122" s="289"/>
      <c r="N122" s="289"/>
      <c r="O122" s="290"/>
      <c r="P122" s="289"/>
      <c r="Q122" s="290"/>
      <c r="R122" s="290"/>
      <c r="S122" s="291"/>
      <c r="T122" s="287"/>
      <c r="U122" s="287"/>
    </row>
    <row r="123" spans="1:21" s="44" customFormat="1" ht="24.75" customHeight="1">
      <c r="A123" s="292" t="s">
        <v>278</v>
      </c>
      <c r="B123" s="292"/>
      <c r="C123" s="293"/>
      <c r="D123" s="292"/>
      <c r="E123" s="292"/>
      <c r="F123" s="294"/>
      <c r="G123" s="294"/>
      <c r="H123" s="294"/>
      <c r="I123" s="294"/>
      <c r="J123" s="294"/>
      <c r="K123" s="294"/>
      <c r="L123" s="294"/>
      <c r="M123" s="294"/>
      <c r="N123" s="294"/>
      <c r="O123" s="295"/>
      <c r="P123" s="294"/>
      <c r="Q123" s="295"/>
      <c r="R123" s="295"/>
      <c r="S123" s="296"/>
      <c r="T123" s="292"/>
      <c r="U123" s="292"/>
    </row>
    <row r="124" spans="1:21" s="44" customFormat="1" ht="24.75" customHeight="1">
      <c r="A124" s="292" t="s">
        <v>279</v>
      </c>
      <c r="B124" s="292"/>
      <c r="C124" s="293"/>
      <c r="D124" s="292"/>
      <c r="E124" s="292"/>
      <c r="F124" s="294"/>
      <c r="G124" s="294"/>
      <c r="H124" s="294"/>
      <c r="I124" s="294"/>
      <c r="J124" s="294"/>
      <c r="K124" s="294"/>
      <c r="L124" s="294"/>
      <c r="M124" s="294"/>
      <c r="N124" s="294"/>
      <c r="O124" s="295"/>
      <c r="P124" s="294"/>
      <c r="Q124" s="295"/>
      <c r="R124" s="295"/>
      <c r="S124" s="296"/>
      <c r="T124" s="292"/>
      <c r="U124" s="292"/>
    </row>
    <row r="125" spans="1:21" s="44" customFormat="1" ht="24.75" customHeight="1">
      <c r="A125" s="292" t="s">
        <v>280</v>
      </c>
      <c r="B125" s="292"/>
      <c r="C125" s="293"/>
      <c r="D125" s="292"/>
      <c r="E125" s="292"/>
      <c r="F125" s="294"/>
      <c r="G125" s="294"/>
      <c r="H125" s="294"/>
      <c r="I125" s="294"/>
      <c r="J125" s="294"/>
      <c r="K125" s="294"/>
      <c r="L125" s="294"/>
      <c r="M125" s="294"/>
      <c r="N125" s="294"/>
      <c r="O125" s="295"/>
      <c r="P125" s="294"/>
      <c r="Q125" s="295"/>
      <c r="R125" s="295"/>
      <c r="S125" s="296"/>
      <c r="T125" s="292"/>
      <c r="U125" s="292"/>
    </row>
    <row r="126" spans="1:21" s="44" customFormat="1" ht="24.75" customHeight="1">
      <c r="A126" s="292" t="s">
        <v>281</v>
      </c>
      <c r="B126" s="292"/>
      <c r="C126" s="293"/>
      <c r="D126" s="292"/>
      <c r="E126" s="292"/>
      <c r="F126" s="294"/>
      <c r="G126" s="294"/>
      <c r="H126" s="294"/>
      <c r="I126" s="294"/>
      <c r="J126" s="294"/>
      <c r="K126" s="294"/>
      <c r="L126" s="294"/>
      <c r="M126" s="294"/>
      <c r="N126" s="294"/>
      <c r="O126" s="295"/>
      <c r="P126" s="294"/>
      <c r="Q126" s="295"/>
      <c r="R126" s="295"/>
      <c r="S126" s="296"/>
      <c r="T126" s="292"/>
      <c r="U126" s="292"/>
    </row>
    <row r="127" spans="1:21" s="44" customFormat="1" ht="24.75" customHeight="1">
      <c r="A127" s="292" t="s">
        <v>282</v>
      </c>
      <c r="B127" s="292"/>
      <c r="C127" s="293"/>
      <c r="D127" s="292"/>
      <c r="E127" s="292"/>
      <c r="F127" s="294"/>
      <c r="G127" s="294"/>
      <c r="H127" s="294"/>
      <c r="I127" s="294"/>
      <c r="J127" s="294"/>
      <c r="K127" s="294"/>
      <c r="L127" s="294"/>
      <c r="M127" s="294"/>
      <c r="N127" s="294"/>
      <c r="O127" s="295"/>
      <c r="P127" s="294"/>
      <c r="Q127" s="295"/>
      <c r="R127" s="295"/>
      <c r="S127" s="296"/>
      <c r="T127" s="292"/>
      <c r="U127" s="292"/>
    </row>
    <row r="128" spans="1:21" s="44" customFormat="1" ht="24.75" customHeight="1">
      <c r="A128" s="292" t="s">
        <v>283</v>
      </c>
      <c r="B128" s="292"/>
      <c r="C128" s="293"/>
      <c r="D128" s="292"/>
      <c r="E128" s="292"/>
      <c r="F128" s="294"/>
      <c r="G128" s="294"/>
      <c r="H128" s="294"/>
      <c r="I128" s="294"/>
      <c r="J128" s="294"/>
      <c r="K128" s="294"/>
      <c r="L128" s="294"/>
      <c r="M128" s="294"/>
      <c r="N128" s="294"/>
      <c r="O128" s="295"/>
      <c r="P128" s="294"/>
      <c r="Q128" s="295"/>
      <c r="R128" s="295"/>
      <c r="S128" s="296"/>
      <c r="T128" s="292"/>
      <c r="U128" s="292"/>
    </row>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sheetData>
  <sheetProtection/>
  <mergeCells count="27">
    <mergeCell ref="A124:U124"/>
    <mergeCell ref="A125:U125"/>
    <mergeCell ref="A126:U126"/>
    <mergeCell ref="A127:U127"/>
    <mergeCell ref="A128:U128"/>
    <mergeCell ref="A1:U1"/>
    <mergeCell ref="A2:U2"/>
    <mergeCell ref="B3:U3"/>
    <mergeCell ref="F4:N4"/>
    <mergeCell ref="O4:S4"/>
    <mergeCell ref="N5:N6"/>
    <mergeCell ref="O5:P5"/>
    <mergeCell ref="A4:A6"/>
    <mergeCell ref="B4:B6"/>
    <mergeCell ref="C5:C6"/>
    <mergeCell ref="F5:F6"/>
    <mergeCell ref="L5:L6"/>
    <mergeCell ref="M5:M6"/>
    <mergeCell ref="Q5:R5"/>
    <mergeCell ref="A122:U122"/>
    <mergeCell ref="A123:U123"/>
    <mergeCell ref="C4:E4"/>
    <mergeCell ref="T4:T6"/>
    <mergeCell ref="D5:E5"/>
    <mergeCell ref="U4:U6"/>
    <mergeCell ref="G5:G6"/>
    <mergeCell ref="H5:K5"/>
  </mergeCells>
  <printOptions horizontalCentered="1"/>
  <pageMargins left="0" right="0" top="0.39" bottom="0.47" header="0.28" footer="0.28"/>
  <pageSetup firstPageNumber="1" useFirstPageNumber="1" fitToHeight="0" fitToWidth="1" horizontalDpi="600" verticalDpi="600" orientation="landscape" paperSize="9" scale="71" r:id="rId1"/>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117"/>
  <sheetViews>
    <sheetView zoomScaleSheetLayoutView="100" zoomScalePageLayoutView="0" workbookViewId="0" topLeftCell="A1">
      <pane ySplit="8" topLeftCell="A9" activePane="bottomLeft" state="frozen"/>
      <selection pane="topLeft" activeCell="A1" sqref="A1"/>
      <selection pane="bottomLeft" activeCell="E18" sqref="E18"/>
    </sheetView>
  </sheetViews>
  <sheetFormatPr defaultColWidth="9.00390625" defaultRowHeight="14.25"/>
  <cols>
    <col min="1" max="1" width="21.00390625" style="129" customWidth="1"/>
    <col min="2" max="2" width="11.50390625" style="272" customWidth="1"/>
    <col min="3" max="3" width="14.625" style="272" customWidth="1"/>
    <col min="4" max="4" width="12.625" style="272" customWidth="1"/>
    <col min="5" max="6" width="11.50390625" style="272" customWidth="1"/>
    <col min="7" max="7" width="8.25390625" style="272" customWidth="1"/>
    <col min="8" max="8" width="11.50390625" style="272" customWidth="1"/>
    <col min="9" max="9" width="11.125" style="273" customWidth="1"/>
    <col min="10" max="10" width="7.625" style="272" customWidth="1"/>
    <col min="11" max="11" width="7.875" style="274" customWidth="1"/>
    <col min="12" max="12" width="11.50390625" style="272" customWidth="1"/>
    <col min="13" max="13" width="7.75390625" style="272" customWidth="1"/>
    <col min="14" max="14" width="11.50390625" style="272" customWidth="1"/>
    <col min="15" max="15" width="7.75390625" style="272" customWidth="1"/>
    <col min="16" max="16" width="11.50390625" style="272" customWidth="1"/>
    <col min="17" max="17" width="8.125" style="272" customWidth="1"/>
    <col min="18" max="18" width="7.50390625" style="272" customWidth="1"/>
    <col min="19" max="19" width="9.00390625" style="272" customWidth="1"/>
    <col min="20" max="20" width="8.25390625" style="274" customWidth="1"/>
    <col min="21" max="21" width="9.125" style="274" customWidth="1"/>
    <col min="22" max="22" width="11.50390625" style="272" customWidth="1"/>
    <col min="23" max="23" width="14.625" style="272" customWidth="1"/>
    <col min="24" max="24" width="11.50390625" style="272" customWidth="1"/>
    <col min="25" max="26" width="7.625" style="272" customWidth="1"/>
    <col min="27" max="27" width="7.75390625" style="272" customWidth="1"/>
    <col min="28" max="28" width="11.125" style="141" customWidth="1"/>
    <col min="29" max="29" width="11.125" style="273" customWidth="1"/>
    <col min="30" max="30" width="10.50390625" style="129" hidden="1" customWidth="1"/>
    <col min="31" max="31" width="9.50390625" style="129" hidden="1" customWidth="1"/>
    <col min="32" max="33" width="9.00390625" style="129" hidden="1" customWidth="1"/>
    <col min="34" max="34" width="9.375" style="129" hidden="1" customWidth="1"/>
    <col min="35" max="57" width="9.00390625" style="129" hidden="1" customWidth="1"/>
    <col min="58" max="116" width="9.00390625" style="141" hidden="1" customWidth="1"/>
    <col min="117" max="117" width="9.00390625" style="129" customWidth="1"/>
    <col min="118" max="129" width="9.00390625" style="141" customWidth="1"/>
    <col min="130" max="16384" width="9.00390625" style="129" customWidth="1"/>
  </cols>
  <sheetData>
    <row r="1" spans="1:129" ht="21" customHeight="1">
      <c r="A1" s="125" t="s">
        <v>172</v>
      </c>
      <c r="B1" s="126"/>
      <c r="C1" s="126"/>
      <c r="D1" s="126"/>
      <c r="E1" s="126"/>
      <c r="F1" s="126"/>
      <c r="G1" s="126"/>
      <c r="H1" s="126"/>
      <c r="I1" s="127"/>
      <c r="J1" s="126"/>
      <c r="K1" s="128"/>
      <c r="L1" s="126"/>
      <c r="M1" s="126"/>
      <c r="N1" s="126"/>
      <c r="O1" s="126"/>
      <c r="P1" s="126"/>
      <c r="Q1" s="126"/>
      <c r="R1" s="126"/>
      <c r="S1" s="126"/>
      <c r="T1" s="128"/>
      <c r="U1" s="128"/>
      <c r="V1" s="126"/>
      <c r="W1" s="126"/>
      <c r="X1" s="126"/>
      <c r="Y1" s="126"/>
      <c r="Z1" s="126"/>
      <c r="AA1" s="126"/>
      <c r="AB1" s="129"/>
      <c r="AC1" s="127"/>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N1" s="129"/>
      <c r="DO1" s="129"/>
      <c r="DP1" s="129"/>
      <c r="DQ1" s="129"/>
      <c r="DR1" s="129"/>
      <c r="DS1" s="129"/>
      <c r="DT1" s="129"/>
      <c r="DU1" s="129"/>
      <c r="DV1" s="129"/>
      <c r="DW1" s="129"/>
      <c r="DX1" s="129"/>
      <c r="DY1" s="129"/>
    </row>
    <row r="2" spans="1:129" ht="42.75" customHeight="1">
      <c r="A2" s="319" t="s">
        <v>284</v>
      </c>
      <c r="B2" s="320"/>
      <c r="C2" s="320"/>
      <c r="D2" s="320"/>
      <c r="E2" s="320"/>
      <c r="F2" s="320"/>
      <c r="G2" s="320"/>
      <c r="H2" s="320"/>
      <c r="I2" s="321"/>
      <c r="J2" s="320"/>
      <c r="K2" s="322"/>
      <c r="L2" s="320"/>
      <c r="M2" s="320"/>
      <c r="N2" s="320"/>
      <c r="O2" s="320"/>
      <c r="P2" s="320"/>
      <c r="Q2" s="320"/>
      <c r="R2" s="320"/>
      <c r="S2" s="320"/>
      <c r="T2" s="322"/>
      <c r="U2" s="322"/>
      <c r="V2" s="320"/>
      <c r="W2" s="320"/>
      <c r="X2" s="320"/>
      <c r="Y2" s="320"/>
      <c r="Z2" s="320"/>
      <c r="AA2" s="320"/>
      <c r="AB2" s="323"/>
      <c r="AC2" s="321"/>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N2" s="129"/>
      <c r="DO2" s="129"/>
      <c r="DP2" s="129"/>
      <c r="DQ2" s="129"/>
      <c r="DR2" s="129"/>
      <c r="DS2" s="129"/>
      <c r="DT2" s="129"/>
      <c r="DU2" s="129"/>
      <c r="DV2" s="129"/>
      <c r="DW2" s="129"/>
      <c r="DX2" s="129"/>
      <c r="DY2" s="129"/>
    </row>
    <row r="3" spans="1:129" ht="21" customHeight="1">
      <c r="A3" s="130"/>
      <c r="B3" s="131"/>
      <c r="C3" s="131"/>
      <c r="D3" s="131"/>
      <c r="E3" s="131"/>
      <c r="F3" s="131"/>
      <c r="G3" s="131"/>
      <c r="H3" s="131"/>
      <c r="I3" s="132"/>
      <c r="J3" s="131"/>
      <c r="K3" s="133"/>
      <c r="L3" s="131"/>
      <c r="M3" s="131"/>
      <c r="N3" s="131"/>
      <c r="O3" s="131"/>
      <c r="P3" s="131"/>
      <c r="Q3" s="131"/>
      <c r="R3" s="131"/>
      <c r="S3" s="131"/>
      <c r="T3" s="133"/>
      <c r="U3" s="133"/>
      <c r="V3" s="131"/>
      <c r="W3" s="131"/>
      <c r="X3" s="131"/>
      <c r="Y3" s="131"/>
      <c r="Z3" s="324"/>
      <c r="AA3" s="324"/>
      <c r="AB3" s="134"/>
      <c r="AC3" s="132"/>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N3" s="129"/>
      <c r="DO3" s="129"/>
      <c r="DP3" s="129"/>
      <c r="DQ3" s="129"/>
      <c r="DR3" s="129"/>
      <c r="DS3" s="129"/>
      <c r="DT3" s="129"/>
      <c r="DU3" s="129"/>
      <c r="DV3" s="129"/>
      <c r="DW3" s="129"/>
      <c r="DX3" s="129"/>
      <c r="DY3" s="129"/>
    </row>
    <row r="4" spans="1:129" ht="21" customHeight="1">
      <c r="A4" s="135" t="s">
        <v>202</v>
      </c>
      <c r="B4" s="325"/>
      <c r="C4" s="325"/>
      <c r="D4" s="325"/>
      <c r="E4" s="126"/>
      <c r="F4" s="126"/>
      <c r="G4" s="126"/>
      <c r="H4" s="126"/>
      <c r="I4" s="127"/>
      <c r="J4" s="126"/>
      <c r="K4" s="128"/>
      <c r="L4" s="126"/>
      <c r="M4" s="126"/>
      <c r="N4" s="126"/>
      <c r="O4" s="126"/>
      <c r="P4" s="126"/>
      <c r="Q4" s="126"/>
      <c r="R4" s="126"/>
      <c r="S4" s="126"/>
      <c r="T4" s="128"/>
      <c r="U4" s="128"/>
      <c r="V4" s="126"/>
      <c r="W4" s="126"/>
      <c r="X4" s="126"/>
      <c r="Y4" s="126"/>
      <c r="Z4" s="126"/>
      <c r="AA4" s="126"/>
      <c r="AB4" s="129"/>
      <c r="AC4" s="127"/>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N4" s="129"/>
      <c r="DO4" s="129"/>
      <c r="DP4" s="129"/>
      <c r="DQ4" s="129"/>
      <c r="DR4" s="129"/>
      <c r="DS4" s="129"/>
      <c r="DT4" s="129"/>
      <c r="DU4" s="129"/>
      <c r="DV4" s="129"/>
      <c r="DW4" s="129"/>
      <c r="DX4" s="129"/>
      <c r="DY4" s="129"/>
    </row>
    <row r="5" spans="1:118" s="138" customFormat="1" ht="21" customHeight="1">
      <c r="A5" s="326" t="s">
        <v>173</v>
      </c>
      <c r="B5" s="327" t="s">
        <v>114</v>
      </c>
      <c r="C5" s="327"/>
      <c r="D5" s="327"/>
      <c r="E5" s="327"/>
      <c r="F5" s="327"/>
      <c r="G5" s="327"/>
      <c r="H5" s="327"/>
      <c r="I5" s="328"/>
      <c r="J5" s="327"/>
      <c r="K5" s="326" t="s">
        <v>174</v>
      </c>
      <c r="L5" s="327"/>
      <c r="M5" s="327"/>
      <c r="N5" s="327"/>
      <c r="O5" s="327"/>
      <c r="P5" s="327"/>
      <c r="Q5" s="327"/>
      <c r="R5" s="327"/>
      <c r="S5" s="327"/>
      <c r="T5" s="326"/>
      <c r="U5" s="326"/>
      <c r="V5" s="327"/>
      <c r="W5" s="327"/>
      <c r="X5" s="327"/>
      <c r="Y5" s="327"/>
      <c r="Z5" s="327"/>
      <c r="AA5" s="327"/>
      <c r="AB5" s="329"/>
      <c r="AC5" s="328"/>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DM5" s="137"/>
      <c r="DN5" s="139"/>
    </row>
    <row r="6" spans="1:118" s="140" customFormat="1" ht="21" customHeight="1">
      <c r="A6" s="326"/>
      <c r="B6" s="327" t="s">
        <v>52</v>
      </c>
      <c r="C6" s="327" t="s">
        <v>203</v>
      </c>
      <c r="D6" s="327" t="s">
        <v>119</v>
      </c>
      <c r="E6" s="327"/>
      <c r="F6" s="327"/>
      <c r="G6" s="327"/>
      <c r="H6" s="327" t="s">
        <v>120</v>
      </c>
      <c r="I6" s="328" t="s">
        <v>121</v>
      </c>
      <c r="J6" s="327" t="s">
        <v>122</v>
      </c>
      <c r="K6" s="326" t="s">
        <v>20</v>
      </c>
      <c r="L6" s="327"/>
      <c r="M6" s="327"/>
      <c r="N6" s="327"/>
      <c r="O6" s="327"/>
      <c r="P6" s="327"/>
      <c r="Q6" s="327"/>
      <c r="R6" s="327"/>
      <c r="S6" s="327"/>
      <c r="T6" s="326" t="s">
        <v>175</v>
      </c>
      <c r="U6" s="326"/>
      <c r="V6" s="327"/>
      <c r="W6" s="327"/>
      <c r="X6" s="327"/>
      <c r="Y6" s="327"/>
      <c r="Z6" s="327"/>
      <c r="AA6" s="327"/>
      <c r="AB6" s="329"/>
      <c r="AC6" s="328"/>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DM6" s="137"/>
      <c r="DN6" s="141"/>
    </row>
    <row r="7" spans="1:118" s="140" customFormat="1" ht="21" customHeight="1">
      <c r="A7" s="326"/>
      <c r="B7" s="327"/>
      <c r="C7" s="327"/>
      <c r="D7" s="327"/>
      <c r="E7" s="327"/>
      <c r="F7" s="327"/>
      <c r="G7" s="327"/>
      <c r="H7" s="327"/>
      <c r="I7" s="328"/>
      <c r="J7" s="327"/>
      <c r="K7" s="326" t="s">
        <v>129</v>
      </c>
      <c r="L7" s="327" t="s">
        <v>176</v>
      </c>
      <c r="M7" s="327"/>
      <c r="N7" s="327"/>
      <c r="O7" s="327"/>
      <c r="P7" s="327"/>
      <c r="Q7" s="327"/>
      <c r="R7" s="327"/>
      <c r="S7" s="327"/>
      <c r="T7" s="326" t="s">
        <v>131</v>
      </c>
      <c r="U7" s="326" t="s">
        <v>132</v>
      </c>
      <c r="V7" s="327" t="s">
        <v>176</v>
      </c>
      <c r="W7" s="327"/>
      <c r="X7" s="327"/>
      <c r="Y7" s="327"/>
      <c r="Z7" s="327"/>
      <c r="AA7" s="327"/>
      <c r="AB7" s="329"/>
      <c r="AC7" s="328"/>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DM7" s="137"/>
      <c r="DN7" s="141"/>
    </row>
    <row r="8" spans="1:118" s="140" customFormat="1" ht="21" customHeight="1">
      <c r="A8" s="326"/>
      <c r="B8" s="327"/>
      <c r="C8" s="327"/>
      <c r="D8" s="327" t="s">
        <v>125</v>
      </c>
      <c r="E8" s="327" t="s">
        <v>126</v>
      </c>
      <c r="F8" s="334" t="s">
        <v>127</v>
      </c>
      <c r="G8" s="327" t="s">
        <v>128</v>
      </c>
      <c r="H8" s="327"/>
      <c r="I8" s="328"/>
      <c r="J8" s="327"/>
      <c r="K8" s="326"/>
      <c r="L8" s="327" t="s">
        <v>177</v>
      </c>
      <c r="M8" s="327" t="s">
        <v>203</v>
      </c>
      <c r="N8" s="327" t="s">
        <v>119</v>
      </c>
      <c r="O8" s="327"/>
      <c r="P8" s="327"/>
      <c r="Q8" s="327"/>
      <c r="R8" s="327" t="s">
        <v>120</v>
      </c>
      <c r="S8" s="327" t="s">
        <v>121</v>
      </c>
      <c r="T8" s="326"/>
      <c r="U8" s="326"/>
      <c r="V8" s="327" t="s">
        <v>177</v>
      </c>
      <c r="W8" s="327" t="s">
        <v>203</v>
      </c>
      <c r="X8" s="327" t="s">
        <v>119</v>
      </c>
      <c r="Y8" s="327"/>
      <c r="Z8" s="327"/>
      <c r="AA8" s="327"/>
      <c r="AB8" s="329" t="s">
        <v>120</v>
      </c>
      <c r="AC8" s="328" t="s">
        <v>121</v>
      </c>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DM8" s="137"/>
      <c r="DN8" s="141"/>
    </row>
    <row r="9" spans="1:118" s="140" customFormat="1" ht="21" customHeight="1">
      <c r="A9" s="326"/>
      <c r="B9" s="327"/>
      <c r="C9" s="327"/>
      <c r="D9" s="327"/>
      <c r="E9" s="327"/>
      <c r="F9" s="334"/>
      <c r="G9" s="327"/>
      <c r="H9" s="327"/>
      <c r="I9" s="328"/>
      <c r="J9" s="327"/>
      <c r="K9" s="326"/>
      <c r="L9" s="327"/>
      <c r="M9" s="327"/>
      <c r="N9" s="136" t="s">
        <v>125</v>
      </c>
      <c r="O9" s="136" t="s">
        <v>126</v>
      </c>
      <c r="P9" s="136" t="s">
        <v>127</v>
      </c>
      <c r="Q9" s="136" t="s">
        <v>128</v>
      </c>
      <c r="R9" s="327"/>
      <c r="S9" s="327"/>
      <c r="T9" s="326"/>
      <c r="U9" s="326"/>
      <c r="V9" s="327"/>
      <c r="W9" s="327"/>
      <c r="X9" s="136" t="s">
        <v>125</v>
      </c>
      <c r="Y9" s="136" t="s">
        <v>126</v>
      </c>
      <c r="Z9" s="136" t="s">
        <v>127</v>
      </c>
      <c r="AA9" s="136" t="s">
        <v>128</v>
      </c>
      <c r="AB9" s="329"/>
      <c r="AC9" s="328"/>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DM9" s="137"/>
      <c r="DN9" s="141"/>
    </row>
    <row r="10" spans="1:118" s="140" customFormat="1" ht="21" customHeight="1">
      <c r="A10" s="142" t="s">
        <v>52</v>
      </c>
      <c r="B10" s="143">
        <f>B11+B65+B105</f>
        <v>7199.742299999999</v>
      </c>
      <c r="C10" s="143"/>
      <c r="D10" s="143">
        <f>SUM(D11,D65,D105)</f>
        <v>7199.734299999999</v>
      </c>
      <c r="E10" s="143"/>
      <c r="F10" s="143"/>
      <c r="G10" s="143"/>
      <c r="H10" s="143"/>
      <c r="I10" s="144">
        <f>SUM(I11,I65,I105)</f>
        <v>0.008</v>
      </c>
      <c r="J10" s="143"/>
      <c r="K10" s="145">
        <f>K11+K65+K105</f>
        <v>7</v>
      </c>
      <c r="L10" s="143">
        <f>L11+L65+L105</f>
        <v>5015.8117999999995</v>
      </c>
      <c r="M10" s="143"/>
      <c r="N10" s="143">
        <f>N11+N65+N105</f>
        <v>5015.8117999999995</v>
      </c>
      <c r="O10" s="143"/>
      <c r="P10" s="143"/>
      <c r="Q10" s="143"/>
      <c r="R10" s="143"/>
      <c r="S10" s="143"/>
      <c r="T10" s="145">
        <f>T11+T65+T105</f>
        <v>224</v>
      </c>
      <c r="U10" s="145">
        <f>U11+U65+U105</f>
        <v>905</v>
      </c>
      <c r="V10" s="143">
        <f>V11+V65+V105</f>
        <v>2183.9305</v>
      </c>
      <c r="W10" s="143"/>
      <c r="X10" s="143">
        <f>X11+X65+X105</f>
        <v>2183.9224999999997</v>
      </c>
      <c r="Y10" s="143"/>
      <c r="Z10" s="143"/>
      <c r="AA10" s="143"/>
      <c r="AB10" s="143"/>
      <c r="AC10" s="146">
        <f>AC11+AC65+AC105</f>
        <v>0.008</v>
      </c>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DM10" s="137"/>
      <c r="DN10" s="141"/>
    </row>
    <row r="11" spans="1:118" s="154" customFormat="1" ht="21" customHeight="1">
      <c r="A11" s="147" t="s">
        <v>178</v>
      </c>
      <c r="B11" s="148">
        <f>B12+B37+B38</f>
        <v>2315.2578999999996</v>
      </c>
      <c r="C11" s="148"/>
      <c r="D11" s="148">
        <f>D12+D37+D38</f>
        <v>2315.2499</v>
      </c>
      <c r="E11" s="148"/>
      <c r="F11" s="148"/>
      <c r="G11" s="148"/>
      <c r="H11" s="148"/>
      <c r="I11" s="149">
        <f>I12+I37+I38</f>
        <v>0.008</v>
      </c>
      <c r="J11" s="148"/>
      <c r="K11" s="150">
        <f>K12+K37+K38</f>
        <v>4</v>
      </c>
      <c r="L11" s="151">
        <f>L12+L37+L38</f>
        <v>658.0274999999999</v>
      </c>
      <c r="M11" s="151"/>
      <c r="N11" s="151">
        <f>N12+N37+N38</f>
        <v>658.0274999999999</v>
      </c>
      <c r="O11" s="151"/>
      <c r="P11" s="151"/>
      <c r="Q11" s="151"/>
      <c r="R11" s="151"/>
      <c r="S11" s="151"/>
      <c r="T11" s="150">
        <f>T12+T37+T38</f>
        <v>223</v>
      </c>
      <c r="U11" s="150">
        <f>U12+U37+U38</f>
        <v>900</v>
      </c>
      <c r="V11" s="148">
        <f>V12+V37+V38</f>
        <v>1657.2304</v>
      </c>
      <c r="W11" s="148"/>
      <c r="X11" s="148">
        <f>X12+X37+X38</f>
        <v>1657.2223999999999</v>
      </c>
      <c r="Y11" s="148"/>
      <c r="Z11" s="148"/>
      <c r="AA11" s="148"/>
      <c r="AB11" s="148"/>
      <c r="AC11" s="152">
        <f>AC12+AC37+AC38</f>
        <v>0.008</v>
      </c>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DM11" s="153"/>
      <c r="DN11" s="155"/>
    </row>
    <row r="12" spans="1:117" s="162" customFormat="1" ht="21" customHeight="1">
      <c r="A12" s="156" t="s">
        <v>179</v>
      </c>
      <c r="B12" s="157">
        <f>SUM(B13,B33)</f>
        <v>1383.2351999999998</v>
      </c>
      <c r="C12" s="157"/>
      <c r="D12" s="157">
        <f>SUM(D13,D33)</f>
        <v>1383.2351999999998</v>
      </c>
      <c r="E12" s="157"/>
      <c r="F12" s="157"/>
      <c r="G12" s="157"/>
      <c r="H12" s="157"/>
      <c r="I12" s="158"/>
      <c r="J12" s="157"/>
      <c r="K12" s="159">
        <f>K13</f>
        <v>2</v>
      </c>
      <c r="L12" s="160">
        <f>L13+L33</f>
        <v>192.01</v>
      </c>
      <c r="M12" s="160"/>
      <c r="N12" s="160">
        <f>N13+N33</f>
        <v>192.01</v>
      </c>
      <c r="O12" s="160"/>
      <c r="P12" s="160"/>
      <c r="Q12" s="160"/>
      <c r="R12" s="160"/>
      <c r="S12" s="160"/>
      <c r="T12" s="159">
        <f>T13+T33</f>
        <v>186</v>
      </c>
      <c r="U12" s="159">
        <f>U13+U33</f>
        <v>745</v>
      </c>
      <c r="V12" s="157">
        <f>V13+V33</f>
        <v>1191.2251999999999</v>
      </c>
      <c r="W12" s="157"/>
      <c r="X12" s="157">
        <f>X13+X33</f>
        <v>1191.2251999999999</v>
      </c>
      <c r="Y12" s="157"/>
      <c r="Z12" s="157"/>
      <c r="AA12" s="157"/>
      <c r="AB12" s="157"/>
      <c r="AC12" s="158"/>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DM12" s="161"/>
    </row>
    <row r="13" spans="1:118" s="167" customFormat="1" ht="21" customHeight="1">
      <c r="A13" s="55" t="s">
        <v>285</v>
      </c>
      <c r="B13" s="163">
        <f>SUM(B14:B32)</f>
        <v>1198.2351999999998</v>
      </c>
      <c r="C13" s="163"/>
      <c r="D13" s="163">
        <f>SUM(D14:D32)</f>
        <v>1198.2351999999998</v>
      </c>
      <c r="E13" s="163"/>
      <c r="F13" s="163"/>
      <c r="G13" s="163"/>
      <c r="H13" s="163"/>
      <c r="I13" s="164"/>
      <c r="J13" s="163"/>
      <c r="K13" s="110">
        <f>SUM(K14:K32)</f>
        <v>2</v>
      </c>
      <c r="L13" s="165">
        <f>SUM(L14:L32)</f>
        <v>7.01</v>
      </c>
      <c r="M13" s="165"/>
      <c r="N13" s="165">
        <f>SUM(N14:N32)</f>
        <v>7.01</v>
      </c>
      <c r="O13" s="163"/>
      <c r="P13" s="163"/>
      <c r="Q13" s="163"/>
      <c r="R13" s="163"/>
      <c r="S13" s="163"/>
      <c r="T13" s="110">
        <f>SUM(T14:T32)</f>
        <v>186</v>
      </c>
      <c r="U13" s="110">
        <f>SUM(U14:U32)</f>
        <v>745</v>
      </c>
      <c r="V13" s="163">
        <f>SUM(V14:V32)</f>
        <v>1191.2251999999999</v>
      </c>
      <c r="W13" s="163"/>
      <c r="X13" s="163">
        <f>SUM(X14:X32)</f>
        <v>1191.2251999999999</v>
      </c>
      <c r="Y13" s="163"/>
      <c r="Z13" s="163"/>
      <c r="AA13" s="163"/>
      <c r="AB13" s="163"/>
      <c r="AC13" s="164"/>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DM13" s="166"/>
      <c r="DN13" s="168"/>
    </row>
    <row r="14" spans="1:129" s="174" customFormat="1" ht="21" customHeight="1">
      <c r="A14" s="169" t="s">
        <v>286</v>
      </c>
      <c r="B14" s="170">
        <f aca="true" t="shared" si="0" ref="B14:B32">D14</f>
        <v>1.723</v>
      </c>
      <c r="C14" s="171"/>
      <c r="D14" s="171">
        <v>1.723</v>
      </c>
      <c r="E14" s="171"/>
      <c r="F14" s="171"/>
      <c r="G14" s="171"/>
      <c r="H14" s="171"/>
      <c r="I14" s="172"/>
      <c r="J14" s="171"/>
      <c r="K14" s="74">
        <v>1</v>
      </c>
      <c r="L14" s="173">
        <f>N14</f>
        <v>1.723</v>
      </c>
      <c r="M14" s="173"/>
      <c r="N14" s="173">
        <v>1.723</v>
      </c>
      <c r="O14" s="171"/>
      <c r="P14" s="171"/>
      <c r="Q14" s="171"/>
      <c r="R14" s="171"/>
      <c r="S14" s="171"/>
      <c r="T14" s="74"/>
      <c r="U14" s="74"/>
      <c r="V14" s="171"/>
      <c r="W14" s="171"/>
      <c r="X14" s="171"/>
      <c r="Y14" s="171"/>
      <c r="Z14" s="171"/>
      <c r="AA14" s="171"/>
      <c r="AB14" s="68"/>
      <c r="AC14" s="172"/>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69" t="s">
        <v>287</v>
      </c>
      <c r="DN14" s="175" t="s">
        <v>288</v>
      </c>
      <c r="DO14" s="175"/>
      <c r="DP14" s="175"/>
      <c r="DQ14" s="175"/>
      <c r="DR14" s="175"/>
      <c r="DS14" s="175"/>
      <c r="DT14" s="175"/>
      <c r="DU14" s="175"/>
      <c r="DV14" s="175"/>
      <c r="DW14" s="175"/>
      <c r="DX14" s="175"/>
      <c r="DY14" s="175"/>
    </row>
    <row r="15" spans="1:118" s="73" customFormat="1" ht="21" customHeight="1">
      <c r="A15" s="169" t="s">
        <v>289</v>
      </c>
      <c r="B15" s="170">
        <f t="shared" si="0"/>
        <v>5.287</v>
      </c>
      <c r="C15" s="170"/>
      <c r="D15" s="171">
        <v>5.287</v>
      </c>
      <c r="E15" s="170"/>
      <c r="F15" s="170"/>
      <c r="G15" s="170"/>
      <c r="H15" s="170"/>
      <c r="I15" s="176"/>
      <c r="J15" s="170"/>
      <c r="K15" s="177">
        <v>1</v>
      </c>
      <c r="L15" s="173">
        <f>N15</f>
        <v>5.287</v>
      </c>
      <c r="M15" s="178"/>
      <c r="N15" s="173">
        <v>5.287</v>
      </c>
      <c r="O15" s="170"/>
      <c r="P15" s="170"/>
      <c r="Q15" s="170"/>
      <c r="R15" s="170"/>
      <c r="S15" s="170"/>
      <c r="T15" s="177"/>
      <c r="U15" s="177"/>
      <c r="V15" s="170"/>
      <c r="W15" s="170"/>
      <c r="X15" s="170"/>
      <c r="Y15" s="171"/>
      <c r="Z15" s="171"/>
      <c r="AA15" s="171"/>
      <c r="AB15" s="68"/>
      <c r="AC15" s="172"/>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DM15" s="169" t="s">
        <v>287</v>
      </c>
      <c r="DN15" s="174" t="s">
        <v>290</v>
      </c>
    </row>
    <row r="16" spans="1:118" s="179" customFormat="1" ht="21" customHeight="1">
      <c r="A16" s="169" t="s">
        <v>291</v>
      </c>
      <c r="B16" s="170">
        <f t="shared" si="0"/>
        <v>21.3305</v>
      </c>
      <c r="C16" s="170"/>
      <c r="D16" s="170">
        <v>21.3305</v>
      </c>
      <c r="E16" s="170"/>
      <c r="F16" s="170"/>
      <c r="G16" s="170"/>
      <c r="H16" s="170"/>
      <c r="I16" s="176"/>
      <c r="J16" s="170"/>
      <c r="K16" s="177"/>
      <c r="L16" s="171"/>
      <c r="M16" s="170"/>
      <c r="N16" s="171"/>
      <c r="O16" s="170"/>
      <c r="P16" s="170"/>
      <c r="Q16" s="170"/>
      <c r="R16" s="170"/>
      <c r="S16" s="170"/>
      <c r="T16" s="177"/>
      <c r="U16" s="177"/>
      <c r="V16" s="170">
        <f aca="true" t="shared" si="1" ref="V16:V21">X16</f>
        <v>21.3305</v>
      </c>
      <c r="W16" s="170"/>
      <c r="X16" s="170">
        <v>21.3305</v>
      </c>
      <c r="Y16" s="171"/>
      <c r="Z16" s="171"/>
      <c r="AA16" s="171"/>
      <c r="AB16" s="68"/>
      <c r="AC16" s="172"/>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DM16" s="169" t="s">
        <v>292</v>
      </c>
      <c r="DN16" s="175" t="s">
        <v>293</v>
      </c>
    </row>
    <row r="17" spans="1:256" s="180" customFormat="1" ht="21" customHeight="1">
      <c r="A17" s="169" t="s">
        <v>294</v>
      </c>
      <c r="B17" s="170">
        <f t="shared" si="0"/>
        <v>30.8225</v>
      </c>
      <c r="C17" s="171"/>
      <c r="D17" s="171">
        <v>30.8225</v>
      </c>
      <c r="E17" s="171"/>
      <c r="F17" s="171"/>
      <c r="G17" s="171"/>
      <c r="H17" s="171"/>
      <c r="I17" s="172"/>
      <c r="J17" s="171"/>
      <c r="K17" s="74"/>
      <c r="L17" s="171"/>
      <c r="M17" s="171"/>
      <c r="N17" s="171"/>
      <c r="O17" s="171"/>
      <c r="P17" s="171"/>
      <c r="Q17" s="171"/>
      <c r="R17" s="171"/>
      <c r="S17" s="171"/>
      <c r="T17" s="74"/>
      <c r="U17" s="74"/>
      <c r="V17" s="170">
        <v>30.8225</v>
      </c>
      <c r="W17" s="171"/>
      <c r="X17" s="171">
        <f>V17</f>
        <v>30.8225</v>
      </c>
      <c r="Y17" s="171"/>
      <c r="Z17" s="171"/>
      <c r="AA17" s="171"/>
      <c r="AB17" s="68"/>
      <c r="AC17" s="172"/>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69" t="s">
        <v>295</v>
      </c>
      <c r="DN17" s="175" t="s">
        <v>296</v>
      </c>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175"/>
      <c r="IH17" s="175"/>
      <c r="II17" s="175"/>
      <c r="IJ17" s="175"/>
      <c r="IK17" s="175"/>
      <c r="IL17" s="175"/>
      <c r="IM17" s="175"/>
      <c r="IN17" s="175"/>
      <c r="IO17" s="175"/>
      <c r="IP17" s="175"/>
      <c r="IQ17" s="175"/>
      <c r="IR17" s="175"/>
      <c r="IS17" s="175"/>
      <c r="IT17" s="175"/>
      <c r="IU17" s="175"/>
      <c r="IV17" s="175"/>
    </row>
    <row r="18" spans="1:118" s="175" customFormat="1" ht="21" customHeight="1">
      <c r="A18" s="181" t="s">
        <v>297</v>
      </c>
      <c r="B18" s="170">
        <f t="shared" si="0"/>
        <v>68.2476</v>
      </c>
      <c r="C18" s="170"/>
      <c r="D18" s="170">
        <v>68.2476</v>
      </c>
      <c r="E18" s="171"/>
      <c r="F18" s="171"/>
      <c r="G18" s="171"/>
      <c r="H18" s="171"/>
      <c r="I18" s="172"/>
      <c r="J18" s="171"/>
      <c r="K18" s="74"/>
      <c r="L18" s="171"/>
      <c r="M18" s="171"/>
      <c r="N18" s="171"/>
      <c r="O18" s="171"/>
      <c r="P18" s="171"/>
      <c r="Q18" s="171"/>
      <c r="R18" s="171"/>
      <c r="S18" s="171"/>
      <c r="T18" s="74"/>
      <c r="U18" s="74"/>
      <c r="V18" s="170">
        <f t="shared" si="1"/>
        <v>68.2476</v>
      </c>
      <c r="W18" s="170"/>
      <c r="X18" s="170">
        <v>68.2476</v>
      </c>
      <c r="Y18" s="171"/>
      <c r="Z18" s="171"/>
      <c r="AA18" s="171"/>
      <c r="AB18" s="68"/>
      <c r="AC18" s="172"/>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DM18" s="181" t="s">
        <v>298</v>
      </c>
      <c r="DN18" s="175" t="s">
        <v>299</v>
      </c>
    </row>
    <row r="19" spans="1:118" s="73" customFormat="1" ht="21" customHeight="1">
      <c r="A19" s="182" t="s">
        <v>300</v>
      </c>
      <c r="B19" s="170">
        <f t="shared" si="0"/>
        <v>56.0217</v>
      </c>
      <c r="C19" s="183"/>
      <c r="D19" s="171">
        <v>56.0217</v>
      </c>
      <c r="E19" s="170"/>
      <c r="F19" s="170"/>
      <c r="G19" s="170"/>
      <c r="H19" s="170"/>
      <c r="I19" s="176"/>
      <c r="J19" s="170"/>
      <c r="K19" s="177"/>
      <c r="L19" s="170"/>
      <c r="M19" s="170"/>
      <c r="N19" s="170"/>
      <c r="O19" s="170"/>
      <c r="P19" s="170"/>
      <c r="Q19" s="170"/>
      <c r="R19" s="170"/>
      <c r="S19" s="170"/>
      <c r="T19" s="177"/>
      <c r="U19" s="177"/>
      <c r="V19" s="171">
        <f t="shared" si="1"/>
        <v>56.0217</v>
      </c>
      <c r="W19" s="183"/>
      <c r="X19" s="171">
        <v>56.0217</v>
      </c>
      <c r="Y19" s="171"/>
      <c r="Z19" s="171"/>
      <c r="AA19" s="171"/>
      <c r="AB19" s="68"/>
      <c r="AC19" s="172"/>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DM19" s="182" t="s">
        <v>301</v>
      </c>
      <c r="DN19" s="174" t="s">
        <v>302</v>
      </c>
    </row>
    <row r="20" spans="1:118" s="73" customFormat="1" ht="21" customHeight="1">
      <c r="A20" s="182" t="s">
        <v>303</v>
      </c>
      <c r="B20" s="170">
        <f t="shared" si="0"/>
        <v>93.3607</v>
      </c>
      <c r="C20" s="170"/>
      <c r="D20" s="171">
        <v>93.3607</v>
      </c>
      <c r="E20" s="170"/>
      <c r="F20" s="170"/>
      <c r="G20" s="170"/>
      <c r="H20" s="170"/>
      <c r="I20" s="176"/>
      <c r="J20" s="170"/>
      <c r="K20" s="177"/>
      <c r="L20" s="170"/>
      <c r="M20" s="170"/>
      <c r="N20" s="170"/>
      <c r="O20" s="170"/>
      <c r="P20" s="170"/>
      <c r="Q20" s="170"/>
      <c r="R20" s="170"/>
      <c r="S20" s="170"/>
      <c r="T20" s="177"/>
      <c r="U20" s="177"/>
      <c r="V20" s="170">
        <f t="shared" si="1"/>
        <v>93.3607</v>
      </c>
      <c r="W20" s="170"/>
      <c r="X20" s="171">
        <v>93.3607</v>
      </c>
      <c r="Y20" s="171"/>
      <c r="Z20" s="171"/>
      <c r="AA20" s="171"/>
      <c r="AB20" s="68"/>
      <c r="AC20" s="172"/>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DM20" s="182" t="s">
        <v>301</v>
      </c>
      <c r="DN20" s="174" t="s">
        <v>304</v>
      </c>
    </row>
    <row r="21" spans="1:118" s="73" customFormat="1" ht="21" customHeight="1">
      <c r="A21" s="182" t="s">
        <v>305</v>
      </c>
      <c r="B21" s="170">
        <f t="shared" si="0"/>
        <v>36.751</v>
      </c>
      <c r="C21" s="183"/>
      <c r="D21" s="173">
        <v>36.751</v>
      </c>
      <c r="E21" s="170"/>
      <c r="F21" s="170"/>
      <c r="G21" s="170"/>
      <c r="H21" s="170"/>
      <c r="I21" s="176"/>
      <c r="J21" s="170"/>
      <c r="K21" s="177"/>
      <c r="L21" s="170"/>
      <c r="M21" s="170"/>
      <c r="N21" s="170"/>
      <c r="O21" s="170"/>
      <c r="P21" s="170"/>
      <c r="Q21" s="170"/>
      <c r="R21" s="170"/>
      <c r="S21" s="170"/>
      <c r="T21" s="177"/>
      <c r="U21" s="177"/>
      <c r="V21" s="178">
        <f t="shared" si="1"/>
        <v>36.751</v>
      </c>
      <c r="W21" s="183"/>
      <c r="X21" s="173">
        <v>36.751</v>
      </c>
      <c r="Y21" s="171"/>
      <c r="Z21" s="171"/>
      <c r="AA21" s="171"/>
      <c r="AB21" s="68"/>
      <c r="AC21" s="172"/>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DM21" s="182" t="s">
        <v>301</v>
      </c>
      <c r="DN21" s="174" t="s">
        <v>306</v>
      </c>
    </row>
    <row r="22" spans="1:118" s="175" customFormat="1" ht="21" customHeight="1">
      <c r="A22" s="169" t="s">
        <v>307</v>
      </c>
      <c r="B22" s="170">
        <f t="shared" si="0"/>
        <v>38.23</v>
      </c>
      <c r="C22" s="184"/>
      <c r="D22" s="184">
        <v>38.23</v>
      </c>
      <c r="E22" s="171"/>
      <c r="F22" s="171"/>
      <c r="G22" s="171"/>
      <c r="H22" s="171"/>
      <c r="I22" s="172"/>
      <c r="J22" s="171"/>
      <c r="K22" s="74"/>
      <c r="L22" s="171"/>
      <c r="M22" s="171"/>
      <c r="N22" s="171"/>
      <c r="O22" s="171"/>
      <c r="P22" s="171"/>
      <c r="Q22" s="171"/>
      <c r="R22" s="171"/>
      <c r="S22" s="171"/>
      <c r="T22" s="74">
        <v>36</v>
      </c>
      <c r="U22" s="177">
        <v>151</v>
      </c>
      <c r="V22" s="184">
        <f>B22</f>
        <v>38.23</v>
      </c>
      <c r="W22" s="184"/>
      <c r="X22" s="184">
        <f>B22</f>
        <v>38.23</v>
      </c>
      <c r="Y22" s="171"/>
      <c r="Z22" s="171"/>
      <c r="AA22" s="171"/>
      <c r="AB22" s="68"/>
      <c r="AC22" s="172"/>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DM22" s="169" t="s">
        <v>308</v>
      </c>
      <c r="DN22" s="175" t="s">
        <v>309</v>
      </c>
    </row>
    <row r="23" spans="1:118" s="175" customFormat="1" ht="21" customHeight="1">
      <c r="A23" s="169" t="s">
        <v>310</v>
      </c>
      <c r="B23" s="170">
        <f t="shared" si="0"/>
        <v>16.189</v>
      </c>
      <c r="C23" s="171"/>
      <c r="D23" s="171">
        <v>16.189</v>
      </c>
      <c r="E23" s="171"/>
      <c r="F23" s="171"/>
      <c r="G23" s="171"/>
      <c r="H23" s="171"/>
      <c r="I23" s="172"/>
      <c r="J23" s="171"/>
      <c r="K23" s="74"/>
      <c r="L23" s="171"/>
      <c r="M23" s="171"/>
      <c r="N23" s="171"/>
      <c r="O23" s="171"/>
      <c r="P23" s="171"/>
      <c r="Q23" s="171"/>
      <c r="R23" s="171"/>
      <c r="S23" s="171"/>
      <c r="T23" s="74">
        <v>150</v>
      </c>
      <c r="U23" s="177">
        <v>594</v>
      </c>
      <c r="V23" s="173">
        <f>B23</f>
        <v>16.189</v>
      </c>
      <c r="W23" s="173"/>
      <c r="X23" s="173">
        <f>B23</f>
        <v>16.189</v>
      </c>
      <c r="Y23" s="171"/>
      <c r="Z23" s="171"/>
      <c r="AA23" s="171"/>
      <c r="AB23" s="68"/>
      <c r="AC23" s="172"/>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DM23" s="169" t="s">
        <v>308</v>
      </c>
      <c r="DN23" s="175" t="s">
        <v>311</v>
      </c>
    </row>
    <row r="24" spans="1:118" s="175" customFormat="1" ht="21" customHeight="1">
      <c r="A24" s="169" t="s">
        <v>312</v>
      </c>
      <c r="B24" s="170">
        <f t="shared" si="0"/>
        <v>65.0048</v>
      </c>
      <c r="C24" s="171"/>
      <c r="D24" s="170">
        <v>65.0048</v>
      </c>
      <c r="E24" s="171"/>
      <c r="F24" s="171"/>
      <c r="G24" s="171"/>
      <c r="H24" s="171"/>
      <c r="I24" s="172"/>
      <c r="J24" s="171"/>
      <c r="K24" s="74"/>
      <c r="L24" s="171"/>
      <c r="M24" s="171"/>
      <c r="N24" s="171"/>
      <c r="O24" s="171"/>
      <c r="P24" s="171"/>
      <c r="Q24" s="171"/>
      <c r="R24" s="171"/>
      <c r="S24" s="171"/>
      <c r="T24" s="74"/>
      <c r="U24" s="177"/>
      <c r="V24" s="170">
        <v>65.0048</v>
      </c>
      <c r="W24" s="171"/>
      <c r="X24" s="170">
        <v>65.0048</v>
      </c>
      <c r="Y24" s="171"/>
      <c r="Z24" s="171"/>
      <c r="AA24" s="171"/>
      <c r="AB24" s="68"/>
      <c r="AC24" s="172"/>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DM24" s="169" t="s">
        <v>308</v>
      </c>
      <c r="DN24" s="175" t="s">
        <v>313</v>
      </c>
    </row>
    <row r="25" spans="1:118" s="175" customFormat="1" ht="21" customHeight="1">
      <c r="A25" s="169" t="s">
        <v>314</v>
      </c>
      <c r="B25" s="170">
        <f t="shared" si="0"/>
        <v>23.4575</v>
      </c>
      <c r="C25" s="171"/>
      <c r="D25" s="170">
        <v>23.4575</v>
      </c>
      <c r="E25" s="171"/>
      <c r="F25" s="171"/>
      <c r="G25" s="171"/>
      <c r="H25" s="171"/>
      <c r="I25" s="172"/>
      <c r="J25" s="171"/>
      <c r="K25" s="74"/>
      <c r="L25" s="171"/>
      <c r="M25" s="171"/>
      <c r="N25" s="171"/>
      <c r="O25" s="171"/>
      <c r="P25" s="171"/>
      <c r="Q25" s="171"/>
      <c r="R25" s="171"/>
      <c r="S25" s="171"/>
      <c r="T25" s="74"/>
      <c r="U25" s="177"/>
      <c r="V25" s="170">
        <f aca="true" t="shared" si="2" ref="V25:V32">X25</f>
        <v>23.4575</v>
      </c>
      <c r="W25" s="171"/>
      <c r="X25" s="170">
        <v>23.4575</v>
      </c>
      <c r="Y25" s="171"/>
      <c r="Z25" s="171"/>
      <c r="AA25" s="171"/>
      <c r="AB25" s="68"/>
      <c r="AC25" s="172"/>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DM25" s="169" t="s">
        <v>308</v>
      </c>
      <c r="DN25" s="175" t="s">
        <v>315</v>
      </c>
    </row>
    <row r="26" spans="1:118" s="175" customFormat="1" ht="21" customHeight="1">
      <c r="A26" s="181" t="s">
        <v>316</v>
      </c>
      <c r="B26" s="170">
        <f t="shared" si="0"/>
        <v>47.619</v>
      </c>
      <c r="C26" s="171"/>
      <c r="D26" s="171">
        <v>47.619</v>
      </c>
      <c r="E26" s="171"/>
      <c r="F26" s="171"/>
      <c r="G26" s="171"/>
      <c r="H26" s="171"/>
      <c r="I26" s="172"/>
      <c r="J26" s="171"/>
      <c r="K26" s="74"/>
      <c r="L26" s="171"/>
      <c r="M26" s="171"/>
      <c r="N26" s="171"/>
      <c r="O26" s="171"/>
      <c r="P26" s="171"/>
      <c r="Q26" s="171"/>
      <c r="R26" s="171"/>
      <c r="S26" s="171"/>
      <c r="T26" s="74"/>
      <c r="U26" s="74"/>
      <c r="V26" s="185">
        <f t="shared" si="2"/>
        <v>47.619</v>
      </c>
      <c r="W26" s="173"/>
      <c r="X26" s="173">
        <v>47.619</v>
      </c>
      <c r="Y26" s="171"/>
      <c r="Z26" s="171"/>
      <c r="AA26" s="171"/>
      <c r="AB26" s="68"/>
      <c r="AC26" s="172"/>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DM26" s="181" t="s">
        <v>317</v>
      </c>
      <c r="DN26" s="175" t="s">
        <v>318</v>
      </c>
    </row>
    <row r="27" spans="1:118" s="175" customFormat="1" ht="21" customHeight="1">
      <c r="A27" s="169" t="s">
        <v>319</v>
      </c>
      <c r="B27" s="170">
        <f t="shared" si="0"/>
        <v>206.522</v>
      </c>
      <c r="C27" s="173"/>
      <c r="D27" s="173">
        <v>206.522</v>
      </c>
      <c r="E27" s="171"/>
      <c r="F27" s="171"/>
      <c r="G27" s="171"/>
      <c r="H27" s="171"/>
      <c r="I27" s="172"/>
      <c r="J27" s="171"/>
      <c r="K27" s="74"/>
      <c r="L27" s="171"/>
      <c r="M27" s="171"/>
      <c r="N27" s="171"/>
      <c r="O27" s="171"/>
      <c r="P27" s="171"/>
      <c r="Q27" s="171"/>
      <c r="R27" s="171"/>
      <c r="S27" s="171"/>
      <c r="T27" s="74"/>
      <c r="U27" s="74"/>
      <c r="V27" s="178">
        <v>206.522</v>
      </c>
      <c r="W27" s="173"/>
      <c r="X27" s="173">
        <f>V27</f>
        <v>206.522</v>
      </c>
      <c r="Y27" s="171"/>
      <c r="Z27" s="171"/>
      <c r="AA27" s="171"/>
      <c r="AB27" s="68"/>
      <c r="AC27" s="172"/>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DM27" s="169" t="s">
        <v>320</v>
      </c>
      <c r="DN27" s="175" t="s">
        <v>321</v>
      </c>
    </row>
    <row r="28" spans="1:118" s="175" customFormat="1" ht="21" customHeight="1">
      <c r="A28" s="169" t="s">
        <v>322</v>
      </c>
      <c r="B28" s="170">
        <f t="shared" si="0"/>
        <v>85.6698</v>
      </c>
      <c r="C28" s="184"/>
      <c r="D28" s="171">
        <v>85.6698</v>
      </c>
      <c r="E28" s="171"/>
      <c r="F28" s="171"/>
      <c r="G28" s="171"/>
      <c r="H28" s="171"/>
      <c r="I28" s="172"/>
      <c r="J28" s="171"/>
      <c r="K28" s="74"/>
      <c r="L28" s="171"/>
      <c r="M28" s="171"/>
      <c r="N28" s="171"/>
      <c r="O28" s="171"/>
      <c r="P28" s="171"/>
      <c r="Q28" s="171"/>
      <c r="R28" s="171"/>
      <c r="S28" s="171"/>
      <c r="T28" s="74"/>
      <c r="U28" s="74"/>
      <c r="V28" s="171">
        <f t="shared" si="2"/>
        <v>85.6698</v>
      </c>
      <c r="W28" s="184"/>
      <c r="X28" s="171">
        <v>85.6698</v>
      </c>
      <c r="Y28" s="171"/>
      <c r="Z28" s="171"/>
      <c r="AA28" s="171"/>
      <c r="AB28" s="68"/>
      <c r="AC28" s="172"/>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DM28" s="169" t="s">
        <v>320</v>
      </c>
      <c r="DN28" s="175" t="s">
        <v>323</v>
      </c>
    </row>
    <row r="29" spans="1:118" s="175" customFormat="1" ht="21" customHeight="1">
      <c r="A29" s="181" t="s">
        <v>324</v>
      </c>
      <c r="B29" s="170">
        <f t="shared" si="0"/>
        <v>126.6349</v>
      </c>
      <c r="C29" s="186"/>
      <c r="D29" s="171">
        <v>126.6349</v>
      </c>
      <c r="E29" s="171"/>
      <c r="F29" s="171"/>
      <c r="G29" s="171"/>
      <c r="H29" s="171"/>
      <c r="I29" s="172"/>
      <c r="J29" s="171"/>
      <c r="K29" s="74"/>
      <c r="L29" s="171"/>
      <c r="M29" s="171"/>
      <c r="N29" s="171"/>
      <c r="O29" s="171"/>
      <c r="P29" s="171"/>
      <c r="Q29" s="171"/>
      <c r="R29" s="171"/>
      <c r="S29" s="171"/>
      <c r="T29" s="74"/>
      <c r="U29" s="74"/>
      <c r="V29" s="170">
        <f t="shared" si="2"/>
        <v>126.6349</v>
      </c>
      <c r="W29" s="186"/>
      <c r="X29" s="171">
        <v>126.6349</v>
      </c>
      <c r="Y29" s="171"/>
      <c r="Z29" s="171"/>
      <c r="AA29" s="171"/>
      <c r="AB29" s="68"/>
      <c r="AC29" s="172"/>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DM29" s="181" t="s">
        <v>325</v>
      </c>
      <c r="DN29" s="175" t="s">
        <v>326</v>
      </c>
    </row>
    <row r="30" spans="1:118" s="175" customFormat="1" ht="21" customHeight="1">
      <c r="A30" s="181" t="s">
        <v>327</v>
      </c>
      <c r="B30" s="170">
        <f t="shared" si="0"/>
        <v>101.526</v>
      </c>
      <c r="C30" s="187"/>
      <c r="D30" s="171">
        <v>101.526</v>
      </c>
      <c r="E30" s="171"/>
      <c r="F30" s="171"/>
      <c r="G30" s="171"/>
      <c r="H30" s="171"/>
      <c r="I30" s="172"/>
      <c r="J30" s="171"/>
      <c r="K30" s="74"/>
      <c r="L30" s="171"/>
      <c r="M30" s="171"/>
      <c r="N30" s="171"/>
      <c r="O30" s="171"/>
      <c r="P30" s="171"/>
      <c r="Q30" s="171"/>
      <c r="R30" s="171"/>
      <c r="S30" s="171"/>
      <c r="T30" s="74"/>
      <c r="U30" s="74"/>
      <c r="V30" s="186">
        <f t="shared" si="2"/>
        <v>101.526</v>
      </c>
      <c r="W30" s="187"/>
      <c r="X30" s="171">
        <v>101.526</v>
      </c>
      <c r="Y30" s="171"/>
      <c r="Z30" s="171"/>
      <c r="AA30" s="171"/>
      <c r="AB30" s="68"/>
      <c r="AC30" s="172"/>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DM30" s="181" t="s">
        <v>325</v>
      </c>
      <c r="DN30" s="175" t="s">
        <v>328</v>
      </c>
    </row>
    <row r="31" spans="1:118" s="175" customFormat="1" ht="21" customHeight="1">
      <c r="A31" s="188" t="s">
        <v>329</v>
      </c>
      <c r="B31" s="170">
        <f t="shared" si="0"/>
        <v>81.4875</v>
      </c>
      <c r="C31" s="186"/>
      <c r="D31" s="171">
        <v>81.4875</v>
      </c>
      <c r="E31" s="171"/>
      <c r="F31" s="171"/>
      <c r="G31" s="171"/>
      <c r="H31" s="171"/>
      <c r="I31" s="172"/>
      <c r="J31" s="171"/>
      <c r="K31" s="74"/>
      <c r="L31" s="171"/>
      <c r="M31" s="171"/>
      <c r="N31" s="171"/>
      <c r="O31" s="171"/>
      <c r="P31" s="171"/>
      <c r="Q31" s="171"/>
      <c r="R31" s="171"/>
      <c r="S31" s="171"/>
      <c r="T31" s="74"/>
      <c r="U31" s="74"/>
      <c r="V31" s="170">
        <f t="shared" si="2"/>
        <v>81.4875</v>
      </c>
      <c r="W31" s="186"/>
      <c r="X31" s="171">
        <v>81.4875</v>
      </c>
      <c r="Y31" s="171"/>
      <c r="Z31" s="171"/>
      <c r="AA31" s="171"/>
      <c r="AB31" s="68"/>
      <c r="AC31" s="172"/>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DM31" s="188" t="s">
        <v>325</v>
      </c>
      <c r="DN31" s="175" t="s">
        <v>330</v>
      </c>
    </row>
    <row r="32" spans="1:118" s="175" customFormat="1" ht="21" customHeight="1">
      <c r="A32" s="188" t="s">
        <v>331</v>
      </c>
      <c r="B32" s="170">
        <f t="shared" si="0"/>
        <v>92.3507</v>
      </c>
      <c r="C32" s="186"/>
      <c r="D32" s="171">
        <v>92.3507</v>
      </c>
      <c r="E32" s="171"/>
      <c r="F32" s="171"/>
      <c r="G32" s="171"/>
      <c r="H32" s="171"/>
      <c r="I32" s="172"/>
      <c r="J32" s="171"/>
      <c r="K32" s="74"/>
      <c r="L32" s="171"/>
      <c r="M32" s="171"/>
      <c r="N32" s="171"/>
      <c r="O32" s="171"/>
      <c r="P32" s="171"/>
      <c r="Q32" s="171"/>
      <c r="R32" s="171"/>
      <c r="S32" s="171"/>
      <c r="T32" s="74"/>
      <c r="U32" s="74"/>
      <c r="V32" s="170">
        <f t="shared" si="2"/>
        <v>92.3507</v>
      </c>
      <c r="W32" s="186"/>
      <c r="X32" s="171">
        <v>92.3507</v>
      </c>
      <c r="Y32" s="171"/>
      <c r="Z32" s="171"/>
      <c r="AA32" s="171"/>
      <c r="AB32" s="68"/>
      <c r="AC32" s="172"/>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DM32" s="188" t="s">
        <v>325</v>
      </c>
      <c r="DN32" s="175" t="s">
        <v>332</v>
      </c>
    </row>
    <row r="33" spans="1:117" s="168" customFormat="1" ht="21" customHeight="1">
      <c r="A33" s="55" t="s">
        <v>333</v>
      </c>
      <c r="B33" s="189">
        <f>SUM(B34:B36)</f>
        <v>185</v>
      </c>
      <c r="C33" s="189"/>
      <c r="D33" s="189">
        <f>SUM(D34:D36)</f>
        <v>185</v>
      </c>
      <c r="E33" s="190"/>
      <c r="F33" s="190"/>
      <c r="G33" s="190"/>
      <c r="H33" s="190"/>
      <c r="I33" s="191"/>
      <c r="J33" s="190"/>
      <c r="K33" s="192">
        <f>SUM(K34:K36)</f>
        <v>3</v>
      </c>
      <c r="L33" s="189">
        <f>SUM(L34:L36)</f>
        <v>185</v>
      </c>
      <c r="M33" s="189"/>
      <c r="N33" s="189">
        <f>SUM(N34:N36)</f>
        <v>185</v>
      </c>
      <c r="O33" s="190"/>
      <c r="P33" s="190"/>
      <c r="Q33" s="190"/>
      <c r="R33" s="190"/>
      <c r="S33" s="190"/>
      <c r="T33" s="192"/>
      <c r="U33" s="192"/>
      <c r="V33" s="190"/>
      <c r="W33" s="190"/>
      <c r="X33" s="190"/>
      <c r="Y33" s="190"/>
      <c r="Z33" s="190"/>
      <c r="AA33" s="190"/>
      <c r="AB33" s="193"/>
      <c r="AC33" s="191"/>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DM33" s="194"/>
    </row>
    <row r="34" spans="1:129" ht="24.75" customHeight="1">
      <c r="A34" s="195" t="s">
        <v>275</v>
      </c>
      <c r="B34" s="196">
        <v>45</v>
      </c>
      <c r="C34" s="197"/>
      <c r="D34" s="196">
        <v>45</v>
      </c>
      <c r="E34" s="198"/>
      <c r="F34" s="198"/>
      <c r="G34" s="198"/>
      <c r="H34" s="198"/>
      <c r="I34" s="199"/>
      <c r="J34" s="198"/>
      <c r="K34" s="38">
        <v>1</v>
      </c>
      <c r="L34" s="196">
        <v>45</v>
      </c>
      <c r="M34" s="196"/>
      <c r="N34" s="196">
        <v>45</v>
      </c>
      <c r="O34" s="198"/>
      <c r="P34" s="198"/>
      <c r="Q34" s="198"/>
      <c r="R34" s="198"/>
      <c r="S34" s="198"/>
      <c r="T34" s="38"/>
      <c r="U34" s="38"/>
      <c r="V34" s="198"/>
      <c r="W34" s="198"/>
      <c r="X34" s="200"/>
      <c r="Y34" s="198"/>
      <c r="Z34" s="198"/>
      <c r="AA34" s="198"/>
      <c r="AB34" s="106"/>
      <c r="AC34" s="199"/>
      <c r="AD34" s="201"/>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N34" s="129"/>
      <c r="DO34" s="129"/>
      <c r="DP34" s="129"/>
      <c r="DQ34" s="129"/>
      <c r="DR34" s="129"/>
      <c r="DS34" s="129"/>
      <c r="DT34" s="129"/>
      <c r="DU34" s="129"/>
      <c r="DV34" s="129"/>
      <c r="DW34" s="129"/>
      <c r="DX34" s="129"/>
      <c r="DY34" s="129"/>
    </row>
    <row r="35" spans="1:129" ht="24.75" customHeight="1">
      <c r="A35" s="195" t="s">
        <v>334</v>
      </c>
      <c r="B35" s="196">
        <v>100</v>
      </c>
      <c r="C35" s="197"/>
      <c r="D35" s="196">
        <v>100</v>
      </c>
      <c r="E35" s="198"/>
      <c r="F35" s="198"/>
      <c r="G35" s="198"/>
      <c r="H35" s="198"/>
      <c r="I35" s="199"/>
      <c r="J35" s="198"/>
      <c r="K35" s="38">
        <v>1</v>
      </c>
      <c r="L35" s="196">
        <v>100</v>
      </c>
      <c r="M35" s="196"/>
      <c r="N35" s="196">
        <v>100</v>
      </c>
      <c r="O35" s="198"/>
      <c r="P35" s="198"/>
      <c r="Q35" s="198"/>
      <c r="R35" s="198"/>
      <c r="S35" s="198"/>
      <c r="T35" s="38"/>
      <c r="U35" s="38"/>
      <c r="V35" s="198"/>
      <c r="W35" s="198"/>
      <c r="X35" s="200"/>
      <c r="Y35" s="198"/>
      <c r="Z35" s="198"/>
      <c r="AA35" s="198"/>
      <c r="AB35" s="106"/>
      <c r="AC35" s="19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N35" s="129"/>
      <c r="DO35" s="129"/>
      <c r="DP35" s="129"/>
      <c r="DQ35" s="129"/>
      <c r="DR35" s="129"/>
      <c r="DS35" s="129"/>
      <c r="DT35" s="129"/>
      <c r="DU35" s="129"/>
      <c r="DV35" s="129"/>
      <c r="DW35" s="129"/>
      <c r="DX35" s="129"/>
      <c r="DY35" s="129"/>
    </row>
    <row r="36" spans="1:129" ht="24.75" customHeight="1">
      <c r="A36" s="195" t="s">
        <v>273</v>
      </c>
      <c r="B36" s="197">
        <v>40</v>
      </c>
      <c r="C36" s="197"/>
      <c r="D36" s="197">
        <v>40</v>
      </c>
      <c r="E36" s="200"/>
      <c r="F36" s="200"/>
      <c r="G36" s="200"/>
      <c r="H36" s="198"/>
      <c r="I36" s="199"/>
      <c r="J36" s="198"/>
      <c r="K36" s="39">
        <v>1</v>
      </c>
      <c r="L36" s="197">
        <v>40</v>
      </c>
      <c r="M36" s="197"/>
      <c r="N36" s="197">
        <v>40</v>
      </c>
      <c r="O36" s="200"/>
      <c r="P36" s="200"/>
      <c r="Q36" s="200"/>
      <c r="R36" s="200"/>
      <c r="S36" s="200"/>
      <c r="T36" s="39"/>
      <c r="U36" s="39"/>
      <c r="V36" s="200"/>
      <c r="W36" s="200"/>
      <c r="X36" s="200"/>
      <c r="Y36" s="200"/>
      <c r="Z36" s="200"/>
      <c r="AA36" s="200"/>
      <c r="AB36" s="202"/>
      <c r="AC36" s="203"/>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N36" s="129"/>
      <c r="DO36" s="129"/>
      <c r="DP36" s="129"/>
      <c r="DQ36" s="129"/>
      <c r="DR36" s="129"/>
      <c r="DS36" s="129"/>
      <c r="DT36" s="129"/>
      <c r="DU36" s="129"/>
      <c r="DV36" s="129"/>
      <c r="DW36" s="129"/>
      <c r="DX36" s="129"/>
      <c r="DY36" s="129"/>
    </row>
    <row r="37" spans="1:117" s="154" customFormat="1" ht="21" customHeight="1">
      <c r="A37" s="147" t="s">
        <v>180</v>
      </c>
      <c r="B37" s="148"/>
      <c r="C37" s="148"/>
      <c r="D37" s="148"/>
      <c r="E37" s="148"/>
      <c r="F37" s="148"/>
      <c r="G37" s="148"/>
      <c r="H37" s="148"/>
      <c r="I37" s="152"/>
      <c r="J37" s="148"/>
      <c r="K37" s="150"/>
      <c r="L37" s="151"/>
      <c r="M37" s="151"/>
      <c r="N37" s="151"/>
      <c r="O37" s="148"/>
      <c r="P37" s="148"/>
      <c r="Q37" s="148"/>
      <c r="R37" s="148"/>
      <c r="S37" s="148"/>
      <c r="T37" s="150"/>
      <c r="U37" s="150"/>
      <c r="V37" s="148"/>
      <c r="W37" s="148"/>
      <c r="X37" s="148"/>
      <c r="Y37" s="148"/>
      <c r="Z37" s="148"/>
      <c r="AA37" s="148"/>
      <c r="AB37" s="148"/>
      <c r="AC37" s="152"/>
      <c r="AD37" s="204"/>
      <c r="AE37" s="204"/>
      <c r="AF37" s="204"/>
      <c r="AG37" s="204"/>
      <c r="AH37" s="204"/>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DM37" s="153"/>
    </row>
    <row r="38" spans="1:117" s="154" customFormat="1" ht="21" customHeight="1">
      <c r="A38" s="147" t="s">
        <v>182</v>
      </c>
      <c r="B38" s="148">
        <f>B39+B61+B63</f>
        <v>932.0227</v>
      </c>
      <c r="C38" s="148"/>
      <c r="D38" s="148">
        <f>D39+D61+D63</f>
        <v>932.0147</v>
      </c>
      <c r="E38" s="148"/>
      <c r="F38" s="148"/>
      <c r="G38" s="148"/>
      <c r="H38" s="148"/>
      <c r="I38" s="152">
        <f>SUM(I39,I61,I63)</f>
        <v>0.008</v>
      </c>
      <c r="J38" s="148"/>
      <c r="K38" s="150">
        <f>K39+K61+K63</f>
        <v>2</v>
      </c>
      <c r="L38" s="148">
        <f>L39+L61+L63</f>
        <v>466.0175</v>
      </c>
      <c r="M38" s="148"/>
      <c r="N38" s="148">
        <f>N39+N61+N63</f>
        <v>466.0175</v>
      </c>
      <c r="O38" s="148"/>
      <c r="P38" s="148"/>
      <c r="Q38" s="148"/>
      <c r="R38" s="148"/>
      <c r="S38" s="148"/>
      <c r="T38" s="150">
        <f>T39+T61+T63</f>
        <v>37</v>
      </c>
      <c r="U38" s="150">
        <f>U39+U61+U63</f>
        <v>155</v>
      </c>
      <c r="V38" s="148">
        <f>V39+V61+V63</f>
        <v>466.0052</v>
      </c>
      <c r="W38" s="148"/>
      <c r="X38" s="148">
        <f>X39+X61+X63</f>
        <v>465.9972</v>
      </c>
      <c r="Y38" s="148"/>
      <c r="Z38" s="148"/>
      <c r="AA38" s="148"/>
      <c r="AB38" s="148"/>
      <c r="AC38" s="152">
        <f>AC39+AC61+AC63</f>
        <v>0.008</v>
      </c>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DM38" s="153"/>
    </row>
    <row r="39" spans="1:117" s="167" customFormat="1" ht="21" customHeight="1">
      <c r="A39" s="55" t="s">
        <v>285</v>
      </c>
      <c r="B39" s="205">
        <f>SUM(B40:B60)</f>
        <v>512.0227</v>
      </c>
      <c r="C39" s="205"/>
      <c r="D39" s="205">
        <f>SUM(D40:D60)</f>
        <v>512.0147</v>
      </c>
      <c r="E39" s="205"/>
      <c r="F39" s="205"/>
      <c r="G39" s="205"/>
      <c r="H39" s="205"/>
      <c r="I39" s="206">
        <f>SUM(I40:I60)</f>
        <v>0.008</v>
      </c>
      <c r="J39" s="205"/>
      <c r="K39" s="205"/>
      <c r="L39" s="205">
        <f>SUM(L40:L60)</f>
        <v>46.0175</v>
      </c>
      <c r="M39" s="205"/>
      <c r="N39" s="205">
        <f>SUM(N40:N60)</f>
        <v>46.0175</v>
      </c>
      <c r="O39" s="205"/>
      <c r="P39" s="205"/>
      <c r="Q39" s="205"/>
      <c r="R39" s="205"/>
      <c r="S39" s="205"/>
      <c r="T39" s="207">
        <f>SUM(T40:T60)</f>
        <v>37</v>
      </c>
      <c r="U39" s="207">
        <f>SUM(U40:U60)</f>
        <v>155</v>
      </c>
      <c r="V39" s="205">
        <f>SUM(V40:V60)</f>
        <v>466.0052</v>
      </c>
      <c r="W39" s="205"/>
      <c r="X39" s="205">
        <f>SUM(X40:X60)</f>
        <v>465.9972</v>
      </c>
      <c r="Y39" s="205"/>
      <c r="Z39" s="205"/>
      <c r="AA39" s="205"/>
      <c r="AB39" s="205"/>
      <c r="AC39" s="206">
        <f>SUM(AC40:AC60)</f>
        <v>0.008</v>
      </c>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DM39" s="166"/>
    </row>
    <row r="40" spans="1:118" s="175" customFormat="1" ht="21" customHeight="1">
      <c r="A40" s="169" t="s">
        <v>335</v>
      </c>
      <c r="B40" s="171">
        <f aca="true" t="shared" si="3" ref="B40:B47">D40</f>
        <v>7.9894</v>
      </c>
      <c r="C40" s="171"/>
      <c r="D40" s="171">
        <v>7.9894</v>
      </c>
      <c r="E40" s="171"/>
      <c r="F40" s="171"/>
      <c r="G40" s="171"/>
      <c r="H40" s="171"/>
      <c r="I40" s="172"/>
      <c r="J40" s="171"/>
      <c r="K40" s="74"/>
      <c r="L40" s="171"/>
      <c r="M40" s="171"/>
      <c r="N40" s="171"/>
      <c r="O40" s="171"/>
      <c r="P40" s="171"/>
      <c r="Q40" s="171"/>
      <c r="R40" s="171"/>
      <c r="S40" s="171"/>
      <c r="T40" s="74"/>
      <c r="U40" s="74"/>
      <c r="V40" s="171">
        <f>X40</f>
        <v>7.9894</v>
      </c>
      <c r="W40" s="171"/>
      <c r="X40" s="171">
        <v>7.9894</v>
      </c>
      <c r="Y40" s="171"/>
      <c r="Z40" s="171"/>
      <c r="AA40" s="171"/>
      <c r="AB40" s="171"/>
      <c r="AC40" s="172"/>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DM40" s="169" t="s">
        <v>336</v>
      </c>
      <c r="DN40" s="175" t="s">
        <v>337</v>
      </c>
    </row>
    <row r="41" spans="1:118" s="174" customFormat="1" ht="21" customHeight="1">
      <c r="A41" s="208" t="s">
        <v>338</v>
      </c>
      <c r="B41" s="171">
        <f t="shared" si="3"/>
        <v>4.531</v>
      </c>
      <c r="C41" s="176"/>
      <c r="D41" s="172">
        <v>4.531</v>
      </c>
      <c r="E41" s="171"/>
      <c r="F41" s="171"/>
      <c r="G41" s="171"/>
      <c r="H41" s="171"/>
      <c r="I41" s="172"/>
      <c r="J41" s="171"/>
      <c r="K41" s="74"/>
      <c r="L41" s="173">
        <f>N41</f>
        <v>4.531</v>
      </c>
      <c r="M41" s="173"/>
      <c r="N41" s="173">
        <v>4.531</v>
      </c>
      <c r="O41" s="171"/>
      <c r="P41" s="171"/>
      <c r="Q41" s="171"/>
      <c r="R41" s="171"/>
      <c r="S41" s="171"/>
      <c r="T41" s="74"/>
      <c r="U41" s="74"/>
      <c r="V41" s="171"/>
      <c r="W41" s="171"/>
      <c r="X41" s="170"/>
      <c r="Y41" s="171"/>
      <c r="Z41" s="171"/>
      <c r="AA41" s="171"/>
      <c r="AB41" s="68"/>
      <c r="AC41" s="172"/>
      <c r="DM41" s="208" t="s">
        <v>339</v>
      </c>
      <c r="DN41" s="174" t="s">
        <v>340</v>
      </c>
    </row>
    <row r="42" spans="1:118" s="174" customFormat="1" ht="21" customHeight="1">
      <c r="A42" s="208" t="s">
        <v>341</v>
      </c>
      <c r="B42" s="171">
        <f t="shared" si="3"/>
        <v>41.4865</v>
      </c>
      <c r="C42" s="184"/>
      <c r="D42" s="171">
        <v>41.4865</v>
      </c>
      <c r="E42" s="171"/>
      <c r="F42" s="171"/>
      <c r="G42" s="171"/>
      <c r="H42" s="171"/>
      <c r="I42" s="172"/>
      <c r="J42" s="171"/>
      <c r="K42" s="74"/>
      <c r="L42" s="171">
        <f>N42</f>
        <v>41.4865</v>
      </c>
      <c r="M42" s="184"/>
      <c r="N42" s="171">
        <v>41.4865</v>
      </c>
      <c r="O42" s="171"/>
      <c r="P42" s="171"/>
      <c r="Q42" s="171"/>
      <c r="R42" s="171"/>
      <c r="S42" s="171"/>
      <c r="T42" s="74"/>
      <c r="U42" s="74"/>
      <c r="V42" s="171"/>
      <c r="W42" s="171"/>
      <c r="X42" s="170"/>
      <c r="Y42" s="171"/>
      <c r="Z42" s="171"/>
      <c r="AA42" s="171"/>
      <c r="AB42" s="68"/>
      <c r="AC42" s="172"/>
      <c r="DM42" s="208" t="s">
        <v>339</v>
      </c>
      <c r="DN42" s="174" t="s">
        <v>342</v>
      </c>
    </row>
    <row r="43" spans="1:118" s="175" customFormat="1" ht="21" customHeight="1">
      <c r="A43" s="208" t="s">
        <v>343</v>
      </c>
      <c r="B43" s="171">
        <f t="shared" si="3"/>
        <v>49.63</v>
      </c>
      <c r="C43" s="184"/>
      <c r="D43" s="171">
        <v>49.63</v>
      </c>
      <c r="E43" s="171"/>
      <c r="F43" s="171"/>
      <c r="G43" s="171"/>
      <c r="H43" s="171"/>
      <c r="I43" s="172"/>
      <c r="J43" s="171"/>
      <c r="K43" s="74"/>
      <c r="L43" s="171"/>
      <c r="M43" s="184"/>
      <c r="N43" s="171"/>
      <c r="O43" s="171"/>
      <c r="P43" s="171"/>
      <c r="Q43" s="171"/>
      <c r="R43" s="171"/>
      <c r="S43" s="171"/>
      <c r="T43" s="74"/>
      <c r="U43" s="74"/>
      <c r="V43" s="171">
        <f>X43</f>
        <v>49.63</v>
      </c>
      <c r="W43" s="184"/>
      <c r="X43" s="171">
        <v>49.63</v>
      </c>
      <c r="Y43" s="171"/>
      <c r="Z43" s="171"/>
      <c r="AA43" s="171"/>
      <c r="AB43" s="68"/>
      <c r="AC43" s="172"/>
      <c r="DM43" s="208" t="s">
        <v>295</v>
      </c>
      <c r="DN43" s="175" t="s">
        <v>344</v>
      </c>
    </row>
    <row r="44" spans="1:118" s="175" customFormat="1" ht="21" customHeight="1">
      <c r="A44" s="169" t="s">
        <v>345</v>
      </c>
      <c r="B44" s="171">
        <f t="shared" si="3"/>
        <v>13.215</v>
      </c>
      <c r="C44" s="178"/>
      <c r="D44" s="173">
        <v>13.215</v>
      </c>
      <c r="E44" s="170"/>
      <c r="F44" s="170"/>
      <c r="G44" s="170"/>
      <c r="H44" s="170"/>
      <c r="I44" s="176"/>
      <c r="J44" s="170"/>
      <c r="K44" s="177"/>
      <c r="L44" s="170"/>
      <c r="M44" s="170"/>
      <c r="N44" s="170"/>
      <c r="O44" s="209"/>
      <c r="P44" s="209"/>
      <c r="Q44" s="209"/>
      <c r="R44" s="209"/>
      <c r="S44" s="209"/>
      <c r="T44" s="210"/>
      <c r="U44" s="210"/>
      <c r="V44" s="178">
        <f>X44</f>
        <v>13.215</v>
      </c>
      <c r="W44" s="178"/>
      <c r="X44" s="173">
        <v>13.215</v>
      </c>
      <c r="Y44" s="209"/>
      <c r="Z44" s="209"/>
      <c r="AA44" s="209"/>
      <c r="AB44" s="68"/>
      <c r="AC44" s="172"/>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DM44" s="169" t="s">
        <v>295</v>
      </c>
      <c r="DN44" s="175" t="s">
        <v>346</v>
      </c>
    </row>
    <row r="45" spans="1:118" s="175" customFormat="1" ht="21" customHeight="1">
      <c r="A45" s="169" t="s">
        <v>347</v>
      </c>
      <c r="B45" s="171">
        <f t="shared" si="3"/>
        <v>19.675</v>
      </c>
      <c r="C45" s="178"/>
      <c r="D45" s="173">
        <v>19.675</v>
      </c>
      <c r="E45" s="170"/>
      <c r="F45" s="170"/>
      <c r="G45" s="170"/>
      <c r="H45" s="170"/>
      <c r="I45" s="176"/>
      <c r="J45" s="170"/>
      <c r="K45" s="177"/>
      <c r="L45" s="170"/>
      <c r="M45" s="170"/>
      <c r="N45" s="170"/>
      <c r="O45" s="209"/>
      <c r="P45" s="209"/>
      <c r="Q45" s="209"/>
      <c r="R45" s="209"/>
      <c r="S45" s="209"/>
      <c r="T45" s="210"/>
      <c r="U45" s="210"/>
      <c r="V45" s="178">
        <v>19.675</v>
      </c>
      <c r="W45" s="178"/>
      <c r="X45" s="173">
        <v>19.675</v>
      </c>
      <c r="Y45" s="209"/>
      <c r="Z45" s="209"/>
      <c r="AA45" s="209"/>
      <c r="AB45" s="68"/>
      <c r="AC45" s="172"/>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DM45" s="169" t="s">
        <v>295</v>
      </c>
      <c r="DN45" s="175" t="s">
        <v>348</v>
      </c>
    </row>
    <row r="46" spans="1:256" s="211" customFormat="1" ht="21" customHeight="1">
      <c r="A46" s="169" t="s">
        <v>349</v>
      </c>
      <c r="B46" s="171">
        <f t="shared" si="3"/>
        <v>14.2018</v>
      </c>
      <c r="C46" s="171"/>
      <c r="D46" s="171">
        <v>14.2018</v>
      </c>
      <c r="E46" s="209"/>
      <c r="F46" s="209"/>
      <c r="G46" s="170"/>
      <c r="H46" s="171"/>
      <c r="I46" s="172"/>
      <c r="J46" s="171"/>
      <c r="K46" s="74"/>
      <c r="L46" s="170"/>
      <c r="M46" s="170"/>
      <c r="N46" s="170"/>
      <c r="O46" s="170"/>
      <c r="P46" s="170"/>
      <c r="Q46" s="170"/>
      <c r="R46" s="171"/>
      <c r="S46" s="171"/>
      <c r="T46" s="74"/>
      <c r="U46" s="74"/>
      <c r="V46" s="170">
        <f>X46</f>
        <v>14.2018</v>
      </c>
      <c r="W46" s="171"/>
      <c r="X46" s="171">
        <v>14.2018</v>
      </c>
      <c r="Y46" s="171"/>
      <c r="Z46" s="171"/>
      <c r="AA46" s="171"/>
      <c r="AB46" s="68"/>
      <c r="AC46" s="172"/>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c r="DD46" s="175"/>
      <c r="DE46" s="175"/>
      <c r="DF46" s="175"/>
      <c r="DG46" s="175"/>
      <c r="DH46" s="175"/>
      <c r="DI46" s="175"/>
      <c r="DJ46" s="175"/>
      <c r="DK46" s="175"/>
      <c r="DL46" s="175"/>
      <c r="DM46" s="169" t="s">
        <v>295</v>
      </c>
      <c r="DN46" s="175" t="s">
        <v>350</v>
      </c>
      <c r="DO46" s="175"/>
      <c r="DP46" s="175"/>
      <c r="DQ46" s="175"/>
      <c r="DR46" s="175"/>
      <c r="DS46" s="175"/>
      <c r="DT46" s="175"/>
      <c r="DU46" s="175"/>
      <c r="DV46" s="175"/>
      <c r="DW46" s="175"/>
      <c r="DX46" s="175"/>
      <c r="DY46" s="175"/>
      <c r="DZ46" s="175"/>
      <c r="EA46" s="175"/>
      <c r="EB46" s="175"/>
      <c r="EC46" s="175"/>
      <c r="ED46" s="175"/>
      <c r="EE46" s="175"/>
      <c r="EF46" s="175"/>
      <c r="EG46" s="175"/>
      <c r="EH46" s="175"/>
      <c r="EI46" s="175"/>
      <c r="EJ46" s="175"/>
      <c r="EK46" s="175"/>
      <c r="EL46" s="175"/>
      <c r="EM46" s="175"/>
      <c r="EN46" s="175"/>
      <c r="EO46" s="175"/>
      <c r="EP46" s="175"/>
      <c r="EQ46" s="175"/>
      <c r="ER46" s="175"/>
      <c r="ES46" s="175"/>
      <c r="ET46" s="175"/>
      <c r="EU46" s="175"/>
      <c r="EV46" s="175"/>
      <c r="EW46" s="175"/>
      <c r="EX46" s="175"/>
      <c r="EY46" s="175"/>
      <c r="EZ46" s="175"/>
      <c r="FA46" s="175"/>
      <c r="FB46" s="175"/>
      <c r="FC46" s="175"/>
      <c r="FD46" s="175"/>
      <c r="FE46" s="175"/>
      <c r="FF46" s="175"/>
      <c r="FG46" s="175"/>
      <c r="FH46" s="175"/>
      <c r="FI46" s="175"/>
      <c r="FJ46" s="175"/>
      <c r="FK46" s="175"/>
      <c r="FL46" s="175"/>
      <c r="FM46" s="175"/>
      <c r="FN46" s="175"/>
      <c r="FO46" s="175"/>
      <c r="FP46" s="175"/>
      <c r="FQ46" s="175"/>
      <c r="FR46" s="175"/>
      <c r="FS46" s="175"/>
      <c r="FT46" s="175"/>
      <c r="FU46" s="175"/>
      <c r="FV46" s="175"/>
      <c r="FW46" s="175"/>
      <c r="FX46" s="175"/>
      <c r="FY46" s="175"/>
      <c r="FZ46" s="175"/>
      <c r="GA46" s="175"/>
      <c r="GB46" s="175"/>
      <c r="GC46" s="175"/>
      <c r="GD46" s="175"/>
      <c r="GE46" s="175"/>
      <c r="GF46" s="175"/>
      <c r="GG46" s="175"/>
      <c r="GH46" s="175"/>
      <c r="GI46" s="175"/>
      <c r="GJ46" s="175"/>
      <c r="GK46" s="175"/>
      <c r="GL46" s="175"/>
      <c r="GM46" s="175"/>
      <c r="GN46" s="175"/>
      <c r="GO46" s="175"/>
      <c r="GP46" s="175"/>
      <c r="GQ46" s="175"/>
      <c r="GR46" s="175"/>
      <c r="GS46" s="175"/>
      <c r="GT46" s="175"/>
      <c r="GU46" s="175"/>
      <c r="GV46" s="175"/>
      <c r="GW46" s="175"/>
      <c r="GX46" s="175"/>
      <c r="GY46" s="175"/>
      <c r="GZ46" s="175"/>
      <c r="HA46" s="175"/>
      <c r="HB46" s="175"/>
      <c r="HC46" s="175"/>
      <c r="HD46" s="175"/>
      <c r="HE46" s="175"/>
      <c r="HF46" s="175"/>
      <c r="HG46" s="175"/>
      <c r="HH46" s="175"/>
      <c r="HI46" s="175"/>
      <c r="HJ46" s="175"/>
      <c r="HK46" s="175"/>
      <c r="HL46" s="175"/>
      <c r="HM46" s="175"/>
      <c r="HN46" s="175"/>
      <c r="HO46" s="175"/>
      <c r="HP46" s="175"/>
      <c r="HQ46" s="175"/>
      <c r="HR46" s="175"/>
      <c r="HS46" s="175"/>
      <c r="HT46" s="175"/>
      <c r="HU46" s="175"/>
      <c r="HV46" s="175"/>
      <c r="HW46" s="175"/>
      <c r="HX46" s="175"/>
      <c r="HY46" s="175"/>
      <c r="HZ46" s="175"/>
      <c r="IA46" s="175"/>
      <c r="IB46" s="175"/>
      <c r="IC46" s="175"/>
      <c r="ID46" s="175"/>
      <c r="IE46" s="175"/>
      <c r="IF46" s="175"/>
      <c r="IG46" s="175"/>
      <c r="IH46" s="175"/>
      <c r="II46" s="175"/>
      <c r="IJ46" s="175"/>
      <c r="IK46" s="175"/>
      <c r="IL46" s="175"/>
      <c r="IM46" s="175"/>
      <c r="IN46" s="175"/>
      <c r="IO46" s="175"/>
      <c r="IP46" s="175"/>
      <c r="IQ46" s="175"/>
      <c r="IR46" s="175"/>
      <c r="IS46" s="175"/>
      <c r="IT46" s="175"/>
      <c r="IU46" s="175"/>
      <c r="IV46" s="175"/>
    </row>
    <row r="47" spans="1:118" s="180" customFormat="1" ht="21" customHeight="1">
      <c r="A47" s="181" t="s">
        <v>351</v>
      </c>
      <c r="B47" s="171">
        <f t="shared" si="3"/>
        <v>10.8187</v>
      </c>
      <c r="C47" s="212"/>
      <c r="D47" s="171">
        <v>10.8187</v>
      </c>
      <c r="E47" s="212"/>
      <c r="F47" s="212"/>
      <c r="G47" s="212"/>
      <c r="H47" s="212"/>
      <c r="I47" s="213"/>
      <c r="J47" s="212"/>
      <c r="K47" s="214"/>
      <c r="L47" s="212"/>
      <c r="M47" s="212"/>
      <c r="N47" s="212"/>
      <c r="O47" s="212"/>
      <c r="P47" s="212"/>
      <c r="Q47" s="212"/>
      <c r="R47" s="212"/>
      <c r="S47" s="212"/>
      <c r="T47" s="214"/>
      <c r="U47" s="214"/>
      <c r="V47" s="171">
        <f>X47</f>
        <v>10.8187</v>
      </c>
      <c r="W47" s="171"/>
      <c r="X47" s="171">
        <v>10.8187</v>
      </c>
      <c r="Y47" s="171"/>
      <c r="Z47" s="171"/>
      <c r="AA47" s="171"/>
      <c r="AB47" s="68"/>
      <c r="AC47" s="172"/>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DM47" s="181" t="s">
        <v>298</v>
      </c>
      <c r="DN47" s="175" t="s">
        <v>352</v>
      </c>
    </row>
    <row r="48" spans="1:256" s="211" customFormat="1" ht="21" customHeight="1">
      <c r="A48" s="208" t="s">
        <v>353</v>
      </c>
      <c r="B48" s="171">
        <f>D48+I48</f>
        <v>23.7333</v>
      </c>
      <c r="C48" s="209"/>
      <c r="D48" s="171">
        <v>23.7253</v>
      </c>
      <c r="E48" s="209"/>
      <c r="F48" s="209"/>
      <c r="G48" s="170"/>
      <c r="H48" s="171"/>
      <c r="I48" s="172">
        <v>0.008</v>
      </c>
      <c r="J48" s="171"/>
      <c r="K48" s="74"/>
      <c r="L48" s="170"/>
      <c r="M48" s="170"/>
      <c r="N48" s="170"/>
      <c r="O48" s="170"/>
      <c r="P48" s="170"/>
      <c r="Q48" s="170"/>
      <c r="R48" s="171"/>
      <c r="S48" s="171"/>
      <c r="T48" s="74"/>
      <c r="U48" s="74"/>
      <c r="V48" s="171">
        <f>X48+AC48</f>
        <v>23.7333</v>
      </c>
      <c r="W48" s="209"/>
      <c r="X48" s="171">
        <v>23.7253</v>
      </c>
      <c r="Y48" s="209"/>
      <c r="Z48" s="209"/>
      <c r="AA48" s="170"/>
      <c r="AB48" s="171"/>
      <c r="AC48" s="172">
        <v>0.008</v>
      </c>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208" t="s">
        <v>301</v>
      </c>
      <c r="DN48" s="175" t="s">
        <v>354</v>
      </c>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75"/>
      <c r="FH48" s="175"/>
      <c r="FI48" s="175"/>
      <c r="FJ48" s="175"/>
      <c r="FK48" s="175"/>
      <c r="FL48" s="175"/>
      <c r="FM48" s="175"/>
      <c r="FN48" s="175"/>
      <c r="FO48" s="175"/>
      <c r="FP48" s="175"/>
      <c r="FQ48" s="175"/>
      <c r="FR48" s="175"/>
      <c r="FS48" s="175"/>
      <c r="FT48" s="175"/>
      <c r="FU48" s="175"/>
      <c r="FV48" s="175"/>
      <c r="FW48" s="175"/>
      <c r="FX48" s="175"/>
      <c r="FY48" s="175"/>
      <c r="FZ48" s="175"/>
      <c r="GA48" s="175"/>
      <c r="GB48" s="175"/>
      <c r="GC48" s="175"/>
      <c r="GD48" s="175"/>
      <c r="GE48" s="175"/>
      <c r="GF48" s="175"/>
      <c r="GG48" s="175"/>
      <c r="GH48" s="175"/>
      <c r="GI48" s="175"/>
      <c r="GJ48" s="175"/>
      <c r="GK48" s="175"/>
      <c r="GL48" s="175"/>
      <c r="GM48" s="175"/>
      <c r="GN48" s="175"/>
      <c r="GO48" s="175"/>
      <c r="GP48" s="175"/>
      <c r="GQ48" s="175"/>
      <c r="GR48" s="175"/>
      <c r="GS48" s="175"/>
      <c r="GT48" s="175"/>
      <c r="GU48" s="175"/>
      <c r="GV48" s="175"/>
      <c r="GW48" s="175"/>
      <c r="GX48" s="175"/>
      <c r="GY48" s="175"/>
      <c r="GZ48" s="175"/>
      <c r="HA48" s="175"/>
      <c r="HB48" s="175"/>
      <c r="HC48" s="175"/>
      <c r="HD48" s="175"/>
      <c r="HE48" s="175"/>
      <c r="HF48" s="175"/>
      <c r="HG48" s="175"/>
      <c r="HH48" s="175"/>
      <c r="HI48" s="175"/>
      <c r="HJ48" s="175"/>
      <c r="HK48" s="175"/>
      <c r="HL48" s="175"/>
      <c r="HM48" s="175"/>
      <c r="HN48" s="175"/>
      <c r="HO48" s="175"/>
      <c r="HP48" s="175"/>
      <c r="HQ48" s="175"/>
      <c r="HR48" s="175"/>
      <c r="HS48" s="175"/>
      <c r="HT48" s="175"/>
      <c r="HU48" s="175"/>
      <c r="HV48" s="175"/>
      <c r="HW48" s="175"/>
      <c r="HX48" s="175"/>
      <c r="HY48" s="175"/>
      <c r="HZ48" s="175"/>
      <c r="IA48" s="175"/>
      <c r="IB48" s="175"/>
      <c r="IC48" s="175"/>
      <c r="ID48" s="175"/>
      <c r="IE48" s="175"/>
      <c r="IF48" s="175"/>
      <c r="IG48" s="175"/>
      <c r="IH48" s="175"/>
      <c r="II48" s="175"/>
      <c r="IJ48" s="175"/>
      <c r="IK48" s="175"/>
      <c r="IL48" s="175"/>
      <c r="IM48" s="175"/>
      <c r="IN48" s="175"/>
      <c r="IO48" s="175"/>
      <c r="IP48" s="175"/>
      <c r="IQ48" s="175"/>
      <c r="IR48" s="175"/>
      <c r="IS48" s="175"/>
      <c r="IT48" s="175"/>
      <c r="IU48" s="175"/>
      <c r="IV48" s="175"/>
    </row>
    <row r="49" spans="1:118" s="175" customFormat="1" ht="21" customHeight="1">
      <c r="A49" s="182" t="s">
        <v>355</v>
      </c>
      <c r="B49" s="170">
        <f aca="true" t="shared" si="4" ref="B49:B57">D49</f>
        <v>12.0911</v>
      </c>
      <c r="C49" s="170"/>
      <c r="D49" s="170">
        <v>12.0911</v>
      </c>
      <c r="E49" s="170"/>
      <c r="F49" s="170"/>
      <c r="G49" s="170"/>
      <c r="H49" s="170"/>
      <c r="I49" s="172"/>
      <c r="J49" s="171"/>
      <c r="K49" s="177"/>
      <c r="L49" s="170"/>
      <c r="M49" s="170"/>
      <c r="N49" s="170"/>
      <c r="O49" s="170"/>
      <c r="P49" s="170"/>
      <c r="Q49" s="170"/>
      <c r="R49" s="170"/>
      <c r="S49" s="170"/>
      <c r="T49" s="177"/>
      <c r="U49" s="177"/>
      <c r="V49" s="170">
        <f>X49</f>
        <v>12.0911</v>
      </c>
      <c r="W49" s="170"/>
      <c r="X49" s="170">
        <v>12.0911</v>
      </c>
      <c r="Y49" s="170"/>
      <c r="Z49" s="170"/>
      <c r="AA49" s="170"/>
      <c r="AB49" s="216"/>
      <c r="AC49" s="176"/>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DM49" s="182" t="s">
        <v>301</v>
      </c>
      <c r="DN49" s="175" t="s">
        <v>356</v>
      </c>
    </row>
    <row r="50" spans="1:118" s="175" customFormat="1" ht="21" customHeight="1">
      <c r="A50" s="169" t="s">
        <v>357</v>
      </c>
      <c r="B50" s="171">
        <f t="shared" si="4"/>
        <v>13.9635</v>
      </c>
      <c r="C50" s="171"/>
      <c r="D50" s="171">
        <v>13.9635</v>
      </c>
      <c r="E50" s="171"/>
      <c r="F50" s="171"/>
      <c r="G50" s="170"/>
      <c r="H50" s="170"/>
      <c r="I50" s="172"/>
      <c r="J50" s="171"/>
      <c r="K50" s="74"/>
      <c r="L50" s="171"/>
      <c r="M50" s="171"/>
      <c r="N50" s="171"/>
      <c r="O50" s="171"/>
      <c r="P50" s="171"/>
      <c r="Q50" s="171"/>
      <c r="R50" s="171"/>
      <c r="S50" s="171"/>
      <c r="T50" s="74">
        <v>1</v>
      </c>
      <c r="U50" s="177">
        <v>4</v>
      </c>
      <c r="V50" s="171">
        <f>B50</f>
        <v>13.9635</v>
      </c>
      <c r="W50" s="171"/>
      <c r="X50" s="171">
        <f>B50</f>
        <v>13.9635</v>
      </c>
      <c r="Y50" s="171"/>
      <c r="Z50" s="171"/>
      <c r="AA50" s="171"/>
      <c r="AB50" s="68"/>
      <c r="AC50" s="172"/>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DM50" s="169" t="s">
        <v>308</v>
      </c>
      <c r="DN50" s="175" t="s">
        <v>358</v>
      </c>
    </row>
    <row r="51" spans="1:118" s="175" customFormat="1" ht="21" customHeight="1">
      <c r="A51" s="169" t="s">
        <v>359</v>
      </c>
      <c r="B51" s="171">
        <f t="shared" si="4"/>
        <v>35.655</v>
      </c>
      <c r="C51" s="171"/>
      <c r="D51" s="171">
        <v>35.655</v>
      </c>
      <c r="E51" s="171"/>
      <c r="F51" s="171"/>
      <c r="G51" s="171"/>
      <c r="H51" s="171"/>
      <c r="I51" s="172"/>
      <c r="J51" s="171"/>
      <c r="K51" s="74"/>
      <c r="L51" s="171"/>
      <c r="M51" s="171"/>
      <c r="N51" s="171"/>
      <c r="O51" s="171"/>
      <c r="P51" s="171"/>
      <c r="Q51" s="171"/>
      <c r="R51" s="171"/>
      <c r="S51" s="171"/>
      <c r="T51" s="74">
        <v>36</v>
      </c>
      <c r="U51" s="177">
        <v>151</v>
      </c>
      <c r="V51" s="171">
        <f>B51</f>
        <v>35.655</v>
      </c>
      <c r="W51" s="171"/>
      <c r="X51" s="171">
        <f>B51</f>
        <v>35.655</v>
      </c>
      <c r="Y51" s="171"/>
      <c r="Z51" s="171"/>
      <c r="AA51" s="171"/>
      <c r="AB51" s="68"/>
      <c r="AC51" s="172"/>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DM51" s="169" t="s">
        <v>308</v>
      </c>
      <c r="DN51" s="175" t="s">
        <v>360</v>
      </c>
    </row>
    <row r="52" spans="1:118" s="175" customFormat="1" ht="21" customHeight="1">
      <c r="A52" s="181" t="s">
        <v>361</v>
      </c>
      <c r="B52" s="171">
        <f t="shared" si="4"/>
        <v>7.747</v>
      </c>
      <c r="C52" s="171"/>
      <c r="D52" s="170">
        <v>7.747</v>
      </c>
      <c r="E52" s="171"/>
      <c r="F52" s="171"/>
      <c r="G52" s="171"/>
      <c r="H52" s="171"/>
      <c r="I52" s="172"/>
      <c r="J52" s="171"/>
      <c r="K52" s="74"/>
      <c r="L52" s="171"/>
      <c r="M52" s="171"/>
      <c r="N52" s="171"/>
      <c r="O52" s="171"/>
      <c r="P52" s="171"/>
      <c r="Q52" s="171"/>
      <c r="R52" s="171"/>
      <c r="S52" s="171"/>
      <c r="T52" s="74"/>
      <c r="U52" s="177"/>
      <c r="V52" s="170">
        <f aca="true" t="shared" si="5" ref="V52:V59">X52</f>
        <v>7.747</v>
      </c>
      <c r="W52" s="171"/>
      <c r="X52" s="170">
        <v>7.747</v>
      </c>
      <c r="Y52" s="171"/>
      <c r="Z52" s="171"/>
      <c r="AA52" s="171"/>
      <c r="AB52" s="68"/>
      <c r="AC52" s="172"/>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DM52" s="181" t="s">
        <v>317</v>
      </c>
      <c r="DN52" s="175" t="s">
        <v>362</v>
      </c>
    </row>
    <row r="53" spans="1:118" s="175" customFormat="1" ht="21" customHeight="1">
      <c r="A53" s="181" t="s">
        <v>363</v>
      </c>
      <c r="B53" s="171">
        <f t="shared" si="4"/>
        <v>32.323</v>
      </c>
      <c r="C53" s="170"/>
      <c r="D53" s="171">
        <v>32.323</v>
      </c>
      <c r="E53" s="171"/>
      <c r="F53" s="171"/>
      <c r="G53" s="171"/>
      <c r="H53" s="171"/>
      <c r="I53" s="172"/>
      <c r="J53" s="171"/>
      <c r="K53" s="74"/>
      <c r="L53" s="171"/>
      <c r="M53" s="171"/>
      <c r="N53" s="171"/>
      <c r="O53" s="171"/>
      <c r="P53" s="171"/>
      <c r="Q53" s="171"/>
      <c r="R53" s="171"/>
      <c r="S53" s="171"/>
      <c r="T53" s="74"/>
      <c r="U53" s="74"/>
      <c r="V53" s="171">
        <f t="shared" si="5"/>
        <v>32.323</v>
      </c>
      <c r="W53" s="170"/>
      <c r="X53" s="171">
        <v>32.323</v>
      </c>
      <c r="Y53" s="171"/>
      <c r="Z53" s="171"/>
      <c r="AA53" s="171"/>
      <c r="AB53" s="68"/>
      <c r="AC53" s="172"/>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DM53" s="181" t="s">
        <v>317</v>
      </c>
      <c r="DN53" s="175" t="s">
        <v>364</v>
      </c>
    </row>
    <row r="54" spans="1:118" s="175" customFormat="1" ht="21" customHeight="1">
      <c r="A54" s="188" t="s">
        <v>365</v>
      </c>
      <c r="B54" s="173">
        <f t="shared" si="4"/>
        <v>73.511</v>
      </c>
      <c r="C54" s="170"/>
      <c r="D54" s="173">
        <v>73.511</v>
      </c>
      <c r="E54" s="171"/>
      <c r="F54" s="171"/>
      <c r="G54" s="171"/>
      <c r="H54" s="171"/>
      <c r="I54" s="172"/>
      <c r="J54" s="171"/>
      <c r="K54" s="74"/>
      <c r="L54" s="171"/>
      <c r="M54" s="171"/>
      <c r="N54" s="171"/>
      <c r="O54" s="171"/>
      <c r="P54" s="171"/>
      <c r="Q54" s="171"/>
      <c r="R54" s="171"/>
      <c r="S54" s="171"/>
      <c r="T54" s="74"/>
      <c r="U54" s="74"/>
      <c r="V54" s="173">
        <f t="shared" si="5"/>
        <v>73.511</v>
      </c>
      <c r="W54" s="170"/>
      <c r="X54" s="173">
        <v>73.511</v>
      </c>
      <c r="Y54" s="171"/>
      <c r="Z54" s="171"/>
      <c r="AA54" s="171"/>
      <c r="AB54" s="68"/>
      <c r="AC54" s="172"/>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DM54" s="188" t="s">
        <v>317</v>
      </c>
      <c r="DN54" s="175" t="s">
        <v>366</v>
      </c>
    </row>
    <row r="55" spans="1:256" s="211" customFormat="1" ht="21" customHeight="1">
      <c r="A55" s="181" t="s">
        <v>367</v>
      </c>
      <c r="B55" s="171">
        <f t="shared" si="4"/>
        <v>17.984</v>
      </c>
      <c r="C55" s="217"/>
      <c r="D55" s="218">
        <v>17.984</v>
      </c>
      <c r="E55" s="170"/>
      <c r="F55" s="170"/>
      <c r="G55" s="170"/>
      <c r="H55" s="171"/>
      <c r="I55" s="172"/>
      <c r="J55" s="171"/>
      <c r="K55" s="177"/>
      <c r="L55" s="170"/>
      <c r="M55" s="170"/>
      <c r="N55" s="170"/>
      <c r="O55" s="170"/>
      <c r="P55" s="170"/>
      <c r="Q55" s="170"/>
      <c r="R55" s="170"/>
      <c r="S55" s="170"/>
      <c r="T55" s="177"/>
      <c r="U55" s="177"/>
      <c r="V55" s="218">
        <f t="shared" si="5"/>
        <v>17.984</v>
      </c>
      <c r="W55" s="217"/>
      <c r="X55" s="218">
        <v>17.984</v>
      </c>
      <c r="Y55" s="170"/>
      <c r="Z55" s="170"/>
      <c r="AA55" s="170"/>
      <c r="AB55" s="68"/>
      <c r="AC55" s="172"/>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81" t="s">
        <v>325</v>
      </c>
      <c r="DN55" s="175" t="s">
        <v>368</v>
      </c>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75"/>
      <c r="FB55" s="175"/>
      <c r="FC55" s="175"/>
      <c r="FD55" s="175"/>
      <c r="FE55" s="175"/>
      <c r="FF55" s="175"/>
      <c r="FG55" s="175"/>
      <c r="FH55" s="175"/>
      <c r="FI55" s="175"/>
      <c r="FJ55" s="175"/>
      <c r="FK55" s="175"/>
      <c r="FL55" s="175"/>
      <c r="FM55" s="175"/>
      <c r="FN55" s="175"/>
      <c r="FO55" s="175"/>
      <c r="FP55" s="175"/>
      <c r="FQ55" s="175"/>
      <c r="FR55" s="175"/>
      <c r="FS55" s="175"/>
      <c r="FT55" s="175"/>
      <c r="FU55" s="175"/>
      <c r="FV55" s="175"/>
      <c r="FW55" s="175"/>
      <c r="FX55" s="175"/>
      <c r="FY55" s="175"/>
      <c r="FZ55" s="175"/>
      <c r="GA55" s="175"/>
      <c r="GB55" s="175"/>
      <c r="GC55" s="175"/>
      <c r="GD55" s="175"/>
      <c r="GE55" s="175"/>
      <c r="GF55" s="175"/>
      <c r="GG55" s="175"/>
      <c r="GH55" s="175"/>
      <c r="GI55" s="175"/>
      <c r="GJ55" s="175"/>
      <c r="GK55" s="175"/>
      <c r="GL55" s="175"/>
      <c r="GM55" s="175"/>
      <c r="GN55" s="175"/>
      <c r="GO55" s="175"/>
      <c r="GP55" s="175"/>
      <c r="GQ55" s="175"/>
      <c r="GR55" s="175"/>
      <c r="GS55" s="175"/>
      <c r="GT55" s="175"/>
      <c r="GU55" s="175"/>
      <c r="GV55" s="175"/>
      <c r="GW55" s="175"/>
      <c r="GX55" s="175"/>
      <c r="GY55" s="175"/>
      <c r="GZ55" s="175"/>
      <c r="HA55" s="175"/>
      <c r="HB55" s="175"/>
      <c r="HC55" s="175"/>
      <c r="HD55" s="175"/>
      <c r="HE55" s="175"/>
      <c r="HF55" s="175"/>
      <c r="HG55" s="175"/>
      <c r="HH55" s="175"/>
      <c r="HI55" s="175"/>
      <c r="HJ55" s="175"/>
      <c r="HK55" s="175"/>
      <c r="HL55" s="175"/>
      <c r="HM55" s="175"/>
      <c r="HN55" s="175"/>
      <c r="HO55" s="175"/>
      <c r="HP55" s="175"/>
      <c r="HQ55" s="175"/>
      <c r="HR55" s="175"/>
      <c r="HS55" s="175"/>
      <c r="HT55" s="175"/>
      <c r="HU55" s="175"/>
      <c r="HV55" s="175"/>
      <c r="HW55" s="175"/>
      <c r="HX55" s="175"/>
      <c r="HY55" s="175"/>
      <c r="HZ55" s="175"/>
      <c r="IA55" s="175"/>
      <c r="IB55" s="175"/>
      <c r="IC55" s="175"/>
      <c r="ID55" s="175"/>
      <c r="IE55" s="175"/>
      <c r="IF55" s="175"/>
      <c r="IG55" s="175"/>
      <c r="IH55" s="175"/>
      <c r="II55" s="175"/>
      <c r="IJ55" s="175"/>
      <c r="IK55" s="175"/>
      <c r="IL55" s="175"/>
      <c r="IM55" s="175"/>
      <c r="IN55" s="175"/>
      <c r="IO55" s="175"/>
      <c r="IP55" s="175"/>
      <c r="IQ55" s="175"/>
      <c r="IR55" s="175"/>
      <c r="IS55" s="175"/>
      <c r="IT55" s="175"/>
      <c r="IU55" s="175"/>
      <c r="IV55" s="175"/>
    </row>
    <row r="56" spans="1:256" s="211" customFormat="1" ht="21" customHeight="1">
      <c r="A56" s="181" t="s">
        <v>369</v>
      </c>
      <c r="B56" s="171">
        <f t="shared" si="4"/>
        <v>20.181</v>
      </c>
      <c r="C56" s="217"/>
      <c r="D56" s="218">
        <v>20.181</v>
      </c>
      <c r="E56" s="170"/>
      <c r="F56" s="170"/>
      <c r="G56" s="170"/>
      <c r="H56" s="171"/>
      <c r="I56" s="172"/>
      <c r="J56" s="171"/>
      <c r="K56" s="177"/>
      <c r="L56" s="170"/>
      <c r="M56" s="170"/>
      <c r="N56" s="170"/>
      <c r="O56" s="170"/>
      <c r="P56" s="170"/>
      <c r="Q56" s="170"/>
      <c r="R56" s="170"/>
      <c r="S56" s="170"/>
      <c r="T56" s="177"/>
      <c r="U56" s="177"/>
      <c r="V56" s="218">
        <f t="shared" si="5"/>
        <v>20.181</v>
      </c>
      <c r="W56" s="217"/>
      <c r="X56" s="218">
        <v>20.181</v>
      </c>
      <c r="Y56" s="170"/>
      <c r="Z56" s="170"/>
      <c r="AA56" s="170"/>
      <c r="AB56" s="68"/>
      <c r="AC56" s="172"/>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81" t="s">
        <v>325</v>
      </c>
      <c r="DN56" s="175" t="s">
        <v>370</v>
      </c>
      <c r="DO56" s="175"/>
      <c r="DP56" s="175"/>
      <c r="DQ56" s="175"/>
      <c r="DR56" s="175"/>
      <c r="DS56" s="175"/>
      <c r="DT56" s="175"/>
      <c r="DU56" s="175"/>
      <c r="DV56" s="175"/>
      <c r="DW56" s="175"/>
      <c r="DX56" s="175"/>
      <c r="DY56" s="175"/>
      <c r="DZ56" s="175"/>
      <c r="EA56" s="175"/>
      <c r="EB56" s="175"/>
      <c r="EC56" s="175"/>
      <c r="ED56" s="175"/>
      <c r="EE56" s="175"/>
      <c r="EF56" s="175"/>
      <c r="EG56" s="175"/>
      <c r="EH56" s="175"/>
      <c r="EI56" s="175"/>
      <c r="EJ56" s="175"/>
      <c r="EK56" s="175"/>
      <c r="EL56" s="175"/>
      <c r="EM56" s="175"/>
      <c r="EN56" s="175"/>
      <c r="EO56" s="175"/>
      <c r="EP56" s="175"/>
      <c r="EQ56" s="175"/>
      <c r="ER56" s="175"/>
      <c r="ES56" s="175"/>
      <c r="ET56" s="175"/>
      <c r="EU56" s="175"/>
      <c r="EV56" s="175"/>
      <c r="EW56" s="175"/>
      <c r="EX56" s="175"/>
      <c r="EY56" s="175"/>
      <c r="EZ56" s="175"/>
      <c r="FA56" s="175"/>
      <c r="FB56" s="175"/>
      <c r="FC56" s="175"/>
      <c r="FD56" s="175"/>
      <c r="FE56" s="175"/>
      <c r="FF56" s="175"/>
      <c r="FG56" s="175"/>
      <c r="FH56" s="175"/>
      <c r="FI56" s="175"/>
      <c r="FJ56" s="175"/>
      <c r="FK56" s="175"/>
      <c r="FL56" s="175"/>
      <c r="FM56" s="175"/>
      <c r="FN56" s="175"/>
      <c r="FO56" s="175"/>
      <c r="FP56" s="175"/>
      <c r="FQ56" s="175"/>
      <c r="FR56" s="175"/>
      <c r="FS56" s="175"/>
      <c r="FT56" s="175"/>
      <c r="FU56" s="175"/>
      <c r="FV56" s="175"/>
      <c r="FW56" s="175"/>
      <c r="FX56" s="175"/>
      <c r="FY56" s="175"/>
      <c r="FZ56" s="175"/>
      <c r="GA56" s="175"/>
      <c r="GB56" s="175"/>
      <c r="GC56" s="175"/>
      <c r="GD56" s="175"/>
      <c r="GE56" s="175"/>
      <c r="GF56" s="175"/>
      <c r="GG56" s="175"/>
      <c r="GH56" s="175"/>
      <c r="GI56" s="175"/>
      <c r="GJ56" s="175"/>
      <c r="GK56" s="175"/>
      <c r="GL56" s="175"/>
      <c r="GM56" s="175"/>
      <c r="GN56" s="175"/>
      <c r="GO56" s="175"/>
      <c r="GP56" s="175"/>
      <c r="GQ56" s="175"/>
      <c r="GR56" s="175"/>
      <c r="GS56" s="175"/>
      <c r="GT56" s="175"/>
      <c r="GU56" s="175"/>
      <c r="GV56" s="175"/>
      <c r="GW56" s="175"/>
      <c r="GX56" s="175"/>
      <c r="GY56" s="175"/>
      <c r="GZ56" s="175"/>
      <c r="HA56" s="175"/>
      <c r="HB56" s="175"/>
      <c r="HC56" s="175"/>
      <c r="HD56" s="175"/>
      <c r="HE56" s="175"/>
      <c r="HF56" s="175"/>
      <c r="HG56" s="175"/>
      <c r="HH56" s="175"/>
      <c r="HI56" s="175"/>
      <c r="HJ56" s="175"/>
      <c r="HK56" s="175"/>
      <c r="HL56" s="175"/>
      <c r="HM56" s="175"/>
      <c r="HN56" s="175"/>
      <c r="HO56" s="175"/>
      <c r="HP56" s="175"/>
      <c r="HQ56" s="175"/>
      <c r="HR56" s="175"/>
      <c r="HS56" s="175"/>
      <c r="HT56" s="175"/>
      <c r="HU56" s="175"/>
      <c r="HV56" s="175"/>
      <c r="HW56" s="175"/>
      <c r="HX56" s="175"/>
      <c r="HY56" s="175"/>
      <c r="HZ56" s="175"/>
      <c r="IA56" s="175"/>
      <c r="IB56" s="175"/>
      <c r="IC56" s="175"/>
      <c r="ID56" s="175"/>
      <c r="IE56" s="175"/>
      <c r="IF56" s="175"/>
      <c r="IG56" s="175"/>
      <c r="IH56" s="175"/>
      <c r="II56" s="175"/>
      <c r="IJ56" s="175"/>
      <c r="IK56" s="175"/>
      <c r="IL56" s="175"/>
      <c r="IM56" s="175"/>
      <c r="IN56" s="175"/>
      <c r="IO56" s="175"/>
      <c r="IP56" s="175"/>
      <c r="IQ56" s="175"/>
      <c r="IR56" s="175"/>
      <c r="IS56" s="175"/>
      <c r="IT56" s="175"/>
      <c r="IU56" s="175"/>
      <c r="IV56" s="175"/>
    </row>
    <row r="57" spans="1:118" s="220" customFormat="1" ht="21" customHeight="1">
      <c r="A57" s="188" t="s">
        <v>371</v>
      </c>
      <c r="B57" s="171">
        <f t="shared" si="4"/>
        <v>25.882</v>
      </c>
      <c r="C57" s="217"/>
      <c r="D57" s="218">
        <v>25.882</v>
      </c>
      <c r="E57" s="170"/>
      <c r="F57" s="170"/>
      <c r="G57" s="170"/>
      <c r="H57" s="171"/>
      <c r="I57" s="172"/>
      <c r="J57" s="171"/>
      <c r="K57" s="177"/>
      <c r="L57" s="170"/>
      <c r="M57" s="170"/>
      <c r="N57" s="170"/>
      <c r="O57" s="170"/>
      <c r="P57" s="170"/>
      <c r="Q57" s="170"/>
      <c r="R57" s="170"/>
      <c r="S57" s="170"/>
      <c r="T57" s="177"/>
      <c r="U57" s="177"/>
      <c r="V57" s="171">
        <f t="shared" si="5"/>
        <v>25.882</v>
      </c>
      <c r="W57" s="217"/>
      <c r="X57" s="218">
        <v>25.882</v>
      </c>
      <c r="Y57" s="170"/>
      <c r="Z57" s="170"/>
      <c r="AA57" s="170"/>
      <c r="AB57" s="74"/>
      <c r="AC57" s="172"/>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DM57" s="188" t="s">
        <v>325</v>
      </c>
      <c r="DN57" s="220" t="s">
        <v>372</v>
      </c>
    </row>
    <row r="58" spans="1:118" s="175" customFormat="1" ht="21" customHeight="1">
      <c r="A58" s="181" t="s">
        <v>373</v>
      </c>
      <c r="B58" s="186">
        <v>30.1805</v>
      </c>
      <c r="C58" s="218"/>
      <c r="D58" s="186">
        <v>30.1805</v>
      </c>
      <c r="E58" s="170"/>
      <c r="F58" s="170"/>
      <c r="G58" s="170"/>
      <c r="H58" s="170"/>
      <c r="I58" s="172"/>
      <c r="J58" s="171"/>
      <c r="K58" s="177"/>
      <c r="L58" s="170"/>
      <c r="M58" s="170"/>
      <c r="N58" s="170"/>
      <c r="O58" s="170"/>
      <c r="P58" s="170"/>
      <c r="Q58" s="170"/>
      <c r="R58" s="170"/>
      <c r="S58" s="170"/>
      <c r="T58" s="177"/>
      <c r="U58" s="177"/>
      <c r="V58" s="170">
        <f t="shared" si="5"/>
        <v>30.1805</v>
      </c>
      <c r="W58" s="170"/>
      <c r="X58" s="186">
        <v>30.1805</v>
      </c>
      <c r="Y58" s="170"/>
      <c r="Z58" s="170"/>
      <c r="AA58" s="170"/>
      <c r="AB58" s="216"/>
      <c r="AC58" s="176"/>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DM58" s="181" t="s">
        <v>325</v>
      </c>
      <c r="DN58" s="175" t="s">
        <v>374</v>
      </c>
    </row>
    <row r="59" spans="1:118" s="175" customFormat="1" ht="21" customHeight="1">
      <c r="A59" s="188" t="s">
        <v>375</v>
      </c>
      <c r="B59" s="186">
        <v>17.909</v>
      </c>
      <c r="C59" s="218"/>
      <c r="D59" s="186">
        <v>17.909</v>
      </c>
      <c r="E59" s="209"/>
      <c r="F59" s="209"/>
      <c r="G59" s="170"/>
      <c r="H59" s="170"/>
      <c r="I59" s="221"/>
      <c r="J59" s="209"/>
      <c r="K59" s="210"/>
      <c r="L59" s="209"/>
      <c r="M59" s="209"/>
      <c r="N59" s="209"/>
      <c r="O59" s="209"/>
      <c r="P59" s="209"/>
      <c r="Q59" s="209"/>
      <c r="R59" s="209"/>
      <c r="S59" s="209"/>
      <c r="T59" s="210"/>
      <c r="U59" s="210"/>
      <c r="V59" s="170">
        <f t="shared" si="5"/>
        <v>17.909</v>
      </c>
      <c r="W59" s="209"/>
      <c r="X59" s="186">
        <v>17.909</v>
      </c>
      <c r="Y59" s="209"/>
      <c r="Z59" s="209"/>
      <c r="AA59" s="209"/>
      <c r="AB59" s="216"/>
      <c r="AC59" s="176"/>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DM59" s="188" t="s">
        <v>325</v>
      </c>
      <c r="DN59" s="175" t="s">
        <v>376</v>
      </c>
    </row>
    <row r="60" spans="1:118" s="175" customFormat="1" ht="21" customHeight="1">
      <c r="A60" s="182" t="s">
        <v>377</v>
      </c>
      <c r="B60" s="170">
        <v>39.3149</v>
      </c>
      <c r="C60" s="173"/>
      <c r="D60" s="170">
        <v>39.3149</v>
      </c>
      <c r="E60" s="209"/>
      <c r="F60" s="171"/>
      <c r="G60" s="170"/>
      <c r="H60" s="170"/>
      <c r="I60" s="172"/>
      <c r="J60" s="171"/>
      <c r="K60" s="74"/>
      <c r="L60" s="170"/>
      <c r="M60" s="170"/>
      <c r="N60" s="170"/>
      <c r="O60" s="170"/>
      <c r="P60" s="170"/>
      <c r="Q60" s="170"/>
      <c r="R60" s="171"/>
      <c r="S60" s="171"/>
      <c r="T60" s="74"/>
      <c r="U60" s="74"/>
      <c r="V60" s="170">
        <v>39.3149</v>
      </c>
      <c r="W60" s="173"/>
      <c r="X60" s="170">
        <v>39.3149</v>
      </c>
      <c r="Y60" s="170"/>
      <c r="Z60" s="170"/>
      <c r="AA60" s="170"/>
      <c r="AB60" s="216"/>
      <c r="AC60" s="176"/>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DM60" s="182" t="s">
        <v>292</v>
      </c>
      <c r="DN60" s="175" t="s">
        <v>378</v>
      </c>
    </row>
    <row r="61" spans="1:57" s="228" customFormat="1" ht="21" customHeight="1">
      <c r="A61" s="222" t="s">
        <v>333</v>
      </c>
      <c r="B61" s="223">
        <f>B62</f>
        <v>100</v>
      </c>
      <c r="C61" s="223"/>
      <c r="D61" s="223">
        <f>D62</f>
        <v>100</v>
      </c>
      <c r="E61" s="223"/>
      <c r="F61" s="223"/>
      <c r="G61" s="223"/>
      <c r="H61" s="223"/>
      <c r="I61" s="224"/>
      <c r="J61" s="223"/>
      <c r="K61" s="225">
        <f>K62</f>
        <v>1</v>
      </c>
      <c r="L61" s="223">
        <f>L62</f>
        <v>100</v>
      </c>
      <c r="M61" s="223"/>
      <c r="N61" s="223">
        <f>N62</f>
        <v>100</v>
      </c>
      <c r="O61" s="226"/>
      <c r="P61" s="226"/>
      <c r="Q61" s="226"/>
      <c r="R61" s="226"/>
      <c r="S61" s="226"/>
      <c r="T61" s="225"/>
      <c r="U61" s="225"/>
      <c r="V61" s="226"/>
      <c r="W61" s="226"/>
      <c r="X61" s="226"/>
      <c r="Y61" s="226"/>
      <c r="Z61" s="226"/>
      <c r="AA61" s="226"/>
      <c r="AB61" s="226"/>
      <c r="AC61" s="224"/>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row>
    <row r="62" spans="1:129" ht="24.75" customHeight="1">
      <c r="A62" s="195" t="s">
        <v>274</v>
      </c>
      <c r="B62" s="115">
        <f aca="true" t="shared" si="6" ref="B62:B70">D62</f>
        <v>100</v>
      </c>
      <c r="C62" s="229"/>
      <c r="D62" s="115">
        <v>100</v>
      </c>
      <c r="E62" s="115"/>
      <c r="F62" s="115"/>
      <c r="G62" s="115"/>
      <c r="H62" s="115"/>
      <c r="I62" s="199"/>
      <c r="J62" s="115"/>
      <c r="K62" s="38">
        <v>1</v>
      </c>
      <c r="L62" s="115">
        <v>100</v>
      </c>
      <c r="M62" s="115"/>
      <c r="N62" s="115">
        <v>100</v>
      </c>
      <c r="O62" s="198"/>
      <c r="P62" s="198"/>
      <c r="Q62" s="198"/>
      <c r="R62" s="198"/>
      <c r="S62" s="198"/>
      <c r="T62" s="38"/>
      <c r="U62" s="38"/>
      <c r="V62" s="198"/>
      <c r="W62" s="198"/>
      <c r="X62" s="200"/>
      <c r="Y62" s="198"/>
      <c r="Z62" s="198"/>
      <c r="AA62" s="198"/>
      <c r="AB62" s="106"/>
      <c r="AC62" s="19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N62" s="129"/>
      <c r="DO62" s="129"/>
      <c r="DP62" s="129"/>
      <c r="DQ62" s="129"/>
      <c r="DR62" s="129"/>
      <c r="DS62" s="129"/>
      <c r="DT62" s="129"/>
      <c r="DU62" s="129"/>
      <c r="DV62" s="129"/>
      <c r="DW62" s="129"/>
      <c r="DX62" s="129"/>
      <c r="DY62" s="129"/>
    </row>
    <row r="63" spans="1:29" s="234" customFormat="1" ht="21" customHeight="1">
      <c r="A63" s="230" t="s">
        <v>379</v>
      </c>
      <c r="B63" s="231">
        <f>B64</f>
        <v>320</v>
      </c>
      <c r="C63" s="231"/>
      <c r="D63" s="231">
        <f>D64</f>
        <v>320</v>
      </c>
      <c r="E63" s="231"/>
      <c r="F63" s="231"/>
      <c r="G63" s="231"/>
      <c r="H63" s="231"/>
      <c r="I63" s="232"/>
      <c r="J63" s="231"/>
      <c r="K63" s="233">
        <f>K64</f>
        <v>1</v>
      </c>
      <c r="L63" s="231">
        <f>L64</f>
        <v>320</v>
      </c>
      <c r="M63" s="231"/>
      <c r="N63" s="231">
        <f>N64</f>
        <v>320</v>
      </c>
      <c r="O63" s="231"/>
      <c r="P63" s="231"/>
      <c r="Q63" s="231"/>
      <c r="R63" s="231"/>
      <c r="S63" s="231"/>
      <c r="T63" s="233"/>
      <c r="U63" s="233"/>
      <c r="V63" s="231"/>
      <c r="W63" s="231"/>
      <c r="X63" s="231"/>
      <c r="Y63" s="231"/>
      <c r="Z63" s="231"/>
      <c r="AA63" s="231"/>
      <c r="AB63" s="231"/>
      <c r="AC63" s="232"/>
    </row>
    <row r="64" spans="1:29" s="240" customFormat="1" ht="28.5" customHeight="1">
      <c r="A64" s="235" t="s">
        <v>380</v>
      </c>
      <c r="B64" s="236">
        <f t="shared" si="6"/>
        <v>320</v>
      </c>
      <c r="C64" s="237"/>
      <c r="D64" s="236">
        <v>320</v>
      </c>
      <c r="E64" s="237"/>
      <c r="F64" s="237"/>
      <c r="G64" s="237"/>
      <c r="H64" s="238"/>
      <c r="I64" s="239"/>
      <c r="J64" s="238"/>
      <c r="K64" s="40">
        <v>1</v>
      </c>
      <c r="L64" s="236">
        <f>N64</f>
        <v>320</v>
      </c>
      <c r="M64" s="236"/>
      <c r="N64" s="236">
        <v>320</v>
      </c>
      <c r="O64" s="237"/>
      <c r="P64" s="237"/>
      <c r="Q64" s="237"/>
      <c r="R64" s="238"/>
      <c r="S64" s="238"/>
      <c r="T64" s="40"/>
      <c r="U64" s="40"/>
      <c r="V64" s="238"/>
      <c r="W64" s="238"/>
      <c r="X64" s="238"/>
      <c r="Y64" s="238"/>
      <c r="Z64" s="238"/>
      <c r="AA64" s="238"/>
      <c r="AB64" s="13"/>
      <c r="AC64" s="239"/>
    </row>
    <row r="65" spans="1:117" s="154" customFormat="1" ht="21" customHeight="1">
      <c r="A65" s="147" t="s">
        <v>183</v>
      </c>
      <c r="B65" s="148">
        <f>B66+B103</f>
        <v>568.6371</v>
      </c>
      <c r="C65" s="148"/>
      <c r="D65" s="148">
        <f>D66+D103</f>
        <v>568.6371</v>
      </c>
      <c r="E65" s="148"/>
      <c r="F65" s="148"/>
      <c r="G65" s="148"/>
      <c r="H65" s="148"/>
      <c r="I65" s="152"/>
      <c r="J65" s="148"/>
      <c r="K65" s="150">
        <f>K66+K103</f>
        <v>3</v>
      </c>
      <c r="L65" s="148">
        <f>L66+L103</f>
        <v>41.937</v>
      </c>
      <c r="M65" s="148"/>
      <c r="N65" s="148">
        <f>N66+N103</f>
        <v>41.937</v>
      </c>
      <c r="O65" s="148"/>
      <c r="P65" s="148"/>
      <c r="Q65" s="148"/>
      <c r="R65" s="148"/>
      <c r="S65" s="148"/>
      <c r="T65" s="150">
        <f>T66+T103</f>
        <v>1</v>
      </c>
      <c r="U65" s="150">
        <f>U66+U103</f>
        <v>5</v>
      </c>
      <c r="V65" s="148">
        <f>V66+V103</f>
        <v>526.7001</v>
      </c>
      <c r="W65" s="148"/>
      <c r="X65" s="148">
        <f>X66+X103</f>
        <v>526.7001</v>
      </c>
      <c r="Y65" s="148"/>
      <c r="Z65" s="148"/>
      <c r="AA65" s="148"/>
      <c r="AB65" s="148"/>
      <c r="AC65" s="152"/>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DM65" s="153"/>
    </row>
    <row r="66" spans="1:117" s="167" customFormat="1" ht="21" customHeight="1">
      <c r="A66" s="55" t="s">
        <v>285</v>
      </c>
      <c r="B66" s="163">
        <f>SUM(B67:B102)</f>
        <v>528.6371</v>
      </c>
      <c r="C66" s="163"/>
      <c r="D66" s="163">
        <f>SUM(D67:D102)</f>
        <v>528.6371</v>
      </c>
      <c r="E66" s="163"/>
      <c r="F66" s="163"/>
      <c r="G66" s="163"/>
      <c r="H66" s="163"/>
      <c r="I66" s="164"/>
      <c r="J66" s="163"/>
      <c r="K66" s="110">
        <f>SUM(K67:K102)</f>
        <v>2</v>
      </c>
      <c r="L66" s="163">
        <f>SUM(L67:L102)</f>
        <v>1.9369999999999998</v>
      </c>
      <c r="M66" s="163"/>
      <c r="N66" s="163">
        <f>SUM(N67:N102)</f>
        <v>1.9369999999999998</v>
      </c>
      <c r="O66" s="163"/>
      <c r="P66" s="163"/>
      <c r="Q66" s="163"/>
      <c r="R66" s="163"/>
      <c r="S66" s="163"/>
      <c r="T66" s="110">
        <f>SUM(T67:T102)</f>
        <v>1</v>
      </c>
      <c r="U66" s="110">
        <f>SUM(U67:U102)</f>
        <v>5</v>
      </c>
      <c r="V66" s="163">
        <f>SUM(V67:V102)</f>
        <v>526.7001</v>
      </c>
      <c r="W66" s="163"/>
      <c r="X66" s="163">
        <f>SUM(X67:X102)</f>
        <v>526.7001</v>
      </c>
      <c r="Y66" s="163"/>
      <c r="Z66" s="163"/>
      <c r="AA66" s="163"/>
      <c r="AB66" s="163"/>
      <c r="AC66" s="164"/>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DM66" s="166"/>
    </row>
    <row r="67" spans="1:118" s="180" customFormat="1" ht="21" customHeight="1">
      <c r="A67" s="169" t="s">
        <v>381</v>
      </c>
      <c r="B67" s="171">
        <f t="shared" si="6"/>
        <v>0.443</v>
      </c>
      <c r="C67" s="171"/>
      <c r="D67" s="171">
        <v>0.443</v>
      </c>
      <c r="E67" s="212"/>
      <c r="F67" s="212"/>
      <c r="G67" s="212"/>
      <c r="H67" s="212"/>
      <c r="I67" s="213"/>
      <c r="J67" s="212"/>
      <c r="K67" s="214"/>
      <c r="L67" s="212"/>
      <c r="M67" s="212"/>
      <c r="N67" s="212"/>
      <c r="O67" s="212"/>
      <c r="P67" s="212"/>
      <c r="Q67" s="212"/>
      <c r="R67" s="212"/>
      <c r="S67" s="171"/>
      <c r="T67" s="74">
        <v>1</v>
      </c>
      <c r="U67" s="74">
        <v>5</v>
      </c>
      <c r="V67" s="171">
        <f>X67</f>
        <v>0.443</v>
      </c>
      <c r="W67" s="171"/>
      <c r="X67" s="171">
        <v>0.443</v>
      </c>
      <c r="Y67" s="212"/>
      <c r="Z67" s="212"/>
      <c r="AA67" s="212"/>
      <c r="AB67" s="212"/>
      <c r="AC67" s="213"/>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DM67" s="169" t="s">
        <v>336</v>
      </c>
      <c r="DN67" s="175" t="s">
        <v>382</v>
      </c>
    </row>
    <row r="68" spans="1:118" s="180" customFormat="1" ht="21" customHeight="1">
      <c r="A68" s="169" t="s">
        <v>383</v>
      </c>
      <c r="B68" s="171">
        <f t="shared" si="6"/>
        <v>17.8204</v>
      </c>
      <c r="C68" s="171"/>
      <c r="D68" s="171">
        <v>17.8204</v>
      </c>
      <c r="E68" s="212"/>
      <c r="F68" s="212"/>
      <c r="G68" s="212"/>
      <c r="H68" s="212"/>
      <c r="I68" s="213"/>
      <c r="J68" s="212"/>
      <c r="K68" s="214"/>
      <c r="L68" s="212"/>
      <c r="M68" s="212"/>
      <c r="N68" s="212"/>
      <c r="O68" s="212"/>
      <c r="P68" s="212"/>
      <c r="Q68" s="212"/>
      <c r="R68" s="212"/>
      <c r="S68" s="171"/>
      <c r="T68" s="74"/>
      <c r="U68" s="74"/>
      <c r="V68" s="171">
        <f>X68</f>
        <v>17.8204</v>
      </c>
      <c r="W68" s="171"/>
      <c r="X68" s="171">
        <v>17.8204</v>
      </c>
      <c r="Y68" s="212"/>
      <c r="Z68" s="212"/>
      <c r="AA68" s="212"/>
      <c r="AB68" s="212"/>
      <c r="AC68" s="213"/>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DM68" s="169" t="s">
        <v>336</v>
      </c>
      <c r="DN68" s="175" t="s">
        <v>384</v>
      </c>
    </row>
    <row r="69" spans="1:118" s="180" customFormat="1" ht="21" customHeight="1">
      <c r="A69" s="169" t="s">
        <v>385</v>
      </c>
      <c r="B69" s="171">
        <f t="shared" si="6"/>
        <v>0.8751</v>
      </c>
      <c r="C69" s="171"/>
      <c r="D69" s="171">
        <v>0.8751</v>
      </c>
      <c r="E69" s="212"/>
      <c r="F69" s="212"/>
      <c r="G69" s="212"/>
      <c r="H69" s="212"/>
      <c r="I69" s="213"/>
      <c r="J69" s="212"/>
      <c r="K69" s="214"/>
      <c r="L69" s="212"/>
      <c r="M69" s="212"/>
      <c r="N69" s="212"/>
      <c r="O69" s="212"/>
      <c r="P69" s="212"/>
      <c r="Q69" s="212"/>
      <c r="R69" s="212"/>
      <c r="S69" s="171"/>
      <c r="T69" s="74"/>
      <c r="U69" s="74"/>
      <c r="V69" s="171">
        <f>X69</f>
        <v>0.8751</v>
      </c>
      <c r="W69" s="171"/>
      <c r="X69" s="171">
        <v>0.8751</v>
      </c>
      <c r="Y69" s="212"/>
      <c r="Z69" s="212"/>
      <c r="AA69" s="212"/>
      <c r="AB69" s="212"/>
      <c r="AC69" s="213"/>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DM69" s="169" t="s">
        <v>336</v>
      </c>
      <c r="DN69" s="175" t="s">
        <v>386</v>
      </c>
    </row>
    <row r="70" spans="1:118" s="180" customFormat="1" ht="21" customHeight="1">
      <c r="A70" s="169" t="s">
        <v>387</v>
      </c>
      <c r="B70" s="171">
        <f t="shared" si="6"/>
        <v>4.393</v>
      </c>
      <c r="C70" s="171"/>
      <c r="D70" s="171">
        <v>4.393</v>
      </c>
      <c r="E70" s="212"/>
      <c r="F70" s="212"/>
      <c r="G70" s="212"/>
      <c r="H70" s="212"/>
      <c r="I70" s="213"/>
      <c r="J70" s="212"/>
      <c r="K70" s="214"/>
      <c r="L70" s="212"/>
      <c r="M70" s="212"/>
      <c r="N70" s="212"/>
      <c r="O70" s="212"/>
      <c r="P70" s="212"/>
      <c r="Q70" s="212"/>
      <c r="R70" s="212"/>
      <c r="S70" s="171"/>
      <c r="T70" s="74"/>
      <c r="U70" s="74"/>
      <c r="V70" s="171">
        <f>X70</f>
        <v>4.393</v>
      </c>
      <c r="W70" s="171"/>
      <c r="X70" s="171">
        <v>4.393</v>
      </c>
      <c r="Y70" s="212"/>
      <c r="Z70" s="212"/>
      <c r="AA70" s="212"/>
      <c r="AB70" s="212"/>
      <c r="AC70" s="213"/>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DM70" s="169" t="s">
        <v>336</v>
      </c>
      <c r="DN70" s="175" t="s">
        <v>388</v>
      </c>
    </row>
    <row r="71" spans="1:118" s="175" customFormat="1" ht="21" customHeight="1">
      <c r="A71" s="169" t="s">
        <v>389</v>
      </c>
      <c r="B71" s="178">
        <v>1.517</v>
      </c>
      <c r="C71" s="170"/>
      <c r="D71" s="178">
        <v>1.517</v>
      </c>
      <c r="E71" s="170"/>
      <c r="F71" s="170"/>
      <c r="G71" s="170"/>
      <c r="H71" s="170"/>
      <c r="I71" s="172"/>
      <c r="J71" s="171"/>
      <c r="K71" s="177">
        <v>1</v>
      </c>
      <c r="L71" s="178">
        <f>N71</f>
        <v>1.517</v>
      </c>
      <c r="M71" s="170"/>
      <c r="N71" s="178">
        <v>1.517</v>
      </c>
      <c r="O71" s="170"/>
      <c r="P71" s="170"/>
      <c r="Q71" s="170"/>
      <c r="R71" s="170"/>
      <c r="S71" s="170"/>
      <c r="T71" s="177"/>
      <c r="U71" s="177"/>
      <c r="V71" s="178"/>
      <c r="W71" s="178"/>
      <c r="X71" s="178"/>
      <c r="Y71" s="170"/>
      <c r="Z71" s="170"/>
      <c r="AA71" s="170"/>
      <c r="AB71" s="68"/>
      <c r="AC71" s="172"/>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DM71" s="169" t="s">
        <v>287</v>
      </c>
      <c r="DN71" s="175" t="s">
        <v>390</v>
      </c>
    </row>
    <row r="72" spans="1:118" s="175" customFormat="1" ht="21" customHeight="1">
      <c r="A72" s="169" t="s">
        <v>391</v>
      </c>
      <c r="B72" s="183">
        <v>0.42</v>
      </c>
      <c r="C72" s="170"/>
      <c r="D72" s="183">
        <v>0.42</v>
      </c>
      <c r="E72" s="170"/>
      <c r="F72" s="170"/>
      <c r="G72" s="170"/>
      <c r="H72" s="170"/>
      <c r="I72" s="172"/>
      <c r="J72" s="171"/>
      <c r="K72" s="177">
        <v>1</v>
      </c>
      <c r="L72" s="241">
        <f>N72</f>
        <v>0.42</v>
      </c>
      <c r="M72" s="241"/>
      <c r="N72" s="241">
        <v>0.42</v>
      </c>
      <c r="O72" s="170"/>
      <c r="P72" s="170"/>
      <c r="Q72" s="170"/>
      <c r="R72" s="170"/>
      <c r="S72" s="170"/>
      <c r="T72" s="177"/>
      <c r="U72" s="177"/>
      <c r="V72" s="241"/>
      <c r="W72" s="241"/>
      <c r="X72" s="241"/>
      <c r="Y72" s="170"/>
      <c r="Z72" s="170"/>
      <c r="AA72" s="170"/>
      <c r="AB72" s="216"/>
      <c r="AC72" s="176"/>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DM72" s="169" t="s">
        <v>287</v>
      </c>
      <c r="DN72" s="175" t="s">
        <v>392</v>
      </c>
    </row>
    <row r="73" spans="1:118" s="175" customFormat="1" ht="21" customHeight="1">
      <c r="A73" s="182" t="s">
        <v>393</v>
      </c>
      <c r="B73" s="178">
        <v>13.197</v>
      </c>
      <c r="C73" s="173"/>
      <c r="D73" s="178">
        <v>13.197</v>
      </c>
      <c r="E73" s="209"/>
      <c r="F73" s="171"/>
      <c r="G73" s="170"/>
      <c r="H73" s="170"/>
      <c r="I73" s="172"/>
      <c r="J73" s="171"/>
      <c r="K73" s="74"/>
      <c r="L73" s="170"/>
      <c r="M73" s="170"/>
      <c r="N73" s="170"/>
      <c r="O73" s="170"/>
      <c r="P73" s="170"/>
      <c r="Q73" s="170"/>
      <c r="R73" s="171"/>
      <c r="S73" s="171"/>
      <c r="T73" s="74"/>
      <c r="U73" s="74"/>
      <c r="V73" s="178">
        <f aca="true" t="shared" si="7" ref="V73:V101">X73</f>
        <v>13.197</v>
      </c>
      <c r="W73" s="173"/>
      <c r="X73" s="178">
        <v>13.197</v>
      </c>
      <c r="Y73" s="170"/>
      <c r="Z73" s="170"/>
      <c r="AA73" s="170"/>
      <c r="AB73" s="216"/>
      <c r="AC73" s="176"/>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DM73" s="182" t="s">
        <v>339</v>
      </c>
      <c r="DN73" s="175" t="s">
        <v>394</v>
      </c>
    </row>
    <row r="74" spans="1:118" s="175" customFormat="1" ht="21" customHeight="1">
      <c r="A74" s="182" t="s">
        <v>395</v>
      </c>
      <c r="B74" s="178">
        <v>7.296</v>
      </c>
      <c r="C74" s="173"/>
      <c r="D74" s="178">
        <v>7.296</v>
      </c>
      <c r="E74" s="209"/>
      <c r="F74" s="171"/>
      <c r="G74" s="170"/>
      <c r="H74" s="170"/>
      <c r="I74" s="172"/>
      <c r="J74" s="171"/>
      <c r="K74" s="74"/>
      <c r="L74" s="170"/>
      <c r="M74" s="170"/>
      <c r="N74" s="170"/>
      <c r="O74" s="170"/>
      <c r="P74" s="170"/>
      <c r="Q74" s="170"/>
      <c r="R74" s="171"/>
      <c r="S74" s="171"/>
      <c r="T74" s="74"/>
      <c r="U74" s="74"/>
      <c r="V74" s="178">
        <f t="shared" si="7"/>
        <v>7.296</v>
      </c>
      <c r="W74" s="173"/>
      <c r="X74" s="178">
        <v>7.296</v>
      </c>
      <c r="Y74" s="170"/>
      <c r="Z74" s="170"/>
      <c r="AA74" s="170"/>
      <c r="AB74" s="216"/>
      <c r="AC74" s="176"/>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DM74" s="182" t="s">
        <v>339</v>
      </c>
      <c r="DN74" s="175" t="s">
        <v>396</v>
      </c>
    </row>
    <row r="75" spans="1:118" s="175" customFormat="1" ht="21" customHeight="1">
      <c r="A75" s="182" t="s">
        <v>397</v>
      </c>
      <c r="B75" s="178">
        <f aca="true" t="shared" si="8" ref="B75:B80">D75</f>
        <v>0.39</v>
      </c>
      <c r="C75" s="173"/>
      <c r="D75" s="178">
        <v>0.39</v>
      </c>
      <c r="E75" s="209"/>
      <c r="F75" s="171"/>
      <c r="G75" s="170"/>
      <c r="H75" s="170"/>
      <c r="I75" s="172"/>
      <c r="J75" s="171"/>
      <c r="K75" s="74"/>
      <c r="L75" s="170"/>
      <c r="M75" s="170"/>
      <c r="N75" s="170"/>
      <c r="O75" s="170"/>
      <c r="P75" s="170"/>
      <c r="Q75" s="170"/>
      <c r="R75" s="171"/>
      <c r="S75" s="171"/>
      <c r="T75" s="74"/>
      <c r="U75" s="74"/>
      <c r="V75" s="178">
        <f t="shared" si="7"/>
        <v>0.39</v>
      </c>
      <c r="W75" s="173"/>
      <c r="X75" s="178">
        <v>0.39</v>
      </c>
      <c r="Y75" s="170"/>
      <c r="Z75" s="170"/>
      <c r="AA75" s="170"/>
      <c r="AB75" s="216"/>
      <c r="AC75" s="176"/>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DM75" s="182" t="s">
        <v>339</v>
      </c>
      <c r="DN75" s="175" t="s">
        <v>398</v>
      </c>
    </row>
    <row r="76" spans="1:118" s="175" customFormat="1" ht="21" customHeight="1">
      <c r="A76" s="182" t="s">
        <v>399</v>
      </c>
      <c r="B76" s="170">
        <f t="shared" si="8"/>
        <v>10.1393</v>
      </c>
      <c r="C76" s="173"/>
      <c r="D76" s="170">
        <v>10.1393</v>
      </c>
      <c r="E76" s="209"/>
      <c r="F76" s="171"/>
      <c r="G76" s="170"/>
      <c r="H76" s="170"/>
      <c r="I76" s="172"/>
      <c r="J76" s="171"/>
      <c r="K76" s="74"/>
      <c r="L76" s="170"/>
      <c r="M76" s="170"/>
      <c r="N76" s="170"/>
      <c r="O76" s="170"/>
      <c r="P76" s="170"/>
      <c r="Q76" s="170"/>
      <c r="R76" s="171"/>
      <c r="S76" s="171"/>
      <c r="T76" s="74"/>
      <c r="U76" s="74"/>
      <c r="V76" s="170">
        <f t="shared" si="7"/>
        <v>10.1393</v>
      </c>
      <c r="W76" s="173"/>
      <c r="X76" s="170">
        <v>10.1393</v>
      </c>
      <c r="Y76" s="170"/>
      <c r="Z76" s="170"/>
      <c r="AA76" s="170"/>
      <c r="AB76" s="216"/>
      <c r="AC76" s="176"/>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DM76" s="182" t="s">
        <v>292</v>
      </c>
      <c r="DN76" s="175" t="s">
        <v>400</v>
      </c>
    </row>
    <row r="77" spans="1:118" s="175" customFormat="1" ht="21" customHeight="1">
      <c r="A77" s="182" t="s">
        <v>401</v>
      </c>
      <c r="B77" s="241">
        <f t="shared" si="8"/>
        <v>2.3</v>
      </c>
      <c r="C77" s="72"/>
      <c r="D77" s="241">
        <v>2.3</v>
      </c>
      <c r="E77" s="242"/>
      <c r="F77" s="72"/>
      <c r="G77" s="241"/>
      <c r="H77" s="241"/>
      <c r="I77" s="172"/>
      <c r="J77" s="72"/>
      <c r="K77" s="74"/>
      <c r="L77" s="241"/>
      <c r="M77" s="241"/>
      <c r="N77" s="241"/>
      <c r="O77" s="241"/>
      <c r="P77" s="241"/>
      <c r="Q77" s="241"/>
      <c r="R77" s="72"/>
      <c r="S77" s="72"/>
      <c r="T77" s="74"/>
      <c r="U77" s="74"/>
      <c r="V77" s="241">
        <f t="shared" si="7"/>
        <v>2.3</v>
      </c>
      <c r="W77" s="72"/>
      <c r="X77" s="241">
        <v>2.3</v>
      </c>
      <c r="Y77" s="170"/>
      <c r="Z77" s="170"/>
      <c r="AA77" s="170"/>
      <c r="AB77" s="216"/>
      <c r="AC77" s="176"/>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DM77" s="182" t="s">
        <v>292</v>
      </c>
      <c r="DN77" s="175" t="s">
        <v>402</v>
      </c>
    </row>
    <row r="78" spans="1:118" s="175" customFormat="1" ht="21" customHeight="1">
      <c r="A78" s="182" t="s">
        <v>403</v>
      </c>
      <c r="B78" s="170">
        <f t="shared" si="8"/>
        <v>2.9073</v>
      </c>
      <c r="C78" s="173"/>
      <c r="D78" s="170">
        <v>2.9073</v>
      </c>
      <c r="E78" s="209"/>
      <c r="F78" s="171"/>
      <c r="G78" s="170"/>
      <c r="H78" s="170"/>
      <c r="I78" s="172"/>
      <c r="J78" s="171"/>
      <c r="K78" s="74"/>
      <c r="L78" s="170"/>
      <c r="M78" s="170"/>
      <c r="N78" s="170"/>
      <c r="O78" s="170"/>
      <c r="P78" s="170"/>
      <c r="Q78" s="170"/>
      <c r="R78" s="171"/>
      <c r="S78" s="171"/>
      <c r="T78" s="74"/>
      <c r="U78" s="74"/>
      <c r="V78" s="170">
        <f t="shared" si="7"/>
        <v>2.9073</v>
      </c>
      <c r="W78" s="173"/>
      <c r="X78" s="170">
        <v>2.9073</v>
      </c>
      <c r="Y78" s="170"/>
      <c r="Z78" s="170"/>
      <c r="AA78" s="170"/>
      <c r="AB78" s="216"/>
      <c r="AC78" s="176"/>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DM78" s="182" t="s">
        <v>292</v>
      </c>
      <c r="DN78" s="175" t="s">
        <v>404</v>
      </c>
    </row>
    <row r="79" spans="1:118" s="175" customFormat="1" ht="21" customHeight="1">
      <c r="A79" s="182" t="s">
        <v>405</v>
      </c>
      <c r="B79" s="170">
        <f t="shared" si="8"/>
        <v>4.2686</v>
      </c>
      <c r="C79" s="173"/>
      <c r="D79" s="170">
        <v>4.2686</v>
      </c>
      <c r="E79" s="209"/>
      <c r="F79" s="171"/>
      <c r="G79" s="170"/>
      <c r="H79" s="170"/>
      <c r="I79" s="172"/>
      <c r="J79" s="171"/>
      <c r="K79" s="74"/>
      <c r="L79" s="170"/>
      <c r="M79" s="170"/>
      <c r="N79" s="170"/>
      <c r="O79" s="170"/>
      <c r="P79" s="170"/>
      <c r="Q79" s="170"/>
      <c r="R79" s="171"/>
      <c r="S79" s="171"/>
      <c r="T79" s="74"/>
      <c r="U79" s="74"/>
      <c r="V79" s="170">
        <f t="shared" si="7"/>
        <v>4.2686</v>
      </c>
      <c r="W79" s="173"/>
      <c r="X79" s="170">
        <v>4.2686</v>
      </c>
      <c r="Y79" s="170"/>
      <c r="Z79" s="170"/>
      <c r="AA79" s="170"/>
      <c r="AB79" s="216"/>
      <c r="AC79" s="176"/>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DM79" s="182" t="s">
        <v>292</v>
      </c>
      <c r="DN79" s="175" t="s">
        <v>406</v>
      </c>
    </row>
    <row r="80" spans="1:118" s="175" customFormat="1" ht="21" customHeight="1">
      <c r="A80" s="182" t="s">
        <v>407</v>
      </c>
      <c r="B80" s="241">
        <f t="shared" si="8"/>
        <v>1.99</v>
      </c>
      <c r="C80" s="72"/>
      <c r="D80" s="241">
        <v>1.99</v>
      </c>
      <c r="E80" s="242"/>
      <c r="F80" s="72"/>
      <c r="G80" s="241"/>
      <c r="H80" s="241"/>
      <c r="I80" s="172"/>
      <c r="J80" s="72"/>
      <c r="K80" s="74"/>
      <c r="L80" s="241"/>
      <c r="M80" s="241"/>
      <c r="N80" s="241"/>
      <c r="O80" s="241"/>
      <c r="P80" s="241"/>
      <c r="Q80" s="241"/>
      <c r="R80" s="72"/>
      <c r="S80" s="72"/>
      <c r="T80" s="74"/>
      <c r="U80" s="74"/>
      <c r="V80" s="241">
        <f t="shared" si="7"/>
        <v>1.99</v>
      </c>
      <c r="W80" s="72"/>
      <c r="X80" s="241">
        <v>1.99</v>
      </c>
      <c r="Y80" s="170"/>
      <c r="Z80" s="170"/>
      <c r="AA80" s="170"/>
      <c r="AB80" s="216"/>
      <c r="AC80" s="176"/>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DM80" s="182" t="s">
        <v>292</v>
      </c>
      <c r="DN80" s="175" t="s">
        <v>408</v>
      </c>
    </row>
    <row r="81" spans="1:118" s="175" customFormat="1" ht="21" customHeight="1">
      <c r="A81" s="169" t="s">
        <v>409</v>
      </c>
      <c r="B81" s="183">
        <v>16.45</v>
      </c>
      <c r="C81" s="170"/>
      <c r="D81" s="183">
        <v>16.45</v>
      </c>
      <c r="E81" s="170"/>
      <c r="F81" s="170"/>
      <c r="G81" s="170"/>
      <c r="H81" s="171"/>
      <c r="I81" s="172"/>
      <c r="J81" s="171"/>
      <c r="K81" s="177"/>
      <c r="L81" s="170"/>
      <c r="M81" s="170"/>
      <c r="N81" s="170"/>
      <c r="O81" s="170"/>
      <c r="P81" s="170"/>
      <c r="Q81" s="170"/>
      <c r="R81" s="170"/>
      <c r="S81" s="170"/>
      <c r="T81" s="177"/>
      <c r="U81" s="177"/>
      <c r="V81" s="183">
        <f t="shared" si="7"/>
        <v>16.45</v>
      </c>
      <c r="W81" s="170"/>
      <c r="X81" s="183">
        <v>16.45</v>
      </c>
      <c r="Y81" s="170"/>
      <c r="Z81" s="170"/>
      <c r="AA81" s="170"/>
      <c r="AB81" s="68"/>
      <c r="AC81" s="172"/>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DM81" s="169" t="s">
        <v>295</v>
      </c>
      <c r="DN81" s="175" t="s">
        <v>410</v>
      </c>
    </row>
    <row r="82" spans="1:118" s="175" customFormat="1" ht="21" customHeight="1">
      <c r="A82" s="243" t="s">
        <v>411</v>
      </c>
      <c r="B82" s="170">
        <f aca="true" t="shared" si="9" ref="B82:B90">D82</f>
        <v>6.326</v>
      </c>
      <c r="C82" s="171"/>
      <c r="D82" s="171">
        <v>6.326</v>
      </c>
      <c r="E82" s="209"/>
      <c r="F82" s="171"/>
      <c r="G82" s="170"/>
      <c r="H82" s="171"/>
      <c r="I82" s="172"/>
      <c r="J82" s="171"/>
      <c r="K82" s="74"/>
      <c r="L82" s="170"/>
      <c r="M82" s="170"/>
      <c r="N82" s="170"/>
      <c r="O82" s="170"/>
      <c r="P82" s="170"/>
      <c r="Q82" s="170"/>
      <c r="R82" s="171"/>
      <c r="S82" s="171"/>
      <c r="T82" s="74"/>
      <c r="U82" s="74"/>
      <c r="V82" s="171">
        <f t="shared" si="7"/>
        <v>6.326</v>
      </c>
      <c r="W82" s="171"/>
      <c r="X82" s="171">
        <v>6.326</v>
      </c>
      <c r="Y82" s="170"/>
      <c r="Z82" s="170"/>
      <c r="AA82" s="170"/>
      <c r="AB82" s="216"/>
      <c r="AC82" s="176"/>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DM82" s="243" t="s">
        <v>298</v>
      </c>
      <c r="DN82" s="175" t="s">
        <v>412</v>
      </c>
    </row>
    <row r="83" spans="1:118" s="175" customFormat="1" ht="21" customHeight="1">
      <c r="A83" s="243" t="s">
        <v>413</v>
      </c>
      <c r="B83" s="170">
        <f t="shared" si="9"/>
        <v>6.3594</v>
      </c>
      <c r="C83" s="171"/>
      <c r="D83" s="171">
        <v>6.3594</v>
      </c>
      <c r="E83" s="209"/>
      <c r="F83" s="171"/>
      <c r="G83" s="170"/>
      <c r="H83" s="171"/>
      <c r="I83" s="172"/>
      <c r="J83" s="171"/>
      <c r="K83" s="74"/>
      <c r="L83" s="170"/>
      <c r="M83" s="170"/>
      <c r="N83" s="170"/>
      <c r="O83" s="170"/>
      <c r="P83" s="170"/>
      <c r="Q83" s="170"/>
      <c r="R83" s="171"/>
      <c r="S83" s="171"/>
      <c r="T83" s="74"/>
      <c r="U83" s="74"/>
      <c r="V83" s="171">
        <f t="shared" si="7"/>
        <v>6.3594</v>
      </c>
      <c r="W83" s="171"/>
      <c r="X83" s="171">
        <v>6.3594</v>
      </c>
      <c r="Y83" s="170"/>
      <c r="Z83" s="170"/>
      <c r="AA83" s="170"/>
      <c r="AB83" s="216"/>
      <c r="AC83" s="176"/>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DM83" s="243" t="s">
        <v>298</v>
      </c>
      <c r="DN83" s="175" t="s">
        <v>414</v>
      </c>
    </row>
    <row r="84" spans="1:118" s="175" customFormat="1" ht="21" customHeight="1">
      <c r="A84" s="243" t="s">
        <v>415</v>
      </c>
      <c r="B84" s="170">
        <f t="shared" si="9"/>
        <v>6.0559</v>
      </c>
      <c r="C84" s="171"/>
      <c r="D84" s="171">
        <v>6.0559</v>
      </c>
      <c r="E84" s="209"/>
      <c r="F84" s="171"/>
      <c r="G84" s="170"/>
      <c r="H84" s="171"/>
      <c r="I84" s="172"/>
      <c r="J84" s="171"/>
      <c r="K84" s="74"/>
      <c r="L84" s="170"/>
      <c r="M84" s="170"/>
      <c r="N84" s="170"/>
      <c r="O84" s="170"/>
      <c r="P84" s="170"/>
      <c r="Q84" s="170"/>
      <c r="R84" s="171"/>
      <c r="S84" s="171"/>
      <c r="T84" s="74"/>
      <c r="U84" s="74"/>
      <c r="V84" s="171">
        <f t="shared" si="7"/>
        <v>6.0559</v>
      </c>
      <c r="W84" s="171"/>
      <c r="X84" s="171">
        <v>6.0559</v>
      </c>
      <c r="Y84" s="170"/>
      <c r="Z84" s="170"/>
      <c r="AA84" s="170"/>
      <c r="AB84" s="216"/>
      <c r="AC84" s="176"/>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DM84" s="243" t="s">
        <v>298</v>
      </c>
      <c r="DN84" s="175" t="s">
        <v>400</v>
      </c>
    </row>
    <row r="85" spans="1:118" s="175" customFormat="1" ht="21" customHeight="1">
      <c r="A85" s="243" t="s">
        <v>416</v>
      </c>
      <c r="B85" s="170">
        <f t="shared" si="9"/>
        <v>0.0623</v>
      </c>
      <c r="C85" s="171"/>
      <c r="D85" s="171">
        <v>0.0623</v>
      </c>
      <c r="E85" s="209"/>
      <c r="F85" s="171"/>
      <c r="G85" s="170"/>
      <c r="H85" s="171"/>
      <c r="I85" s="172"/>
      <c r="J85" s="171"/>
      <c r="K85" s="74"/>
      <c r="L85" s="170"/>
      <c r="M85" s="170"/>
      <c r="N85" s="170"/>
      <c r="O85" s="170"/>
      <c r="P85" s="170"/>
      <c r="Q85" s="170"/>
      <c r="R85" s="171"/>
      <c r="S85" s="171"/>
      <c r="T85" s="74"/>
      <c r="U85" s="74"/>
      <c r="V85" s="171">
        <f t="shared" si="7"/>
        <v>0.0623</v>
      </c>
      <c r="W85" s="171"/>
      <c r="X85" s="171">
        <v>0.0623</v>
      </c>
      <c r="Y85" s="170"/>
      <c r="Z85" s="170"/>
      <c r="AA85" s="170"/>
      <c r="AB85" s="216"/>
      <c r="AC85" s="176"/>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DM85" s="243" t="s">
        <v>298</v>
      </c>
      <c r="DN85" s="175" t="s">
        <v>417</v>
      </c>
    </row>
    <row r="86" spans="1:118" s="175" customFormat="1" ht="21" customHeight="1">
      <c r="A86" s="243" t="s">
        <v>418</v>
      </c>
      <c r="B86" s="170">
        <f t="shared" si="9"/>
        <v>1.3188</v>
      </c>
      <c r="C86" s="171"/>
      <c r="D86" s="171">
        <v>1.3188</v>
      </c>
      <c r="E86" s="209"/>
      <c r="F86" s="171"/>
      <c r="G86" s="170"/>
      <c r="H86" s="171"/>
      <c r="I86" s="172"/>
      <c r="J86" s="171"/>
      <c r="K86" s="74"/>
      <c r="L86" s="170"/>
      <c r="M86" s="170"/>
      <c r="N86" s="170"/>
      <c r="O86" s="170"/>
      <c r="P86" s="170"/>
      <c r="Q86" s="170"/>
      <c r="R86" s="171"/>
      <c r="S86" s="171"/>
      <c r="T86" s="74"/>
      <c r="U86" s="74"/>
      <c r="V86" s="171">
        <f t="shared" si="7"/>
        <v>1.3188</v>
      </c>
      <c r="W86" s="171"/>
      <c r="X86" s="171">
        <v>1.3188</v>
      </c>
      <c r="Y86" s="170"/>
      <c r="Z86" s="170"/>
      <c r="AA86" s="170"/>
      <c r="AB86" s="216"/>
      <c r="AC86" s="176"/>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DM86" s="243" t="s">
        <v>298</v>
      </c>
      <c r="DN86" s="175" t="s">
        <v>419</v>
      </c>
    </row>
    <row r="87" spans="1:118" s="175" customFormat="1" ht="21" customHeight="1">
      <c r="A87" s="243" t="s">
        <v>420</v>
      </c>
      <c r="B87" s="170">
        <f t="shared" si="9"/>
        <v>7.9188</v>
      </c>
      <c r="C87" s="171"/>
      <c r="D87" s="171">
        <v>7.9188</v>
      </c>
      <c r="E87" s="209"/>
      <c r="F87" s="171"/>
      <c r="G87" s="170"/>
      <c r="H87" s="171"/>
      <c r="I87" s="172"/>
      <c r="J87" s="171"/>
      <c r="K87" s="74"/>
      <c r="L87" s="170"/>
      <c r="M87" s="170"/>
      <c r="N87" s="170"/>
      <c r="O87" s="170"/>
      <c r="P87" s="170"/>
      <c r="Q87" s="170"/>
      <c r="R87" s="171"/>
      <c r="S87" s="171"/>
      <c r="T87" s="74"/>
      <c r="U87" s="74"/>
      <c r="V87" s="171">
        <f t="shared" si="7"/>
        <v>7.9188</v>
      </c>
      <c r="W87" s="171"/>
      <c r="X87" s="171">
        <v>7.9188</v>
      </c>
      <c r="Y87" s="170"/>
      <c r="Z87" s="170"/>
      <c r="AA87" s="170"/>
      <c r="AB87" s="216"/>
      <c r="AC87" s="176"/>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DM87" s="243" t="s">
        <v>298</v>
      </c>
      <c r="DN87" s="175" t="s">
        <v>421</v>
      </c>
    </row>
    <row r="88" spans="1:118" s="175" customFormat="1" ht="21" customHeight="1">
      <c r="A88" s="243" t="s">
        <v>422</v>
      </c>
      <c r="B88" s="170">
        <f t="shared" si="9"/>
        <v>0.6094</v>
      </c>
      <c r="C88" s="171"/>
      <c r="D88" s="171">
        <v>0.6094</v>
      </c>
      <c r="E88" s="209"/>
      <c r="F88" s="171"/>
      <c r="G88" s="170"/>
      <c r="H88" s="171"/>
      <c r="I88" s="172"/>
      <c r="J88" s="171"/>
      <c r="K88" s="74"/>
      <c r="L88" s="170"/>
      <c r="M88" s="170"/>
      <c r="N88" s="170"/>
      <c r="O88" s="170"/>
      <c r="P88" s="170"/>
      <c r="Q88" s="170"/>
      <c r="R88" s="171"/>
      <c r="S88" s="171"/>
      <c r="T88" s="74"/>
      <c r="U88" s="74"/>
      <c r="V88" s="170">
        <f t="shared" si="7"/>
        <v>0.6094</v>
      </c>
      <c r="W88" s="171"/>
      <c r="X88" s="171">
        <v>0.6094</v>
      </c>
      <c r="Y88" s="170"/>
      <c r="Z88" s="170"/>
      <c r="AA88" s="170"/>
      <c r="AB88" s="216"/>
      <c r="AC88" s="176"/>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DM88" s="243" t="s">
        <v>298</v>
      </c>
      <c r="DN88" s="175" t="s">
        <v>423</v>
      </c>
    </row>
    <row r="89" spans="1:118" s="175" customFormat="1" ht="21" customHeight="1">
      <c r="A89" s="182" t="s">
        <v>424</v>
      </c>
      <c r="B89" s="170">
        <f t="shared" si="9"/>
        <v>6.5094</v>
      </c>
      <c r="C89" s="170"/>
      <c r="D89" s="170">
        <v>6.5094</v>
      </c>
      <c r="E89" s="170"/>
      <c r="F89" s="170"/>
      <c r="G89" s="170"/>
      <c r="H89" s="170"/>
      <c r="I89" s="172"/>
      <c r="J89" s="171"/>
      <c r="K89" s="177"/>
      <c r="L89" s="170"/>
      <c r="M89" s="170"/>
      <c r="N89" s="170"/>
      <c r="O89" s="170"/>
      <c r="P89" s="170"/>
      <c r="Q89" s="170"/>
      <c r="R89" s="170"/>
      <c r="S89" s="170"/>
      <c r="T89" s="177"/>
      <c r="U89" s="177"/>
      <c r="V89" s="170">
        <f t="shared" si="7"/>
        <v>6.5094</v>
      </c>
      <c r="W89" s="170"/>
      <c r="X89" s="170">
        <v>6.5094</v>
      </c>
      <c r="Y89" s="170"/>
      <c r="Z89" s="170"/>
      <c r="AA89" s="170"/>
      <c r="AB89" s="216"/>
      <c r="AC89" s="176"/>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DM89" s="182" t="s">
        <v>301</v>
      </c>
      <c r="DN89" s="175" t="s">
        <v>425</v>
      </c>
    </row>
    <row r="90" spans="1:118" s="175" customFormat="1" ht="21" customHeight="1">
      <c r="A90" s="182" t="s">
        <v>426</v>
      </c>
      <c r="B90" s="170">
        <f t="shared" si="9"/>
        <v>18.2055</v>
      </c>
      <c r="C90" s="170"/>
      <c r="D90" s="170">
        <v>18.2055</v>
      </c>
      <c r="E90" s="170"/>
      <c r="F90" s="170"/>
      <c r="G90" s="170"/>
      <c r="H90" s="170"/>
      <c r="I90" s="172"/>
      <c r="J90" s="171"/>
      <c r="K90" s="177"/>
      <c r="L90" s="170"/>
      <c r="M90" s="170"/>
      <c r="N90" s="170"/>
      <c r="O90" s="170"/>
      <c r="P90" s="170"/>
      <c r="Q90" s="170"/>
      <c r="R90" s="170"/>
      <c r="S90" s="170"/>
      <c r="T90" s="177"/>
      <c r="U90" s="177"/>
      <c r="V90" s="170">
        <f t="shared" si="7"/>
        <v>18.2055</v>
      </c>
      <c r="W90" s="170"/>
      <c r="X90" s="170">
        <v>18.2055</v>
      </c>
      <c r="Y90" s="170"/>
      <c r="Z90" s="170"/>
      <c r="AA90" s="170"/>
      <c r="AB90" s="216"/>
      <c r="AC90" s="176"/>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DM90" s="182" t="s">
        <v>301</v>
      </c>
      <c r="DN90" s="175" t="s">
        <v>427</v>
      </c>
    </row>
    <row r="91" spans="1:118" s="175" customFormat="1" ht="21" customHeight="1">
      <c r="A91" s="181" t="s">
        <v>428</v>
      </c>
      <c r="B91" s="171">
        <f>D91</f>
        <v>27.7132</v>
      </c>
      <c r="C91" s="170"/>
      <c r="D91" s="171">
        <v>27.7132</v>
      </c>
      <c r="E91" s="171"/>
      <c r="F91" s="171"/>
      <c r="G91" s="171"/>
      <c r="H91" s="171"/>
      <c r="I91" s="172"/>
      <c r="J91" s="171"/>
      <c r="K91" s="74"/>
      <c r="L91" s="171"/>
      <c r="M91" s="171"/>
      <c r="N91" s="171"/>
      <c r="O91" s="171"/>
      <c r="P91" s="171"/>
      <c r="Q91" s="171"/>
      <c r="R91" s="171"/>
      <c r="S91" s="171"/>
      <c r="T91" s="74"/>
      <c r="U91" s="74"/>
      <c r="V91" s="171">
        <f t="shared" si="7"/>
        <v>27.7132</v>
      </c>
      <c r="W91" s="170"/>
      <c r="X91" s="171">
        <v>27.7132</v>
      </c>
      <c r="Y91" s="171"/>
      <c r="Z91" s="171"/>
      <c r="AA91" s="171"/>
      <c r="AB91" s="68"/>
      <c r="AC91" s="172"/>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DM91" s="181" t="s">
        <v>317</v>
      </c>
      <c r="DN91" s="175" t="s">
        <v>429</v>
      </c>
    </row>
    <row r="92" spans="1:118" s="175" customFormat="1" ht="21" customHeight="1">
      <c r="A92" s="181" t="s">
        <v>430</v>
      </c>
      <c r="B92" s="171">
        <f>D92</f>
        <v>24.4908</v>
      </c>
      <c r="C92" s="170"/>
      <c r="D92" s="171">
        <v>24.4908</v>
      </c>
      <c r="E92" s="171"/>
      <c r="F92" s="171"/>
      <c r="G92" s="171"/>
      <c r="H92" s="171"/>
      <c r="I92" s="172"/>
      <c r="J92" s="171"/>
      <c r="K92" s="74"/>
      <c r="L92" s="171"/>
      <c r="M92" s="171"/>
      <c r="N92" s="171"/>
      <c r="O92" s="171"/>
      <c r="P92" s="171"/>
      <c r="Q92" s="171"/>
      <c r="R92" s="171"/>
      <c r="S92" s="171"/>
      <c r="T92" s="74"/>
      <c r="U92" s="74"/>
      <c r="V92" s="171">
        <f t="shared" si="7"/>
        <v>24.4908</v>
      </c>
      <c r="W92" s="170"/>
      <c r="X92" s="171">
        <v>24.4908</v>
      </c>
      <c r="Y92" s="171"/>
      <c r="Z92" s="171"/>
      <c r="AA92" s="171"/>
      <c r="AB92" s="68"/>
      <c r="AC92" s="172"/>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DM92" s="181" t="s">
        <v>317</v>
      </c>
      <c r="DN92" s="175" t="s">
        <v>431</v>
      </c>
    </row>
    <row r="93" spans="1:118" s="175" customFormat="1" ht="21" customHeight="1">
      <c r="A93" s="181" t="s">
        <v>432</v>
      </c>
      <c r="B93" s="171">
        <f>D93</f>
        <v>17.5504</v>
      </c>
      <c r="C93" s="170"/>
      <c r="D93" s="171">
        <v>17.5504</v>
      </c>
      <c r="E93" s="171"/>
      <c r="F93" s="171"/>
      <c r="G93" s="171"/>
      <c r="H93" s="171"/>
      <c r="I93" s="172"/>
      <c r="J93" s="171"/>
      <c r="K93" s="74"/>
      <c r="L93" s="171"/>
      <c r="M93" s="171"/>
      <c r="N93" s="171"/>
      <c r="O93" s="171"/>
      <c r="P93" s="171"/>
      <c r="Q93" s="171"/>
      <c r="R93" s="171"/>
      <c r="S93" s="171"/>
      <c r="T93" s="74"/>
      <c r="U93" s="74"/>
      <c r="V93" s="171">
        <f t="shared" si="7"/>
        <v>17.5504</v>
      </c>
      <c r="W93" s="170"/>
      <c r="X93" s="171">
        <v>17.5504</v>
      </c>
      <c r="Y93" s="171"/>
      <c r="Z93" s="171"/>
      <c r="AA93" s="171"/>
      <c r="AB93" s="68"/>
      <c r="AC93" s="172"/>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DM93" s="181" t="s">
        <v>317</v>
      </c>
      <c r="DN93" s="175" t="s">
        <v>433</v>
      </c>
    </row>
    <row r="94" spans="1:118" s="175" customFormat="1" ht="21" customHeight="1">
      <c r="A94" s="169" t="s">
        <v>434</v>
      </c>
      <c r="B94" s="170">
        <v>42.418</v>
      </c>
      <c r="C94" s="171"/>
      <c r="D94" s="170">
        <v>42.418</v>
      </c>
      <c r="E94" s="209"/>
      <c r="F94" s="171"/>
      <c r="G94" s="170"/>
      <c r="H94" s="170"/>
      <c r="I94" s="172"/>
      <c r="J94" s="171"/>
      <c r="K94" s="74"/>
      <c r="L94" s="170"/>
      <c r="M94" s="170"/>
      <c r="N94" s="170"/>
      <c r="O94" s="170"/>
      <c r="P94" s="170"/>
      <c r="Q94" s="170"/>
      <c r="R94" s="171"/>
      <c r="S94" s="171"/>
      <c r="T94" s="74"/>
      <c r="U94" s="74"/>
      <c r="V94" s="170">
        <f t="shared" si="7"/>
        <v>42.418</v>
      </c>
      <c r="W94" s="171"/>
      <c r="X94" s="170">
        <v>42.418</v>
      </c>
      <c r="Y94" s="170"/>
      <c r="Z94" s="170"/>
      <c r="AA94" s="170"/>
      <c r="AB94" s="216"/>
      <c r="AC94" s="176"/>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DM94" s="169" t="s">
        <v>320</v>
      </c>
      <c r="DN94" s="175" t="s">
        <v>435</v>
      </c>
    </row>
    <row r="95" spans="1:118" s="175" customFormat="1" ht="21" customHeight="1">
      <c r="A95" s="169" t="s">
        <v>436</v>
      </c>
      <c r="B95" s="170">
        <v>87.576</v>
      </c>
      <c r="C95" s="171"/>
      <c r="D95" s="170">
        <v>87.576</v>
      </c>
      <c r="E95" s="209"/>
      <c r="F95" s="171"/>
      <c r="G95" s="170"/>
      <c r="H95" s="170"/>
      <c r="I95" s="172"/>
      <c r="J95" s="171"/>
      <c r="K95" s="74"/>
      <c r="L95" s="170"/>
      <c r="M95" s="170"/>
      <c r="N95" s="170"/>
      <c r="O95" s="170"/>
      <c r="P95" s="170"/>
      <c r="Q95" s="170"/>
      <c r="R95" s="171"/>
      <c r="S95" s="171"/>
      <c r="T95" s="74"/>
      <c r="U95" s="74"/>
      <c r="V95" s="170">
        <f t="shared" si="7"/>
        <v>87.576</v>
      </c>
      <c r="W95" s="171"/>
      <c r="X95" s="170">
        <v>87.576</v>
      </c>
      <c r="Y95" s="170"/>
      <c r="Z95" s="170"/>
      <c r="AA95" s="170"/>
      <c r="AB95" s="216"/>
      <c r="AC95" s="176"/>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DM95" s="169" t="s">
        <v>320</v>
      </c>
      <c r="DN95" s="175" t="s">
        <v>437</v>
      </c>
    </row>
    <row r="96" spans="1:118" s="175" customFormat="1" ht="21" customHeight="1">
      <c r="A96" s="169" t="s">
        <v>438</v>
      </c>
      <c r="B96" s="170">
        <v>53.355</v>
      </c>
      <c r="C96" s="171"/>
      <c r="D96" s="170">
        <v>53.355</v>
      </c>
      <c r="E96" s="209"/>
      <c r="F96" s="171"/>
      <c r="G96" s="170"/>
      <c r="H96" s="170"/>
      <c r="I96" s="172"/>
      <c r="J96" s="171"/>
      <c r="K96" s="74"/>
      <c r="L96" s="170"/>
      <c r="M96" s="170"/>
      <c r="N96" s="170"/>
      <c r="O96" s="170"/>
      <c r="P96" s="170"/>
      <c r="Q96" s="170"/>
      <c r="R96" s="171"/>
      <c r="S96" s="171"/>
      <c r="T96" s="74"/>
      <c r="U96" s="74"/>
      <c r="V96" s="170">
        <f t="shared" si="7"/>
        <v>53.355</v>
      </c>
      <c r="W96" s="171"/>
      <c r="X96" s="170">
        <v>53.355</v>
      </c>
      <c r="Y96" s="170"/>
      <c r="Z96" s="170"/>
      <c r="AA96" s="170"/>
      <c r="AB96" s="216"/>
      <c r="AC96" s="176"/>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DM96" s="169" t="s">
        <v>320</v>
      </c>
      <c r="DN96" s="175" t="s">
        <v>439</v>
      </c>
    </row>
    <row r="97" spans="1:118" s="175" customFormat="1" ht="21" customHeight="1">
      <c r="A97" s="169" t="s">
        <v>440</v>
      </c>
      <c r="B97" s="170">
        <v>13.018</v>
      </c>
      <c r="C97" s="171"/>
      <c r="D97" s="170">
        <v>13.018</v>
      </c>
      <c r="E97" s="209"/>
      <c r="F97" s="171"/>
      <c r="G97" s="170"/>
      <c r="H97" s="170"/>
      <c r="I97" s="172"/>
      <c r="J97" s="171"/>
      <c r="K97" s="74"/>
      <c r="L97" s="170"/>
      <c r="M97" s="170"/>
      <c r="N97" s="170"/>
      <c r="O97" s="170"/>
      <c r="P97" s="170"/>
      <c r="Q97" s="170"/>
      <c r="R97" s="171"/>
      <c r="S97" s="171"/>
      <c r="T97" s="74"/>
      <c r="U97" s="74"/>
      <c r="V97" s="170">
        <f t="shared" si="7"/>
        <v>13.018</v>
      </c>
      <c r="W97" s="171"/>
      <c r="X97" s="170">
        <v>13.018</v>
      </c>
      <c r="Y97" s="170"/>
      <c r="Z97" s="170"/>
      <c r="AA97" s="170"/>
      <c r="AB97" s="216"/>
      <c r="AC97" s="176"/>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DM97" s="169" t="s">
        <v>320</v>
      </c>
      <c r="DN97" s="175" t="s">
        <v>441</v>
      </c>
    </row>
    <row r="98" spans="1:118" s="175" customFormat="1" ht="21" customHeight="1">
      <c r="A98" s="169" t="s">
        <v>442</v>
      </c>
      <c r="B98" s="170">
        <v>16.617</v>
      </c>
      <c r="C98" s="171"/>
      <c r="D98" s="170">
        <v>16.617</v>
      </c>
      <c r="E98" s="209"/>
      <c r="F98" s="171"/>
      <c r="G98" s="170"/>
      <c r="H98" s="170"/>
      <c r="I98" s="172"/>
      <c r="J98" s="171"/>
      <c r="K98" s="74"/>
      <c r="L98" s="170"/>
      <c r="M98" s="170"/>
      <c r="N98" s="170"/>
      <c r="O98" s="170"/>
      <c r="P98" s="170"/>
      <c r="Q98" s="170"/>
      <c r="R98" s="171"/>
      <c r="S98" s="171"/>
      <c r="T98" s="74"/>
      <c r="U98" s="74"/>
      <c r="V98" s="170">
        <f t="shared" si="7"/>
        <v>16.617</v>
      </c>
      <c r="W98" s="171"/>
      <c r="X98" s="170">
        <v>16.617</v>
      </c>
      <c r="Y98" s="170"/>
      <c r="Z98" s="170"/>
      <c r="AA98" s="170"/>
      <c r="AB98" s="216"/>
      <c r="AC98" s="176"/>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DM98" s="169" t="s">
        <v>320</v>
      </c>
      <c r="DN98" s="175" t="s">
        <v>443</v>
      </c>
    </row>
    <row r="99" spans="1:118" s="175" customFormat="1" ht="21" customHeight="1">
      <c r="A99" s="169" t="s">
        <v>444</v>
      </c>
      <c r="B99" s="170">
        <v>25.485</v>
      </c>
      <c r="C99" s="171"/>
      <c r="D99" s="170">
        <v>25.485</v>
      </c>
      <c r="E99" s="209"/>
      <c r="F99" s="171"/>
      <c r="G99" s="170"/>
      <c r="H99" s="170"/>
      <c r="I99" s="172"/>
      <c r="J99" s="171"/>
      <c r="K99" s="74"/>
      <c r="L99" s="170"/>
      <c r="M99" s="170"/>
      <c r="N99" s="170"/>
      <c r="O99" s="170"/>
      <c r="P99" s="170"/>
      <c r="Q99" s="170"/>
      <c r="R99" s="171"/>
      <c r="S99" s="171"/>
      <c r="T99" s="74"/>
      <c r="U99" s="74"/>
      <c r="V99" s="170">
        <f t="shared" si="7"/>
        <v>25.485</v>
      </c>
      <c r="W99" s="171"/>
      <c r="X99" s="170">
        <v>25.485</v>
      </c>
      <c r="Y99" s="170"/>
      <c r="Z99" s="170"/>
      <c r="AA99" s="170"/>
      <c r="AB99" s="216"/>
      <c r="AC99" s="176"/>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DM99" s="169" t="s">
        <v>320</v>
      </c>
      <c r="DN99" s="175" t="s">
        <v>362</v>
      </c>
    </row>
    <row r="100" spans="1:118" s="175" customFormat="1" ht="21" customHeight="1">
      <c r="A100" s="169" t="s">
        <v>445</v>
      </c>
      <c r="B100" s="170">
        <v>31.415</v>
      </c>
      <c r="C100" s="171"/>
      <c r="D100" s="170">
        <v>31.415</v>
      </c>
      <c r="E100" s="209"/>
      <c r="F100" s="171"/>
      <c r="G100" s="170"/>
      <c r="H100" s="170"/>
      <c r="I100" s="172"/>
      <c r="J100" s="171"/>
      <c r="K100" s="74"/>
      <c r="L100" s="170"/>
      <c r="M100" s="170"/>
      <c r="N100" s="170"/>
      <c r="O100" s="170"/>
      <c r="P100" s="170"/>
      <c r="Q100" s="170"/>
      <c r="R100" s="171"/>
      <c r="S100" s="171"/>
      <c r="T100" s="74"/>
      <c r="U100" s="74"/>
      <c r="V100" s="170">
        <f t="shared" si="7"/>
        <v>31.415</v>
      </c>
      <c r="W100" s="171"/>
      <c r="X100" s="170">
        <v>31.415</v>
      </c>
      <c r="Y100" s="170"/>
      <c r="Z100" s="170"/>
      <c r="AA100" s="170"/>
      <c r="AB100" s="216"/>
      <c r="AC100" s="176"/>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DM100" s="169" t="s">
        <v>320</v>
      </c>
      <c r="DN100" s="175" t="s">
        <v>446</v>
      </c>
    </row>
    <row r="101" spans="1:118" s="175" customFormat="1" ht="21" customHeight="1">
      <c r="A101" s="181" t="s">
        <v>447</v>
      </c>
      <c r="B101" s="186">
        <v>18.3555</v>
      </c>
      <c r="C101" s="218"/>
      <c r="D101" s="186">
        <v>18.3555</v>
      </c>
      <c r="E101" s="170"/>
      <c r="F101" s="170"/>
      <c r="G101" s="170"/>
      <c r="H101" s="170"/>
      <c r="I101" s="172"/>
      <c r="J101" s="171"/>
      <c r="K101" s="177"/>
      <c r="L101" s="170"/>
      <c r="M101" s="170"/>
      <c r="N101" s="170"/>
      <c r="O101" s="170"/>
      <c r="P101" s="170"/>
      <c r="Q101" s="170"/>
      <c r="R101" s="170"/>
      <c r="S101" s="170"/>
      <c r="T101" s="177"/>
      <c r="U101" s="177"/>
      <c r="V101" s="170">
        <f t="shared" si="7"/>
        <v>18.3555</v>
      </c>
      <c r="W101" s="170"/>
      <c r="X101" s="186">
        <v>18.3555</v>
      </c>
      <c r="Y101" s="170"/>
      <c r="Z101" s="170"/>
      <c r="AA101" s="170"/>
      <c r="AB101" s="216"/>
      <c r="AC101" s="176"/>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DM101" s="181" t="s">
        <v>325</v>
      </c>
      <c r="DN101" s="175" t="s">
        <v>448</v>
      </c>
    </row>
    <row r="102" spans="1:118" s="175" customFormat="1" ht="21" customHeight="1">
      <c r="A102" s="188" t="s">
        <v>449</v>
      </c>
      <c r="B102" s="186">
        <v>32.871</v>
      </c>
      <c r="C102" s="218"/>
      <c r="D102" s="186">
        <v>32.871</v>
      </c>
      <c r="E102" s="209"/>
      <c r="F102" s="209"/>
      <c r="G102" s="170"/>
      <c r="H102" s="170"/>
      <c r="I102" s="221"/>
      <c r="J102" s="209"/>
      <c r="K102" s="210"/>
      <c r="L102" s="209"/>
      <c r="M102" s="209"/>
      <c r="N102" s="209"/>
      <c r="O102" s="209"/>
      <c r="P102" s="209"/>
      <c r="Q102" s="209"/>
      <c r="R102" s="209"/>
      <c r="S102" s="209"/>
      <c r="T102" s="210"/>
      <c r="U102" s="210"/>
      <c r="V102" s="170">
        <f>X102</f>
        <v>32.871</v>
      </c>
      <c r="W102" s="209"/>
      <c r="X102" s="186">
        <v>32.871</v>
      </c>
      <c r="Y102" s="209"/>
      <c r="Z102" s="209"/>
      <c r="AA102" s="209"/>
      <c r="AB102" s="216"/>
      <c r="AC102" s="176"/>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DM102" s="188" t="s">
        <v>325</v>
      </c>
      <c r="DN102" s="175" t="s">
        <v>450</v>
      </c>
    </row>
    <row r="103" spans="1:117" s="168" customFormat="1" ht="21" customHeight="1">
      <c r="A103" s="55" t="s">
        <v>333</v>
      </c>
      <c r="B103" s="189">
        <f>SUM(B104:B104)</f>
        <v>40</v>
      </c>
      <c r="C103" s="189"/>
      <c r="D103" s="189">
        <f>SUM(D104:D104)</f>
        <v>40</v>
      </c>
      <c r="E103" s="190"/>
      <c r="F103" s="190"/>
      <c r="G103" s="190"/>
      <c r="H103" s="190"/>
      <c r="I103" s="191"/>
      <c r="J103" s="190"/>
      <c r="K103" s="192">
        <f>SUM(K104:K104)</f>
        <v>1</v>
      </c>
      <c r="L103" s="189">
        <f>SUM(L104:L104)</f>
        <v>40</v>
      </c>
      <c r="M103" s="189"/>
      <c r="N103" s="189">
        <f>SUM(N104:N104)</f>
        <v>40</v>
      </c>
      <c r="O103" s="190"/>
      <c r="P103" s="190"/>
      <c r="Q103" s="190"/>
      <c r="R103" s="190"/>
      <c r="S103" s="190"/>
      <c r="T103" s="192"/>
      <c r="U103" s="192"/>
      <c r="V103" s="190"/>
      <c r="W103" s="190"/>
      <c r="X103" s="190"/>
      <c r="Y103" s="190"/>
      <c r="Z103" s="190"/>
      <c r="AA103" s="190"/>
      <c r="AB103" s="193"/>
      <c r="AC103" s="191"/>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DM103" s="194"/>
    </row>
    <row r="104" spans="1:129" ht="24.75" customHeight="1">
      <c r="A104" s="195" t="s">
        <v>276</v>
      </c>
      <c r="B104" s="196">
        <v>40</v>
      </c>
      <c r="C104" s="197"/>
      <c r="D104" s="196">
        <v>40</v>
      </c>
      <c r="E104" s="198"/>
      <c r="F104" s="198"/>
      <c r="G104" s="198"/>
      <c r="H104" s="198"/>
      <c r="I104" s="199"/>
      <c r="J104" s="198"/>
      <c r="K104" s="38">
        <v>1</v>
      </c>
      <c r="L104" s="196">
        <v>40</v>
      </c>
      <c r="M104" s="196"/>
      <c r="N104" s="196">
        <v>40</v>
      </c>
      <c r="O104" s="198"/>
      <c r="P104" s="198"/>
      <c r="Q104" s="198"/>
      <c r="R104" s="198"/>
      <c r="S104" s="198"/>
      <c r="T104" s="38"/>
      <c r="U104" s="38"/>
      <c r="V104" s="198"/>
      <c r="W104" s="198"/>
      <c r="X104" s="200"/>
      <c r="Y104" s="198"/>
      <c r="Z104" s="198"/>
      <c r="AA104" s="198"/>
      <c r="AB104" s="106"/>
      <c r="AC104" s="19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c r="CA104" s="129"/>
      <c r="CB104" s="129"/>
      <c r="CC104" s="129"/>
      <c r="CD104" s="129"/>
      <c r="CE104" s="129"/>
      <c r="CF104" s="129"/>
      <c r="CG104" s="129"/>
      <c r="CH104" s="129"/>
      <c r="CI104" s="129"/>
      <c r="CJ104" s="129"/>
      <c r="CK104" s="129"/>
      <c r="CL104" s="129"/>
      <c r="CM104" s="129"/>
      <c r="CN104" s="129"/>
      <c r="CO104" s="129"/>
      <c r="CP104" s="129"/>
      <c r="CQ104" s="129"/>
      <c r="CR104" s="129"/>
      <c r="CS104" s="129"/>
      <c r="CT104" s="129"/>
      <c r="CU104" s="129"/>
      <c r="CV104" s="129"/>
      <c r="CW104" s="129"/>
      <c r="CX104" s="129"/>
      <c r="CY104" s="129"/>
      <c r="CZ104" s="129"/>
      <c r="DA104" s="129"/>
      <c r="DB104" s="129"/>
      <c r="DC104" s="129"/>
      <c r="DD104" s="129"/>
      <c r="DE104" s="129"/>
      <c r="DF104" s="129"/>
      <c r="DG104" s="129"/>
      <c r="DH104" s="129"/>
      <c r="DI104" s="129"/>
      <c r="DJ104" s="129"/>
      <c r="DK104" s="129"/>
      <c r="DL104" s="129"/>
      <c r="DN104" s="129"/>
      <c r="DO104" s="129"/>
      <c r="DP104" s="129"/>
      <c r="DQ104" s="129"/>
      <c r="DR104" s="129"/>
      <c r="DS104" s="129"/>
      <c r="DT104" s="129"/>
      <c r="DU104" s="129"/>
      <c r="DV104" s="129"/>
      <c r="DW104" s="129"/>
      <c r="DX104" s="129"/>
      <c r="DY104" s="129"/>
    </row>
    <row r="105" spans="1:116" s="252" customFormat="1" ht="21" customHeight="1">
      <c r="A105" s="244" t="s">
        <v>184</v>
      </c>
      <c r="B105" s="245">
        <f>B106</f>
        <v>4315.847299999999</v>
      </c>
      <c r="C105" s="245"/>
      <c r="D105" s="245">
        <f>D106</f>
        <v>4315.847299999999</v>
      </c>
      <c r="E105" s="245"/>
      <c r="F105" s="245"/>
      <c r="G105" s="245"/>
      <c r="H105" s="245"/>
      <c r="I105" s="246"/>
      <c r="J105" s="245"/>
      <c r="K105" s="247"/>
      <c r="L105" s="245">
        <f>L106</f>
        <v>4315.847299999999</v>
      </c>
      <c r="M105" s="245"/>
      <c r="N105" s="245">
        <f>N106</f>
        <v>4315.847299999999</v>
      </c>
      <c r="O105" s="248"/>
      <c r="P105" s="245"/>
      <c r="Q105" s="245"/>
      <c r="R105" s="245"/>
      <c r="S105" s="245"/>
      <c r="T105" s="247"/>
      <c r="U105" s="247"/>
      <c r="V105" s="245"/>
      <c r="W105" s="245"/>
      <c r="X105" s="245"/>
      <c r="Y105" s="245"/>
      <c r="Z105" s="245"/>
      <c r="AA105" s="245"/>
      <c r="AB105" s="247"/>
      <c r="AC105" s="246"/>
      <c r="AD105" s="249"/>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c r="CF105" s="250"/>
      <c r="CG105" s="250"/>
      <c r="CH105" s="250"/>
      <c r="CI105" s="250"/>
      <c r="CJ105" s="250"/>
      <c r="CK105" s="250"/>
      <c r="CL105" s="250"/>
      <c r="CM105" s="250"/>
      <c r="CN105" s="250"/>
      <c r="CO105" s="250"/>
      <c r="CP105" s="250"/>
      <c r="CQ105" s="250"/>
      <c r="CR105" s="250"/>
      <c r="CS105" s="250"/>
      <c r="CT105" s="250"/>
      <c r="CU105" s="250"/>
      <c r="CV105" s="250"/>
      <c r="CW105" s="250"/>
      <c r="CX105" s="250"/>
      <c r="CY105" s="250"/>
      <c r="CZ105" s="250"/>
      <c r="DA105" s="250"/>
      <c r="DB105" s="250"/>
      <c r="DC105" s="250"/>
      <c r="DD105" s="250"/>
      <c r="DE105" s="250"/>
      <c r="DF105" s="250"/>
      <c r="DG105" s="250"/>
      <c r="DH105" s="250"/>
      <c r="DI105" s="250"/>
      <c r="DJ105" s="250"/>
      <c r="DK105" s="250"/>
      <c r="DL105" s="251"/>
    </row>
    <row r="106" spans="1:29" s="262" customFormat="1" ht="21" customHeight="1">
      <c r="A106" s="253" t="s">
        <v>451</v>
      </c>
      <c r="B106" s="254">
        <f>SUM(B107:B115)</f>
        <v>4315.847299999999</v>
      </c>
      <c r="C106" s="254"/>
      <c r="D106" s="255">
        <f>SUM(D107:D115)</f>
        <v>4315.847299999999</v>
      </c>
      <c r="E106" s="254"/>
      <c r="F106" s="256"/>
      <c r="G106" s="255"/>
      <c r="H106" s="255"/>
      <c r="I106" s="257"/>
      <c r="J106" s="258"/>
      <c r="K106" s="259"/>
      <c r="L106" s="255">
        <f>SUM(L107:L115)</f>
        <v>4315.847299999999</v>
      </c>
      <c r="M106" s="255"/>
      <c r="N106" s="255">
        <f>SUM(N107:N115)</f>
        <v>4315.847299999999</v>
      </c>
      <c r="O106" s="260"/>
      <c r="P106" s="255"/>
      <c r="Q106" s="255"/>
      <c r="R106" s="255"/>
      <c r="S106" s="255"/>
      <c r="T106" s="259"/>
      <c r="U106" s="259"/>
      <c r="V106" s="255"/>
      <c r="W106" s="255"/>
      <c r="X106" s="255"/>
      <c r="Y106" s="255"/>
      <c r="Z106" s="255"/>
      <c r="AA106" s="255"/>
      <c r="AB106" s="259"/>
      <c r="AC106" s="261"/>
    </row>
    <row r="107" spans="1:118" s="268" customFormat="1" ht="24.75" customHeight="1">
      <c r="A107" s="263" t="s">
        <v>452</v>
      </c>
      <c r="B107" s="264">
        <f aca="true" t="shared" si="10" ref="B107:B115">D107</f>
        <v>1507</v>
      </c>
      <c r="C107" s="264"/>
      <c r="D107" s="265">
        <v>1507</v>
      </c>
      <c r="E107" s="264"/>
      <c r="F107" s="264"/>
      <c r="G107" s="264"/>
      <c r="H107" s="264"/>
      <c r="I107" s="239"/>
      <c r="J107" s="238"/>
      <c r="K107" s="40">
        <v>40</v>
      </c>
      <c r="L107" s="265">
        <v>1507</v>
      </c>
      <c r="M107" s="238"/>
      <c r="N107" s="265">
        <v>1507</v>
      </c>
      <c r="O107" s="264"/>
      <c r="P107" s="265"/>
      <c r="Q107" s="238"/>
      <c r="R107" s="238"/>
      <c r="S107" s="238"/>
      <c r="T107" s="40"/>
      <c r="U107" s="40"/>
      <c r="V107" s="237"/>
      <c r="W107" s="237"/>
      <c r="X107" s="237"/>
      <c r="Y107" s="237"/>
      <c r="Z107" s="237"/>
      <c r="AA107" s="237"/>
      <c r="AB107" s="266"/>
      <c r="AC107" s="267"/>
      <c r="DN107" s="240"/>
    </row>
    <row r="108" spans="1:118" s="269" customFormat="1" ht="24.75" customHeight="1">
      <c r="A108" s="195" t="s">
        <v>453</v>
      </c>
      <c r="B108" s="264">
        <f t="shared" si="10"/>
        <v>650</v>
      </c>
      <c r="C108" s="115"/>
      <c r="D108" s="115">
        <v>650</v>
      </c>
      <c r="E108" s="115"/>
      <c r="F108" s="115"/>
      <c r="G108" s="115"/>
      <c r="H108" s="115"/>
      <c r="I108" s="199"/>
      <c r="J108" s="198"/>
      <c r="K108" s="38">
        <v>11</v>
      </c>
      <c r="L108" s="196">
        <v>650</v>
      </c>
      <c r="M108" s="198"/>
      <c r="N108" s="196">
        <v>650</v>
      </c>
      <c r="O108" s="115"/>
      <c r="P108" s="196"/>
      <c r="Q108" s="198"/>
      <c r="R108" s="198"/>
      <c r="S108" s="198"/>
      <c r="T108" s="38"/>
      <c r="U108" s="38"/>
      <c r="V108" s="200"/>
      <c r="W108" s="200"/>
      <c r="X108" s="200"/>
      <c r="Y108" s="200"/>
      <c r="Z108" s="200"/>
      <c r="AA108" s="200"/>
      <c r="AB108" s="202"/>
      <c r="AC108" s="203"/>
      <c r="DN108" s="129"/>
    </row>
    <row r="109" spans="1:118" s="269" customFormat="1" ht="24.75" customHeight="1">
      <c r="A109" s="195" t="s">
        <v>204</v>
      </c>
      <c r="B109" s="264">
        <f t="shared" si="10"/>
        <v>1506.6973</v>
      </c>
      <c r="C109" s="198"/>
      <c r="D109" s="198">
        <v>1506.6973</v>
      </c>
      <c r="E109" s="198"/>
      <c r="F109" s="115"/>
      <c r="G109" s="198"/>
      <c r="H109" s="198"/>
      <c r="I109" s="199"/>
      <c r="J109" s="198"/>
      <c r="K109" s="38">
        <v>40</v>
      </c>
      <c r="L109" s="198">
        <v>1506.6973</v>
      </c>
      <c r="M109" s="198"/>
      <c r="N109" s="198">
        <v>1506.6973</v>
      </c>
      <c r="O109" s="115"/>
      <c r="P109" s="198"/>
      <c r="Q109" s="198"/>
      <c r="R109" s="198"/>
      <c r="S109" s="198"/>
      <c r="T109" s="38"/>
      <c r="U109" s="38"/>
      <c r="V109" s="200"/>
      <c r="W109" s="200"/>
      <c r="X109" s="200"/>
      <c r="Y109" s="200"/>
      <c r="Z109" s="200"/>
      <c r="AA109" s="200"/>
      <c r="AB109" s="202"/>
      <c r="AC109" s="203"/>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N109" s="129"/>
    </row>
    <row r="110" spans="1:118" s="269" customFormat="1" ht="21" customHeight="1">
      <c r="A110" s="195" t="s">
        <v>206</v>
      </c>
      <c r="B110" s="196">
        <f t="shared" si="10"/>
        <v>220</v>
      </c>
      <c r="C110" s="198"/>
      <c r="D110" s="196">
        <v>220</v>
      </c>
      <c r="E110" s="196"/>
      <c r="F110" s="196"/>
      <c r="G110" s="196"/>
      <c r="H110" s="196"/>
      <c r="I110" s="199"/>
      <c r="J110" s="196"/>
      <c r="K110" s="38"/>
      <c r="L110" s="196">
        <f aca="true" t="shared" si="11" ref="L110:L115">N110</f>
        <v>220</v>
      </c>
      <c r="M110" s="196"/>
      <c r="N110" s="196">
        <v>220</v>
      </c>
      <c r="O110" s="196"/>
      <c r="P110" s="196"/>
      <c r="Q110" s="198"/>
      <c r="R110" s="198"/>
      <c r="S110" s="198"/>
      <c r="T110" s="38"/>
      <c r="U110" s="38"/>
      <c r="V110" s="200"/>
      <c r="W110" s="200"/>
      <c r="X110" s="200"/>
      <c r="Y110" s="200"/>
      <c r="Z110" s="200"/>
      <c r="AA110" s="200"/>
      <c r="AB110" s="202"/>
      <c r="AC110" s="203"/>
      <c r="DN110" s="129"/>
    </row>
    <row r="111" spans="1:118" s="269" customFormat="1" ht="21" customHeight="1">
      <c r="A111" s="270" t="s">
        <v>264</v>
      </c>
      <c r="B111" s="196">
        <f t="shared" si="10"/>
        <v>137.15</v>
      </c>
      <c r="C111" s="198"/>
      <c r="D111" s="271">
        <v>137.15</v>
      </c>
      <c r="E111" s="196"/>
      <c r="F111" s="196"/>
      <c r="G111" s="196"/>
      <c r="H111" s="196"/>
      <c r="I111" s="199"/>
      <c r="J111" s="196"/>
      <c r="K111" s="38"/>
      <c r="L111" s="196">
        <f t="shared" si="11"/>
        <v>137.15</v>
      </c>
      <c r="M111" s="196"/>
      <c r="N111" s="271">
        <v>137.15</v>
      </c>
      <c r="O111" s="196"/>
      <c r="P111" s="196"/>
      <c r="Q111" s="198"/>
      <c r="R111" s="198"/>
      <c r="S111" s="198"/>
      <c r="T111" s="38"/>
      <c r="U111" s="38"/>
      <c r="V111" s="200"/>
      <c r="W111" s="200"/>
      <c r="X111" s="200"/>
      <c r="Y111" s="200"/>
      <c r="Z111" s="200"/>
      <c r="AA111" s="200"/>
      <c r="AB111" s="202"/>
      <c r="AC111" s="203"/>
      <c r="DN111" s="129"/>
    </row>
    <row r="112" spans="1:118" s="269" customFormat="1" ht="21" customHeight="1">
      <c r="A112" s="270" t="s">
        <v>266</v>
      </c>
      <c r="B112" s="196">
        <f t="shared" si="10"/>
        <v>85</v>
      </c>
      <c r="C112" s="198"/>
      <c r="D112" s="271">
        <v>85</v>
      </c>
      <c r="E112" s="196"/>
      <c r="F112" s="196"/>
      <c r="G112" s="196"/>
      <c r="H112" s="196"/>
      <c r="I112" s="199"/>
      <c r="J112" s="196"/>
      <c r="K112" s="38"/>
      <c r="L112" s="196">
        <f t="shared" si="11"/>
        <v>85</v>
      </c>
      <c r="M112" s="196"/>
      <c r="N112" s="271">
        <v>85</v>
      </c>
      <c r="O112" s="196"/>
      <c r="P112" s="196"/>
      <c r="Q112" s="198"/>
      <c r="R112" s="198"/>
      <c r="S112" s="198"/>
      <c r="T112" s="38"/>
      <c r="U112" s="38"/>
      <c r="V112" s="200"/>
      <c r="W112" s="200"/>
      <c r="X112" s="200"/>
      <c r="Y112" s="200"/>
      <c r="Z112" s="200"/>
      <c r="AA112" s="200"/>
      <c r="AB112" s="202"/>
      <c r="AC112" s="203"/>
      <c r="DN112" s="129"/>
    </row>
    <row r="113" spans="1:118" s="269" customFormat="1" ht="21" customHeight="1">
      <c r="A113" s="270" t="s">
        <v>267</v>
      </c>
      <c r="B113" s="196">
        <f t="shared" si="10"/>
        <v>120</v>
      </c>
      <c r="C113" s="198"/>
      <c r="D113" s="271">
        <v>120</v>
      </c>
      <c r="E113" s="196"/>
      <c r="F113" s="196"/>
      <c r="G113" s="196"/>
      <c r="H113" s="196"/>
      <c r="I113" s="199"/>
      <c r="J113" s="196"/>
      <c r="K113" s="38"/>
      <c r="L113" s="196">
        <f t="shared" si="11"/>
        <v>120</v>
      </c>
      <c r="M113" s="196"/>
      <c r="N113" s="271">
        <v>120</v>
      </c>
      <c r="O113" s="196"/>
      <c r="P113" s="196"/>
      <c r="Q113" s="198"/>
      <c r="R113" s="198"/>
      <c r="S113" s="198"/>
      <c r="T113" s="38"/>
      <c r="U113" s="38"/>
      <c r="V113" s="200"/>
      <c r="W113" s="200"/>
      <c r="X113" s="200"/>
      <c r="Y113" s="200"/>
      <c r="Z113" s="200"/>
      <c r="AA113" s="200"/>
      <c r="AB113" s="202"/>
      <c r="AC113" s="203"/>
      <c r="DN113" s="129"/>
    </row>
    <row r="114" spans="1:118" s="269" customFormat="1" ht="21" customHeight="1">
      <c r="A114" s="270" t="s">
        <v>268</v>
      </c>
      <c r="B114" s="196">
        <f t="shared" si="10"/>
        <v>60</v>
      </c>
      <c r="C114" s="198"/>
      <c r="D114" s="271">
        <v>60</v>
      </c>
      <c r="E114" s="196"/>
      <c r="F114" s="196"/>
      <c r="G114" s="196"/>
      <c r="H114" s="196"/>
      <c r="I114" s="199"/>
      <c r="J114" s="196"/>
      <c r="K114" s="38"/>
      <c r="L114" s="196">
        <f t="shared" si="11"/>
        <v>60</v>
      </c>
      <c r="M114" s="196"/>
      <c r="N114" s="271">
        <v>60</v>
      </c>
      <c r="O114" s="196"/>
      <c r="P114" s="196"/>
      <c r="Q114" s="198"/>
      <c r="R114" s="198"/>
      <c r="S114" s="198"/>
      <c r="T114" s="38"/>
      <c r="U114" s="38"/>
      <c r="V114" s="200"/>
      <c r="W114" s="200"/>
      <c r="X114" s="200"/>
      <c r="Y114" s="200"/>
      <c r="Z114" s="200"/>
      <c r="AA114" s="200"/>
      <c r="AB114" s="202"/>
      <c r="AC114" s="203"/>
      <c r="DN114" s="129"/>
    </row>
    <row r="115" spans="1:118" s="269" customFormat="1" ht="21" customHeight="1">
      <c r="A115" s="270" t="s">
        <v>269</v>
      </c>
      <c r="B115" s="196">
        <f t="shared" si="10"/>
        <v>30</v>
      </c>
      <c r="C115" s="198"/>
      <c r="D115" s="271">
        <v>30</v>
      </c>
      <c r="E115" s="196"/>
      <c r="F115" s="196"/>
      <c r="G115" s="196"/>
      <c r="H115" s="196"/>
      <c r="I115" s="199"/>
      <c r="J115" s="196"/>
      <c r="K115" s="38"/>
      <c r="L115" s="196">
        <f t="shared" si="11"/>
        <v>30</v>
      </c>
      <c r="M115" s="196"/>
      <c r="N115" s="271">
        <v>30</v>
      </c>
      <c r="O115" s="196"/>
      <c r="P115" s="196"/>
      <c r="Q115" s="198"/>
      <c r="R115" s="198"/>
      <c r="S115" s="198"/>
      <c r="T115" s="38"/>
      <c r="U115" s="38"/>
      <c r="V115" s="200"/>
      <c r="W115" s="200"/>
      <c r="X115" s="200"/>
      <c r="Y115" s="200"/>
      <c r="Z115" s="200"/>
      <c r="AA115" s="200"/>
      <c r="AB115" s="202"/>
      <c r="AC115" s="203"/>
      <c r="DN115" s="129"/>
    </row>
    <row r="116" spans="1:129" ht="21" customHeight="1">
      <c r="A116" s="202" t="s">
        <v>454</v>
      </c>
      <c r="B116" s="200"/>
      <c r="C116" s="200"/>
      <c r="D116" s="200"/>
      <c r="E116" s="200"/>
      <c r="F116" s="200"/>
      <c r="G116" s="200"/>
      <c r="H116" s="200"/>
      <c r="I116" s="203"/>
      <c r="J116" s="200"/>
      <c r="K116" s="39"/>
      <c r="L116" s="200"/>
      <c r="M116" s="200"/>
      <c r="N116" s="200"/>
      <c r="O116" s="200"/>
      <c r="P116" s="200"/>
      <c r="Q116" s="200"/>
      <c r="R116" s="200"/>
      <c r="S116" s="200"/>
      <c r="T116" s="39"/>
      <c r="U116" s="39"/>
      <c r="V116" s="200"/>
      <c r="W116" s="200"/>
      <c r="X116" s="200"/>
      <c r="Y116" s="200"/>
      <c r="Z116" s="200"/>
      <c r="AA116" s="200"/>
      <c r="AB116" s="202"/>
      <c r="AC116" s="203"/>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c r="CA116" s="129"/>
      <c r="CB116" s="129"/>
      <c r="CC116" s="129"/>
      <c r="CD116" s="129"/>
      <c r="CE116" s="129"/>
      <c r="CF116" s="129"/>
      <c r="CG116" s="129"/>
      <c r="CH116" s="129"/>
      <c r="CI116" s="129"/>
      <c r="CJ116" s="129"/>
      <c r="CK116" s="129"/>
      <c r="CL116" s="129"/>
      <c r="CM116" s="129"/>
      <c r="CN116" s="129"/>
      <c r="CO116" s="129"/>
      <c r="CP116" s="129"/>
      <c r="CQ116" s="129"/>
      <c r="CR116" s="129"/>
      <c r="CS116" s="129"/>
      <c r="CT116" s="129"/>
      <c r="CU116" s="129"/>
      <c r="CV116" s="129"/>
      <c r="CW116" s="129"/>
      <c r="CX116" s="129"/>
      <c r="CY116" s="129"/>
      <c r="CZ116" s="129"/>
      <c r="DA116" s="129"/>
      <c r="DB116" s="129"/>
      <c r="DC116" s="129"/>
      <c r="DD116" s="129"/>
      <c r="DE116" s="129"/>
      <c r="DF116" s="129"/>
      <c r="DG116" s="129"/>
      <c r="DH116" s="129"/>
      <c r="DI116" s="129"/>
      <c r="DJ116" s="129"/>
      <c r="DK116" s="129"/>
      <c r="DL116" s="129"/>
      <c r="DN116" s="129"/>
      <c r="DO116" s="129"/>
      <c r="DP116" s="129"/>
      <c r="DQ116" s="129"/>
      <c r="DR116" s="129"/>
      <c r="DS116" s="129"/>
      <c r="DT116" s="129"/>
      <c r="DU116" s="129"/>
      <c r="DV116" s="129"/>
      <c r="DW116" s="129"/>
      <c r="DX116" s="129"/>
      <c r="DY116" s="129"/>
    </row>
    <row r="117" spans="1:129" ht="21" customHeight="1">
      <c r="A117" s="330" t="s">
        <v>455</v>
      </c>
      <c r="B117" s="325"/>
      <c r="C117" s="325"/>
      <c r="D117" s="325"/>
      <c r="E117" s="325"/>
      <c r="F117" s="325"/>
      <c r="G117" s="325"/>
      <c r="H117" s="325"/>
      <c r="I117" s="331"/>
      <c r="J117" s="325"/>
      <c r="K117" s="332"/>
      <c r="L117" s="325"/>
      <c r="M117" s="325"/>
      <c r="N117" s="325"/>
      <c r="O117" s="325"/>
      <c r="P117" s="325"/>
      <c r="Q117" s="325"/>
      <c r="R117" s="325"/>
      <c r="S117" s="325"/>
      <c r="T117" s="332"/>
      <c r="U117" s="332"/>
      <c r="V117" s="325"/>
      <c r="W117" s="325"/>
      <c r="X117" s="325"/>
      <c r="Y117" s="325"/>
      <c r="Z117" s="325"/>
      <c r="AA117" s="325"/>
      <c r="AB117" s="333"/>
      <c r="AC117" s="331"/>
      <c r="BF117" s="129"/>
      <c r="BG117" s="129"/>
      <c r="BH117" s="129"/>
      <c r="BI117" s="129"/>
      <c r="BJ117" s="129"/>
      <c r="BK117" s="129"/>
      <c r="BL117" s="129"/>
      <c r="BM117" s="129"/>
      <c r="BN117" s="129"/>
      <c r="BO117" s="129"/>
      <c r="BP117" s="129"/>
      <c r="BQ117" s="129"/>
      <c r="BR117" s="129"/>
      <c r="BS117" s="129"/>
      <c r="BT117" s="129"/>
      <c r="BU117" s="129"/>
      <c r="BV117" s="129"/>
      <c r="BW117" s="129"/>
      <c r="BX117" s="129"/>
      <c r="BY117" s="129"/>
      <c r="BZ117" s="129"/>
      <c r="CA117" s="129"/>
      <c r="CB117" s="129"/>
      <c r="CC117" s="129"/>
      <c r="CD117" s="129"/>
      <c r="CE117" s="129"/>
      <c r="CF117" s="129"/>
      <c r="CG117" s="129"/>
      <c r="CH117" s="129"/>
      <c r="CI117" s="129"/>
      <c r="CJ117" s="129"/>
      <c r="CK117" s="129"/>
      <c r="CL117" s="129"/>
      <c r="CM117" s="129"/>
      <c r="CN117" s="129"/>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29"/>
      <c r="DL117" s="129"/>
      <c r="DN117" s="129"/>
      <c r="DO117" s="129"/>
      <c r="DP117" s="129"/>
      <c r="DQ117" s="129"/>
      <c r="DR117" s="129"/>
      <c r="DS117" s="129"/>
      <c r="DT117" s="129"/>
      <c r="DU117" s="129"/>
      <c r="DV117" s="129"/>
      <c r="DW117" s="129"/>
      <c r="DX117" s="129"/>
      <c r="DY117" s="129"/>
    </row>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sheetData>
  <sheetProtection/>
  <mergeCells count="34">
    <mergeCell ref="A117:AC117"/>
    <mergeCell ref="S8:S9"/>
    <mergeCell ref="V8:V9"/>
    <mergeCell ref="W8:W9"/>
    <mergeCell ref="X8:AA8"/>
    <mergeCell ref="AB8:AB9"/>
    <mergeCell ref="AC8:AC9"/>
    <mergeCell ref="D8:D9"/>
    <mergeCell ref="E8:E9"/>
    <mergeCell ref="F8:F9"/>
    <mergeCell ref="G8:G9"/>
    <mergeCell ref="L8:L9"/>
    <mergeCell ref="M8:M9"/>
    <mergeCell ref="H6:H9"/>
    <mergeCell ref="I6:I9"/>
    <mergeCell ref="J6:J9"/>
    <mergeCell ref="K6:S6"/>
    <mergeCell ref="D6:G7"/>
    <mergeCell ref="T6:AC6"/>
    <mergeCell ref="K7:K9"/>
    <mergeCell ref="L7:S7"/>
    <mergeCell ref="T7:T9"/>
    <mergeCell ref="U7:U9"/>
    <mergeCell ref="V7:AC7"/>
    <mergeCell ref="A2:AC2"/>
    <mergeCell ref="Z3:AA3"/>
    <mergeCell ref="B4:D4"/>
    <mergeCell ref="A5:A9"/>
    <mergeCell ref="B5:J5"/>
    <mergeCell ref="K5:AC5"/>
    <mergeCell ref="N8:Q8"/>
    <mergeCell ref="R8:R9"/>
    <mergeCell ref="B6:B9"/>
    <mergeCell ref="C6:C9"/>
  </mergeCells>
  <printOptions horizontalCentered="1"/>
  <pageMargins left="0.26" right="0.23" top="0.47" bottom="0.55" header="0.28" footer="0.31"/>
  <pageSetup firstPageNumber="1" useFirstPageNumber="1" fitToHeight="0" fitToWidth="1" horizontalDpi="600" verticalDpi="600" orientation="landscape" paperSize="9" scale="48"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2017-12-18T00:51:09Z</cp:lastPrinted>
  <dcterms:created xsi:type="dcterms:W3CDTF">2016-09-03T03:25:00Z</dcterms:created>
  <dcterms:modified xsi:type="dcterms:W3CDTF">2017-12-18T00:51:18Z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