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tabRatio="832" firstSheet="12" activeTab="1"/>
  </bookViews>
  <sheets>
    <sheet name="目录" sheetId="1" r:id="rId1"/>
    <sheet name="1-1" sheetId="2" r:id="rId2"/>
    <sheet name="Sheet2" sheetId="3" state="hidden" r:id="rId3"/>
    <sheet name="1-2" sheetId="4" r:id="rId4"/>
    <sheet name="1-1 (2)" sheetId="5" r:id="rId5"/>
    <sheet name="1-3" sheetId="6" r:id="rId6"/>
    <sheet name="1-4" sheetId="7" r:id="rId7"/>
    <sheet name="1-5" sheetId="8" r:id="rId8"/>
    <sheet name="1-6" sheetId="9" r:id="rId9"/>
    <sheet name="1-7" sheetId="10" r:id="rId10"/>
    <sheet name="1-8" sheetId="11" r:id="rId11"/>
    <sheet name="1-9" sheetId="12" r:id="rId12"/>
    <sheet name="1-10" sheetId="13" r:id="rId13"/>
    <sheet name="1-11" sheetId="14" r:id="rId14"/>
    <sheet name="1-12" sheetId="15" r:id="rId15"/>
    <sheet name="1-13" sheetId="16" r:id="rId16"/>
    <sheet name="2-1" sheetId="17" r:id="rId17"/>
    <sheet name="2-2" sheetId="18" r:id="rId18"/>
    <sheet name="2-3" sheetId="19" r:id="rId19"/>
    <sheet name="2-4" sheetId="20" r:id="rId20"/>
    <sheet name="2-5" sheetId="21" r:id="rId21"/>
    <sheet name="2-6" sheetId="22" r:id="rId22"/>
    <sheet name="3-1" sheetId="23" r:id="rId23"/>
    <sheet name="3-2" sheetId="24" r:id="rId24"/>
    <sheet name="3-1 (2)" sheetId="25" r:id="rId25"/>
    <sheet name="3-3" sheetId="26" r:id="rId26"/>
    <sheet name="4-1" sheetId="27" r:id="rId27"/>
    <sheet name="4-2" sheetId="28" r:id="rId28"/>
    <sheet name="4-1 (2)" sheetId="29" r:id="rId29"/>
    <sheet name="4-3" sheetId="30" r:id="rId30"/>
    <sheet name="5-1" sheetId="31" r:id="rId31"/>
  </sheets>
  <definedNames>
    <definedName name="_Toc466906125" localSheetId="1">'1-1'!#REF!</definedName>
    <definedName name="_Toc466906125" localSheetId="4">'1-1 (2)'!$A$4</definedName>
    <definedName name="_xlfn.IFERROR" hidden="1">#NAME?</definedName>
    <definedName name="_xlnm.Print_Area" localSheetId="1">'1-1'!$A$1:$D$40</definedName>
    <definedName name="_xlnm.Print_Area" localSheetId="4">'1-1 (2)'!$A$1:$D$40</definedName>
    <definedName name="_xlnm.Print_Area" localSheetId="15">'1-13'!$A$1:$D$41</definedName>
    <definedName name="_xlnm.Print_Area" localSheetId="3">'1-2'!$A$1:$D$39</definedName>
    <definedName name="_xlnm.Print_Area" localSheetId="5">'1-3'!$A$1:$D$1275</definedName>
    <definedName name="_xlnm.Print_Area" localSheetId="6">'1-4'!$A$1:$D$67</definedName>
    <definedName name="_xlnm.Print_Area" localSheetId="16">'2-1'!$A$1:$F$32</definedName>
    <definedName name="_xlnm.Print_Area" localSheetId="17">'2-2'!$A$1:$D$151</definedName>
    <definedName name="_xlnm.Print_Area" localSheetId="0">'目录'!$A$1:$A$31</definedName>
    <definedName name="_xlnm.Print_Titles" localSheetId="15">'1-13'!$1:$3</definedName>
    <definedName name="_xlnm.Print_Titles" localSheetId="5">'1-3'!$1:$3</definedName>
    <definedName name="_xlnm.Print_Titles" localSheetId="6">'1-4'!$1:$3</definedName>
    <definedName name="_xlnm.Print_Titles" localSheetId="7">'1-5'!$1:$3</definedName>
    <definedName name="_xlnm.Print_Titles" localSheetId="17">'2-2'!$1:$3</definedName>
    <definedName name="_xlnm.Print_Titles" localSheetId="18">'2-3'!$1:$3</definedName>
    <definedName name="_xlnm.Print_Titles" localSheetId="22">'3-1'!$1:$3</definedName>
    <definedName name="_xlnm.Print_Titles" localSheetId="24">'3-1 (2)'!$1:$3</definedName>
  </definedNames>
  <calcPr fullCalcOnLoad="1"/>
</workbook>
</file>

<file path=xl/sharedStrings.xml><?xml version="1.0" encoding="utf-8"?>
<sst xmlns="http://schemas.openxmlformats.org/spreadsheetml/2006/main" count="2514" uniqueCount="1677">
  <si>
    <t>目              录</t>
  </si>
  <si>
    <t>页码</t>
  </si>
  <si>
    <t>表</t>
  </si>
  <si>
    <r>
      <t>'</t>
    </r>
    <r>
      <rPr>
        <sz val="11"/>
        <color theme="1"/>
        <rFont val="Calibri"/>
        <family val="0"/>
      </rPr>
      <t>1-1'!A1</t>
    </r>
  </si>
  <si>
    <r>
      <t>'1-2</t>
    </r>
    <r>
      <rPr>
        <sz val="11"/>
        <color theme="1"/>
        <rFont val="Calibri"/>
        <family val="0"/>
      </rPr>
      <t>'!A1</t>
    </r>
  </si>
  <si>
    <r>
      <t>'1-1 (2)</t>
    </r>
    <r>
      <rPr>
        <sz val="11"/>
        <color theme="1"/>
        <rFont val="Calibri"/>
        <family val="0"/>
      </rPr>
      <t>'!A</t>
    </r>
    <r>
      <rPr>
        <sz val="11"/>
        <color indexed="8"/>
        <rFont val="宋体"/>
        <family val="0"/>
      </rPr>
      <t>1</t>
    </r>
  </si>
  <si>
    <r>
      <t>'1-3</t>
    </r>
    <r>
      <rPr>
        <sz val="11"/>
        <color theme="1"/>
        <rFont val="Calibri"/>
        <family val="0"/>
      </rPr>
      <t>'!A1</t>
    </r>
  </si>
  <si>
    <r>
      <t>'1-4</t>
    </r>
    <r>
      <rPr>
        <sz val="11"/>
        <color theme="1"/>
        <rFont val="Calibri"/>
        <family val="0"/>
      </rPr>
      <t>'!A1</t>
    </r>
  </si>
  <si>
    <r>
      <t>'1-5</t>
    </r>
    <r>
      <rPr>
        <sz val="11"/>
        <color theme="1"/>
        <rFont val="Calibri"/>
        <family val="0"/>
      </rPr>
      <t>'!A1</t>
    </r>
  </si>
  <si>
    <r>
      <t>'1-6</t>
    </r>
    <r>
      <rPr>
        <sz val="11"/>
        <color theme="1"/>
        <rFont val="Calibri"/>
        <family val="0"/>
      </rPr>
      <t>'!A1</t>
    </r>
  </si>
  <si>
    <r>
      <t>'1-7</t>
    </r>
    <r>
      <rPr>
        <sz val="11"/>
        <color theme="1"/>
        <rFont val="Calibri"/>
        <family val="0"/>
      </rPr>
      <t>'!A1</t>
    </r>
  </si>
  <si>
    <r>
      <t>'1-8</t>
    </r>
    <r>
      <rPr>
        <sz val="11"/>
        <color theme="1"/>
        <rFont val="Calibri"/>
        <family val="0"/>
      </rPr>
      <t>'!A1</t>
    </r>
  </si>
  <si>
    <r>
      <t>'1-9</t>
    </r>
    <r>
      <rPr>
        <sz val="11"/>
        <color theme="1"/>
        <rFont val="Calibri"/>
        <family val="0"/>
      </rPr>
      <t>'!A1</t>
    </r>
  </si>
  <si>
    <r>
      <t>'1-10</t>
    </r>
    <r>
      <rPr>
        <sz val="11"/>
        <color theme="1"/>
        <rFont val="Calibri"/>
        <family val="0"/>
      </rPr>
      <t>'!A1</t>
    </r>
  </si>
  <si>
    <r>
      <t>'1-11</t>
    </r>
    <r>
      <rPr>
        <sz val="11"/>
        <color theme="1"/>
        <rFont val="Calibri"/>
        <family val="0"/>
      </rPr>
      <t>'!A1</t>
    </r>
  </si>
  <si>
    <r>
      <t>'1-12</t>
    </r>
    <r>
      <rPr>
        <sz val="11"/>
        <color theme="1"/>
        <rFont val="Calibri"/>
        <family val="0"/>
      </rPr>
      <t>'!A1</t>
    </r>
  </si>
  <si>
    <r>
      <t>'1-13</t>
    </r>
    <r>
      <rPr>
        <sz val="11"/>
        <color theme="1"/>
        <rFont val="Calibri"/>
        <family val="0"/>
      </rPr>
      <t>'!A1</t>
    </r>
  </si>
  <si>
    <r>
      <t>'2-1</t>
    </r>
    <r>
      <rPr>
        <sz val="11"/>
        <color theme="1"/>
        <rFont val="Calibri"/>
        <family val="0"/>
      </rPr>
      <t>'!A1</t>
    </r>
  </si>
  <si>
    <r>
      <t>'2-2</t>
    </r>
    <r>
      <rPr>
        <sz val="11"/>
        <color theme="1"/>
        <rFont val="Calibri"/>
        <family val="0"/>
      </rPr>
      <t>'!A1</t>
    </r>
  </si>
  <si>
    <r>
      <t>'2-3</t>
    </r>
    <r>
      <rPr>
        <sz val="11"/>
        <color theme="1"/>
        <rFont val="Calibri"/>
        <family val="0"/>
      </rPr>
      <t>'!A1</t>
    </r>
  </si>
  <si>
    <r>
      <t>'2-4</t>
    </r>
    <r>
      <rPr>
        <sz val="11"/>
        <color theme="1"/>
        <rFont val="Calibri"/>
        <family val="0"/>
      </rPr>
      <t>'!A1</t>
    </r>
  </si>
  <si>
    <r>
      <t>'2-5</t>
    </r>
    <r>
      <rPr>
        <sz val="11"/>
        <color theme="1"/>
        <rFont val="Calibri"/>
        <family val="0"/>
      </rPr>
      <t>'!A1</t>
    </r>
  </si>
  <si>
    <r>
      <t>'2-6</t>
    </r>
    <r>
      <rPr>
        <sz val="11"/>
        <color theme="1"/>
        <rFont val="Calibri"/>
        <family val="0"/>
      </rPr>
      <t>'!A1</t>
    </r>
  </si>
  <si>
    <r>
      <t>'3-1</t>
    </r>
    <r>
      <rPr>
        <sz val="11"/>
        <color theme="1"/>
        <rFont val="Calibri"/>
        <family val="0"/>
      </rPr>
      <t>'!A1</t>
    </r>
  </si>
  <si>
    <r>
      <t>'3-2</t>
    </r>
    <r>
      <rPr>
        <sz val="11"/>
        <color theme="1"/>
        <rFont val="Calibri"/>
        <family val="0"/>
      </rPr>
      <t>'!A1</t>
    </r>
  </si>
  <si>
    <r>
      <t>'3-1 (2)</t>
    </r>
    <r>
      <rPr>
        <sz val="11"/>
        <color theme="1"/>
        <rFont val="Calibri"/>
        <family val="0"/>
      </rPr>
      <t>'!A</t>
    </r>
    <r>
      <rPr>
        <sz val="11"/>
        <color indexed="8"/>
        <rFont val="宋体"/>
        <family val="0"/>
      </rPr>
      <t>1</t>
    </r>
  </si>
  <si>
    <r>
      <t>'3-3</t>
    </r>
    <r>
      <rPr>
        <sz val="11"/>
        <color theme="1"/>
        <rFont val="Calibri"/>
        <family val="0"/>
      </rPr>
      <t>'!A1</t>
    </r>
  </si>
  <si>
    <r>
      <t>'4-1</t>
    </r>
    <r>
      <rPr>
        <sz val="11"/>
        <color theme="1"/>
        <rFont val="Calibri"/>
        <family val="0"/>
      </rPr>
      <t>'!A1</t>
    </r>
  </si>
  <si>
    <r>
      <t>'4-2</t>
    </r>
    <r>
      <rPr>
        <sz val="11"/>
        <color theme="1"/>
        <rFont val="Calibri"/>
        <family val="0"/>
      </rPr>
      <t>'!A1</t>
    </r>
  </si>
  <si>
    <r>
      <t>'4-1 (2)</t>
    </r>
    <r>
      <rPr>
        <sz val="11"/>
        <color theme="1"/>
        <rFont val="Calibri"/>
        <family val="0"/>
      </rPr>
      <t>'!A</t>
    </r>
    <r>
      <rPr>
        <sz val="11"/>
        <color indexed="8"/>
        <rFont val="宋体"/>
        <family val="0"/>
      </rPr>
      <t>1</t>
    </r>
  </si>
  <si>
    <r>
      <t>'4-3</t>
    </r>
    <r>
      <rPr>
        <sz val="11"/>
        <color theme="1"/>
        <rFont val="Calibri"/>
        <family val="0"/>
      </rPr>
      <t>'!A1</t>
    </r>
  </si>
  <si>
    <r>
      <t>'5-1</t>
    </r>
    <r>
      <rPr>
        <sz val="11"/>
        <color theme="1"/>
        <rFont val="Calibri"/>
        <family val="0"/>
      </rPr>
      <t>'!A1</t>
    </r>
  </si>
  <si>
    <t>1-1  勐海县地方一般公共预算收入预算表</t>
  </si>
  <si>
    <t> 单位：万元</t>
  </si>
  <si>
    <t>项目</t>
  </si>
  <si>
    <t>上年执行数</t>
  </si>
  <si>
    <t>本年预算数</t>
  </si>
  <si>
    <t>预算数为上年执行数的％</t>
  </si>
  <si>
    <t>一、税收收入</t>
  </si>
  <si>
    <t xml:space="preserve">    增值税</t>
  </si>
  <si>
    <t xml:space="preserve">    营业税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</si>
  <si>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</si>
  <si>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</si>
  <si>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</si>
  <si>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</si>
  <si>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</si>
  <si>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</si>
  <si>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</si>
  <si>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</si>
  <si>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</si>
  <si>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</si>
  <si>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</si>
  <si>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</si>
  <si>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</si>
  <si>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</si>
  <si>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</si>
  <si>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</si>
  <si>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</si>
  <si>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</si>
  <si>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</si>
  <si>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</si>
  <si>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</si>
  <si>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</si>
  <si>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</si>
  <si>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</si>
  <si>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一般公共预算收入</t>
  </si>
  <si>
    <t>债务收入</t>
  </si>
  <si>
    <r>
      <t xml:space="preserve">  </t>
    </r>
    <r>
      <rPr>
        <sz val="12"/>
        <color indexed="8"/>
        <rFont val="宋体"/>
        <family val="0"/>
      </rPr>
      <t xml:space="preserve">  地方政府债务收入</t>
    </r>
  </si>
  <si>
    <r>
      <t xml:space="preserve"> </t>
    </r>
    <r>
      <rPr>
        <sz val="12"/>
        <color indexed="8"/>
        <rFont val="宋体"/>
        <family val="0"/>
      </rPr>
      <t xml:space="preserve">       其中：新增一般债务收入</t>
    </r>
  </si>
  <si>
    <t xml:space="preserve">              置换一般债券收入</t>
  </si>
  <si>
    <t>调入资金</t>
  </si>
  <si>
    <t xml:space="preserve">    从预算稳定调节基金调入</t>
  </si>
  <si>
    <t xml:space="preserve">    从政府性基金预算调入</t>
  </si>
  <si>
    <t xml:space="preserve">    从国有资本经营预算调入</t>
  </si>
  <si>
    <t xml:space="preserve">    其他调入</t>
  </si>
  <si>
    <t>1-1  云南省地方一般公共预算收入预算表</t>
  </si>
  <si>
    <t>单位：万元</t>
  </si>
  <si>
    <t>类型               项目</t>
  </si>
  <si>
    <t>收入合计</t>
  </si>
  <si>
    <t>增值税</t>
  </si>
  <si>
    <t>营业税</t>
  </si>
  <si>
    <t>企业所得税</t>
  </si>
  <si>
    <t>企业所得税退税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</si>
  <si>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</si>
  <si>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</si>
  <si>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</si>
  <si>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</si>
  <si>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</si>
  <si>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</si>
  <si>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</si>
  <si>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</si>
  <si>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</si>
  <si>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</si>
  <si>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烟叶税</t>
  </si>
  <si>
    <t>其他税收收入</t>
  </si>
  <si>
    <t>专项收入</t>
  </si>
  <si>
    <t>行政事业性收费收入</t>
  </si>
  <si>
    <t>罚没收入</t>
  </si>
  <si>
    <t>国有资本经营收入</t>
  </si>
  <si>
    <t>国有资源（资产）有偿使用收入</t>
  </si>
  <si>
    <t>捐赠收入</t>
  </si>
  <si>
    <t>政府住房基金收入</t>
  </si>
  <si>
    <t>其他收入</t>
  </si>
  <si>
    <t>2017年执行数</t>
  </si>
  <si>
    <t>2017年预算数</t>
  </si>
  <si>
    <t>1-2  勐海县地方一般公共预算支出预算表</t>
  </si>
  <si>
    <r>
      <t xml:space="preserve">项 </t>
    </r>
    <r>
      <rPr>
        <b/>
        <sz val="12"/>
        <color indexed="8"/>
        <rFont val="宋体"/>
        <family val="0"/>
      </rPr>
      <t xml:space="preserve">     目</t>
    </r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</si>
  <si>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</si>
  <si>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</si>
  <si>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</si>
  <si>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</si>
  <si>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</si>
  <si>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</si>
  <si>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</si>
  <si>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</si>
  <si>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</si>
  <si>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</si>
  <si>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</si>
  <si>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</si>
  <si>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</si>
  <si>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</si>
  <si>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</si>
  <si>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</si>
  <si>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</si>
  <si>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</si>
  <si>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</si>
  <si>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</si>
  <si>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其他支出</t>
  </si>
  <si>
    <t>债务付息支出</t>
  </si>
  <si>
    <t>债务发行费用支出</t>
  </si>
  <si>
    <t>预备费</t>
  </si>
  <si>
    <t>支出小计</t>
  </si>
  <si>
    <t>债务还本支出</t>
  </si>
  <si>
    <r>
      <t xml:space="preserve">    </t>
    </r>
    <r>
      <rPr>
        <b/>
        <sz val="12"/>
        <color indexed="8"/>
        <rFont val="宋体"/>
        <family val="0"/>
      </rPr>
      <t>其中：置换一般债券还本支出</t>
    </r>
  </si>
  <si>
    <r>
      <t xml:space="preserve">          </t>
    </r>
    <r>
      <rPr>
        <b/>
        <sz val="12"/>
        <color indexed="8"/>
        <rFont val="宋体"/>
        <family val="0"/>
      </rPr>
      <t>一般公共预算收入还本支出</t>
    </r>
  </si>
  <si>
    <t>转移性支出</t>
  </si>
  <si>
    <t xml:space="preserve">  返还性支出</t>
  </si>
  <si>
    <t xml:space="preserve">  一般性转移支付</t>
  </si>
  <si>
    <t xml:space="preserve">  专项转移支付</t>
  </si>
  <si>
    <t xml:space="preserve">  调出资金</t>
  </si>
  <si>
    <t xml:space="preserve">  年终结余</t>
  </si>
  <si>
    <t xml:space="preserve">  安排预算稳定调节基金</t>
  </si>
  <si>
    <t>支出合计</t>
  </si>
  <si>
    <r>
      <t>1-1（</t>
    </r>
    <r>
      <rPr>
        <sz val="16"/>
        <color indexed="8"/>
        <rFont val="方正小标宋简体"/>
        <family val="0"/>
      </rPr>
      <t>2） 勐海县县本级地方一般公共预算收入预算表</t>
    </r>
  </si>
  <si>
    <t xml:space="preserve"> </t>
  </si>
  <si>
    <t>1-3  勐海县地方一般公共预算本级支出表</t>
  </si>
  <si>
    <t>一、一般公共服务支出</t>
  </si>
  <si>
    <t xml:space="preserve"> 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</si>
  <si>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</si>
  <si>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</si>
  <si>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</si>
  <si>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</si>
  <si>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</si>
  <si>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</si>
  <si>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</si>
  <si>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</si>
  <si>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</si>
  <si>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</si>
  <si>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</si>
  <si>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 政协事务</t>
  </si>
  <si>
    <t>行政运行</t>
  </si>
  <si>
    <t>一般行政管理事务</t>
  </si>
  <si>
    <t>机关服务</t>
  </si>
  <si>
    <t>政协会议</t>
  </si>
  <si>
    <t>委员视察</t>
  </si>
  <si>
    <t>参政议政</t>
  </si>
  <si>
    <t>事业运行</t>
  </si>
  <si>
    <t>其他政协事务支出</t>
  </si>
  <si>
    <t>政府办公厅（室）及相关机构事务</t>
  </si>
  <si>
    <t>专项服务</t>
  </si>
  <si>
    <t>专项业务活动</t>
  </si>
  <si>
    <t>政务公开审批</t>
  </si>
  <si>
    <t>法制建设</t>
  </si>
  <si>
    <t>信访事务</t>
  </si>
  <si>
    <t>参事事务</t>
  </si>
  <si>
    <t>其他政府办公厅（室）及相关机构事务支出</t>
  </si>
  <si>
    <t>发展与改革事务</t>
  </si>
  <si>
    <t>战略规划与实施</t>
  </si>
  <si>
    <t>日常经济运行调节</t>
  </si>
  <si>
    <t>社会事业发展规划</t>
  </si>
  <si>
    <t>经济体制改革研究</t>
  </si>
  <si>
    <t>物价管理</t>
  </si>
  <si>
    <t>应对气候变化管理事务</t>
  </si>
  <si>
    <t>其他发展与改革事务支出</t>
  </si>
  <si>
    <t>统计信息事务</t>
  </si>
  <si>
    <t>信息事务</t>
  </si>
  <si>
    <t>专项统计业务</t>
  </si>
  <si>
    <t>统计管理</t>
  </si>
  <si>
    <t>专项普查活动</t>
  </si>
  <si>
    <t>统计抽样调查</t>
  </si>
  <si>
    <t>其他统计信息事务支出</t>
  </si>
  <si>
    <t>财政事务</t>
  </si>
  <si>
    <t/>
  </si>
  <si>
    <t>预算改革业务</t>
  </si>
  <si>
    <t>财政国库业务</t>
  </si>
  <si>
    <t>财政监察</t>
  </si>
  <si>
    <t>信息化建设</t>
  </si>
  <si>
    <t>财政委托业务支出</t>
  </si>
  <si>
    <t>其他财政事务支出</t>
  </si>
  <si>
    <t>税收事务</t>
  </si>
  <si>
    <t>税务办案</t>
  </si>
  <si>
    <t>税务登记证及发票管理</t>
  </si>
  <si>
    <t>代扣代收代征税款手续费</t>
  </si>
  <si>
    <t>税务宣传</t>
  </si>
  <si>
    <t>协税护税</t>
  </si>
  <si>
    <t>其他税收事务支出</t>
  </si>
  <si>
    <t>审计事务</t>
  </si>
  <si>
    <t>审计业务</t>
  </si>
  <si>
    <t>审计管理</t>
  </si>
  <si>
    <t>其他审计事务支出</t>
  </si>
  <si>
    <t>海关事务</t>
  </si>
  <si>
    <t>收费业务</t>
  </si>
  <si>
    <t>缉私办案</t>
  </si>
  <si>
    <t>口岸电子执法系统建设与维护</t>
  </si>
  <si>
    <t>其他海关事务支出</t>
  </si>
  <si>
    <t>人力资源事务</t>
  </si>
  <si>
    <t>政府特殊津贴</t>
  </si>
  <si>
    <t>资助留学回国人员</t>
  </si>
  <si>
    <t>军队转业干部安置</t>
  </si>
  <si>
    <t>博士后日常经费</t>
  </si>
  <si>
    <t>引进人才费用</t>
  </si>
  <si>
    <t>公务员考核</t>
  </si>
  <si>
    <t>公务员履职能力提升</t>
  </si>
  <si>
    <t>公务员招考</t>
  </si>
  <si>
    <t>公务员综合管理</t>
  </si>
  <si>
    <t>其他人力资源事务支出</t>
  </si>
  <si>
    <t>纪检监察事务</t>
  </si>
  <si>
    <t>大案要案查处</t>
  </si>
  <si>
    <t>派驻派出机构</t>
  </si>
  <si>
    <t>中央巡视</t>
  </si>
  <si>
    <t>其他纪检监察事务支出</t>
  </si>
  <si>
    <t>商贸事务</t>
  </si>
  <si>
    <t>对外贸易管理</t>
  </si>
  <si>
    <t>国际经济合作</t>
  </si>
  <si>
    <t>外资管理</t>
  </si>
  <si>
    <t>国内贸易管理</t>
  </si>
  <si>
    <t>招商引资</t>
  </si>
  <si>
    <t>其他商贸事务支出</t>
  </si>
  <si>
    <t>知识产权事务</t>
  </si>
  <si>
    <t>专利审批</t>
  </si>
  <si>
    <t>国家知识产权战略</t>
  </si>
  <si>
    <t>专利试点和产业化推进</t>
  </si>
  <si>
    <t>专利执法</t>
  </si>
  <si>
    <t>国际组织专项活动</t>
  </si>
  <si>
    <t>知识产权宏观管理</t>
  </si>
  <si>
    <t>其他知识产权事务支出</t>
  </si>
  <si>
    <t>工商行政管理事务</t>
  </si>
  <si>
    <t>工商行政管理专项</t>
  </si>
  <si>
    <t>执法办案专项</t>
  </si>
  <si>
    <t>消费者权益保护</t>
  </si>
  <si>
    <t>其他工商行政管理事务支出</t>
  </si>
  <si>
    <t>质量技术监督与检验检疫事务</t>
  </si>
  <si>
    <t>出入境检验检疫行政执法和业务管理</t>
  </si>
  <si>
    <t>出入境检验检疫技术支持</t>
  </si>
  <si>
    <t>质量技术监督行政执法及业务管理</t>
  </si>
  <si>
    <t>质量技术监督技术支持</t>
  </si>
  <si>
    <t>认证认可监督管理</t>
  </si>
  <si>
    <t>标准化管理</t>
  </si>
  <si>
    <t>其他质量技术监督与检验检疫事务支出</t>
  </si>
  <si>
    <t>民族事务</t>
  </si>
  <si>
    <t>民族工作专项</t>
  </si>
  <si>
    <t>其他民族事务支出</t>
  </si>
  <si>
    <t>宗教事务</t>
  </si>
  <si>
    <t>宗教工作专项</t>
  </si>
  <si>
    <t>其他宗教事务支出</t>
  </si>
  <si>
    <t>港澳台侨事务</t>
  </si>
  <si>
    <t>港澳事务</t>
  </si>
  <si>
    <t>台湾事务</t>
  </si>
  <si>
    <t>华侨事务</t>
  </si>
  <si>
    <t>其他港澳台侨事务支出</t>
  </si>
  <si>
    <t>档案事务</t>
  </si>
  <si>
    <t>档案馆</t>
  </si>
  <si>
    <t>其他档案事务支出</t>
  </si>
  <si>
    <t>民主党派及工商联事务</t>
  </si>
  <si>
    <t>其他民主党派及工商联事务支出</t>
  </si>
  <si>
    <t>群众团体事务</t>
  </si>
  <si>
    <t>厂务公开</t>
  </si>
  <si>
    <t>工会疗养休养</t>
  </si>
  <si>
    <t>其他群众团体事务支出</t>
  </si>
  <si>
    <t>二、外交支出</t>
  </si>
  <si>
    <t>三、国防支出</t>
  </si>
  <si>
    <t>四、公共安全支出</t>
  </si>
  <si>
    <t>五、教育支出</t>
  </si>
  <si>
    <t>教育管理事务</t>
  </si>
  <si>
    <t>其他教育管理事务支出</t>
  </si>
  <si>
    <t>普通教育</t>
  </si>
  <si>
    <t>学前教育</t>
  </si>
  <si>
    <t>小学教育</t>
  </si>
  <si>
    <t>初中教育</t>
  </si>
  <si>
    <t>高中教育</t>
  </si>
  <si>
    <t>高等教育</t>
  </si>
  <si>
    <t>化解农村义务教育债务支出</t>
  </si>
  <si>
    <t>化解普通高中债务支出</t>
  </si>
  <si>
    <t>其他普通教育支出</t>
  </si>
  <si>
    <t>职业教育</t>
  </si>
  <si>
    <t>初等职业教育</t>
  </si>
  <si>
    <t>中专教育</t>
  </si>
  <si>
    <t>技校教育</t>
  </si>
  <si>
    <t>职业高中教育</t>
  </si>
  <si>
    <t>高等职业教育</t>
  </si>
  <si>
    <t>其他职业教育支出</t>
  </si>
  <si>
    <t>成人教育</t>
  </si>
  <si>
    <t>成人初等教育</t>
  </si>
  <si>
    <t>成人中等教育</t>
  </si>
  <si>
    <t>成人高等教育</t>
  </si>
  <si>
    <t>成人广播电视教育</t>
  </si>
  <si>
    <t>其他成人教育支出</t>
  </si>
  <si>
    <t>广播电视教育</t>
  </si>
  <si>
    <t>广播电视学校</t>
  </si>
  <si>
    <t>教育电视台</t>
  </si>
  <si>
    <t>其他广播电视教育支出</t>
  </si>
  <si>
    <t>留学教育</t>
  </si>
  <si>
    <t>出国留学教育</t>
  </si>
  <si>
    <t>来华留学教育</t>
  </si>
  <si>
    <t>其他留学教育支出</t>
  </si>
  <si>
    <t>特殊教育</t>
  </si>
  <si>
    <t>特殊学校教育</t>
  </si>
  <si>
    <t>工读学校教育</t>
  </si>
  <si>
    <t>其他特殊教育支出</t>
  </si>
  <si>
    <t>进修及培训</t>
  </si>
  <si>
    <t>教师进修</t>
  </si>
  <si>
    <t>干部教育</t>
  </si>
  <si>
    <t>培训支出</t>
  </si>
  <si>
    <t>退役士兵能力提升</t>
  </si>
  <si>
    <t>其他进修及培训</t>
  </si>
  <si>
    <t>教育费附加安排的支出</t>
  </si>
  <si>
    <t>农村中小学校舍建设</t>
  </si>
  <si>
    <t>农村中小学教学设施</t>
  </si>
  <si>
    <t>城市中小学校舍建设</t>
  </si>
  <si>
    <t>城市中小学教学设施</t>
  </si>
  <si>
    <t>中等职业学校教学设施</t>
  </si>
  <si>
    <t>其他教育费附加安排的支出</t>
  </si>
  <si>
    <t>其他教育支出</t>
  </si>
  <si>
    <t>六、科学技术支出</t>
  </si>
  <si>
    <t>科学技术管理事务</t>
  </si>
  <si>
    <t>其他科学技术管理事务支出</t>
  </si>
  <si>
    <t>基础研究</t>
  </si>
  <si>
    <t>机构运行</t>
  </si>
  <si>
    <t>重点基础研究规划</t>
  </si>
  <si>
    <t>自然科学基金</t>
  </si>
  <si>
    <t>重点实验室及相关设施</t>
  </si>
  <si>
    <t>重大科学工程</t>
  </si>
  <si>
    <t>专项基础科研</t>
  </si>
  <si>
    <t>专项技术基础</t>
  </si>
  <si>
    <t>其他基础研究支出</t>
  </si>
  <si>
    <t>应用研究</t>
  </si>
  <si>
    <t>社会公益研究</t>
  </si>
  <si>
    <t>高技术研究</t>
  </si>
  <si>
    <t>专项科研试制</t>
  </si>
  <si>
    <t>其他应用研究支出</t>
  </si>
  <si>
    <t>技术研究与开发</t>
  </si>
  <si>
    <t>应用技术研究与开发</t>
  </si>
  <si>
    <t>产业技术研究与开发</t>
  </si>
  <si>
    <t>科技成果转化与扩散</t>
  </si>
  <si>
    <t>其他技术研究与开发支出</t>
  </si>
  <si>
    <t>科技条件与服务</t>
  </si>
  <si>
    <t>技术创新服务体系</t>
  </si>
  <si>
    <t>科技条件专项</t>
  </si>
  <si>
    <t>其他科技条件与服务支出</t>
  </si>
  <si>
    <t>社会科学</t>
  </si>
  <si>
    <t>社会科学研究机构</t>
  </si>
  <si>
    <t>社会科学研究</t>
  </si>
  <si>
    <t>社科基金支出</t>
  </si>
  <si>
    <t>其他社会科学支出</t>
  </si>
  <si>
    <t>科学技术普及</t>
  </si>
  <si>
    <t>科普活动</t>
  </si>
  <si>
    <t>青少年科技活动</t>
  </si>
  <si>
    <t>学术交流活动</t>
  </si>
  <si>
    <t>科技馆站</t>
  </si>
  <si>
    <t>其他科学技术普及支出</t>
  </si>
  <si>
    <t>科技交流与合作</t>
  </si>
  <si>
    <t>国际交流与合作</t>
  </si>
  <si>
    <t>重大科技合作项目</t>
  </si>
  <si>
    <t>其他科技交流与合作支出</t>
  </si>
  <si>
    <t>科技重大项目</t>
  </si>
  <si>
    <t>科技重大专项</t>
  </si>
  <si>
    <t>重点研发计划</t>
  </si>
  <si>
    <t>核电站乏燃料处理处置基金支出</t>
  </si>
  <si>
    <t>乏燃料运输</t>
  </si>
  <si>
    <t>乏燃料离堆贮存</t>
  </si>
  <si>
    <t>乏燃料后处理</t>
  </si>
  <si>
    <t>高放废物的处理处置</t>
  </si>
  <si>
    <t>乏燃料后处理厂的建设、运行、改造和退役</t>
  </si>
  <si>
    <t>其他乏燃料处理处置基金支出</t>
  </si>
  <si>
    <t>其他科学技术支出</t>
  </si>
  <si>
    <t>科技奖励</t>
  </si>
  <si>
    <t>核应急</t>
  </si>
  <si>
    <t>转制科研机构</t>
  </si>
  <si>
    <t>七、文化体育与传媒支出</t>
  </si>
  <si>
    <t>文化</t>
  </si>
  <si>
    <t>图书馆</t>
  </si>
  <si>
    <t>文化展示及纪念机构</t>
  </si>
  <si>
    <t>艺术表演场所</t>
  </si>
  <si>
    <t>艺术表演团体</t>
  </si>
  <si>
    <t>文化活动</t>
  </si>
  <si>
    <t>群众文化</t>
  </si>
  <si>
    <t>文化交流与合作</t>
  </si>
  <si>
    <t>文化创作与保护</t>
  </si>
  <si>
    <t>文化市场管理</t>
  </si>
  <si>
    <t>其他文化支出</t>
  </si>
  <si>
    <t>文物</t>
  </si>
  <si>
    <t>文物保护</t>
  </si>
  <si>
    <t>博物馆</t>
  </si>
  <si>
    <t>历史名城与古迹</t>
  </si>
  <si>
    <t>其他文物支出</t>
  </si>
  <si>
    <t>体育</t>
  </si>
  <si>
    <t>运动项目管理</t>
  </si>
  <si>
    <t>体育竞赛</t>
  </si>
  <si>
    <t>体育训练</t>
  </si>
  <si>
    <t>体育场馆</t>
  </si>
  <si>
    <t>群众体育</t>
  </si>
  <si>
    <t>体育交流与合作</t>
  </si>
  <si>
    <t>其他体育支出</t>
  </si>
  <si>
    <t>新闻出版广播影视</t>
  </si>
  <si>
    <t>广播</t>
  </si>
  <si>
    <t>电视</t>
  </si>
  <si>
    <t>电影</t>
  </si>
  <si>
    <t>新闻通讯</t>
  </si>
  <si>
    <t>出版发行</t>
  </si>
  <si>
    <t>版权管理</t>
  </si>
  <si>
    <t>其他新闻出版广播影视支出</t>
  </si>
  <si>
    <t>国家电影事业发展专项资金及对应专项债务收入安排的支出</t>
  </si>
  <si>
    <t>资助国产影片放映</t>
  </si>
  <si>
    <t>资助城市影院</t>
  </si>
  <si>
    <t>资助少数民族电影译制</t>
  </si>
  <si>
    <t>其他国家电影事业发展专项资金支出</t>
  </si>
  <si>
    <t>其他文化体育与传媒支出</t>
  </si>
  <si>
    <t>宣传文化发展专项支出</t>
  </si>
  <si>
    <t>文化产业发展专项支出</t>
  </si>
  <si>
    <t>八、社会保障和就业支出</t>
  </si>
  <si>
    <t>人力资源和社会保障管理事务</t>
  </si>
  <si>
    <t>综合业务管理</t>
  </si>
  <si>
    <t>劳动保障监察</t>
  </si>
  <si>
    <t>就业管理事务</t>
  </si>
  <si>
    <t>社会保险业务管理事务</t>
  </si>
  <si>
    <t>社会保险经办机构</t>
  </si>
  <si>
    <t>劳动关系和维权</t>
  </si>
  <si>
    <t>公共就业服务和职业技能鉴定机构</t>
  </si>
  <si>
    <t>劳动人事争议调解仲裁</t>
  </si>
  <si>
    <t>其他人力资源和社会保障管理事务支出</t>
  </si>
  <si>
    <t>民政管理事务</t>
  </si>
  <si>
    <t>拥军优属</t>
  </si>
  <si>
    <t>老龄事务</t>
  </si>
  <si>
    <t>民间组织管理</t>
  </si>
  <si>
    <t>行政区划和地名管理</t>
  </si>
  <si>
    <t>基层政权和社区建设</t>
  </si>
  <si>
    <t>部队供应</t>
  </si>
  <si>
    <t>其他民政管理事务支出</t>
  </si>
  <si>
    <t>补充全国社会保障基金</t>
  </si>
  <si>
    <t>用一般公共预算补充基金</t>
  </si>
  <si>
    <t>国有资本经营预算补充社保基金支出</t>
  </si>
  <si>
    <t>行政事业单位离退休</t>
  </si>
  <si>
    <t>归口管理的行政单位离退休</t>
  </si>
  <si>
    <t>事业单位离退休</t>
  </si>
  <si>
    <t>离退休人员管理机构</t>
  </si>
  <si>
    <t>未归口管理的行政单位离退休</t>
  </si>
  <si>
    <t>机关事业单位基本养老保险缴费支出</t>
  </si>
  <si>
    <t>机关事业单位职业年金缴费支出</t>
  </si>
  <si>
    <t>对机关事业单位基本养老保险基金的补助</t>
  </si>
  <si>
    <t>其他行政事业单位离退休支出</t>
  </si>
  <si>
    <t>企业改革补助</t>
  </si>
  <si>
    <t>企业关闭破产补助</t>
  </si>
  <si>
    <t>厂办大集体改革补助</t>
  </si>
  <si>
    <t>其他企业改革发展补助</t>
  </si>
  <si>
    <t>就业补助</t>
  </si>
  <si>
    <t>就业创业服务补贴</t>
  </si>
  <si>
    <t>职业培训补贴</t>
  </si>
  <si>
    <t>社会保险补贴</t>
  </si>
  <si>
    <t>公益性岗位补贴</t>
  </si>
  <si>
    <t>职业技能鉴定补贴</t>
  </si>
  <si>
    <t>就业见习补贴</t>
  </si>
  <si>
    <t>高技能人才培养补助</t>
  </si>
  <si>
    <t>求职创业补贴</t>
  </si>
  <si>
    <t>其他就业补助支出</t>
  </si>
  <si>
    <t>抚恤</t>
  </si>
  <si>
    <t>死亡抚恤</t>
  </si>
  <si>
    <t>伤残抚恤</t>
  </si>
  <si>
    <t>在乡复员、退伍军人生活补助</t>
  </si>
  <si>
    <t>优抚事业单位支出</t>
  </si>
  <si>
    <t>义务兵优待</t>
  </si>
  <si>
    <t>农村籍退役士兵老年生活补助</t>
  </si>
  <si>
    <t>其他优抚支出</t>
  </si>
  <si>
    <t>退役安置</t>
  </si>
  <si>
    <t>退役士兵安置</t>
  </si>
  <si>
    <t>军队移交政府的离退休人员安置</t>
  </si>
  <si>
    <t>军队移交政府离退休干部管理机构</t>
  </si>
  <si>
    <t>退役士兵管理教育</t>
  </si>
  <si>
    <t>其他退役安置支出</t>
  </si>
  <si>
    <t>社会福利</t>
  </si>
  <si>
    <t>儿童福利</t>
  </si>
  <si>
    <t>老年福利</t>
  </si>
  <si>
    <t>假肢矫形</t>
  </si>
  <si>
    <t>殡葬</t>
  </si>
  <si>
    <t>社会福利事业单位</t>
  </si>
  <si>
    <t>其他社会福利支出</t>
  </si>
  <si>
    <t>残疾人事业</t>
  </si>
  <si>
    <t>残疾人康复</t>
  </si>
  <si>
    <t>残疾人就业和扶贫</t>
  </si>
  <si>
    <t>残疾人体育</t>
  </si>
  <si>
    <t>残疾人生活和护理补贴</t>
  </si>
  <si>
    <t>其他残疾人事业支出</t>
  </si>
  <si>
    <t>自然灾害生活救助</t>
  </si>
  <si>
    <t>中央自然灾害生活补助</t>
  </si>
  <si>
    <t>地方自然灾害生活补助</t>
  </si>
  <si>
    <t>自然灾害灾后重建补助</t>
  </si>
  <si>
    <t>其他自然灾害生活救助支出</t>
  </si>
  <si>
    <t>红十字事业</t>
  </si>
  <si>
    <t>其他红十字事业支出</t>
  </si>
  <si>
    <t>最低生活保障</t>
  </si>
  <si>
    <t>城市最低生活保障金支出</t>
  </si>
  <si>
    <t>农村最低生活保障金支出</t>
  </si>
  <si>
    <t>临时救助</t>
  </si>
  <si>
    <t>临时救助支出</t>
  </si>
  <si>
    <t>流浪乞讨人员救助支出</t>
  </si>
  <si>
    <t>特困人员救助供养</t>
  </si>
  <si>
    <t>城市特困人员救助供养支出</t>
  </si>
  <si>
    <t>农村特困人员救助供养支出</t>
  </si>
  <si>
    <t>大中型水库移民后期扶持基金支出</t>
  </si>
  <si>
    <t>移民补助</t>
  </si>
  <si>
    <t>基础设施建设和经济发展</t>
  </si>
  <si>
    <t>其他大中型水库移民后期扶持基金支出</t>
  </si>
  <si>
    <t>小型水库移民扶助基金及对应专项债务收入安排的支出</t>
  </si>
  <si>
    <t>其他小型水库移民扶助基金支出</t>
  </si>
  <si>
    <t>补充道路交通事故社会救助基金</t>
  </si>
  <si>
    <t>交强险营业税补助基金支出</t>
  </si>
  <si>
    <t>交强险罚款收入补助基金支出</t>
  </si>
  <si>
    <t>其他生活救助</t>
  </si>
  <si>
    <t>其他城市生活救助</t>
  </si>
  <si>
    <t>其他农村生活救助</t>
  </si>
  <si>
    <t>财政对基本养老保险基金的补助</t>
  </si>
  <si>
    <t>财政对企业职工基本养老保险基金的补助</t>
  </si>
  <si>
    <t>财政对城乡居民基本养老保险基金的补助</t>
  </si>
  <si>
    <t>财政对其他基本养老保险基金的补助</t>
  </si>
  <si>
    <t>财政对其他社会保险基金的补助</t>
  </si>
  <si>
    <t>财政对失业保险基金的补助</t>
  </si>
  <si>
    <t>财政对工伤保险基金的补助</t>
  </si>
  <si>
    <t>财政对生育保险基金的补助</t>
  </si>
  <si>
    <t>其他财政对社会保险基金的补助</t>
  </si>
  <si>
    <t>其他社会保障和就业支出</t>
  </si>
  <si>
    <t>九、医疗卫生与计划生育支出</t>
  </si>
  <si>
    <t>医疗卫生与计划生育管理事务</t>
  </si>
  <si>
    <t>其他医疗卫生与计划生育管理事务支出</t>
  </si>
  <si>
    <t>公立医院</t>
  </si>
  <si>
    <t>综合医院</t>
  </si>
  <si>
    <t>中医（民族）医院</t>
  </si>
  <si>
    <t>传染病医院</t>
  </si>
  <si>
    <t>职业病防治医院</t>
  </si>
  <si>
    <t>精神病医院</t>
  </si>
  <si>
    <t>妇产医院</t>
  </si>
  <si>
    <t>儿童医院</t>
  </si>
  <si>
    <t>其他专科医院</t>
  </si>
  <si>
    <t>福利医院</t>
  </si>
  <si>
    <t>行业医院</t>
  </si>
  <si>
    <t>处理医疗欠费</t>
  </si>
  <si>
    <t>其他公立医院支出</t>
  </si>
  <si>
    <t>基层医疗卫生机构</t>
  </si>
  <si>
    <t>城市社区卫生机构</t>
  </si>
  <si>
    <t>乡镇卫生院</t>
  </si>
  <si>
    <t>其他基层医疗卫生机构支出</t>
  </si>
  <si>
    <t>公共卫生</t>
  </si>
  <si>
    <t>疾病预防控制机构</t>
  </si>
  <si>
    <t>卫生监督机构</t>
  </si>
  <si>
    <t>妇幼保健机构</t>
  </si>
  <si>
    <t>精神卫生机构</t>
  </si>
  <si>
    <t>应急救治机构</t>
  </si>
  <si>
    <t>采供血机构</t>
  </si>
  <si>
    <t>其他专业公共卫生机构</t>
  </si>
  <si>
    <t>基本公共卫生服务</t>
  </si>
  <si>
    <t>重大公共卫生专项</t>
  </si>
  <si>
    <t>突发公共卫生事件应急处理</t>
  </si>
  <si>
    <t>其他公共卫生支出</t>
  </si>
  <si>
    <t>中医药</t>
  </si>
  <si>
    <t>中医（民族医）药专项</t>
  </si>
  <si>
    <t>其他中医药支出</t>
  </si>
  <si>
    <t>计划生育事务</t>
  </si>
  <si>
    <t>计划生育机构</t>
  </si>
  <si>
    <t>计划生育服务</t>
  </si>
  <si>
    <t>其他计划生育事务支出</t>
  </si>
  <si>
    <t>食品和药品监督管理事务</t>
  </si>
  <si>
    <t>药品事务</t>
  </si>
  <si>
    <t>化妆品事务</t>
  </si>
  <si>
    <t>医疗器械事务</t>
  </si>
  <si>
    <t>食品安全事务</t>
  </si>
  <si>
    <t>其他食品和药品监督管理事务支出</t>
  </si>
  <si>
    <t>行政事业单位医疗</t>
  </si>
  <si>
    <t>行政单位医疗</t>
  </si>
  <si>
    <t>事业单位医疗</t>
  </si>
  <si>
    <t>公务员医疗补助</t>
  </si>
  <si>
    <t>其他行政事业单位医疗支出</t>
  </si>
  <si>
    <t>财政对基本医疗保险基金的补助</t>
  </si>
  <si>
    <t>财政对城镇职工基本医疗保险基金的补助</t>
  </si>
  <si>
    <t>财政对城乡居民基本医疗保险基金的补助</t>
  </si>
  <si>
    <t>财政对新型农村合作医疗基金的补助</t>
  </si>
  <si>
    <t>财政对城镇居民基本医疗保险基金的补助</t>
  </si>
  <si>
    <t>财政对其他基本医疗保险基金的补助</t>
  </si>
  <si>
    <t>医疗救助</t>
  </si>
  <si>
    <t>城乡医疗救助</t>
  </si>
  <si>
    <t>疾病应急救助</t>
  </si>
  <si>
    <t>其他医疗救助支出</t>
  </si>
  <si>
    <t>优抚对象医疗</t>
  </si>
  <si>
    <t>优抚对象医疗补助</t>
  </si>
  <si>
    <t>其他优抚对象医疗支出</t>
  </si>
  <si>
    <t>其他医疗卫生与计划生育支出</t>
  </si>
  <si>
    <t>十、节能环保支出</t>
  </si>
  <si>
    <t>环境保护管理事务</t>
  </si>
  <si>
    <t>环境保护宣传</t>
  </si>
  <si>
    <t>环境保护法规、规划及标准</t>
  </si>
  <si>
    <t>环境国际合作及履约</t>
  </si>
  <si>
    <t>环境保护行政许可</t>
  </si>
  <si>
    <t>其他环境保护管理事务支出</t>
  </si>
  <si>
    <t>环境监测与监察</t>
  </si>
  <si>
    <t>建设项目环评审查与监督</t>
  </si>
  <si>
    <t>核与辐射安全监督</t>
  </si>
  <si>
    <t>其他环境监测与监察支出</t>
  </si>
  <si>
    <t>污染防治</t>
  </si>
  <si>
    <t>大气</t>
  </si>
  <si>
    <t>水体</t>
  </si>
  <si>
    <t>噪声</t>
  </si>
  <si>
    <t>固体废弃物与化学品</t>
  </si>
  <si>
    <t>放射源和放射性废物监管</t>
  </si>
  <si>
    <t>辐射</t>
  </si>
  <si>
    <t>排污费安排的支出</t>
  </si>
  <si>
    <t>其他污染防治支出</t>
  </si>
  <si>
    <t>自然生态保护</t>
  </si>
  <si>
    <t>生态保护</t>
  </si>
  <si>
    <t>农村环境保护</t>
  </si>
  <si>
    <t>自然保护区</t>
  </si>
  <si>
    <t>生物及物种资源保护</t>
  </si>
  <si>
    <t>其他自然生态保护支出</t>
  </si>
  <si>
    <t>天然林保护</t>
  </si>
  <si>
    <t>森林管护</t>
  </si>
  <si>
    <t>社会保险补助</t>
  </si>
  <si>
    <t>政策性社会性支出补助</t>
  </si>
  <si>
    <t>天然林保护工程建设</t>
  </si>
  <si>
    <t>其他天然林保护支出</t>
  </si>
  <si>
    <t>退耕还林</t>
  </si>
  <si>
    <t>退耕现金</t>
  </si>
  <si>
    <t>退耕还林粮食折现补贴</t>
  </si>
  <si>
    <t>退耕还林粮食费用补贴</t>
  </si>
  <si>
    <t>退耕还林工程建设</t>
  </si>
  <si>
    <t>其他退耕还林支出</t>
  </si>
  <si>
    <t>风沙荒漠治理</t>
  </si>
  <si>
    <t>京津风沙源治理工程建设</t>
  </si>
  <si>
    <t>其他风沙荒漠治理支出</t>
  </si>
  <si>
    <t>退牧还草</t>
  </si>
  <si>
    <t>退牧还草工程建设</t>
  </si>
  <si>
    <t>其他退牧还草支出</t>
  </si>
  <si>
    <t>已垦草原退耕还草</t>
  </si>
  <si>
    <t>能源节约利用</t>
  </si>
  <si>
    <t>污染减排</t>
  </si>
  <si>
    <t>环境监测与信息</t>
  </si>
  <si>
    <t>环境执法监察</t>
  </si>
  <si>
    <t>减排专项支出</t>
  </si>
  <si>
    <t>清洁生产专项支出</t>
  </si>
  <si>
    <t>其他污染减排支出</t>
  </si>
  <si>
    <t>可再生能源</t>
  </si>
  <si>
    <t>循环经济</t>
  </si>
  <si>
    <t>能源管理事务</t>
  </si>
  <si>
    <t>能源预测预警</t>
  </si>
  <si>
    <t>能源战略规划与实施</t>
  </si>
  <si>
    <t>能源科技装备</t>
  </si>
  <si>
    <t>能源行业管理</t>
  </si>
  <si>
    <t>能源管理</t>
  </si>
  <si>
    <t>石油储备发展管理</t>
  </si>
  <si>
    <t>能源调查</t>
  </si>
  <si>
    <t>农村电网建设</t>
  </si>
  <si>
    <t>其他能源管理事务支出</t>
  </si>
  <si>
    <t>可再生能源电价附加收入安排的支出</t>
  </si>
  <si>
    <t>风力发电补助</t>
  </si>
  <si>
    <t>太阳能发电补助</t>
  </si>
  <si>
    <t>生物质能发电补助</t>
  </si>
  <si>
    <t>其他可再生能源电价附加收入安排的支出</t>
  </si>
  <si>
    <t>废弃电器电子产品处理基金支出</t>
  </si>
  <si>
    <t>回收处理费用补贴</t>
  </si>
  <si>
    <t>信息系统建设</t>
  </si>
  <si>
    <t>基金征管经费</t>
  </si>
  <si>
    <t>其他废弃电器电子产品处理基金支出</t>
  </si>
  <si>
    <t>其他节能环保支出</t>
  </si>
  <si>
    <t>十一、城乡社区支出</t>
  </si>
  <si>
    <t>城乡社区管理事务</t>
  </si>
  <si>
    <t>城管执法</t>
  </si>
  <si>
    <t>工程建设标准规范编制与监管</t>
  </si>
  <si>
    <t>工程建设管理</t>
  </si>
  <si>
    <t>市政公用行业市场监管</t>
  </si>
  <si>
    <t>国家重点风景区规划与保护</t>
  </si>
  <si>
    <t>住宅建设与房地产市场监管</t>
  </si>
  <si>
    <t>执业资格注册、资质审查</t>
  </si>
  <si>
    <t>其他城乡社区管理事务支出</t>
  </si>
  <si>
    <t>城乡社区规划与管理</t>
  </si>
  <si>
    <t>城乡社区公共设施</t>
  </si>
  <si>
    <t>小城镇基础设施建设</t>
  </si>
  <si>
    <t>其他城乡社区公共设施支出</t>
  </si>
  <si>
    <t>城乡社区环境卫生</t>
  </si>
  <si>
    <t>建设市场管理与监督</t>
  </si>
  <si>
    <t>国有土地使用权出让收入及对应专项债务收入安排的支出</t>
  </si>
  <si>
    <t>征地和拆迁补偿支出</t>
  </si>
  <si>
    <t>土地开发支出</t>
  </si>
  <si>
    <t>城市建设支出</t>
  </si>
  <si>
    <t>农村基础设施建设支出</t>
  </si>
  <si>
    <t>补助被征地农民支出</t>
  </si>
  <si>
    <t>土地出让业务支出</t>
  </si>
  <si>
    <t>廉租住房支出</t>
  </si>
  <si>
    <t>支付破产或改制企业职工安置费</t>
  </si>
  <si>
    <t>棚户区改造支出</t>
  </si>
  <si>
    <t>公共租赁住房支出</t>
  </si>
  <si>
    <t>保障性住房租金补贴</t>
  </si>
  <si>
    <t>其他国有土地使用权出让收入安排的支出</t>
  </si>
  <si>
    <t>城市公用事业附加及对应专项债务收入安排的支出</t>
  </si>
  <si>
    <t>城市公共设施</t>
  </si>
  <si>
    <t>城市环境卫生</t>
  </si>
  <si>
    <t>公有房屋</t>
  </si>
  <si>
    <t>城市防洪</t>
  </si>
  <si>
    <t>其他城市公用事业附加安排的支出</t>
  </si>
  <si>
    <t>国有土地收益基金及对应专项债务收入安排的支出</t>
  </si>
  <si>
    <t>其他国有土地收益基金支出</t>
  </si>
  <si>
    <t>农业土地开发资金及对应专项债务收入安排的支出</t>
  </si>
  <si>
    <t>新增建设用地土地有偿使用费及对应专项债务收入安排的支出</t>
  </si>
  <si>
    <t>耕地开发专项支出</t>
  </si>
  <si>
    <t>基本农田建设和保护支出</t>
  </si>
  <si>
    <t>土地整理支出</t>
  </si>
  <si>
    <t>用于地震灾后恢复重建的支出</t>
  </si>
  <si>
    <t>其他新增建设用地土地有偿使用费安排的支出</t>
  </si>
  <si>
    <t>城市基础设施配套费及对应专项债务收入安排的支出</t>
  </si>
  <si>
    <t>其他城市基础设施配套费安排的支出</t>
  </si>
  <si>
    <t>污水处理费及对应专项债务收入安排的支出</t>
  </si>
  <si>
    <t>污水处理设施建设和运营</t>
  </si>
  <si>
    <t>代征手续费</t>
  </si>
  <si>
    <t>其他污水处理费安排的支出</t>
  </si>
  <si>
    <t>其他城乡社区支出</t>
  </si>
  <si>
    <t>十二、农林水支出</t>
  </si>
  <si>
    <t>农业</t>
  </si>
  <si>
    <t>农垦运行</t>
  </si>
  <si>
    <t>科技转化与推广服务</t>
  </si>
  <si>
    <t>病虫害控制</t>
  </si>
  <si>
    <t>农产品质量安全</t>
  </si>
  <si>
    <t>执法监管</t>
  </si>
  <si>
    <t>统计监测与信息服务</t>
  </si>
  <si>
    <t>农业行业业务管理</t>
  </si>
  <si>
    <t>对外交流与合作</t>
  </si>
  <si>
    <t>防灾救灾</t>
  </si>
  <si>
    <t>稳定农民收入补贴</t>
  </si>
  <si>
    <t>农业结构调整补贴</t>
  </si>
  <si>
    <t>农业生产支持补贴</t>
  </si>
  <si>
    <t>农业组织化与产业化经营</t>
  </si>
  <si>
    <t>农产品加工与促销</t>
  </si>
  <si>
    <t>农村公益事业</t>
  </si>
  <si>
    <t>综合财力补助</t>
  </si>
  <si>
    <t>农业资源保护修复与利用</t>
  </si>
  <si>
    <t>农村道路建设</t>
  </si>
  <si>
    <t>成品油价格改革对渔业的补贴</t>
  </si>
  <si>
    <t>对高校毕业生到基层任职补助</t>
  </si>
  <si>
    <t>其他农业支出</t>
  </si>
  <si>
    <t>林业</t>
  </si>
  <si>
    <t>林业事业机构</t>
  </si>
  <si>
    <t>森林培育</t>
  </si>
  <si>
    <t>林业技术推广</t>
  </si>
  <si>
    <t>森林资源管理</t>
  </si>
  <si>
    <t>森林资源监测</t>
  </si>
  <si>
    <t>森林生态效益补偿</t>
  </si>
  <si>
    <t>林业自然保护区</t>
  </si>
  <si>
    <t>动植物保护</t>
  </si>
  <si>
    <t>湿地保护</t>
  </si>
  <si>
    <t>林业执法与监督</t>
  </si>
  <si>
    <t>林业检疫检测</t>
  </si>
  <si>
    <t>防沙治沙</t>
  </si>
  <si>
    <t>林业质量安全</t>
  </si>
  <si>
    <t>林业工程与项目管理</t>
  </si>
  <si>
    <t>林业对外合作与交流</t>
  </si>
  <si>
    <t>林业产业化</t>
  </si>
  <si>
    <t>信息管理</t>
  </si>
  <si>
    <t>林业政策制定与宣传</t>
  </si>
  <si>
    <t>林业资金审计稽查</t>
  </si>
  <si>
    <t>林区公共支出</t>
  </si>
  <si>
    <t>林业贷款贴息</t>
  </si>
  <si>
    <t>成品油价格改革对林业的补贴</t>
  </si>
  <si>
    <t>林业防灾减灾</t>
  </si>
  <si>
    <t>其他林业支出</t>
  </si>
  <si>
    <t>水利</t>
  </si>
  <si>
    <t>水利行业业务管理</t>
  </si>
  <si>
    <t>水利工程建设</t>
  </si>
  <si>
    <t>水利工程运行与维护</t>
  </si>
  <si>
    <t>长江黄河等流域管理</t>
  </si>
  <si>
    <t>水利前期工作</t>
  </si>
  <si>
    <t>水利执法监督</t>
  </si>
  <si>
    <t>水土保持</t>
  </si>
  <si>
    <t>水资源节约管理与保护</t>
  </si>
  <si>
    <t>水质监测</t>
  </si>
  <si>
    <t>水文测报</t>
  </si>
  <si>
    <t>防汛</t>
  </si>
  <si>
    <t>抗旱</t>
  </si>
  <si>
    <t>农田水利</t>
  </si>
  <si>
    <t>水利技术推广</t>
  </si>
  <si>
    <t>国际河流治理与管理</t>
  </si>
  <si>
    <t>江河湖库水系综合整治</t>
  </si>
  <si>
    <t>大中型水库移民后期扶持专项支出</t>
  </si>
  <si>
    <t>水利安全监督</t>
  </si>
  <si>
    <t>水资源费安排的支出</t>
  </si>
  <si>
    <t>砂石资源费支出</t>
  </si>
  <si>
    <t>水利建设移民支出</t>
  </si>
  <si>
    <t>农村人畜饮水</t>
  </si>
  <si>
    <t>其他水利支出</t>
  </si>
  <si>
    <t>扶贫</t>
  </si>
  <si>
    <t>农村基础设施建设</t>
  </si>
  <si>
    <t>生产发展</t>
  </si>
  <si>
    <t>社会发展</t>
  </si>
  <si>
    <t>扶贫贷款奖补和贴息</t>
  </si>
  <si>
    <t>三西农业建设专项补助</t>
  </si>
  <si>
    <t>扶贫事业机构</t>
  </si>
  <si>
    <t>其他扶贫支出</t>
  </si>
  <si>
    <t>农业综合开发</t>
  </si>
  <si>
    <t>土地治理</t>
  </si>
  <si>
    <t>产业化经营</t>
  </si>
  <si>
    <t>科技示范</t>
  </si>
  <si>
    <t>其他农业综合开发支出</t>
  </si>
  <si>
    <t>农村综合改革</t>
  </si>
  <si>
    <t>对村级一事一议的补助</t>
  </si>
  <si>
    <t>国有农场办社会职能改革补助</t>
  </si>
  <si>
    <t>对村民委员会和村党支部的补助</t>
  </si>
  <si>
    <t>对村集体经济组织的补助</t>
  </si>
  <si>
    <t>农村综合改革示范试点补助</t>
  </si>
  <si>
    <t>其他农村综合改革支出</t>
  </si>
  <si>
    <t>普惠金融发展支出</t>
  </si>
  <si>
    <t>支持农村金融机构</t>
  </si>
  <si>
    <t>涉农贷款增量奖励</t>
  </si>
  <si>
    <t>农业保险保费补贴</t>
  </si>
  <si>
    <t>创业担保贷款贴息</t>
  </si>
  <si>
    <t>补充创业担保贷款基金</t>
  </si>
  <si>
    <t>其他普惠金融发展支出</t>
  </si>
  <si>
    <t>目标价格补贴</t>
  </si>
  <si>
    <t>棉花目标价格补贴</t>
  </si>
  <si>
    <t>大豆目标价格补贴</t>
  </si>
  <si>
    <t>其他目标价格补贴</t>
  </si>
  <si>
    <t>大中型水库库区基金及对应专项债务收入安排的支出</t>
  </si>
  <si>
    <t>解决移民遗留问题</t>
  </si>
  <si>
    <t>库区防护工程维护</t>
  </si>
  <si>
    <t>其他大中型水库库区基金支出</t>
  </si>
  <si>
    <t>国家重大水利工程建设基金及对应专项债务收入安排的支出</t>
  </si>
  <si>
    <t>南水北调工程建设</t>
  </si>
  <si>
    <t>三峡工程后续工作</t>
  </si>
  <si>
    <t>地方重大水利工程建设</t>
  </si>
  <si>
    <t>其他重大水利工程建设基金支出</t>
  </si>
  <si>
    <t>其他农林水支出</t>
  </si>
  <si>
    <t>化解其他公益性乡村债务支出</t>
  </si>
  <si>
    <t>十三、交通运输支出</t>
  </si>
  <si>
    <t>公路水路运输</t>
  </si>
  <si>
    <t>公路建设</t>
  </si>
  <si>
    <t>公路养护</t>
  </si>
  <si>
    <t>交通运输信息化建设</t>
  </si>
  <si>
    <t>公路和运输安全</t>
  </si>
  <si>
    <t>公路还贷专项</t>
  </si>
  <si>
    <t>公路运输管理</t>
  </si>
  <si>
    <t>公路和运输技术标准化建设</t>
  </si>
  <si>
    <t>港口设施</t>
  </si>
  <si>
    <t>航道维护</t>
  </si>
  <si>
    <t>船舶检验</t>
  </si>
  <si>
    <t>救助打捞</t>
  </si>
  <si>
    <t>内河运输</t>
  </si>
  <si>
    <t>远洋运输</t>
  </si>
  <si>
    <t>海事管理</t>
  </si>
  <si>
    <t>航标事业发展支出</t>
  </si>
  <si>
    <t>水路运输管理支出</t>
  </si>
  <si>
    <t>口岸建设</t>
  </si>
  <si>
    <t>取消政府还贷二级公路收费专项支出</t>
  </si>
  <si>
    <t>其他公路水路运输支出</t>
  </si>
  <si>
    <t>铁路运输</t>
  </si>
  <si>
    <t>铁路路网建设</t>
  </si>
  <si>
    <t>铁路还贷专项</t>
  </si>
  <si>
    <t>铁路安全</t>
  </si>
  <si>
    <t>铁路专项运输</t>
  </si>
  <si>
    <t>行业监管</t>
  </si>
  <si>
    <t>其他铁路运输支出</t>
  </si>
  <si>
    <t>民用航空运输</t>
  </si>
  <si>
    <t>机场建设</t>
  </si>
  <si>
    <t>空管系统建设</t>
  </si>
  <si>
    <t>民航还贷专项支出</t>
  </si>
  <si>
    <t>民用航空安全</t>
  </si>
  <si>
    <t>民航专项运输</t>
  </si>
  <si>
    <t>其他民用航空运输支出</t>
  </si>
  <si>
    <t>成品油价格改革对交通运输的补贴</t>
  </si>
  <si>
    <t>对城市公交的补贴</t>
  </si>
  <si>
    <t>对农村道路客运的补贴</t>
  </si>
  <si>
    <t>对出租车的补贴</t>
  </si>
  <si>
    <t>成品油价格改革补贴其他支出</t>
  </si>
  <si>
    <t>邮政业支出</t>
  </si>
  <si>
    <t>邮政普遍服务与特殊服务</t>
  </si>
  <si>
    <t>其他邮政业支出</t>
  </si>
  <si>
    <t>车辆购置税支出</t>
  </si>
  <si>
    <t>车辆购置税用于公路等基础设施建设支出</t>
  </si>
  <si>
    <t>车辆购置税用于农村公路建设支出</t>
  </si>
  <si>
    <t>车辆购置税用于老旧汽车报废更新补贴</t>
  </si>
  <si>
    <t>车辆购置税其他支出</t>
  </si>
  <si>
    <t>车辆通行费及对应专项债务收入安排的支出</t>
  </si>
  <si>
    <t>公路还贷</t>
  </si>
  <si>
    <t>政府还贷公路养护</t>
  </si>
  <si>
    <t>政府还贷公路管理</t>
  </si>
  <si>
    <t>其他车辆通行费安排的支出</t>
  </si>
  <si>
    <t>港口建设费及对应专项债务收入安排的支出</t>
  </si>
  <si>
    <t>航道建设和维护</t>
  </si>
  <si>
    <t>航运保障系统建设</t>
  </si>
  <si>
    <t>其他港口建设费安排的支出</t>
  </si>
  <si>
    <t>铁路建设基金支出</t>
  </si>
  <si>
    <t>铁路建设投资</t>
  </si>
  <si>
    <t>购置铁路机车车辆</t>
  </si>
  <si>
    <t>铁路还贷</t>
  </si>
  <si>
    <t>建设项目铺底资金</t>
  </si>
  <si>
    <t>勘测设计</t>
  </si>
  <si>
    <t>注册资本金</t>
  </si>
  <si>
    <t>周转资金</t>
  </si>
  <si>
    <t>其他铁路建设基金支出</t>
  </si>
  <si>
    <t>民航发展基金支出</t>
  </si>
  <si>
    <t>民航机场建设</t>
  </si>
  <si>
    <t>民航安全</t>
  </si>
  <si>
    <t>航线和机场补贴</t>
  </si>
  <si>
    <t>民航节能减排</t>
  </si>
  <si>
    <t>通用航空发展</t>
  </si>
  <si>
    <t>征管经费</t>
  </si>
  <si>
    <t>其他民航发展基金支出</t>
  </si>
  <si>
    <t>其他交通运输支出</t>
  </si>
  <si>
    <t>公共交通运营补助</t>
  </si>
  <si>
    <t>十四、资源勘探信息等支出</t>
  </si>
  <si>
    <t>资源勘探开发</t>
  </si>
  <si>
    <t>煤炭勘探开采和洗选</t>
  </si>
  <si>
    <t>石油和天然气勘探开采</t>
  </si>
  <si>
    <t>黑色金属矿勘探和采选</t>
  </si>
  <si>
    <t>有色金属矿勘探和采选</t>
  </si>
  <si>
    <t>非金属矿勘探和采选</t>
  </si>
  <si>
    <t>其他资源勘探业支出</t>
  </si>
  <si>
    <t>制造业</t>
  </si>
  <si>
    <t>纺织业</t>
  </si>
  <si>
    <t>医药制造业</t>
  </si>
  <si>
    <t>非金属矿物制品业</t>
  </si>
  <si>
    <t>通信设备、计算机及其他电子设备制造业</t>
  </si>
  <si>
    <t>交通运输设备制造业</t>
  </si>
  <si>
    <t>电气机械及器材制造业</t>
  </si>
  <si>
    <t>工艺品及其他制造业</t>
  </si>
  <si>
    <t>石油加工、炼焦及核燃料加工业</t>
  </si>
  <si>
    <t>化学原料及化学制品制造业</t>
  </si>
  <si>
    <t>黑色金属冶炼及压延加工业</t>
  </si>
  <si>
    <t>有色金属冶炼及压延加工业</t>
  </si>
  <si>
    <t>其他制造业支出</t>
  </si>
  <si>
    <t>建筑业</t>
  </si>
  <si>
    <t>其他建筑业支出</t>
  </si>
  <si>
    <t>工业和信息产业监管</t>
  </si>
  <si>
    <t>战备应急</t>
  </si>
  <si>
    <t>信息安全建设</t>
  </si>
  <si>
    <t>专用通信</t>
  </si>
  <si>
    <t>无线电监管</t>
  </si>
  <si>
    <t>工业和信息产业战略研究与标准制定</t>
  </si>
  <si>
    <t>工业和信息产业支持</t>
  </si>
  <si>
    <t>电子专项工程</t>
  </si>
  <si>
    <t>技术基础研究</t>
  </si>
  <si>
    <t>其他工业和信息产业监管支出</t>
  </si>
  <si>
    <t>安全生产监管</t>
  </si>
  <si>
    <t>国务院安委会专项</t>
  </si>
  <si>
    <t>安全监管监察专项</t>
  </si>
  <si>
    <t>应急救援支出</t>
  </si>
  <si>
    <t>煤炭安全</t>
  </si>
  <si>
    <t>其他安全生产监管支出</t>
  </si>
  <si>
    <t>国有资产监管</t>
  </si>
  <si>
    <t>国有企业监事会专项</t>
  </si>
  <si>
    <t>中央企业专项管理</t>
  </si>
  <si>
    <t>其他国有资产监管支出</t>
  </si>
  <si>
    <t>支持中小企业发展和管理支出</t>
  </si>
  <si>
    <t>科技型中小企业技术创新基金</t>
  </si>
  <si>
    <t>中小企业发展专项</t>
  </si>
  <si>
    <t>其他支持中小企业发展和管理支出</t>
  </si>
  <si>
    <t>散装水泥专项资金及对应专项债务收入安排的支出</t>
  </si>
  <si>
    <t>建设专用设施</t>
  </si>
  <si>
    <t>专用设备购置和维修</t>
  </si>
  <si>
    <t>贷款贴息</t>
  </si>
  <si>
    <t>技术研发与推广</t>
  </si>
  <si>
    <t>宣传</t>
  </si>
  <si>
    <t>其他散装水泥专项资金支出</t>
  </si>
  <si>
    <t>新型墙体材料专项基金及对应专项债务收入安排的支出</t>
  </si>
  <si>
    <t>技改贴息和补助</t>
  </si>
  <si>
    <t>技术研发和推广</t>
  </si>
  <si>
    <t>示范项目补贴</t>
  </si>
  <si>
    <t>宣传和培训</t>
  </si>
  <si>
    <t>其他新型墙体材料专项基金支出</t>
  </si>
  <si>
    <t>农网还贷资金支出</t>
  </si>
  <si>
    <t>中央农网还贷资金支出</t>
  </si>
  <si>
    <t>地方农网还贷资金支出</t>
  </si>
  <si>
    <t>其他农网还贷资金支出</t>
  </si>
  <si>
    <t>其他资源勘探信息等支出</t>
  </si>
  <si>
    <t>黄金事务</t>
  </si>
  <si>
    <t>建设项目贷款贴息</t>
  </si>
  <si>
    <t>技术改造支出</t>
  </si>
  <si>
    <t>中药材扶持资金支出</t>
  </si>
  <si>
    <t>重点产业振兴和技术改造项目贷款贴息</t>
  </si>
  <si>
    <t>十五、商业服务业等支出</t>
  </si>
  <si>
    <t>商业流通事务</t>
  </si>
  <si>
    <t>食品流通安全补贴</t>
  </si>
  <si>
    <t>市场监测及信息管理</t>
  </si>
  <si>
    <t>民贸企业补贴</t>
  </si>
  <si>
    <t>民贸民品贷款贴息</t>
  </si>
  <si>
    <t>其他商业流通事务支出</t>
  </si>
  <si>
    <t>旅游业管理与服务支出</t>
  </si>
  <si>
    <t>旅游宣传</t>
  </si>
  <si>
    <t>旅游行业业务管理</t>
  </si>
  <si>
    <t>其他旅游业管理与服务支出</t>
  </si>
  <si>
    <t>涉外发展服务支出</t>
  </si>
  <si>
    <t>外商投资环境建设补助资金</t>
  </si>
  <si>
    <t>其他涉外发展服务支出</t>
  </si>
  <si>
    <t>旅游发展基金支出</t>
  </si>
  <si>
    <t>宣传促销</t>
  </si>
  <si>
    <t>行业规划</t>
  </si>
  <si>
    <t>旅游事业补助</t>
  </si>
  <si>
    <t>地方旅游开发项目补助</t>
  </si>
  <si>
    <t>其他旅游发展基金支出</t>
  </si>
  <si>
    <t>其他商业服务业等支出</t>
  </si>
  <si>
    <t>服务业基础设施建设</t>
  </si>
  <si>
    <t>十六、金融支出</t>
  </si>
  <si>
    <t>金融部门行政支出</t>
  </si>
  <si>
    <t>安全防卫</t>
  </si>
  <si>
    <t>金融部门其他行政支出</t>
  </si>
  <si>
    <t>金融部门监管支出</t>
  </si>
  <si>
    <t>货币发行</t>
  </si>
  <si>
    <t>金融服务</t>
  </si>
  <si>
    <t>反假币</t>
  </si>
  <si>
    <t>重点金融机构监管</t>
  </si>
  <si>
    <t>金融稽查与案件处理</t>
  </si>
  <si>
    <t>金融行业电子化建设</t>
  </si>
  <si>
    <t>从业人员资格考试</t>
  </si>
  <si>
    <t>反洗钱</t>
  </si>
  <si>
    <t>金融部门其他监管支出</t>
  </si>
  <si>
    <t>金融发展支出</t>
  </si>
  <si>
    <t>政策性银行亏损补贴</t>
  </si>
  <si>
    <t>商业银行贷款贴息</t>
  </si>
  <si>
    <t>补充资本金</t>
  </si>
  <si>
    <t>风险基金补助</t>
  </si>
  <si>
    <t>其他金融发展支出</t>
  </si>
  <si>
    <t>其他金融支出</t>
  </si>
  <si>
    <t>十七、援助其他地区支出</t>
  </si>
  <si>
    <t>一般公共服务</t>
  </si>
  <si>
    <t>教育</t>
  </si>
  <si>
    <t>文化体育与传媒</t>
  </si>
  <si>
    <t>医疗卫生</t>
  </si>
  <si>
    <t>节能环保</t>
  </si>
  <si>
    <t>交通运输</t>
  </si>
  <si>
    <t>住房保障</t>
  </si>
  <si>
    <t>十八、国土海洋气象等支出</t>
  </si>
  <si>
    <t>国土资源事务</t>
  </si>
  <si>
    <t>国土资源规划及管理</t>
  </si>
  <si>
    <t>土地资源调查</t>
  </si>
  <si>
    <t>土地资源利用与保护</t>
  </si>
  <si>
    <t>国土资源社会公益服务</t>
  </si>
  <si>
    <t>国土资源行业业务管理</t>
  </si>
  <si>
    <t>国土资源调查</t>
  </si>
  <si>
    <t>国土整治</t>
  </si>
  <si>
    <t>地质灾害防治</t>
  </si>
  <si>
    <t>土地资源储备支出</t>
  </si>
  <si>
    <t>地质及矿产资源调查</t>
  </si>
  <si>
    <t>地质矿产资源利用与保护</t>
  </si>
  <si>
    <t>地质转产项目财政贴息</t>
  </si>
  <si>
    <t>国外风险勘查</t>
  </si>
  <si>
    <t>地质勘查基金（周转金）支出</t>
  </si>
  <si>
    <t>其他国土资源事务支出</t>
  </si>
  <si>
    <t>测绘事务</t>
  </si>
  <si>
    <t>基础测绘</t>
  </si>
  <si>
    <t>航空摄影</t>
  </si>
  <si>
    <t>测绘工程建设</t>
  </si>
  <si>
    <t>其他测绘事务支出</t>
  </si>
  <si>
    <t>地震事务</t>
  </si>
  <si>
    <t>地震监测</t>
  </si>
  <si>
    <t>地震预测预报</t>
  </si>
  <si>
    <t>地震灾害预防</t>
  </si>
  <si>
    <t>地震应急救援</t>
  </si>
  <si>
    <t>地震环境探察</t>
  </si>
  <si>
    <t>防震减灾信息管理</t>
  </si>
  <si>
    <t>防震减灾基础管理</t>
  </si>
  <si>
    <t>地震事业机构</t>
  </si>
  <si>
    <t>其他地震事务支出</t>
  </si>
  <si>
    <t>气象事务</t>
  </si>
  <si>
    <t>气象事业机构</t>
  </si>
  <si>
    <t>气象探测</t>
  </si>
  <si>
    <t>气象信息传输及管理</t>
  </si>
  <si>
    <t>气象预报预测</t>
  </si>
  <si>
    <t>气象服务</t>
  </si>
  <si>
    <t>气象装备保障维护</t>
  </si>
  <si>
    <t>气象基础设施建设与维修</t>
  </si>
  <si>
    <t>气象卫星</t>
  </si>
  <si>
    <t>气象法规与标准</t>
  </si>
  <si>
    <t>气象资金审计稽查</t>
  </si>
  <si>
    <t>其他气象事务支出</t>
  </si>
  <si>
    <t>其他国土海洋气象等支出</t>
  </si>
  <si>
    <t>十九、住房保障支出</t>
  </si>
  <si>
    <t>保障性安居工程支出</t>
  </si>
  <si>
    <t>廉租住房</t>
  </si>
  <si>
    <t>沉陷区治理</t>
  </si>
  <si>
    <t>棚户区改造</t>
  </si>
  <si>
    <t>少数民族地区游牧民定居工程</t>
  </si>
  <si>
    <t>农村危房改造</t>
  </si>
  <si>
    <t>公共租赁住房</t>
  </si>
  <si>
    <t>其他保障性安居工程支出</t>
  </si>
  <si>
    <t>住房改革支出</t>
  </si>
  <si>
    <t>住房公积金</t>
  </si>
  <si>
    <t>提租补贴</t>
  </si>
  <si>
    <t>购房补贴</t>
  </si>
  <si>
    <t>城乡社区住宅</t>
  </si>
  <si>
    <t>公有住房建设和维修改造支出</t>
  </si>
  <si>
    <t>住房公积金管理</t>
  </si>
  <si>
    <t>其他城乡社区住宅支出</t>
  </si>
  <si>
    <t>二十、粮油物资储备支出</t>
  </si>
  <si>
    <t>粮油事务</t>
  </si>
  <si>
    <t>粮食财务与审计支出</t>
  </si>
  <si>
    <t>粮食信息统计</t>
  </si>
  <si>
    <t>粮食专项业务活动</t>
  </si>
  <si>
    <t>国家粮油差价补贴</t>
  </si>
  <si>
    <t>粮食财务挂账利息补贴</t>
  </si>
  <si>
    <t>粮食财务挂账消化款</t>
  </si>
  <si>
    <t>处理陈化粮补贴</t>
  </si>
  <si>
    <t>粮食风险基金</t>
  </si>
  <si>
    <t>粮油市场调控专项资金</t>
  </si>
  <si>
    <t>其他粮油事务支出</t>
  </si>
  <si>
    <t>物资事务</t>
  </si>
  <si>
    <t>铁路专用线</t>
  </si>
  <si>
    <t>护库武警和民兵支出</t>
  </si>
  <si>
    <t>物资保管与保养</t>
  </si>
  <si>
    <t>专项贷款利息</t>
  </si>
  <si>
    <t>物资转移</t>
  </si>
  <si>
    <t>物资轮换</t>
  </si>
  <si>
    <t>仓库建设</t>
  </si>
  <si>
    <t>仓库安防</t>
  </si>
  <si>
    <t>其他物资事务支出</t>
  </si>
  <si>
    <t>能源储备</t>
  </si>
  <si>
    <t>石油储备支出</t>
  </si>
  <si>
    <t>国家留成油串换石油储备支出</t>
  </si>
  <si>
    <t>天然铀能源储备</t>
  </si>
  <si>
    <t>煤炭储备</t>
  </si>
  <si>
    <t>其他能源储备</t>
  </si>
  <si>
    <t>粮油储备</t>
  </si>
  <si>
    <t>储备粮油补贴</t>
  </si>
  <si>
    <t>储备粮油差价补贴</t>
  </si>
  <si>
    <t>储备粮（油）库建设</t>
  </si>
  <si>
    <t>最低收购价政策支出</t>
  </si>
  <si>
    <t>其他粮油储备支出</t>
  </si>
  <si>
    <t>重要商品储备</t>
  </si>
  <si>
    <t>棉花储备</t>
  </si>
  <si>
    <t>食糖储备</t>
  </si>
  <si>
    <t>肉类储备</t>
  </si>
  <si>
    <t>化肥储备</t>
  </si>
  <si>
    <t>农药储备</t>
  </si>
  <si>
    <t>边销茶储备</t>
  </si>
  <si>
    <t>羊毛储备</t>
  </si>
  <si>
    <t>医药储备</t>
  </si>
  <si>
    <t>食盐储备</t>
  </si>
  <si>
    <t>战略物资储备</t>
  </si>
  <si>
    <t>其他重要商品储备支出</t>
  </si>
  <si>
    <t>二十一、其他支出</t>
  </si>
  <si>
    <t>二十二、债务付息支出</t>
  </si>
  <si>
    <r>
      <t xml:space="preserve">   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地方政府一般债务付息支出</t>
    </r>
  </si>
  <si>
    <t>二十三、债务发行费用支出</t>
  </si>
  <si>
    <r>
      <t xml:space="preserve"> </t>
    </r>
    <r>
      <rPr>
        <sz val="11"/>
        <color indexed="8"/>
        <rFont val="宋体"/>
        <family val="0"/>
      </rPr>
      <t xml:space="preserve">   地方政府一般债务发行费用支出</t>
    </r>
  </si>
  <si>
    <t>二十四、预备费</t>
  </si>
  <si>
    <t>本年支出小计</t>
  </si>
  <si>
    <r>
      <t xml:space="preserve"> </t>
    </r>
    <r>
      <rPr>
        <b/>
        <sz val="11"/>
        <color indexed="8"/>
        <rFont val="宋体"/>
        <family val="0"/>
      </rPr>
      <t xml:space="preserve">  地方政府一般债务还本支出</t>
    </r>
  </si>
  <si>
    <r>
      <t xml:space="preserve"> </t>
    </r>
    <r>
      <rPr>
        <b/>
        <sz val="11"/>
        <color indexed="8"/>
        <rFont val="宋体"/>
        <family val="0"/>
      </rPr>
      <t xml:space="preserve">      其中：置换一般债券还本支出</t>
    </r>
  </si>
  <si>
    <r>
      <t xml:space="preserve">      </t>
    </r>
    <r>
      <rPr>
        <b/>
        <sz val="11"/>
        <color indexed="8"/>
        <rFont val="宋体"/>
        <family val="0"/>
      </rPr>
      <t xml:space="preserve">       一般公共预算收入还本支出</t>
    </r>
  </si>
  <si>
    <t>债务转贷支出</t>
  </si>
  <si>
    <r>
      <t xml:space="preserve"> </t>
    </r>
    <r>
      <rPr>
        <b/>
        <sz val="11"/>
        <color indexed="8"/>
        <rFont val="宋体"/>
        <family val="0"/>
      </rPr>
      <t xml:space="preserve">     其中：新增一般债务转贷支出</t>
    </r>
  </si>
  <si>
    <t xml:space="preserve">            置换一般债券转贷支出</t>
  </si>
  <si>
    <t xml:space="preserve">      专项转移支付支出</t>
  </si>
  <si>
    <t>1-4  勐海县一般公共预算本级基本支出表</t>
  </si>
  <si>
    <t>一、工资福利支出</t>
  </si>
  <si>
    <t>      基本工资</t>
  </si>
  <si>
    <t>      津贴补贴</t>
  </si>
  <si>
    <t>      奖金</t>
  </si>
  <si>
    <t>      社会保障缴费</t>
  </si>
  <si>
    <t xml:space="preserve">           住房公积金</t>
  </si>
  <si>
    <t>      伙食补助费</t>
  </si>
  <si>
    <t>      绩效工资</t>
  </si>
  <si>
    <t>      其他工资福利支出</t>
  </si>
  <si>
    <t>二、商品和服务支出</t>
  </si>
  <si>
    <t>      办公费</t>
  </si>
  <si>
    <t>      印刷费</t>
  </si>
  <si>
    <t>      咨询费</t>
  </si>
  <si>
    <t>      手续费</t>
  </si>
  <si>
    <t>      水费</t>
  </si>
  <si>
    <t>      电费</t>
  </si>
  <si>
    <t>      邮电费</t>
  </si>
  <si>
    <t>      取暖费</t>
  </si>
  <si>
    <t>      物业管理费</t>
  </si>
  <si>
    <t>      差旅费</t>
  </si>
  <si>
    <t>      因公出国（境）费用</t>
  </si>
  <si>
    <t>      维修(护)费</t>
  </si>
  <si>
    <t>      租赁费</t>
  </si>
  <si>
    <t>      会议费</t>
  </si>
  <si>
    <t>      培训费</t>
  </si>
  <si>
    <t>      公务接待费</t>
  </si>
  <si>
    <t>      专用材料费</t>
  </si>
  <si>
    <t>      被装购置费</t>
  </si>
  <si>
    <t>      专用燃料费</t>
  </si>
  <si>
    <t>      劳务费</t>
  </si>
  <si>
    <t>      委托业务费</t>
  </si>
  <si>
    <t>      工会经费</t>
  </si>
  <si>
    <t>      福利费</t>
  </si>
  <si>
    <t>      公务用车运行维护费</t>
  </si>
  <si>
    <t>      其他交通费用</t>
  </si>
  <si>
    <t>      税金及附加费用</t>
  </si>
  <si>
    <t>      其他商品和服务支出</t>
  </si>
  <si>
    <t>三、对个人和家庭的补助</t>
  </si>
  <si>
    <t>      离休费</t>
  </si>
  <si>
    <t>      退休费</t>
  </si>
  <si>
    <t>      退职（役）费</t>
  </si>
  <si>
    <t>      抚恤金</t>
  </si>
  <si>
    <t>      生活补助</t>
  </si>
  <si>
    <t>      救济费</t>
  </si>
  <si>
    <t>      医疗费</t>
  </si>
  <si>
    <t>      助学金</t>
  </si>
  <si>
    <t>      奖励金</t>
  </si>
  <si>
    <t>      住房公积金</t>
  </si>
  <si>
    <t>      提租补贴</t>
  </si>
  <si>
    <t>      购房补贴</t>
  </si>
  <si>
    <t>      采暖补贴</t>
  </si>
  <si>
    <t>      物业服务补贴</t>
  </si>
  <si>
    <t>       其他对个人和家庭的补助支出</t>
  </si>
  <si>
    <t>四、其他资本性支出</t>
  </si>
  <si>
    <t>      房屋建筑物购建</t>
  </si>
  <si>
    <t>      办公设备购置</t>
  </si>
  <si>
    <t>      专用设备购置</t>
  </si>
  <si>
    <t>      基础设施建设</t>
  </si>
  <si>
    <t>      大型修缮</t>
  </si>
  <si>
    <t>      信息网络及软件购置更新</t>
  </si>
  <si>
    <t>      公务用车购置</t>
  </si>
  <si>
    <t>      其他交通工具购置</t>
  </si>
  <si>
    <t>      其他资本性支出</t>
  </si>
  <si>
    <t>勐海县本级基本支出</t>
  </si>
  <si>
    <t>1-5  勐海县一般公共预算税收返还和转移支付预算表</t>
  </si>
  <si>
    <t xml:space="preserve">     1.返还性收入</t>
  </si>
  <si>
    <t>(1)消费税和增值税税收返还</t>
  </si>
  <si>
    <t>(2)所得税基数返还</t>
  </si>
  <si>
    <t>(3)成品油价格和税费改革税收返还</t>
  </si>
  <si>
    <t>(4)增值税“五五分享”税收返还收入</t>
  </si>
  <si>
    <t xml:space="preserve">     2.一般性转移支付收入</t>
  </si>
  <si>
    <t>(1)体制补助</t>
  </si>
  <si>
    <t>(2)均衡性转移支付</t>
  </si>
  <si>
    <t>(3)革命老区转移支付</t>
  </si>
  <si>
    <t>(4)民族地区转移支付</t>
  </si>
  <si>
    <t>(5)边疆地区转移支付</t>
  </si>
  <si>
    <t>(6)贫困地区转移支付</t>
  </si>
  <si>
    <t>(7)化解债务补助</t>
  </si>
  <si>
    <t>(8)县级基本财力保障奖补资金</t>
  </si>
  <si>
    <t>(9)资源枯竭型城市转移支付</t>
  </si>
  <si>
    <t>(10)企业事业单位划转补助</t>
  </si>
  <si>
    <t>(11)成品油价格和税费改革转移支付补助</t>
  </si>
  <si>
    <t>(12)基层公检法司转移支付</t>
  </si>
  <si>
    <t>(13)义务教育等转移支付</t>
  </si>
  <si>
    <t>(14)基本养老保险和低保等转移支付</t>
  </si>
  <si>
    <t>(15)新型农村合作医疗等转移支付</t>
  </si>
  <si>
    <t>(16)农村综合改革转移支付</t>
  </si>
  <si>
    <t>(17)产粮、产油大县奖励资金</t>
  </si>
  <si>
    <t>(18)重点生态功能区转移支付</t>
  </si>
  <si>
    <t>(19)固定数额补助（原调资、农村税费改革等补助）</t>
  </si>
  <si>
    <t>(20)其他一般性转移支付</t>
  </si>
  <si>
    <t>(21)结算补助</t>
  </si>
  <si>
    <t xml:space="preserve">    3.专项转移支付收入</t>
  </si>
  <si>
    <t>(1)一般公共服务</t>
  </si>
  <si>
    <t>(2)外交</t>
  </si>
  <si>
    <t>(3)国防</t>
  </si>
  <si>
    <t>(4)公共安全</t>
  </si>
  <si>
    <t>(5)教育</t>
  </si>
  <si>
    <t>(6)科学技术</t>
  </si>
  <si>
    <t>(7)文化体育与传媒</t>
  </si>
  <si>
    <t>(8)社会保障和就业</t>
  </si>
  <si>
    <t>(9)医疗卫生与计划生育</t>
  </si>
  <si>
    <t>(10)节能环保</t>
  </si>
  <si>
    <t>(11)城乡社区</t>
  </si>
  <si>
    <t>(12)农林水</t>
  </si>
  <si>
    <t>(13)交通运输</t>
  </si>
  <si>
    <t>(14)资源勘探信息等</t>
  </si>
  <si>
    <t>(15)商业服务业等</t>
  </si>
  <si>
    <t>(16)金融</t>
  </si>
  <si>
    <t>(17)国土海洋气象等</t>
  </si>
  <si>
    <t>(18)住房保障</t>
  </si>
  <si>
    <t>(19)粮油物资储备</t>
  </si>
  <si>
    <t>(20)其他收入</t>
  </si>
  <si>
    <t>1-6  勐海县对乡镇专项转移支付分地区分项目预算表</t>
  </si>
  <si>
    <t>小计</t>
  </si>
  <si>
    <t>勐海镇</t>
  </si>
  <si>
    <t>打洛镇</t>
  </si>
  <si>
    <t>勐遮镇</t>
  </si>
  <si>
    <t>勐混镇</t>
  </si>
  <si>
    <t>勐满镇</t>
  </si>
  <si>
    <t>勐阿镇</t>
  </si>
  <si>
    <t>勐宋乡</t>
  </si>
  <si>
    <t>勐往乡</t>
  </si>
  <si>
    <t>格朗和哈尼族乡</t>
  </si>
  <si>
    <t>布朗山布朗族乡</t>
  </si>
  <si>
    <t>西定哈尼族布朗族乡</t>
  </si>
  <si>
    <t>外交</t>
  </si>
  <si>
    <t>国防</t>
  </si>
  <si>
    <t>公共安全</t>
  </si>
  <si>
    <t>科学技术</t>
  </si>
  <si>
    <t>社会保障和就业</t>
  </si>
  <si>
    <t>城乡社区</t>
  </si>
  <si>
    <t>农林水</t>
  </si>
  <si>
    <t>资源勘探电力信息等</t>
  </si>
  <si>
    <t>商业服务业等</t>
  </si>
  <si>
    <t>金融</t>
  </si>
  <si>
    <t>国土海洋气象等</t>
  </si>
  <si>
    <t>粮油物资储备</t>
  </si>
  <si>
    <t>合     计</t>
  </si>
  <si>
    <t>1-7  “三公”经费预算财政拨款情况统计表</t>
  </si>
  <si>
    <t>上年预算数</t>
  </si>
  <si>
    <t>比上年增、减情况</t>
  </si>
  <si>
    <t>增、减金额</t>
  </si>
  <si>
    <t>增、减幅度</t>
  </si>
  <si>
    <t>合计</t>
  </si>
  <si>
    <t>1.因公出国（境）费</t>
  </si>
  <si>
    <t>2.公务接待费</t>
  </si>
  <si>
    <t>3.公务用车购置及运行费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</si>
  <si>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</si>
  <si>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</si>
  <si>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（1）因公出国（境）费
根据各预算单位报送的年初预算数，安排出国（境）费预算3万元，与上年持平，主要是：中国共产党勐海县委员会统一战线工作部因公出国（境）费1万元，用于海外侨情工作调研活动产生的住宿费、差旅费及公杂费等费用；勐海县林业局因公出国（境）费2万元，用于计划安排野保站减少人象冲突出国调研活动产生的住宿费、差旅费及公杂费等费用。持平的主要原因是：财政不断加强对因公出国（境）费用的监督管理力度，严控因公出国（境）费用。
（2）公务用车购置及运行费
根据各预算单位报送的年初预算数，安排公务用车购置及运行费预算1000.63万元，其中：公务用车购置费70万元，与上年持平，持平的主要原因是：实行公务用车制度改革后，根据部门更新公务用车的需求进行排序，采取控制车辆购置经费总额的办法进行全县车辆购置资金分配；公务用车运行费930.63万元，比上年减少15.83万元，下降1.67%，减少的主要原因是：我县认真贯彻落实中央八项规定、厉行节约反对浪费等文件精神以及实施公务公车制度改革，严格规范公务用车管理、控制公务用车经费，并且按照国务院一般性支出减压5%的要求，各部门采取切实压减措施厉行节约，减少行政成本开支，降低公务用车运行费。         
（3）公务接待费
根据各预算单位报送的年初预算数，安排公务接待费预算922.14万元，比上年减少37.60万元，下降3.92%。减少的主要原因是：我县认真贯彻落实中央八项规定、厉行节约反等相关文件精神，严格控制公务接待，按照国务院一般性支出减压5%的要求，各部门采取切实压减措施厉行节约，减少行政成本开支，降低公务接待经费。</t>
  </si>
  <si>
    <t>1-8  勐海县政府一般债务限额和余额情况表</t>
  </si>
  <si>
    <t>项           目</t>
  </si>
  <si>
    <t>预算数</t>
  </si>
  <si>
    <t>执行数</t>
  </si>
  <si>
    <r>
      <t>一、上两年（20</t>
    </r>
    <r>
      <rPr>
        <sz val="12"/>
        <color indexed="8"/>
        <rFont val="宋体"/>
        <family val="0"/>
      </rPr>
      <t>1</t>
    </r>
    <r>
      <rPr>
        <sz val="12"/>
        <color indexed="8"/>
        <rFont val="宋体"/>
        <family val="0"/>
      </rPr>
      <t>6</t>
    </r>
    <r>
      <rPr>
        <sz val="12"/>
        <color indexed="8"/>
        <rFont val="宋体"/>
        <family val="0"/>
      </rPr>
      <t>）末地方政府一般债务余额实际数</t>
    </r>
  </si>
  <si>
    <r>
      <t>二、上一年（20</t>
    </r>
    <r>
      <rPr>
        <sz val="12"/>
        <color indexed="8"/>
        <rFont val="宋体"/>
        <family val="0"/>
      </rPr>
      <t>1</t>
    </r>
    <r>
      <rPr>
        <sz val="12"/>
        <color indexed="8"/>
        <rFont val="宋体"/>
        <family val="0"/>
      </rPr>
      <t>7</t>
    </r>
    <r>
      <rPr>
        <sz val="12"/>
        <color indexed="8"/>
        <rFont val="宋体"/>
        <family val="0"/>
      </rPr>
      <t>）年末地方政府一般债务限额</t>
    </r>
  </si>
  <si>
    <r>
      <t>三、上一年（20</t>
    </r>
    <r>
      <rPr>
        <sz val="12"/>
        <color indexed="8"/>
        <rFont val="宋体"/>
        <family val="0"/>
      </rPr>
      <t>1</t>
    </r>
    <r>
      <rPr>
        <sz val="12"/>
        <color indexed="8"/>
        <rFont val="宋体"/>
        <family val="0"/>
      </rPr>
      <t>7</t>
    </r>
    <r>
      <rPr>
        <sz val="12"/>
        <color indexed="8"/>
        <rFont val="宋体"/>
        <family val="0"/>
      </rPr>
      <t>）地方政府一般债券发行额</t>
    </r>
  </si>
  <si>
    <r>
      <t>四、上一年（20</t>
    </r>
    <r>
      <rPr>
        <sz val="12"/>
        <color indexed="8"/>
        <rFont val="宋体"/>
        <family val="0"/>
      </rPr>
      <t>1</t>
    </r>
    <r>
      <rPr>
        <sz val="12"/>
        <color indexed="8"/>
        <rFont val="宋体"/>
        <family val="0"/>
      </rPr>
      <t>7</t>
    </r>
    <r>
      <rPr>
        <sz val="12"/>
        <color indexed="8"/>
        <rFont val="宋体"/>
        <family val="0"/>
      </rPr>
      <t>）地方政府一般债券还本额</t>
    </r>
  </si>
  <si>
    <r>
      <t>五、上一年（20</t>
    </r>
    <r>
      <rPr>
        <sz val="12"/>
        <color indexed="8"/>
        <rFont val="宋体"/>
        <family val="0"/>
      </rPr>
      <t>17</t>
    </r>
    <r>
      <rPr>
        <sz val="12"/>
        <color indexed="8"/>
        <rFont val="宋体"/>
        <family val="0"/>
      </rPr>
      <t>）末地方政府一般债务余额预计执行数</t>
    </r>
  </si>
  <si>
    <r>
      <t>六、20</t>
    </r>
    <r>
      <rPr>
        <sz val="12"/>
        <color indexed="8"/>
        <rFont val="宋体"/>
        <family val="0"/>
      </rPr>
      <t>18</t>
    </r>
    <r>
      <rPr>
        <sz val="12"/>
        <color indexed="8"/>
        <rFont val="宋体"/>
        <family val="0"/>
      </rPr>
      <t>年(本年）地方政府一般债务新增限额</t>
    </r>
  </si>
  <si>
    <r>
      <t>七、20</t>
    </r>
    <r>
      <rPr>
        <sz val="12"/>
        <color indexed="8"/>
        <rFont val="宋体"/>
        <family val="0"/>
      </rPr>
      <t>18</t>
    </r>
    <r>
      <rPr>
        <sz val="12"/>
        <color indexed="8"/>
        <rFont val="宋体"/>
        <family val="0"/>
      </rPr>
      <t>年(本年）末地方政府一般债务限额</t>
    </r>
  </si>
  <si>
    <t>1-9  勐海县县本级政府一般债务余额情况表</t>
  </si>
  <si>
    <r>
      <t>一、上两年（20</t>
    </r>
    <r>
      <rPr>
        <sz val="12"/>
        <color indexed="8"/>
        <rFont val="宋体"/>
        <family val="0"/>
      </rPr>
      <t>16</t>
    </r>
    <r>
      <rPr>
        <sz val="12"/>
        <color indexed="8"/>
        <rFont val="宋体"/>
        <family val="0"/>
      </rPr>
      <t>）末地方政府一般债务余额实际数</t>
    </r>
  </si>
  <si>
    <r>
      <t>二、上一年（20</t>
    </r>
    <r>
      <rPr>
        <sz val="12"/>
        <color indexed="8"/>
        <rFont val="宋体"/>
        <family val="0"/>
      </rPr>
      <t>17</t>
    </r>
    <r>
      <rPr>
        <sz val="12"/>
        <color indexed="8"/>
        <rFont val="宋体"/>
        <family val="0"/>
      </rPr>
      <t>）年末地方政府一般债务限额</t>
    </r>
  </si>
  <si>
    <r>
      <t>三、上一年（20</t>
    </r>
    <r>
      <rPr>
        <sz val="12"/>
        <color indexed="8"/>
        <rFont val="宋体"/>
        <family val="0"/>
      </rPr>
      <t>17</t>
    </r>
    <r>
      <rPr>
        <sz val="12"/>
        <color indexed="8"/>
        <rFont val="宋体"/>
        <family val="0"/>
      </rPr>
      <t>）地方政府一般债券发行额</t>
    </r>
  </si>
  <si>
    <r>
      <t>四、上一年（20</t>
    </r>
    <r>
      <rPr>
        <sz val="12"/>
        <color indexed="8"/>
        <rFont val="宋体"/>
        <family val="0"/>
      </rPr>
      <t>17</t>
    </r>
    <r>
      <rPr>
        <sz val="12"/>
        <color indexed="8"/>
        <rFont val="宋体"/>
        <family val="0"/>
      </rPr>
      <t>）地方政府一般债券转贷额</t>
    </r>
  </si>
  <si>
    <r>
      <t>五、上一年（20</t>
    </r>
    <r>
      <rPr>
        <sz val="12"/>
        <color indexed="8"/>
        <rFont val="宋体"/>
        <family val="0"/>
      </rPr>
      <t>17</t>
    </r>
    <r>
      <rPr>
        <sz val="12"/>
        <color indexed="8"/>
        <rFont val="宋体"/>
        <family val="0"/>
      </rPr>
      <t>）地方政府一般债券还本额</t>
    </r>
  </si>
  <si>
    <r>
      <t>六、上一年（20</t>
    </r>
    <r>
      <rPr>
        <sz val="12"/>
        <color indexed="8"/>
        <rFont val="宋体"/>
        <family val="0"/>
      </rPr>
      <t>17</t>
    </r>
    <r>
      <rPr>
        <sz val="12"/>
        <color indexed="8"/>
        <rFont val="宋体"/>
        <family val="0"/>
      </rPr>
      <t>）末地方政府一般债务余额预计执行数</t>
    </r>
  </si>
  <si>
    <r>
      <t>七、20</t>
    </r>
    <r>
      <rPr>
        <sz val="12"/>
        <color indexed="8"/>
        <rFont val="宋体"/>
        <family val="0"/>
      </rPr>
      <t>18</t>
    </r>
    <r>
      <rPr>
        <sz val="12"/>
        <color indexed="8"/>
        <rFont val="宋体"/>
        <family val="0"/>
      </rPr>
      <t>年(本年）地方政府一般债务新增限额</t>
    </r>
  </si>
  <si>
    <r>
      <t>八、20</t>
    </r>
    <r>
      <rPr>
        <sz val="12"/>
        <color indexed="8"/>
        <rFont val="宋体"/>
        <family val="0"/>
      </rPr>
      <t>18</t>
    </r>
    <r>
      <rPr>
        <sz val="12"/>
        <color indexed="8"/>
        <rFont val="宋体"/>
        <family val="0"/>
      </rPr>
      <t>年(本年）末地方政府一般债务限额</t>
    </r>
  </si>
  <si>
    <r>
      <t xml:space="preserve">1-10  </t>
    </r>
    <r>
      <rPr>
        <b/>
        <sz val="18"/>
        <rFont val="宋体"/>
        <family val="0"/>
      </rPr>
      <t>勐海县政府一般债务分地区限额表</t>
    </r>
  </si>
  <si>
    <t>地区</t>
  </si>
  <si>
    <r>
      <t>2</t>
    </r>
    <r>
      <rPr>
        <sz val="12"/>
        <color indexed="8"/>
        <rFont val="宋体"/>
        <family val="0"/>
      </rPr>
      <t>018</t>
    </r>
    <r>
      <rPr>
        <sz val="12"/>
        <color indexed="8"/>
        <rFont val="宋体"/>
        <family val="0"/>
      </rPr>
      <t>年（本年）限额</t>
    </r>
  </si>
  <si>
    <t>勐海县</t>
  </si>
  <si>
    <t>1-11  勐海县政府一般债务余额情况表</t>
  </si>
  <si>
    <r>
      <t>三、上一年（20</t>
    </r>
    <r>
      <rPr>
        <sz val="12"/>
        <color indexed="8"/>
        <rFont val="宋体"/>
        <family val="0"/>
      </rPr>
      <t>1</t>
    </r>
    <r>
      <rPr>
        <sz val="12"/>
        <color indexed="8"/>
        <rFont val="宋体"/>
        <family val="0"/>
      </rPr>
      <t>7</t>
    </r>
    <r>
      <rPr>
        <sz val="12"/>
        <color indexed="8"/>
        <rFont val="宋体"/>
        <family val="0"/>
      </rPr>
      <t>）地方政府一般债券发行额（省政府转贷）</t>
    </r>
  </si>
  <si>
    <t>1-12  勐海县县本级政府一般债务余额情况表</t>
  </si>
  <si>
    <r>
      <t>三、上一年（20</t>
    </r>
    <r>
      <rPr>
        <sz val="12"/>
        <color indexed="8"/>
        <rFont val="宋体"/>
        <family val="0"/>
      </rPr>
      <t>17</t>
    </r>
    <r>
      <rPr>
        <sz val="12"/>
        <color indexed="8"/>
        <rFont val="宋体"/>
        <family val="0"/>
      </rPr>
      <t>）地方政府一般债券发行额（省政府转贷）</t>
    </r>
  </si>
  <si>
    <r>
      <t>六、上一年（20</t>
    </r>
    <r>
      <rPr>
        <sz val="12"/>
        <color indexed="8"/>
        <rFont val="宋体"/>
        <family val="0"/>
      </rPr>
      <t>17</t>
    </r>
    <r>
      <rPr>
        <sz val="12"/>
        <color indexed="8"/>
        <rFont val="宋体"/>
        <family val="0"/>
      </rPr>
      <t>）末地方政府一般债务余额预计执行数数</t>
    </r>
  </si>
  <si>
    <t>1-13  勐海县一般公共预算政府预算经济分类表（基本支出）</t>
  </si>
  <si>
    <t>经济科目名称</t>
  </si>
  <si>
    <r>
      <t>2</t>
    </r>
    <r>
      <rPr>
        <b/>
        <sz val="11"/>
        <rFont val="宋体"/>
        <family val="0"/>
      </rPr>
      <t>017</t>
    </r>
    <r>
      <rPr>
        <b/>
        <sz val="11"/>
        <rFont val="宋体"/>
        <family val="0"/>
      </rPr>
      <t>年快报数</t>
    </r>
  </si>
  <si>
    <r>
      <t>2</t>
    </r>
    <r>
      <rPr>
        <b/>
        <sz val="12"/>
        <rFont val="宋体"/>
        <family val="0"/>
      </rPr>
      <t>018</t>
    </r>
    <r>
      <rPr>
        <b/>
        <sz val="12"/>
        <rFont val="宋体"/>
        <family val="0"/>
      </rPr>
      <t>年预算数</t>
    </r>
  </si>
  <si>
    <t>比2017年快报数增幅</t>
  </si>
  <si>
    <t>机关工资福利支出</t>
  </si>
  <si>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工资奖金津补贴</t>
    </r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</si>
  <si>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</si>
  <si>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</si>
  <si>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</si>
  <si>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</si>
  <si>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</si>
  <si>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</si>
  <si>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</si>
  <si>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专用材料购置费</t>
    </r>
  </si>
  <si>
    <t xml:space="preserve">  委托业务费  </t>
  </si>
  <si>
    <t xml:space="preserve">  公务接待费</t>
  </si>
  <si>
    <t xml:space="preserve">  因公出国（境）费用</t>
  </si>
  <si>
    <t xml:space="preserve">  公务用车运行维护费</t>
  </si>
  <si>
    <r>
      <rPr>
        <sz val="11"/>
        <color indexed="8"/>
        <rFont val="宋体"/>
        <family val="0"/>
      </rPr>
      <t xml:space="preserve">  维修</t>
    </r>
    <r>
      <rPr>
        <sz val="11"/>
        <color indexed="8"/>
        <rFont val="宋体"/>
        <family val="0"/>
      </rPr>
      <t>(</t>
    </r>
    <r>
      <rPr>
        <sz val="11"/>
        <color indexed="8"/>
        <rFont val="宋体"/>
        <family val="0"/>
      </rPr>
      <t>护</t>
    </r>
    <r>
      <rPr>
        <sz val="11"/>
        <color indexed="8"/>
        <rFont val="宋体"/>
        <family val="0"/>
      </rPr>
      <t>)</t>
    </r>
    <r>
      <rPr>
        <sz val="11"/>
        <color indexed="8"/>
        <rFont val="宋体"/>
        <family val="0"/>
      </rPr>
      <t>费</t>
    </r>
  </si>
  <si>
    <t xml:space="preserve">  其他商品和服务支出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</si>
  <si>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</si>
  <si>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</si>
  <si>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</si>
  <si>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</si>
  <si>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对个人和家庭的补助</t>
  </si>
  <si>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社会福利和救助</t>
    </r>
  </si>
  <si>
    <t xml:space="preserve">  助学金</t>
  </si>
  <si>
    <t xml:space="preserve">  个人农业生产补贴</t>
  </si>
  <si>
    <t xml:space="preserve">  离退休费</t>
  </si>
  <si>
    <t xml:space="preserve">  其他对个人和家庭的补助</t>
  </si>
  <si>
    <t>债务利息及费用支出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</si>
  <si>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</si>
  <si>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</si>
  <si>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</si>
  <si>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</si>
  <si>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预备费及预留</t>
  </si>
  <si>
    <t xml:space="preserve"> 预备费</t>
  </si>
  <si>
    <t xml:space="preserve"> 预留</t>
  </si>
  <si>
    <t>支  出  合  计</t>
  </si>
  <si>
    <r>
      <t xml:space="preserve">2-1 </t>
    </r>
    <r>
      <rPr>
        <sz val="16"/>
        <rFont val="方正小标宋简体"/>
        <family val="0"/>
      </rPr>
      <t xml:space="preserve"> </t>
    </r>
    <r>
      <rPr>
        <sz val="16"/>
        <rFont val="方正小标宋简体"/>
        <family val="0"/>
      </rPr>
      <t>勐海县政府性基金收入预算表</t>
    </r>
  </si>
  <si>
    <t>上年结转收入</t>
  </si>
  <si>
    <t>本年可安排资金数</t>
  </si>
  <si>
    <t>一、农网还贷资金收入</t>
  </si>
  <si>
    <t>五、新型墙体材料专项基金收入</t>
  </si>
  <si>
    <t>十、国有土地收益基金收入</t>
  </si>
  <si>
    <t>十一、农业土地开发资金收入</t>
  </si>
  <si>
    <t>十二、国有土地使用权出让收入</t>
  </si>
  <si>
    <t xml:space="preserve">  土地出让价款收入</t>
  </si>
  <si>
    <t xml:space="preserve">  补缴的土地价款</t>
  </si>
  <si>
    <t xml:space="preserve">  划拨土地收入</t>
  </si>
  <si>
    <t xml:space="preserve">  缴纳新增建设用地土地有偿使用费</t>
  </si>
  <si>
    <t xml:space="preserve">  其他土地出让收入</t>
  </si>
  <si>
    <t>十三、大中型水库库区基金收入</t>
  </si>
  <si>
    <t>十四、彩票公益金收入</t>
  </si>
  <si>
    <t xml:space="preserve">  福利彩票公益金收入</t>
  </si>
  <si>
    <t xml:space="preserve">  体育彩票公益金收入</t>
  </si>
  <si>
    <t>十五、城市基础设施配套费收入</t>
  </si>
  <si>
    <t>十六、小型水库移民扶助基金收入</t>
  </si>
  <si>
    <t>十七、国家重大水利工程建设基金收入</t>
  </si>
  <si>
    <t xml:space="preserve">  省级重大水利工程建设资金</t>
  </si>
  <si>
    <t>十八、车辆通行费</t>
  </si>
  <si>
    <t>十九、污水处理费收入</t>
  </si>
  <si>
    <t>二十、彩票发行机构和彩票销售机构的业务费用</t>
  </si>
  <si>
    <t>二十一、其他政府性基金收入</t>
  </si>
  <si>
    <t>本年收入小计</t>
  </si>
  <si>
    <r>
      <t xml:space="preserve">  </t>
    </r>
    <r>
      <rPr>
        <sz val="12"/>
        <color indexed="8"/>
        <rFont val="宋体"/>
        <family val="0"/>
      </rPr>
      <t>地方政府债务收入</t>
    </r>
  </si>
  <si>
    <r>
      <t xml:space="preserve">      </t>
    </r>
    <r>
      <rPr>
        <sz val="12"/>
        <color indexed="8"/>
        <rFont val="宋体"/>
        <family val="0"/>
      </rPr>
      <t>其中：新增专项债务收入</t>
    </r>
  </si>
  <si>
    <r>
      <t xml:space="preserve">        </t>
    </r>
    <r>
      <rPr>
        <sz val="12"/>
        <color indexed="8"/>
        <rFont val="宋体"/>
        <family val="0"/>
      </rPr>
      <t xml:space="preserve">    置换专项债券收入</t>
    </r>
  </si>
  <si>
    <t>转移性收入</t>
  </si>
  <si>
    <t>2-2  勐海县政府性基金支出预算表</t>
  </si>
  <si>
    <t>一、文化体育与传媒支出</t>
  </si>
  <si>
    <t xml:space="preserve">  国家电影事业发展专项资金及对应专项债务收入安排的支出</t>
  </si>
  <si>
    <t xml:space="preserve">    资助国产影片放映</t>
  </si>
  <si>
    <t xml:space="preserve">    资助城市影院</t>
  </si>
  <si>
    <t xml:space="preserve">    资助少数民族电影译制</t>
  </si>
  <si>
    <t xml:space="preserve">    其他国家电影事业发展专项资金支出</t>
  </si>
  <si>
    <t>二、社会保障和就业支出</t>
  </si>
  <si>
    <t xml:space="preserve">  大中型水库移民后期扶持基金支出</t>
  </si>
  <si>
    <t xml:space="preserve">    移民补助</t>
  </si>
  <si>
    <t xml:space="preserve">    基础设施建设和经济发展</t>
  </si>
  <si>
    <t xml:space="preserve">    其他大中型水库移民后期扶持基金支出</t>
  </si>
  <si>
    <t xml:space="preserve">  小型水库移民扶助基金及对应专项债务收入安排的支出</t>
  </si>
  <si>
    <t xml:space="preserve">    其他小型水库移民扶助基金支出</t>
  </si>
  <si>
    <t>三、节能环保支出</t>
  </si>
  <si>
    <t xml:space="preserve">  可再生能源电价附加收入安排的支出</t>
  </si>
  <si>
    <t xml:space="preserve">  废弃电器电子产品处理基金支出</t>
  </si>
  <si>
    <t xml:space="preserve">    回收处理费用补贴</t>
  </si>
  <si>
    <t xml:space="preserve">    信息系统建设</t>
  </si>
  <si>
    <t xml:space="preserve">    基金征管经费</t>
  </si>
  <si>
    <t xml:space="preserve">    其他废弃电器电子产品处理基金支出</t>
  </si>
  <si>
    <t>四、城乡社区支出</t>
  </si>
  <si>
    <t xml:space="preserve">  国有土地使用权出让收入及对应专项债务收入安排的支出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</si>
  <si>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</si>
  <si>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</si>
  <si>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</si>
  <si>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</si>
  <si>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</si>
  <si>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</si>
  <si>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廉租住房支出</t>
  </si>
  <si>
    <t xml:space="preserve">    支付破产或改制企业职工安置费</t>
  </si>
  <si>
    <t xml:space="preserve">    棚户区改造支出</t>
  </si>
  <si>
    <t xml:space="preserve">    公共租赁住房支出</t>
  </si>
  <si>
    <t xml:space="preserve">    保障性住房租金补贴</t>
  </si>
  <si>
    <t xml:space="preserve">    其他国有土地使用权出让收入安排的支出</t>
  </si>
  <si>
    <t xml:space="preserve">  城市公用事业附加及对应专项债务收入安排的支出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</si>
  <si>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</si>
  <si>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</si>
  <si>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</si>
  <si>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</si>
  <si>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其他城市公用事业附加安排的支出</t>
  </si>
  <si>
    <t xml:space="preserve">  国有土地收益基金及对应专项债务收入安排的支出</t>
  </si>
  <si>
    <t xml:space="preserve">    其他国有土地收益基金支出</t>
  </si>
  <si>
    <t xml:space="preserve">  农业土地开发资金及对应专项债务收入安排的支出</t>
  </si>
  <si>
    <t xml:space="preserve">  新增建设用地有偿使用费及对应专项债务收入安排的支出</t>
  </si>
  <si>
    <t xml:space="preserve">    耕地开发专项支出</t>
  </si>
  <si>
    <t xml:space="preserve">    基本农田建设和保护支出</t>
  </si>
  <si>
    <t xml:space="preserve">    土地整理支出</t>
  </si>
  <si>
    <t xml:space="preserve">    用于地震灾后恢复重建的支出</t>
  </si>
  <si>
    <t xml:space="preserve">    其他新增建设用地有偿使用费安排的支出</t>
  </si>
  <si>
    <t xml:space="preserve">  城市基础设施配套费及对应专项债务收入安排的支出</t>
  </si>
  <si>
    <t xml:space="preserve">    其他城市基础设施配套费安排的支出</t>
  </si>
  <si>
    <t xml:space="preserve">  污水处理费收入及对应专项债务收入安排的支出</t>
  </si>
  <si>
    <t>五、农林水支出</t>
  </si>
  <si>
    <t xml:space="preserve">  大中型水库库区基金及对应专项债务收入安排的支出</t>
  </si>
  <si>
    <t xml:space="preserve">    解决移民遗留问题</t>
  </si>
  <si>
    <t xml:space="preserve">    库区防护工程维护</t>
  </si>
  <si>
    <t xml:space="preserve">    其他大中型水库库区基金支出</t>
  </si>
  <si>
    <t xml:space="preserve">  国家重大水利工程建设基金及对应专项债务收入安排的支出</t>
  </si>
  <si>
    <t xml:space="preserve">    地方重大水利工程建设</t>
  </si>
  <si>
    <t xml:space="preserve">    其他重大水利工程建设基金支出</t>
  </si>
  <si>
    <t>六、交通运输支出</t>
  </si>
  <si>
    <t xml:space="preserve">  车辆通行费及对应专项债务收入安排的支出</t>
  </si>
  <si>
    <t xml:space="preserve">    公路还贷</t>
  </si>
  <si>
    <t xml:space="preserve">    政府还贷公路养护</t>
  </si>
  <si>
    <t xml:space="preserve">    政府还贷公路管理</t>
  </si>
  <si>
    <t xml:space="preserve">    其他车辆通行费安排的支出</t>
  </si>
  <si>
    <t xml:space="preserve">  港口建设费及对应债务收入安排的支出</t>
  </si>
  <si>
    <t xml:space="preserve">    港口设施</t>
  </si>
  <si>
    <t xml:space="preserve">    航道建设和维护</t>
  </si>
  <si>
    <t xml:space="preserve">    航运保障系统建设</t>
  </si>
  <si>
    <t xml:space="preserve">    其他港口建设费安排的支出</t>
  </si>
  <si>
    <t xml:space="preserve">  铁路建设基金支出</t>
  </si>
  <si>
    <t xml:space="preserve">    铁路建设投资</t>
  </si>
  <si>
    <t xml:space="preserve">    购置铁路机车车辆</t>
  </si>
  <si>
    <t xml:space="preserve">    铁路还贷</t>
  </si>
  <si>
    <t xml:space="preserve">    建设项目铺底资金</t>
  </si>
  <si>
    <t xml:space="preserve">    勘测设计</t>
  </si>
  <si>
    <t xml:space="preserve">    注册资本金</t>
  </si>
  <si>
    <t xml:space="preserve">    周转资金</t>
  </si>
  <si>
    <t xml:space="preserve">    其他铁路建设基金支出</t>
  </si>
  <si>
    <t xml:space="preserve">  民航发展基金支出</t>
  </si>
  <si>
    <t xml:space="preserve">    民航机场建设</t>
  </si>
  <si>
    <t xml:space="preserve">    空管系统建设</t>
  </si>
  <si>
    <t xml:space="preserve">    民航安全</t>
  </si>
  <si>
    <t xml:space="preserve">    航线和机场补贴</t>
  </si>
  <si>
    <t xml:space="preserve">    民航节能减排</t>
  </si>
  <si>
    <t xml:space="preserve">    通用航空发展</t>
  </si>
  <si>
    <t xml:space="preserve">    征管经费</t>
  </si>
  <si>
    <t xml:space="preserve">    其他民航发展基金支出</t>
  </si>
  <si>
    <t>七、资源勘探信息等支出</t>
  </si>
  <si>
    <t xml:space="preserve">  新型墙体材料专项基金及对应专项债务收入安排的支出</t>
  </si>
  <si>
    <t xml:space="preserve">    技改贴息和补助</t>
  </si>
  <si>
    <t xml:space="preserve">    技术研发和推广</t>
  </si>
  <si>
    <t xml:space="preserve">    示范项目补贴</t>
  </si>
  <si>
    <t xml:space="preserve">    宣传和培训</t>
  </si>
  <si>
    <t xml:space="preserve">    其他新型墙体材料专项基金支出</t>
  </si>
  <si>
    <t xml:space="preserve">  农网还贷资金支出</t>
  </si>
  <si>
    <t xml:space="preserve">    地方农网还贷资金支出</t>
  </si>
  <si>
    <t xml:space="preserve">    其他农网还贷资金支出</t>
  </si>
  <si>
    <t>八、商业服务业等支出</t>
  </si>
  <si>
    <t xml:space="preserve">  旅游发展基金支出</t>
  </si>
  <si>
    <t xml:space="preserve">    宣传促销</t>
  </si>
  <si>
    <t xml:space="preserve">    行业规划</t>
  </si>
  <si>
    <t xml:space="preserve">    旅游事业补助</t>
  </si>
  <si>
    <t xml:space="preserve">    地方旅游开发项目补助</t>
  </si>
  <si>
    <t xml:space="preserve">    其他旅游发展基金支出</t>
  </si>
  <si>
    <t>九、其他支出</t>
  </si>
  <si>
    <t xml:space="preserve">  其他政府性基金及对应专项债务收入安排的支出</t>
  </si>
  <si>
    <t xml:space="preserve">  彩票发行销售机构业务费安排的支出</t>
  </si>
  <si>
    <t xml:space="preserve">    福利彩票发行机构的业务费支出</t>
  </si>
  <si>
    <t xml:space="preserve">    体育彩票发行机构的业务费支出</t>
  </si>
  <si>
    <t xml:space="preserve">    福利彩票销售机构的业务费支出</t>
  </si>
  <si>
    <t xml:space="preserve">    体育彩票销售机构的业务费支出</t>
  </si>
  <si>
    <t xml:space="preserve">    彩票兑奖周转金支出</t>
  </si>
  <si>
    <t xml:space="preserve">    彩票发行销售风险基金支出</t>
  </si>
  <si>
    <t xml:space="preserve">    彩票市场调控资金支出</t>
  </si>
  <si>
    <t xml:space="preserve">    其他彩票发行销售机构业务费安排的支出</t>
  </si>
  <si>
    <t xml:space="preserve">  彩票公益金及对应专项债务收入安排的支出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</si>
  <si>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</si>
  <si>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</si>
  <si>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</si>
  <si>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用于红十字事业的彩票公益金支出</t>
  </si>
  <si>
    <t xml:space="preserve">    用于残疾人事业的彩票公益金支出</t>
  </si>
  <si>
    <t xml:space="preserve">    用于文化事业的彩票公益金支出</t>
  </si>
  <si>
    <t xml:space="preserve">    用于扶贫的彩票公益金支出</t>
  </si>
  <si>
    <t xml:space="preserve">    用于法律援助的彩票公益金支出</t>
  </si>
  <si>
    <t xml:space="preserve">    用于城乡医疗求助的彩票公益金支出</t>
  </si>
  <si>
    <t xml:space="preserve">    用于其他社会公益事业的彩票公益金支出</t>
  </si>
  <si>
    <t>十、债务付息支出</t>
  </si>
  <si>
    <t xml:space="preserve">    地方政府专项债务付息支出</t>
  </si>
  <si>
    <t>十一、债务发行费用支出</t>
  </si>
  <si>
    <r>
      <t xml:space="preserve">  </t>
    </r>
    <r>
      <rPr>
        <sz val="11"/>
        <color indexed="8"/>
        <rFont val="宋体"/>
        <family val="0"/>
      </rPr>
      <t xml:space="preserve">  地方政府专项债务发行费用支出</t>
    </r>
  </si>
  <si>
    <r>
      <t xml:space="preserve"> </t>
    </r>
    <r>
      <rPr>
        <b/>
        <sz val="11"/>
        <color indexed="8"/>
        <rFont val="宋体"/>
        <family val="0"/>
      </rPr>
      <t xml:space="preserve">   地方政府专项债务还本支出</t>
    </r>
  </si>
  <si>
    <r>
      <t xml:space="preserve">     </t>
    </r>
    <r>
      <rPr>
        <b/>
        <sz val="11"/>
        <color indexed="8"/>
        <rFont val="宋体"/>
        <family val="0"/>
      </rPr>
      <t xml:space="preserve">   其中：置换专项债券还本支出</t>
    </r>
  </si>
  <si>
    <r>
      <t xml:space="preserve">          </t>
    </r>
    <r>
      <rPr>
        <b/>
        <sz val="11"/>
        <color indexed="8"/>
        <rFont val="宋体"/>
        <family val="0"/>
      </rPr>
      <t xml:space="preserve">    政府性基金预算收入还本支出</t>
    </r>
  </si>
  <si>
    <t>2-3  勐海县县本级政府性基金支出预算表</t>
  </si>
  <si>
    <t xml:space="preserve">    地方政府专项债务发行费用支出</t>
  </si>
  <si>
    <r>
      <t xml:space="preserve"> </t>
    </r>
    <r>
      <rPr>
        <sz val="11"/>
        <color indexed="8"/>
        <rFont val="宋体"/>
        <family val="0"/>
      </rPr>
      <t xml:space="preserve">   地方政府专项债务还本支出</t>
    </r>
  </si>
  <si>
    <r>
      <t xml:space="preserve">     </t>
    </r>
    <r>
      <rPr>
        <sz val="11"/>
        <color indexed="8"/>
        <rFont val="宋体"/>
        <family val="0"/>
      </rPr>
      <t xml:space="preserve">   其中：置换专项债券还本支出</t>
    </r>
  </si>
  <si>
    <r>
      <t xml:space="preserve">          </t>
    </r>
    <r>
      <rPr>
        <sz val="11"/>
        <color indexed="8"/>
        <rFont val="宋体"/>
        <family val="0"/>
      </rPr>
      <t xml:space="preserve">    政府性基金预算收入还本支出</t>
    </r>
  </si>
  <si>
    <r>
      <t xml:space="preserve"> </t>
    </r>
    <r>
      <rPr>
        <sz val="11"/>
        <color indexed="8"/>
        <rFont val="宋体"/>
        <family val="0"/>
      </rPr>
      <t xml:space="preserve">      其中：新增专项债务转贷支出</t>
    </r>
  </si>
  <si>
    <t xml:space="preserve">             置换专项债券转贷支出</t>
  </si>
  <si>
    <t>2-4  勐海县对乡镇政府性基金转移支付预算表</t>
  </si>
  <si>
    <r>
      <t xml:space="preserve">2-5 </t>
    </r>
    <r>
      <rPr>
        <sz val="16"/>
        <rFont val="方正小标宋简体"/>
        <family val="0"/>
      </rPr>
      <t xml:space="preserve"> 勐海县对乡镇政府性基金转移支付分地区分项目预算表</t>
    </r>
  </si>
  <si>
    <t xml:space="preserve">2-6  勐海县政府专项债务限额和余额情况表 </t>
  </si>
  <si>
    <r>
      <t>一、2016</t>
    </r>
    <r>
      <rPr>
        <sz val="12"/>
        <color indexed="8"/>
        <rFont val="宋体"/>
        <family val="0"/>
      </rPr>
      <t>年末地方政府专项债务余额实际数</t>
    </r>
  </si>
  <si>
    <r>
      <t>二、20</t>
    </r>
    <r>
      <rPr>
        <sz val="12"/>
        <color indexed="8"/>
        <rFont val="宋体"/>
        <family val="0"/>
      </rPr>
      <t>17</t>
    </r>
    <r>
      <rPr>
        <sz val="12"/>
        <color indexed="8"/>
        <rFont val="宋体"/>
        <family val="0"/>
      </rPr>
      <t>年末地方政府专项债务余额限额</t>
    </r>
  </si>
  <si>
    <r>
      <t>三、20</t>
    </r>
    <r>
      <rPr>
        <sz val="12"/>
        <color indexed="8"/>
        <rFont val="宋体"/>
        <family val="0"/>
      </rPr>
      <t>17</t>
    </r>
    <r>
      <rPr>
        <sz val="12"/>
        <color indexed="8"/>
        <rFont val="宋体"/>
        <family val="0"/>
      </rPr>
      <t>年地方政府专项债务发行额</t>
    </r>
  </si>
  <si>
    <r>
      <t>四、20</t>
    </r>
    <r>
      <rPr>
        <sz val="12"/>
        <color indexed="8"/>
        <rFont val="宋体"/>
        <family val="0"/>
      </rPr>
      <t>17</t>
    </r>
    <r>
      <rPr>
        <sz val="12"/>
        <color indexed="8"/>
        <rFont val="宋体"/>
        <family val="0"/>
      </rPr>
      <t>年地方政府专项债务还本额</t>
    </r>
  </si>
  <si>
    <r>
      <t>五、20</t>
    </r>
    <r>
      <rPr>
        <sz val="12"/>
        <color indexed="8"/>
        <rFont val="宋体"/>
        <family val="0"/>
      </rPr>
      <t>17</t>
    </r>
    <r>
      <rPr>
        <sz val="12"/>
        <color indexed="8"/>
        <rFont val="宋体"/>
        <family val="0"/>
      </rPr>
      <t>年末地方政府专项债务余额预计执行数</t>
    </r>
  </si>
  <si>
    <t>3-1  勐海县国有资本经营预算收入表</t>
  </si>
  <si>
    <r>
      <rPr>
        <sz val="11"/>
        <rFont val="MS Serif"/>
        <family val="2"/>
      </rPr>
      <t xml:space="preserve">    </t>
    </r>
    <r>
      <rPr>
        <sz val="11"/>
        <color indexed="8"/>
        <rFont val="宋体"/>
        <family val="0"/>
      </rPr>
      <t>单位：万元</t>
    </r>
  </si>
  <si>
    <t>项        目</t>
  </si>
  <si>
    <r>
      <t>201</t>
    </r>
    <r>
      <rPr>
        <b/>
        <sz val="11"/>
        <rFont val="宋体"/>
        <family val="0"/>
      </rPr>
      <t>8年预算数</t>
    </r>
  </si>
  <si>
    <r>
      <t>比2</t>
    </r>
    <r>
      <rPr>
        <b/>
        <sz val="11"/>
        <rFont val="宋体"/>
        <family val="0"/>
      </rPr>
      <t>017</t>
    </r>
    <r>
      <rPr>
        <b/>
        <sz val="11"/>
        <rFont val="宋体"/>
        <family val="0"/>
      </rPr>
      <t>年快报数增幅</t>
    </r>
  </si>
  <si>
    <t xml:space="preserve">  利润收入</t>
  </si>
  <si>
    <t xml:space="preserve">     烟草企业利润收入</t>
  </si>
  <si>
    <t xml:space="preserve">     石油石化企业利润收入</t>
  </si>
  <si>
    <t xml:space="preserve">     电力企业利润收入</t>
  </si>
  <si>
    <t xml:space="preserve">     电信企业利润收入</t>
  </si>
  <si>
    <t xml:space="preserve">     煤炭企业利润收入</t>
  </si>
  <si>
    <t xml:space="preserve">     有色冶金采掘企业利润收入</t>
  </si>
  <si>
    <t xml:space="preserve">     钢铁企业利润收入</t>
  </si>
  <si>
    <t xml:space="preserve">     化工企业利润收入</t>
  </si>
  <si>
    <t xml:space="preserve">     运输企业利润收入</t>
  </si>
  <si>
    <t xml:space="preserve">     电子企业利润收入</t>
  </si>
  <si>
    <t xml:space="preserve">     机械企业利润收入</t>
  </si>
  <si>
    <t xml:space="preserve">     投资服务企业利润收入</t>
  </si>
  <si>
    <t xml:space="preserve">     纺织轻工企业利润收入</t>
  </si>
  <si>
    <t xml:space="preserve">     贸易企业利润收入</t>
  </si>
  <si>
    <t xml:space="preserve">     建筑施工企业利润收入</t>
  </si>
  <si>
    <t xml:space="preserve">     房地产企业利润收入</t>
  </si>
  <si>
    <t xml:space="preserve">     建材企业利润收入</t>
  </si>
  <si>
    <t xml:space="preserve">     境外企业利润收入</t>
  </si>
  <si>
    <t xml:space="preserve">     对外合作企业利润收入</t>
  </si>
  <si>
    <t xml:space="preserve">     医药企业利润收入</t>
  </si>
  <si>
    <t xml:space="preserve">     农林牧渔企业利润收入</t>
  </si>
  <si>
    <t xml:space="preserve">     邮政企业利润收入</t>
  </si>
  <si>
    <t xml:space="preserve">     军工企业利润收入</t>
  </si>
  <si>
    <t xml:space="preserve">     转制科研院所利润收入</t>
  </si>
  <si>
    <t xml:space="preserve">     地质勘查企业利润收入</t>
  </si>
  <si>
    <t xml:space="preserve">     卫生体育福利企业利润收入</t>
  </si>
  <si>
    <t xml:space="preserve">     教育文化广播企业利润收入</t>
  </si>
  <si>
    <t xml:space="preserve">     科学研究企业利润收入</t>
  </si>
  <si>
    <t xml:space="preserve">     机关社团所属企业利润收入</t>
  </si>
  <si>
    <t xml:space="preserve">     金融企业利润收入（国资预算）</t>
  </si>
  <si>
    <t xml:space="preserve">     其他国有资本经营预算企业利润收入</t>
  </si>
  <si>
    <t xml:space="preserve">  股利、股息收入</t>
  </si>
  <si>
    <r>
      <rPr>
        <sz val="11"/>
        <rFont val="宋体"/>
        <family val="0"/>
      </rPr>
      <t xml:space="preserve">     </t>
    </r>
    <r>
      <rPr>
        <sz val="10"/>
        <rFont val="宋体"/>
        <family val="0"/>
      </rPr>
      <t>国有控股公司股利、股息收入</t>
    </r>
  </si>
  <si>
    <r>
      <rPr>
        <sz val="11"/>
        <rFont val="宋体"/>
        <family val="0"/>
      </rPr>
      <t xml:space="preserve">     </t>
    </r>
    <r>
      <rPr>
        <sz val="10"/>
        <rFont val="宋体"/>
        <family val="0"/>
      </rPr>
      <t>国有参股公司股利、股息收入</t>
    </r>
  </si>
  <si>
    <r>
      <rPr>
        <sz val="11"/>
        <rFont val="宋体"/>
        <family val="0"/>
      </rPr>
      <t xml:space="preserve">     </t>
    </r>
    <r>
      <rPr>
        <sz val="10"/>
        <rFont val="宋体"/>
        <family val="0"/>
      </rPr>
      <t>其他国有资本经营预算企业股利、股息收入</t>
    </r>
  </si>
  <si>
    <t xml:space="preserve">  产权转让收入</t>
  </si>
  <si>
    <r>
      <rPr>
        <sz val="11"/>
        <rFont val="宋体"/>
        <family val="0"/>
      </rPr>
      <t xml:space="preserve">     </t>
    </r>
    <r>
      <rPr>
        <sz val="10"/>
        <rFont val="宋体"/>
        <family val="0"/>
      </rPr>
      <t>国有股权、股份转让收入</t>
    </r>
  </si>
  <si>
    <r>
      <rPr>
        <sz val="11"/>
        <rFont val="宋体"/>
        <family val="0"/>
      </rPr>
      <t xml:space="preserve">     </t>
    </r>
    <r>
      <rPr>
        <sz val="10"/>
        <rFont val="宋体"/>
        <family val="0"/>
      </rPr>
      <t>国有独资企业产权转让收入</t>
    </r>
  </si>
  <si>
    <r>
      <rPr>
        <sz val="11"/>
        <rFont val="宋体"/>
        <family val="0"/>
      </rPr>
      <t xml:space="preserve">     </t>
    </r>
    <r>
      <rPr>
        <sz val="10"/>
        <rFont val="宋体"/>
        <family val="0"/>
      </rPr>
      <t>其他国有资本经营预算企业产权转让收入</t>
    </r>
  </si>
  <si>
    <t xml:space="preserve">  清算收入</t>
  </si>
  <si>
    <r>
      <rPr>
        <sz val="11"/>
        <rFont val="宋体"/>
        <family val="0"/>
      </rPr>
      <t xml:space="preserve">     </t>
    </r>
    <r>
      <rPr>
        <sz val="10"/>
        <rFont val="宋体"/>
        <family val="0"/>
      </rPr>
      <t>国有股权、股份清算收入</t>
    </r>
  </si>
  <si>
    <r>
      <rPr>
        <sz val="11"/>
        <rFont val="宋体"/>
        <family val="0"/>
      </rPr>
      <t xml:space="preserve">     </t>
    </r>
    <r>
      <rPr>
        <sz val="10"/>
        <rFont val="宋体"/>
        <family val="0"/>
      </rPr>
      <t>国有独资企业清算收入</t>
    </r>
  </si>
  <si>
    <r>
      <rPr>
        <sz val="11"/>
        <rFont val="宋体"/>
        <family val="0"/>
      </rPr>
      <t xml:space="preserve">     </t>
    </r>
    <r>
      <rPr>
        <sz val="10"/>
        <rFont val="宋体"/>
        <family val="0"/>
      </rPr>
      <t>其他国有资本经营预算企业清算收入</t>
    </r>
  </si>
  <si>
    <t>五、国有资本经营预算转移支付收入</t>
  </si>
  <si>
    <t xml:space="preserve">     国有资本经营预算转移支付收入</t>
  </si>
  <si>
    <t>六、其他国有资本经营预算收入</t>
  </si>
  <si>
    <t>本年收入合计</t>
  </si>
  <si>
    <t>上级补助收入</t>
  </si>
  <si>
    <t>账务调整收入</t>
  </si>
  <si>
    <t>收 入 总 计</t>
  </si>
  <si>
    <t>3-2  勐海县国有资本经营预算支出表</t>
  </si>
  <si>
    <r>
      <t>201</t>
    </r>
    <r>
      <rPr>
        <b/>
        <sz val="11"/>
        <rFont val="宋体"/>
        <family val="0"/>
      </rPr>
      <t>8</t>
    </r>
    <r>
      <rPr>
        <b/>
        <sz val="11"/>
        <rFont val="宋体"/>
        <family val="0"/>
      </rPr>
      <t>年预算数</t>
    </r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</si>
  <si>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</si>
  <si>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</si>
  <si>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</si>
  <si>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</si>
  <si>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五、国有资本经营预算转移支付支出</t>
  </si>
  <si>
    <t>六、其他国有资本经营预算支出</t>
  </si>
  <si>
    <t>本年支出合计</t>
  </si>
  <si>
    <t>补助下级支出</t>
  </si>
  <si>
    <t>调出资金</t>
  </si>
  <si>
    <t>结转下年</t>
  </si>
  <si>
    <t>支出总计</t>
  </si>
  <si>
    <r>
      <t>3-1（</t>
    </r>
    <r>
      <rPr>
        <sz val="16"/>
        <rFont val="方正小标宋简体"/>
        <family val="0"/>
      </rPr>
      <t>2</t>
    </r>
    <r>
      <rPr>
        <sz val="16"/>
        <rFont val="方正小标宋简体"/>
        <family val="0"/>
      </rPr>
      <t>） 勐海县本级国有资本经营收入预算表</t>
    </r>
  </si>
  <si>
    <t>2017年快报数</t>
  </si>
  <si>
    <t>2018年预算数</t>
  </si>
  <si>
    <t>3-3  勐海县县本级国有资本经营支出预算表</t>
  </si>
  <si>
    <t>项   目</t>
  </si>
  <si>
    <r>
      <t>比201</t>
    </r>
    <r>
      <rPr>
        <b/>
        <sz val="11"/>
        <rFont val="宋体"/>
        <family val="0"/>
      </rPr>
      <t>8</t>
    </r>
    <r>
      <rPr>
        <b/>
        <sz val="11"/>
        <rFont val="宋体"/>
        <family val="0"/>
      </rPr>
      <t>年快报数增幅</t>
    </r>
  </si>
  <si>
    <t>三、 国有企业政策性补贴</t>
  </si>
  <si>
    <t>六、 其他国有资本经营预算支出</t>
  </si>
  <si>
    <t xml:space="preserve">              调出资金</t>
  </si>
  <si>
    <t>4-1  勐海县社会保险基金收入预算表</t>
  </si>
  <si>
    <t>企业职工养老保险基金收入</t>
  </si>
  <si>
    <t>机关事业单位基本养老保险基金收入</t>
  </si>
  <si>
    <t>失业保险基金收入</t>
  </si>
  <si>
    <t>城镇职工基本医疗保险基金收入</t>
  </si>
  <si>
    <t>工伤保险基金收入</t>
  </si>
  <si>
    <t>生育保险基金收入</t>
  </si>
  <si>
    <t>城乡居民基本养老保险基金收入</t>
  </si>
  <si>
    <t>居民基本医疗保险基金收入</t>
  </si>
  <si>
    <t xml:space="preserve">    调剂金收入</t>
  </si>
  <si>
    <t xml:space="preserve">        上级补助收入</t>
  </si>
  <si>
    <t xml:space="preserve">        下级上解收入</t>
  </si>
  <si>
    <t>4-2  勐海县社会保险基金支出预算表</t>
  </si>
  <si>
    <t>企业职工养老保险基金支出</t>
  </si>
  <si>
    <t>机关事业单位基本养老保险基金支出</t>
  </si>
  <si>
    <t>失业保险基金支出</t>
  </si>
  <si>
    <t>城镇职工基本医疗保险基金支出</t>
  </si>
  <si>
    <t>工伤保险基金支出</t>
  </si>
  <si>
    <t>生育保险基金支出</t>
  </si>
  <si>
    <t>城乡居民基本养老保险基金支出</t>
  </si>
  <si>
    <t>居民基本医疗保险基金支出</t>
  </si>
  <si>
    <t xml:space="preserve">  调剂金支出</t>
  </si>
  <si>
    <r>
      <rPr>
        <sz val="12"/>
        <rFont val="宋体"/>
        <family val="0"/>
      </rPr>
      <t xml:space="preserve">      补助下级支出</t>
    </r>
  </si>
  <si>
    <r>
      <rPr>
        <sz val="12"/>
        <rFont val="宋体"/>
        <family val="0"/>
      </rPr>
      <t xml:space="preserve">      上解上级支出</t>
    </r>
  </si>
  <si>
    <r>
      <t>4-1（</t>
    </r>
    <r>
      <rPr>
        <sz val="16"/>
        <rFont val="方正小标宋简体"/>
        <family val="0"/>
      </rPr>
      <t>2</t>
    </r>
    <r>
      <rPr>
        <sz val="16"/>
        <rFont val="方正小标宋简体"/>
        <family val="0"/>
      </rPr>
      <t>） 勐海县县本级社会保险基金收入预算表</t>
    </r>
  </si>
  <si>
    <t>4-3  勐海县县本级社会保险基金支出预算表</t>
  </si>
  <si>
    <t>5-1  重点工作情况解释说明汇总表</t>
  </si>
  <si>
    <t>重点工作</t>
  </si>
  <si>
    <r>
      <t>2</t>
    </r>
    <r>
      <rPr>
        <b/>
        <sz val="14"/>
        <color indexed="8"/>
        <rFont val="宋体"/>
        <family val="0"/>
      </rPr>
      <t>017</t>
    </r>
    <r>
      <rPr>
        <b/>
        <sz val="14"/>
        <color indexed="8"/>
        <rFont val="宋体"/>
        <family val="0"/>
      </rPr>
      <t>年工作重点及工作情况</t>
    </r>
  </si>
  <si>
    <t>转移支付</t>
  </si>
  <si>
    <t>为有效调动各部门抓项目争资金的积极性，县委县政府制定印发了《勐海县部门单位及乡镇农场争取上级资金考核暂行办法》，2016-2017年共获得上级转移支付资金45.48亿元和债券资金9.43亿元，有效缓解了我县城乡基础设施建设资金不足的问题。</t>
  </si>
  <si>
    <t>政府债务</t>
  </si>
  <si>
    <t>县政府成立了勐海县政府性债务管理领导小组，制定印发了《勐海县政府性债务风险应急处置预案》，明确了政府性债务风险突发事件预警、应急响应和保障措施，详细规定了政府性债务风险预警和应急处置工作流程，确保全县各级各部门在应对政府性债务突发事件时有制度、有措施、有方法、有保障，做到举债有度、用债有效、化债有序、管债有力。严格执行政府债务限额管理，新增政府性债务报经县人大常委会审查批准。认真组织学习财政部50号、87号文件，全面清理整改政府隐性债务，规范政府购买服务行为和PPP项目财政管理，积极筹措资金偿还政府债务8769万元，有效防范债务风险。</t>
  </si>
  <si>
    <t>预算绩效</t>
  </si>
  <si>
    <t>全面深化预算绩效管理改革，完善绩效评价体系建设，充分运用绩效评价结果。各部门要牢固树立“花钱必问效，无效必问责”的绩效理念，认真落实部门预算的主体责任，切实转变只注重争取资金，不重视绩效的现状。制定印发了《勐海县部门财政支出绩效自评暂行办法》，组织开展了财政支出绩效跟踪，对33个预算单位的134个项目进行绩效跟踪。引入第三方中介机构对财政扶贫资金等9个重点项目开展绩效评价。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</si>
</sst>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#,##0_ ;[Red]\-#,##0\ "/>
    <numFmt numFmtId="178" formatCode="#,##0_);[Red]\(#,##0\)"/>
    <numFmt numFmtId="179" formatCode="0.0%"/>
    <numFmt numFmtId="180" formatCode="#,##0_ "/>
    <numFmt numFmtId="181" formatCode="#,##0.00_);[Red]\(#,##0.00\)"/>
    <numFmt numFmtId="182" formatCode="#,##0.00000_);\(#,##0.00000\)"/>
    <numFmt numFmtId="183" formatCode="0.0"/>
    <numFmt numFmtId="184" formatCode="_(* #,##0_);_(* \(#,##0\);_(* &quot;-&quot;??_);_(@_)"/>
    <numFmt numFmtId="185" formatCode="0.00_ "/>
    <numFmt numFmtId="186" formatCode="0.0_ "/>
    <numFmt numFmtId="187" formatCode="_ * #,##0_ ;_ * \-#,##0_ ;_ * &quot;-&quot;??_ ;_ @_ "/>
    <numFmt numFmtId="188" formatCode="0_ "/>
    <numFmt numFmtId="189" formatCode="0_);[Red]\(0\)"/>
  </numFmts>
  <fonts count="81">
    <font>
      <sz val="11"/>
      <color theme="1"/>
      <name val="Calibri"/>
      <family val="0"/>
    </font>
    <font>
      <sz val="11"/>
      <name val="宋体"/>
      <family val="0"/>
    </font>
    <font>
      <sz val="16"/>
      <name val="方正小标宋简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2"/>
      <color indexed="9"/>
      <name val="宋体"/>
      <family val="0"/>
    </font>
    <font>
      <sz val="11"/>
      <color indexed="8"/>
      <name val="宋体"/>
      <family val="0"/>
    </font>
    <font>
      <sz val="11"/>
      <name val="MS Serif"/>
      <family val="2"/>
    </font>
    <font>
      <sz val="16"/>
      <color indexed="8"/>
      <name val="方正小标宋简体"/>
      <family val="0"/>
    </font>
    <font>
      <sz val="20"/>
      <color indexed="8"/>
      <name val="方正小标宋_GBK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0"/>
      <color indexed="8"/>
      <name val="宋体"/>
      <family val="0"/>
    </font>
    <font>
      <sz val="20"/>
      <name val="华文中宋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name val="Calibri"/>
      <family val="0"/>
    </font>
    <font>
      <b/>
      <sz val="14"/>
      <color theme="1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b/>
      <sz val="12"/>
      <color theme="1"/>
      <name val="Cambria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sz val="16"/>
      <color theme="1"/>
      <name val="方正小标宋简体"/>
      <family val="0"/>
    </font>
    <font>
      <sz val="20"/>
      <color theme="1"/>
      <name val="方正小标宋_GBK"/>
      <family val="0"/>
    </font>
    <font>
      <sz val="10"/>
      <color theme="1"/>
      <name val="Calibri"/>
      <family val="0"/>
    </font>
    <font>
      <b/>
      <sz val="12"/>
      <color indexed="8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1"/>
      <color indexed="8"/>
      <name val="Calibri"/>
      <family val="0"/>
    </font>
    <font>
      <sz val="12"/>
      <color theme="1"/>
      <name val="Cambria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/>
      <right/>
      <top style="thin"/>
      <bottom style="thin"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0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9" fontId="12" fillId="0" borderId="0" applyFont="0" applyFill="0" applyBorder="0" applyAlignment="0" applyProtection="0"/>
    <xf numFmtId="0" fontId="41" fillId="9" borderId="0" applyNumberFormat="0" applyBorder="0" applyAlignment="0" applyProtection="0"/>
    <xf numFmtId="0" fontId="44" fillId="0" borderId="5" applyNumberFormat="0" applyFill="0" applyAlignment="0" applyProtection="0"/>
    <xf numFmtId="0" fontId="41" fillId="10" borderId="0" applyNumberFormat="0" applyBorder="0" applyAlignment="0" applyProtection="0"/>
    <xf numFmtId="0" fontId="50" fillId="11" borderId="6" applyNumberFormat="0" applyAlignment="0" applyProtection="0"/>
    <xf numFmtId="0" fontId="5" fillId="0" borderId="0">
      <alignment vertical="center"/>
      <protection/>
    </xf>
    <xf numFmtId="0" fontId="51" fillId="11" borderId="1" applyNumberFormat="0" applyAlignment="0" applyProtection="0"/>
    <xf numFmtId="0" fontId="52" fillId="12" borderId="7" applyNumberFormat="0" applyAlignment="0" applyProtection="0"/>
    <xf numFmtId="9" fontId="5" fillId="0" borderId="0" applyFont="0" applyFill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15" borderId="0" applyNumberFormat="0" applyBorder="0" applyAlignment="0" applyProtection="0"/>
    <xf numFmtId="0" fontId="12" fillId="0" borderId="0">
      <alignment vertical="center"/>
      <protection/>
    </xf>
    <xf numFmtId="0" fontId="56" fillId="16" borderId="0" applyNumberFormat="0" applyBorder="0" applyAlignment="0" applyProtection="0"/>
    <xf numFmtId="0" fontId="5" fillId="0" borderId="0">
      <alignment vertical="center"/>
      <protection/>
    </xf>
    <xf numFmtId="0" fontId="0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1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5" fillId="0" borderId="0">
      <alignment vertical="center"/>
      <protection/>
    </xf>
    <xf numFmtId="0" fontId="12" fillId="0" borderId="0">
      <alignment vertical="center"/>
      <protection/>
    </xf>
    <xf numFmtId="0" fontId="0" fillId="31" borderId="0" applyNumberFormat="0" applyBorder="0" applyAlignment="0" applyProtection="0"/>
    <xf numFmtId="0" fontId="41" fillId="32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12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8" fillId="0" borderId="0">
      <alignment vertical="center"/>
      <protection/>
    </xf>
    <xf numFmtId="176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48">
    <xf numFmtId="0" fontId="0" fillId="0" borderId="0" xfId="0" applyFont="1" applyAlignment="1">
      <alignment vertical="center"/>
    </xf>
    <xf numFmtId="0" fontId="2" fillId="0" borderId="0" xfId="81" applyFont="1" applyAlignment="1">
      <alignment horizontal="center" vertical="center"/>
      <protection/>
    </xf>
    <xf numFmtId="0" fontId="57" fillId="0" borderId="10" xfId="81" applyFont="1" applyBorder="1" applyAlignment="1">
      <alignment horizontal="center" vertical="center"/>
      <protection/>
    </xf>
    <xf numFmtId="0" fontId="58" fillId="0" borderId="10" xfId="0" applyFont="1" applyBorder="1" applyAlignment="1">
      <alignment horizontal="center" vertical="center"/>
    </xf>
    <xf numFmtId="0" fontId="59" fillId="0" borderId="10" xfId="81" applyFont="1" applyBorder="1" applyAlignment="1">
      <alignment horizontal="center" vertical="center"/>
      <protection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2" fillId="0" borderId="0" xfId="81" applyFont="1">
      <alignment vertical="center"/>
      <protection/>
    </xf>
    <xf numFmtId="0" fontId="60" fillId="0" borderId="0" xfId="81" applyFont="1" applyAlignment="1">
      <alignment horizontal="center" vertical="center"/>
      <protection/>
    </xf>
    <xf numFmtId="0" fontId="59" fillId="0" borderId="0" xfId="81" applyFont="1">
      <alignment vertical="center"/>
      <protection/>
    </xf>
    <xf numFmtId="0" fontId="60" fillId="0" borderId="0" xfId="81" applyFont="1">
      <alignment vertical="center"/>
      <protection/>
    </xf>
    <xf numFmtId="0" fontId="5" fillId="0" borderId="0" xfId="81">
      <alignment vertical="center"/>
      <protection/>
    </xf>
    <xf numFmtId="177" fontId="5" fillId="0" borderId="0" xfId="81" applyNumberFormat="1">
      <alignment vertical="center"/>
      <protection/>
    </xf>
    <xf numFmtId="0" fontId="5" fillId="0" borderId="0" xfId="81" applyFont="1">
      <alignment vertical="center"/>
      <protection/>
    </xf>
    <xf numFmtId="177" fontId="5" fillId="0" borderId="0" xfId="81" applyNumberFormat="1" applyBorder="1" applyAlignment="1">
      <alignment horizontal="right" vertical="center"/>
      <protection/>
    </xf>
    <xf numFmtId="0" fontId="60" fillId="0" borderId="10" xfId="81" applyFont="1" applyBorder="1" applyAlignment="1">
      <alignment horizontal="distributed" vertical="center" wrapText="1" indent="3"/>
      <protection/>
    </xf>
    <xf numFmtId="0" fontId="61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0" fontId="62" fillId="0" borderId="10" xfId="81" applyFont="1" applyBorder="1" applyAlignment="1">
      <alignment horizontal="left" vertical="center"/>
      <protection/>
    </xf>
    <xf numFmtId="178" fontId="1" fillId="0" borderId="10" xfId="76" applyNumberFormat="1" applyFont="1" applyBorder="1" applyAlignment="1">
      <alignment vertical="center"/>
      <protection/>
    </xf>
    <xf numFmtId="179" fontId="0" fillId="0" borderId="10" xfId="0" applyNumberFormat="1" applyFont="1" applyBorder="1" applyAlignment="1">
      <alignment vertical="center"/>
    </xf>
    <xf numFmtId="0" fontId="59" fillId="0" borderId="10" xfId="81" applyFont="1" applyBorder="1" applyAlignment="1">
      <alignment horizontal="left" vertical="center"/>
      <protection/>
    </xf>
    <xf numFmtId="178" fontId="1" fillId="0" borderId="10" xfId="76" applyNumberFormat="1" applyFont="1" applyFill="1" applyBorder="1" applyAlignment="1">
      <alignment vertical="center"/>
      <protection/>
    </xf>
    <xf numFmtId="178" fontId="1" fillId="0" borderId="10" xfId="54" applyNumberFormat="1" applyFont="1" applyFill="1" applyBorder="1" applyAlignment="1" applyProtection="1">
      <alignment horizontal="right" vertical="center"/>
      <protection/>
    </xf>
    <xf numFmtId="0" fontId="60" fillId="0" borderId="10" xfId="81" applyFont="1" applyBorder="1" applyAlignment="1">
      <alignment horizontal="distributed" vertical="center" indent="1"/>
      <protection/>
    </xf>
    <xf numFmtId="178" fontId="63" fillId="0" borderId="10" xfId="0" applyNumberFormat="1" applyFont="1" applyBorder="1" applyAlignment="1">
      <alignment horizontal="right" vertical="center"/>
    </xf>
    <xf numFmtId="177" fontId="63" fillId="0" borderId="10" xfId="81" applyNumberFormat="1" applyFont="1" applyBorder="1" applyAlignment="1">
      <alignment horizontal="right" vertical="center"/>
      <protection/>
    </xf>
    <xf numFmtId="179" fontId="54" fillId="0" borderId="10" xfId="0" applyNumberFormat="1" applyFont="1" applyBorder="1" applyAlignment="1">
      <alignment vertical="center"/>
    </xf>
    <xf numFmtId="0" fontId="60" fillId="0" borderId="10" xfId="81" applyFont="1" applyBorder="1" applyAlignment="1">
      <alignment vertical="center"/>
      <protection/>
    </xf>
    <xf numFmtId="177" fontId="63" fillId="0" borderId="10" xfId="81" applyNumberFormat="1" applyFont="1" applyBorder="1">
      <alignment vertical="center"/>
      <protection/>
    </xf>
    <xf numFmtId="178" fontId="64" fillId="0" borderId="10" xfId="69" applyNumberFormat="1" applyFont="1" applyBorder="1" applyAlignment="1">
      <alignment horizontal="right" vertical="center"/>
      <protection/>
    </xf>
    <xf numFmtId="178" fontId="0" fillId="0" borderId="10" xfId="0" applyNumberFormat="1" applyFont="1" applyBorder="1" applyAlignment="1">
      <alignment horizontal="center" vertical="center"/>
    </xf>
    <xf numFmtId="0" fontId="60" fillId="0" borderId="10" xfId="81" applyFont="1" applyBorder="1" applyAlignment="1">
      <alignment horizontal="distributed" vertical="center" indent="2"/>
      <protection/>
    </xf>
    <xf numFmtId="177" fontId="59" fillId="0" borderId="0" xfId="81" applyNumberFormat="1" applyFont="1">
      <alignment vertical="center"/>
      <protection/>
    </xf>
    <xf numFmtId="0" fontId="11" fillId="0" borderId="0" xfId="81" applyFont="1">
      <alignment vertical="center"/>
      <protection/>
    </xf>
    <xf numFmtId="177" fontId="5" fillId="0" borderId="0" xfId="81" applyNumberFormat="1" applyAlignment="1">
      <alignment horizontal="right" vertical="center"/>
      <protection/>
    </xf>
    <xf numFmtId="180" fontId="1" fillId="0" borderId="10" xfId="0" applyNumberFormat="1" applyFont="1" applyBorder="1" applyAlignment="1">
      <alignment vertical="center"/>
    </xf>
    <xf numFmtId="0" fontId="60" fillId="0" borderId="10" xfId="81" applyNumberFormat="1" applyFont="1" applyBorder="1">
      <alignment vertical="center"/>
      <protection/>
    </xf>
    <xf numFmtId="177" fontId="64" fillId="0" borderId="10" xfId="81" applyNumberFormat="1" applyFont="1" applyBorder="1">
      <alignment vertical="center"/>
      <protection/>
    </xf>
    <xf numFmtId="177" fontId="0" fillId="0" borderId="10" xfId="81" applyNumberFormat="1" applyFont="1" applyBorder="1">
      <alignment vertical="center"/>
      <protection/>
    </xf>
    <xf numFmtId="0" fontId="59" fillId="0" borderId="0" xfId="81" applyFont="1" applyFill="1">
      <alignment vertical="center"/>
      <protection/>
    </xf>
    <xf numFmtId="0" fontId="62" fillId="0" borderId="0" xfId="82" applyFont="1" applyAlignment="1">
      <alignment horizontal="left" vertical="center" wrapText="1"/>
      <protection/>
    </xf>
    <xf numFmtId="0" fontId="59" fillId="0" borderId="0" xfId="82" applyFont="1" applyFill="1" applyAlignment="1">
      <alignment horizontal="left" vertical="center"/>
      <protection/>
    </xf>
    <xf numFmtId="0" fontId="59" fillId="0" borderId="0" xfId="82" applyFont="1" applyAlignment="1">
      <alignment horizontal="left" vertical="center"/>
      <protection/>
    </xf>
    <xf numFmtId="177" fontId="60" fillId="0" borderId="0" xfId="81" applyNumberFormat="1" applyFont="1">
      <alignment vertical="center"/>
      <protection/>
    </xf>
    <xf numFmtId="0" fontId="12" fillId="0" borderId="0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12" fillId="0" borderId="0" xfId="79" applyFont="1" applyAlignment="1">
      <alignment horizontal="left" vertical="center" wrapText="1"/>
      <protection/>
    </xf>
    <xf numFmtId="0" fontId="8" fillId="0" borderId="0" xfId="79" applyFont="1" applyAlignment="1">
      <alignment horizontal="left" vertical="center" wrapText="1"/>
      <protection/>
    </xf>
    <xf numFmtId="0" fontId="8" fillId="0" borderId="0" xfId="79" applyFont="1" applyFill="1" applyAlignment="1">
      <alignment horizontal="left" vertical="center" wrapText="1"/>
      <protection/>
    </xf>
    <xf numFmtId="177" fontId="1" fillId="0" borderId="0" xfId="83" applyNumberFormat="1" applyFont="1" applyBorder="1" applyAlignment="1">
      <alignment horizontal="right" vertical="center"/>
      <protection/>
    </xf>
    <xf numFmtId="0" fontId="6" fillId="0" borderId="11" xfId="83" applyFont="1" applyBorder="1" applyAlignment="1">
      <alignment horizontal="center" vertical="center"/>
      <protection/>
    </xf>
    <xf numFmtId="0" fontId="9" fillId="0" borderId="10" xfId="43" applyNumberFormat="1" applyFont="1" applyFill="1" applyBorder="1" applyAlignment="1" applyProtection="1">
      <alignment horizontal="center" vertical="center" wrapText="1"/>
      <protection/>
    </xf>
    <xf numFmtId="181" fontId="9" fillId="0" borderId="10" xfId="43" applyNumberFormat="1" applyFont="1" applyFill="1" applyBorder="1" applyAlignment="1" applyProtection="1">
      <alignment horizontal="center" vertical="center" wrapText="1"/>
      <protection/>
    </xf>
    <xf numFmtId="0" fontId="1" fillId="0" borderId="12" xfId="69" applyNumberFormat="1" applyFont="1" applyFill="1" applyBorder="1" applyAlignment="1">
      <alignment horizontal="left" vertical="center"/>
      <protection/>
    </xf>
    <xf numFmtId="177" fontId="1" fillId="0" borderId="10" xfId="82" applyNumberFormat="1" applyFont="1" applyFill="1" applyBorder="1" applyAlignment="1">
      <alignment vertical="center"/>
      <protection/>
    </xf>
    <xf numFmtId="9" fontId="12" fillId="0" borderId="10" xfId="79" applyNumberFormat="1" applyFont="1" applyFill="1" applyBorder="1" applyAlignment="1">
      <alignment horizontal="right" vertical="center" wrapText="1"/>
      <protection/>
    </xf>
    <xf numFmtId="0" fontId="9" fillId="33" borderId="10" xfId="82" applyFont="1" applyFill="1" applyBorder="1" applyAlignment="1">
      <alignment horizontal="distributed" vertical="center" indent="1"/>
      <protection/>
    </xf>
    <xf numFmtId="177" fontId="9" fillId="0" borderId="10" xfId="82" applyNumberFormat="1" applyFont="1" applyFill="1" applyBorder="1" applyAlignment="1">
      <alignment vertical="center"/>
      <protection/>
    </xf>
    <xf numFmtId="0" fontId="1" fillId="0" borderId="12" xfId="69" applyNumberFormat="1" applyFont="1" applyFill="1" applyBorder="1" applyAlignment="1">
      <alignment horizontal="center" vertical="center"/>
      <protection/>
    </xf>
    <xf numFmtId="182" fontId="1" fillId="0" borderId="10" xfId="82" applyNumberFormat="1" applyFont="1" applyFill="1" applyBorder="1" applyAlignment="1">
      <alignment vertical="center"/>
      <protection/>
    </xf>
    <xf numFmtId="0" fontId="2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183" fontId="1" fillId="0" borderId="0" xfId="73" applyNumberFormat="1" applyFont="1" applyFill="1" applyBorder="1" applyAlignment="1" applyProtection="1">
      <alignment horizontal="left"/>
      <protection/>
    </xf>
    <xf numFmtId="0" fontId="5" fillId="0" borderId="0" xfId="69" applyFill="1" applyBorder="1" applyAlignment="1">
      <alignment/>
      <protection/>
    </xf>
    <xf numFmtId="183" fontId="13" fillId="0" borderId="0" xfId="73" applyNumberFormat="1" applyFont="1" applyFill="1" applyBorder="1" applyAlignment="1" applyProtection="1">
      <alignment horizontal="right"/>
      <protection/>
    </xf>
    <xf numFmtId="0" fontId="9" fillId="0" borderId="10" xfId="69" applyFont="1" applyFill="1" applyBorder="1" applyAlignment="1">
      <alignment horizontal="center" vertical="center" wrapText="1"/>
      <protection/>
    </xf>
    <xf numFmtId="0" fontId="9" fillId="0" borderId="10" xfId="69" applyFont="1" applyFill="1" applyBorder="1" applyAlignment="1">
      <alignment horizontal="left" vertical="center" wrapText="1"/>
      <protection/>
    </xf>
    <xf numFmtId="180" fontId="9" fillId="0" borderId="10" xfId="85" applyNumberFormat="1" applyFont="1" applyFill="1" applyBorder="1" applyAlignment="1">
      <alignment vertical="center"/>
    </xf>
    <xf numFmtId="179" fontId="0" fillId="0" borderId="10" xfId="0" applyNumberFormat="1" applyBorder="1" applyAlignment="1">
      <alignment vertical="center"/>
    </xf>
    <xf numFmtId="0" fontId="9" fillId="0" borderId="10" xfId="69" applyNumberFormat="1" applyFont="1" applyFill="1" applyBorder="1" applyAlignment="1">
      <alignment horizontal="left" vertical="center"/>
      <protection/>
    </xf>
    <xf numFmtId="184" fontId="9" fillId="0" borderId="10" xfId="85" applyNumberFormat="1" applyFont="1" applyFill="1" applyBorder="1" applyAlignment="1">
      <alignment vertical="center"/>
    </xf>
    <xf numFmtId="0" fontId="1" fillId="0" borderId="10" xfId="69" applyNumberFormat="1" applyFont="1" applyFill="1" applyBorder="1" applyAlignment="1">
      <alignment horizontal="left" vertical="center"/>
      <protection/>
    </xf>
    <xf numFmtId="180" fontId="1" fillId="0" borderId="10" xfId="85" applyNumberFormat="1" applyFont="1" applyFill="1" applyBorder="1" applyAlignment="1">
      <alignment vertical="center"/>
    </xf>
    <xf numFmtId="9" fontId="10" fillId="0" borderId="10" xfId="79" applyNumberFormat="1" applyFont="1" applyFill="1" applyBorder="1" applyAlignment="1">
      <alignment horizontal="right" vertical="center" wrapText="1"/>
      <protection/>
    </xf>
    <xf numFmtId="180" fontId="1" fillId="0" borderId="10" xfId="79" applyNumberFormat="1" applyFont="1" applyFill="1" applyBorder="1" applyAlignment="1">
      <alignment vertical="center"/>
      <protection/>
    </xf>
    <xf numFmtId="0" fontId="1" fillId="0" borderId="11" xfId="69" applyNumberFormat="1" applyFont="1" applyFill="1" applyBorder="1" applyAlignment="1">
      <alignment horizontal="left" vertical="center"/>
      <protection/>
    </xf>
    <xf numFmtId="184" fontId="1" fillId="0" borderId="10" xfId="85" applyNumberFormat="1" applyFont="1" applyFill="1" applyBorder="1" applyAlignment="1">
      <alignment vertical="center"/>
    </xf>
    <xf numFmtId="180" fontId="6" fillId="0" borderId="13" xfId="22" applyNumberFormat="1" applyFont="1" applyBorder="1" applyAlignment="1">
      <alignment vertical="center"/>
    </xf>
    <xf numFmtId="180" fontId="5" fillId="0" borderId="10" xfId="22" applyNumberFormat="1" applyFont="1" applyBorder="1" applyAlignment="1">
      <alignment vertical="center"/>
    </xf>
    <xf numFmtId="180" fontId="5" fillId="0" borderId="10" xfId="69" applyNumberFormat="1" applyFill="1" applyBorder="1" applyAlignment="1">
      <alignment/>
      <protection/>
    </xf>
    <xf numFmtId="180" fontId="5" fillId="0" borderId="13" xfId="22" applyNumberFormat="1" applyFont="1" applyBorder="1" applyAlignment="1">
      <alignment vertical="center"/>
    </xf>
    <xf numFmtId="0" fontId="5" fillId="0" borderId="10" xfId="69" applyFill="1" applyBorder="1" applyAlignment="1">
      <alignment vertical="center"/>
      <protection/>
    </xf>
    <xf numFmtId="0" fontId="1" fillId="0" borderId="10" xfId="69" applyNumberFormat="1" applyFont="1" applyFill="1" applyBorder="1" applyAlignment="1">
      <alignment horizontal="center" vertical="center"/>
      <protection/>
    </xf>
    <xf numFmtId="0" fontId="1" fillId="0" borderId="0" xfId="69" applyFont="1" applyFill="1" applyBorder="1" applyAlignment="1">
      <alignment horizontal="right"/>
      <protection/>
    </xf>
    <xf numFmtId="0" fontId="6" fillId="0" borderId="11" xfId="83" applyFont="1" applyBorder="1" applyAlignment="1">
      <alignment horizontal="distributed" vertical="center" wrapText="1" indent="3"/>
      <protection/>
    </xf>
    <xf numFmtId="177" fontId="1" fillId="0" borderId="10" xfId="82" applyNumberFormat="1" applyFont="1" applyFill="1" applyBorder="1" applyAlignment="1">
      <alignment horizontal="center" vertical="center"/>
      <protection/>
    </xf>
    <xf numFmtId="180" fontId="9" fillId="0" borderId="13" xfId="22" applyNumberFormat="1" applyFont="1" applyBorder="1" applyAlignment="1">
      <alignment vertical="center"/>
    </xf>
    <xf numFmtId="180" fontId="1" fillId="0" borderId="10" xfId="22" applyNumberFormat="1" applyFont="1" applyBorder="1" applyAlignment="1">
      <alignment vertical="center"/>
    </xf>
    <xf numFmtId="180" fontId="1" fillId="0" borderId="10" xfId="69" applyNumberFormat="1" applyFont="1" applyFill="1" applyBorder="1" applyAlignment="1">
      <alignment/>
      <protection/>
    </xf>
    <xf numFmtId="180" fontId="1" fillId="0" borderId="13" xfId="22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62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62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61" fillId="0" borderId="0" xfId="0" applyFont="1" applyAlignment="1">
      <alignment horizontal="center" vertical="center"/>
    </xf>
    <xf numFmtId="0" fontId="0" fillId="0" borderId="14" xfId="0" applyFont="1" applyBorder="1" applyAlignment="1">
      <alignment vertical="center"/>
    </xf>
    <xf numFmtId="180" fontId="1" fillId="0" borderId="10" xfId="69" applyNumberFormat="1" applyFont="1" applyFill="1" applyBorder="1" applyAlignment="1" applyProtection="1">
      <alignment vertical="center"/>
      <protection/>
    </xf>
    <xf numFmtId="179" fontId="1" fillId="0" borderId="10" xfId="46" applyNumberFormat="1" applyFont="1" applyBorder="1" applyAlignment="1">
      <alignment vertical="center"/>
    </xf>
    <xf numFmtId="0" fontId="62" fillId="0" borderId="10" xfId="0" applyFont="1" applyBorder="1" applyAlignment="1">
      <alignment vertical="center" shrinkToFit="1"/>
    </xf>
    <xf numFmtId="0" fontId="0" fillId="0" borderId="10" xfId="0" applyBorder="1" applyAlignment="1">
      <alignment vertical="center"/>
    </xf>
    <xf numFmtId="0" fontId="54" fillId="0" borderId="10" xfId="0" applyFont="1" applyBorder="1" applyAlignment="1">
      <alignment vertical="center"/>
    </xf>
    <xf numFmtId="180" fontId="9" fillId="0" borderId="10" xfId="69" applyNumberFormat="1" applyFont="1" applyFill="1" applyBorder="1" applyAlignment="1" applyProtection="1">
      <alignment vertical="center"/>
      <protection/>
    </xf>
    <xf numFmtId="179" fontId="9" fillId="0" borderId="10" xfId="46" applyNumberFormat="1" applyFont="1" applyBorder="1" applyAlignment="1">
      <alignment vertical="center"/>
    </xf>
    <xf numFmtId="0" fontId="54" fillId="0" borderId="10" xfId="77" applyFont="1" applyBorder="1">
      <alignment vertical="center"/>
      <protection/>
    </xf>
    <xf numFmtId="0" fontId="0" fillId="0" borderId="10" xfId="77" applyFont="1" applyBorder="1">
      <alignment vertical="center"/>
      <protection/>
    </xf>
    <xf numFmtId="0" fontId="61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12" fillId="0" borderId="0" xfId="52" applyFont="1" applyBorder="1" applyAlignment="1">
      <alignment horizontal="center" vertical="center" wrapText="1"/>
      <protection/>
    </xf>
    <xf numFmtId="0" fontId="12" fillId="0" borderId="0" xfId="52" applyBorder="1" applyAlignment="1">
      <alignment horizontal="center" vertical="center" wrapText="1"/>
      <protection/>
    </xf>
    <xf numFmtId="0" fontId="65" fillId="0" borderId="10" xfId="0" applyFont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vertical="center"/>
    </xf>
    <xf numFmtId="0" fontId="12" fillId="0" borderId="0" xfId="52" applyAlignment="1">
      <alignment/>
      <protection/>
    </xf>
    <xf numFmtId="0" fontId="66" fillId="0" borderId="0" xfId="52" applyFont="1" applyAlignment="1">
      <alignment/>
      <protection/>
    </xf>
    <xf numFmtId="0" fontId="2" fillId="34" borderId="0" xfId="0" applyFont="1" applyFill="1" applyAlignment="1">
      <alignment horizontal="center" vertical="center" wrapText="1"/>
    </xf>
    <xf numFmtId="0" fontId="0" fillId="0" borderId="0" xfId="52" applyFont="1" applyAlignment="1">
      <alignment horizontal="left"/>
      <protection/>
    </xf>
    <xf numFmtId="0" fontId="5" fillId="0" borderId="0" xfId="74" applyAlignment="1">
      <alignment/>
      <protection/>
    </xf>
    <xf numFmtId="0" fontId="0" fillId="0" borderId="0" xfId="52" applyFont="1" applyAlignment="1">
      <alignment horizontal="right"/>
      <protection/>
    </xf>
    <xf numFmtId="0" fontId="6" fillId="0" borderId="10" xfId="52" applyFont="1" applyBorder="1" applyAlignment="1">
      <alignment horizontal="center" vertical="center" wrapText="1"/>
      <protection/>
    </xf>
    <xf numFmtId="177" fontId="9" fillId="0" borderId="10" xfId="82" applyNumberFormat="1" applyFont="1" applyBorder="1" applyAlignment="1">
      <alignment horizontal="center" vertical="center" wrapText="1"/>
      <protection/>
    </xf>
    <xf numFmtId="177" fontId="6" fillId="0" borderId="10" xfId="82" applyNumberFormat="1" applyFont="1" applyBorder="1" applyAlignment="1">
      <alignment horizontal="center" vertical="center" wrapText="1"/>
      <protection/>
    </xf>
    <xf numFmtId="177" fontId="67" fillId="0" borderId="10" xfId="82" applyNumberFormat="1" applyFont="1" applyBorder="1" applyAlignment="1">
      <alignment horizontal="center" vertical="center" wrapText="1"/>
      <protection/>
    </xf>
    <xf numFmtId="185" fontId="10" fillId="0" borderId="10" xfId="70" applyNumberFormat="1" applyFont="1" applyBorder="1" applyAlignment="1">
      <alignment horizontal="left" vertical="center"/>
      <protection/>
    </xf>
    <xf numFmtId="43" fontId="54" fillId="0" borderId="10" xfId="22" applyNumberFormat="1" applyFont="1" applyBorder="1" applyAlignment="1">
      <alignment/>
    </xf>
    <xf numFmtId="185" fontId="12" fillId="0" borderId="10" xfId="70" applyNumberFormat="1" applyFont="1" applyBorder="1" applyAlignment="1">
      <alignment horizontal="left" vertical="center"/>
      <protection/>
    </xf>
    <xf numFmtId="43" fontId="0" fillId="0" borderId="10" xfId="22" applyNumberFormat="1" applyFont="1" applyFill="1" applyBorder="1" applyAlignment="1">
      <alignment/>
    </xf>
    <xf numFmtId="43" fontId="0" fillId="0" borderId="10" xfId="22" applyNumberFormat="1" applyFont="1" applyBorder="1" applyAlignment="1">
      <alignment/>
    </xf>
    <xf numFmtId="43" fontId="54" fillId="0" borderId="10" xfId="22" applyNumberFormat="1" applyFont="1" applyFill="1" applyBorder="1" applyAlignment="1">
      <alignment/>
    </xf>
    <xf numFmtId="180" fontId="54" fillId="0" borderId="10" xfId="70" applyNumberFormat="1" applyFont="1" applyFill="1" applyBorder="1" applyAlignment="1">
      <alignment horizontal="right" vertical="center"/>
      <protection/>
    </xf>
    <xf numFmtId="180" fontId="0" fillId="0" borderId="10" xfId="70" applyNumberFormat="1" applyFont="1" applyFill="1" applyBorder="1" applyAlignment="1">
      <alignment horizontal="right" vertical="center"/>
      <protection/>
    </xf>
    <xf numFmtId="0" fontId="10" fillId="0" borderId="10" xfId="70" applyFont="1" applyBorder="1" applyAlignment="1">
      <alignment horizontal="center" vertical="center"/>
      <protection/>
    </xf>
    <xf numFmtId="0" fontId="6" fillId="0" borderId="0" xfId="52" applyFont="1" applyAlignment="1">
      <alignment/>
      <protection/>
    </xf>
    <xf numFmtId="0" fontId="68" fillId="0" borderId="0" xfId="52" applyFont="1" applyAlignment="1">
      <alignment/>
      <protection/>
    </xf>
    <xf numFmtId="0" fontId="0" fillId="0" borderId="0" xfId="0" applyFont="1" applyFill="1" applyBorder="1" applyAlignment="1">
      <alignment vertical="center"/>
    </xf>
    <xf numFmtId="0" fontId="69" fillId="34" borderId="0" xfId="0" applyFont="1" applyFill="1" applyBorder="1" applyAlignment="1">
      <alignment horizontal="right" vertical="center"/>
    </xf>
    <xf numFmtId="0" fontId="69" fillId="34" borderId="10" xfId="0" applyFont="1" applyFill="1" applyBorder="1" applyAlignment="1">
      <alignment horizontal="center" vertical="center"/>
    </xf>
    <xf numFmtId="0" fontId="69" fillId="34" borderId="10" xfId="0" applyFont="1" applyFill="1" applyBorder="1" applyAlignment="1">
      <alignment horizontal="left" vertical="center"/>
    </xf>
    <xf numFmtId="43" fontId="69" fillId="34" borderId="10" xfId="22" applyNumberFormat="1" applyFont="1" applyFill="1" applyBorder="1" applyAlignment="1">
      <alignment horizontal="left" vertical="center" wrapText="1"/>
    </xf>
    <xf numFmtId="43" fontId="69" fillId="34" borderId="10" xfId="22" applyNumberFormat="1" applyFont="1" applyFill="1" applyBorder="1" applyAlignment="1">
      <alignment horizontal="center" vertical="center" wrapText="1"/>
    </xf>
    <xf numFmtId="43" fontId="69" fillId="34" borderId="10" xfId="22" applyNumberFormat="1" applyFont="1" applyFill="1" applyBorder="1" applyAlignment="1">
      <alignment horizontal="right" vertical="center" wrapText="1"/>
    </xf>
    <xf numFmtId="186" fontId="0" fillId="0" borderId="0" xfId="0" applyNumberFormat="1" applyFont="1" applyFill="1" applyBorder="1" applyAlignment="1">
      <alignment vertical="center"/>
    </xf>
    <xf numFmtId="43" fontId="69" fillId="34" borderId="10" xfId="22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69" fillId="34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58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70" fillId="0" borderId="0" xfId="0" applyFont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71" fillId="0" borderId="14" xfId="0" applyFont="1" applyFill="1" applyBorder="1" applyAlignment="1">
      <alignment horizontal="center" vertical="center"/>
    </xf>
    <xf numFmtId="0" fontId="72" fillId="0" borderId="14" xfId="0" applyFont="1" applyFill="1" applyBorder="1" applyAlignment="1">
      <alignment horizontal="right" vertical="center"/>
    </xf>
    <xf numFmtId="0" fontId="62" fillId="0" borderId="11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2" fillId="0" borderId="15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/>
    </xf>
    <xf numFmtId="179" fontId="62" fillId="0" borderId="10" xfId="0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/>
    </xf>
    <xf numFmtId="10" fontId="62" fillId="0" borderId="10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left" vertical="top" wrapText="1"/>
    </xf>
    <xf numFmtId="0" fontId="7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70" fillId="0" borderId="0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3" fillId="0" borderId="10" xfId="0" applyFont="1" applyBorder="1" applyAlignment="1">
      <alignment horizontal="center" vertical="center"/>
    </xf>
    <xf numFmtId="0" fontId="74" fillId="0" borderId="10" xfId="0" applyFont="1" applyFill="1" applyBorder="1" applyAlignment="1">
      <alignment vertical="center" wrapText="1"/>
    </xf>
    <xf numFmtId="187" fontId="75" fillId="0" borderId="10" xfId="22" applyNumberFormat="1" applyFont="1" applyFill="1" applyBorder="1" applyAlignment="1">
      <alignment vertical="center" wrapText="1"/>
    </xf>
    <xf numFmtId="0" fontId="16" fillId="0" borderId="10" xfId="0" applyFont="1" applyBorder="1" applyAlignment="1" applyProtection="1">
      <alignment horizontal="left" vertical="center" indent="2"/>
      <protection/>
    </xf>
    <xf numFmtId="41" fontId="64" fillId="0" borderId="10" xfId="19" applyNumberFormat="1" applyFont="1" applyFill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horizontal="left" vertical="center" indent="2"/>
      <protection/>
    </xf>
    <xf numFmtId="187" fontId="75" fillId="0" borderId="10" xfId="22" applyNumberFormat="1" applyFont="1" applyFill="1" applyBorder="1" applyAlignment="1">
      <alignment vertical="center"/>
    </xf>
    <xf numFmtId="41" fontId="75" fillId="0" borderId="10" xfId="19" applyNumberFormat="1" applyFont="1" applyFill="1" applyBorder="1" applyAlignment="1" applyProtection="1">
      <alignment vertical="center"/>
      <protection/>
    </xf>
    <xf numFmtId="0" fontId="16" fillId="0" borderId="10" xfId="0" applyFont="1" applyFill="1" applyBorder="1" applyAlignment="1" applyProtection="1">
      <alignment horizontal="left" vertical="center" indent="2"/>
      <protection/>
    </xf>
    <xf numFmtId="0" fontId="16" fillId="0" borderId="10" xfId="0" applyFont="1" applyBorder="1" applyAlignment="1" applyProtection="1">
      <alignment horizontal="left" vertical="center" indent="2" shrinkToFit="1"/>
      <protection/>
    </xf>
    <xf numFmtId="0" fontId="76" fillId="0" borderId="10" xfId="0" applyFont="1" applyBorder="1" applyAlignment="1" applyProtection="1">
      <alignment horizontal="left" vertical="center" indent="2"/>
      <protection/>
    </xf>
    <xf numFmtId="0" fontId="70" fillId="0" borderId="0" xfId="0" applyFont="1" applyBorder="1" applyAlignment="1">
      <alignment horizontal="center" vertical="center"/>
    </xf>
    <xf numFmtId="188" fontId="62" fillId="0" borderId="1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77" fillId="0" borderId="10" xfId="0" applyNumberFormat="1" applyFont="1" applyBorder="1" applyAlignment="1">
      <alignment horizontal="left" vertical="center"/>
    </xf>
    <xf numFmtId="180" fontId="1" fillId="0" borderId="10" xfId="69" applyNumberFormat="1" applyFont="1" applyFill="1" applyBorder="1" applyAlignment="1">
      <alignment vertical="center" shrinkToFit="1"/>
      <protection/>
    </xf>
    <xf numFmtId="49" fontId="77" fillId="0" borderId="10" xfId="0" applyNumberFormat="1" applyFont="1" applyBorder="1" applyAlignment="1">
      <alignment horizontal="left" vertical="center" indent="1"/>
    </xf>
    <xf numFmtId="180" fontId="1" fillId="0" borderId="10" xfId="0" applyNumberFormat="1" applyFont="1" applyFill="1" applyBorder="1" applyAlignment="1">
      <alignment vertical="center"/>
    </xf>
    <xf numFmtId="180" fontId="1" fillId="0" borderId="10" xfId="69" applyNumberFormat="1" applyFont="1" applyFill="1" applyBorder="1" applyAlignment="1">
      <alignment vertical="center"/>
      <protection/>
    </xf>
    <xf numFmtId="49" fontId="77" fillId="0" borderId="10" xfId="0" applyNumberFormat="1" applyFont="1" applyBorder="1" applyAlignment="1">
      <alignment horizontal="left" vertical="center" indent="2"/>
    </xf>
    <xf numFmtId="49" fontId="77" fillId="0" borderId="10" xfId="0" applyNumberFormat="1" applyFont="1" applyBorder="1" applyAlignment="1">
      <alignment horizontal="left" vertical="center" indent="2" shrinkToFit="1"/>
    </xf>
    <xf numFmtId="49" fontId="77" fillId="0" borderId="10" xfId="0" applyNumberFormat="1" applyFont="1" applyBorder="1" applyAlignment="1">
      <alignment horizontal="left" vertical="center" indent="1" shrinkToFit="1"/>
    </xf>
    <xf numFmtId="49" fontId="78" fillId="0" borderId="10" xfId="0" applyNumberFormat="1" applyFont="1" applyBorder="1" applyAlignment="1">
      <alignment horizontal="left" vertical="center" indent="2"/>
    </xf>
    <xf numFmtId="49" fontId="78" fillId="0" borderId="10" xfId="0" applyNumberFormat="1" applyFont="1" applyBorder="1" applyAlignment="1">
      <alignment horizontal="left" vertical="center" indent="1"/>
    </xf>
    <xf numFmtId="49" fontId="78" fillId="0" borderId="10" xfId="0" applyNumberFormat="1" applyFont="1" applyBorder="1" applyAlignment="1">
      <alignment horizontal="left" vertical="center" indent="2" shrinkToFit="1"/>
    </xf>
    <xf numFmtId="49" fontId="78" fillId="0" borderId="10" xfId="0" applyNumberFormat="1" applyFont="1" applyBorder="1" applyAlignment="1">
      <alignment horizontal="left" vertical="center"/>
    </xf>
    <xf numFmtId="49" fontId="78" fillId="0" borderId="10" xfId="0" applyNumberFormat="1" applyFont="1" applyBorder="1" applyAlignment="1">
      <alignment horizontal="left" vertical="center" indent="1" shrinkToFit="1"/>
    </xf>
    <xf numFmtId="49" fontId="64" fillId="0" borderId="10" xfId="0" applyNumberFormat="1" applyFont="1" applyBorder="1" applyAlignment="1">
      <alignment horizontal="left" indent="2"/>
    </xf>
    <xf numFmtId="49" fontId="64" fillId="0" borderId="10" xfId="0" applyNumberFormat="1" applyFont="1" applyBorder="1" applyAlignment="1">
      <alignment horizontal="left" indent="2" shrinkToFit="1"/>
    </xf>
    <xf numFmtId="49" fontId="64" fillId="0" borderId="10" xfId="0" applyNumberFormat="1" applyFont="1" applyBorder="1" applyAlignment="1">
      <alignment horizontal="left" vertical="center" indent="1"/>
    </xf>
    <xf numFmtId="49" fontId="64" fillId="0" borderId="10" xfId="0" applyNumberFormat="1" applyFont="1" applyBorder="1" applyAlignment="1">
      <alignment horizontal="left" vertical="center" indent="1" shrinkToFit="1"/>
    </xf>
    <xf numFmtId="49" fontId="64" fillId="0" borderId="10" xfId="0" applyNumberFormat="1" applyFont="1" applyBorder="1" applyAlignment="1">
      <alignment horizontal="left" indent="1" shrinkToFit="1"/>
    </xf>
    <xf numFmtId="49" fontId="64" fillId="0" borderId="10" xfId="0" applyNumberFormat="1" applyFont="1" applyBorder="1" applyAlignment="1">
      <alignment/>
    </xf>
    <xf numFmtId="49" fontId="64" fillId="0" borderId="10" xfId="0" applyNumberFormat="1" applyFont="1" applyBorder="1" applyAlignment="1">
      <alignment horizontal="left" indent="1"/>
    </xf>
    <xf numFmtId="0" fontId="0" fillId="0" borderId="10" xfId="0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177" fontId="9" fillId="0" borderId="10" xfId="81" applyNumberFormat="1" applyFont="1" applyFill="1" applyBorder="1">
      <alignment vertical="center"/>
      <protection/>
    </xf>
    <xf numFmtId="0" fontId="54" fillId="0" borderId="10" xfId="0" applyFont="1" applyFill="1" applyBorder="1" applyAlignment="1">
      <alignment vertical="center"/>
    </xf>
    <xf numFmtId="0" fontId="54" fillId="0" borderId="10" xfId="0" applyFont="1" applyBorder="1" applyAlignment="1">
      <alignment vertical="center" shrinkToFit="1"/>
    </xf>
    <xf numFmtId="0" fontId="9" fillId="0" borderId="10" xfId="82" applyFont="1" applyFill="1" applyBorder="1" applyAlignment="1">
      <alignment horizontal="left" vertical="center"/>
      <protection/>
    </xf>
    <xf numFmtId="177" fontId="9" fillId="0" borderId="10" xfId="82" applyNumberFormat="1" applyFont="1" applyFill="1" applyBorder="1">
      <alignment vertical="center"/>
      <protection/>
    </xf>
    <xf numFmtId="179" fontId="9" fillId="0" borderId="10" xfId="46" applyNumberFormat="1" applyFont="1" applyFill="1" applyBorder="1" applyAlignment="1">
      <alignment vertical="center"/>
    </xf>
    <xf numFmtId="0" fontId="1" fillId="0" borderId="10" xfId="82" applyFont="1" applyBorder="1" applyAlignment="1">
      <alignment horizontal="left" vertical="center"/>
      <protection/>
    </xf>
    <xf numFmtId="0" fontId="65" fillId="0" borderId="0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65" fillId="0" borderId="10" xfId="0" applyFont="1" applyBorder="1" applyAlignment="1">
      <alignment horizontal="center" vertical="center"/>
    </xf>
    <xf numFmtId="0" fontId="79" fillId="0" borderId="10" xfId="0" applyFont="1" applyBorder="1" applyAlignment="1">
      <alignment vertical="center"/>
    </xf>
    <xf numFmtId="180" fontId="1" fillId="0" borderId="10" xfId="82" applyNumberFormat="1" applyFont="1" applyBorder="1">
      <alignment vertical="center"/>
      <protection/>
    </xf>
    <xf numFmtId="180" fontId="1" fillId="0" borderId="10" xfId="34" applyNumberFormat="1" applyFont="1" applyFill="1" applyBorder="1" applyAlignment="1" applyProtection="1">
      <alignment vertical="center"/>
      <protection locked="0"/>
    </xf>
    <xf numFmtId="0" fontId="79" fillId="0" borderId="10" xfId="0" applyFont="1" applyBorder="1" applyAlignment="1">
      <alignment vertical="center"/>
    </xf>
    <xf numFmtId="0" fontId="65" fillId="0" borderId="10" xfId="0" applyFont="1" applyFill="1" applyBorder="1" applyAlignment="1">
      <alignment vertical="center"/>
    </xf>
    <xf numFmtId="180" fontId="9" fillId="0" borderId="10" xfId="82" applyNumberFormat="1" applyFont="1" applyBorder="1">
      <alignment vertical="center"/>
      <protection/>
    </xf>
    <xf numFmtId="177" fontId="9" fillId="0" borderId="10" xfId="81" applyNumberFormat="1" applyFont="1" applyBorder="1">
      <alignment vertical="center"/>
      <protection/>
    </xf>
    <xf numFmtId="0" fontId="79" fillId="0" borderId="10" xfId="0" applyFont="1" applyFill="1" applyBorder="1" applyAlignment="1">
      <alignment vertical="center"/>
    </xf>
    <xf numFmtId="177" fontId="79" fillId="0" borderId="10" xfId="0" applyNumberFormat="1" applyFont="1" applyBorder="1" applyAlignment="1">
      <alignment vertical="center"/>
    </xf>
    <xf numFmtId="177" fontId="1" fillId="0" borderId="10" xfId="81" applyNumberFormat="1" applyFont="1" applyBorder="1">
      <alignment vertical="center"/>
      <protection/>
    </xf>
    <xf numFmtId="177" fontId="9" fillId="0" borderId="10" xfId="82" applyNumberFormat="1" applyFont="1" applyBorder="1">
      <alignment vertical="center"/>
      <protection/>
    </xf>
    <xf numFmtId="0" fontId="65" fillId="0" borderId="10" xfId="0" applyFont="1" applyBorder="1" applyAlignment="1">
      <alignment vertical="center"/>
    </xf>
    <xf numFmtId="0" fontId="79" fillId="0" borderId="0" xfId="0" applyFont="1" applyFill="1" applyBorder="1" applyAlignment="1">
      <alignment horizontal="left" vertical="center" wrapText="1"/>
    </xf>
    <xf numFmtId="0" fontId="62" fillId="0" borderId="10" xfId="0" applyFont="1" applyBorder="1" applyAlignment="1">
      <alignment horizontal="left" vertical="center" indent="2"/>
    </xf>
    <xf numFmtId="180" fontId="1" fillId="33" borderId="16" xfId="84" applyNumberFormat="1" applyFont="1" applyFill="1" applyBorder="1" applyAlignment="1" applyProtection="1">
      <alignment horizontal="right" vertical="center"/>
      <protection/>
    </xf>
    <xf numFmtId="180" fontId="9" fillId="33" borderId="16" xfId="84" applyNumberFormat="1" applyFont="1" applyFill="1" applyBorder="1" applyAlignment="1" applyProtection="1">
      <alignment horizontal="right" vertical="center"/>
      <protection/>
    </xf>
    <xf numFmtId="0" fontId="61" fillId="0" borderId="10" xfId="0" applyFont="1" applyBorder="1" applyAlignment="1">
      <alignment vertical="center" shrinkToFit="1"/>
    </xf>
    <xf numFmtId="0" fontId="62" fillId="0" borderId="13" xfId="0" applyFont="1" applyBorder="1" applyAlignment="1">
      <alignment vertical="center"/>
    </xf>
    <xf numFmtId="177" fontId="9" fillId="33" borderId="10" xfId="82" applyNumberFormat="1" applyFont="1" applyFill="1" applyBorder="1">
      <alignment vertical="center"/>
      <protection/>
    </xf>
    <xf numFmtId="177" fontId="9" fillId="33" borderId="13" xfId="82" applyNumberFormat="1" applyFont="1" applyFill="1" applyBorder="1">
      <alignment vertical="center"/>
      <protection/>
    </xf>
    <xf numFmtId="180" fontId="62" fillId="0" borderId="0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80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9" fontId="0" fillId="0" borderId="10" xfId="26" applyNumberFormat="1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0" fillId="0" borderId="0" xfId="74" applyFont="1" applyFill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5" fillId="0" borderId="0" xfId="74" applyFont="1" applyFill="1" applyAlignment="1">
      <alignment vertical="center"/>
      <protection/>
    </xf>
    <xf numFmtId="0" fontId="0" fillId="0" borderId="0" xfId="0" applyFont="1" applyAlignment="1" quotePrefix="1">
      <alignment vertical="center"/>
    </xf>
  </cellXfs>
  <cellStyles count="7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百分比 8" xfId="23"/>
    <cellStyle name="60% - 强调文字颜色 3" xfId="24"/>
    <cellStyle name="Hyperlink" xfId="25"/>
    <cellStyle name="Percent" xfId="26"/>
    <cellStyle name="Followed Hyperlink" xfId="27"/>
    <cellStyle name="百分比 2" xfId="28"/>
    <cellStyle name="注释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标题 1" xfId="36"/>
    <cellStyle name="标题 2" xfId="37"/>
    <cellStyle name="百分比 5" xfId="38"/>
    <cellStyle name="60% - 强调文字颜色 1" xfId="39"/>
    <cellStyle name="标题 3" xfId="40"/>
    <cellStyle name="60% - 强调文字颜色 4" xfId="41"/>
    <cellStyle name="输出" xfId="42"/>
    <cellStyle name="常规 19 2" xfId="43"/>
    <cellStyle name="计算" xfId="44"/>
    <cellStyle name="检查单元格" xfId="45"/>
    <cellStyle name="百分比 2 2 3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常规 16" xfId="52"/>
    <cellStyle name="适中" xfId="53"/>
    <cellStyle name="常规 2 2 6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常规 16 2" xfId="70"/>
    <cellStyle name="40% - 强调文字颜色 6" xfId="71"/>
    <cellStyle name="60% - 强调文字颜色 6" xfId="72"/>
    <cellStyle name="常规 11 3" xfId="73"/>
    <cellStyle name="常规 10 2 2" xfId="74"/>
    <cellStyle name="常规 24" xfId="75"/>
    <cellStyle name="常规 19" xfId="76"/>
    <cellStyle name="常规 2" xfId="77"/>
    <cellStyle name="常规 2 15" xfId="78"/>
    <cellStyle name="常规 2 4" xfId="79"/>
    <cellStyle name="常规 22" xfId="80"/>
    <cellStyle name="常规_2007年云南省向人大报送政府收支预算表格式编制过程表" xfId="81"/>
    <cellStyle name="常规_2007年云南省向人大报送政府收支预算表格式编制过程表 2" xfId="82"/>
    <cellStyle name="常规_2007年云南省向人大报送政府收支预算表格式编制过程表 2 2" xfId="83"/>
    <cellStyle name="常规_exceltmp1" xfId="84"/>
    <cellStyle name="千位分隔 2" xfId="85"/>
    <cellStyle name="千位分隔 2 4" xfId="86"/>
    <cellStyle name="千位分隔 2 4 2" xfId="87"/>
    <cellStyle name="千位分隔 5" xfId="88"/>
  </cellStyles>
  <dxfs count="3">
    <dxf>
      <font>
        <b val="0"/>
        <color rgb="FFFF0000"/>
      </font>
      <border/>
    </dxf>
    <dxf>
      <font>
        <b val="0"/>
        <color rgb="FFFFFFFF"/>
      </font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Zeros="0" view="pageBreakPreview" zoomScaleSheetLayoutView="100" workbookViewId="0" topLeftCell="H7">
      <selection activeCell="A31" sqref="A31"/>
    </sheetView>
  </sheetViews>
  <sheetFormatPr defaultColWidth="9.00390625" defaultRowHeight="15"/>
  <cols>
    <col min="1" max="1" width="80.140625" style="243" customWidth="1"/>
    <col min="2" max="2" width="4.7109375" style="0" hidden="1" customWidth="1"/>
    <col min="3" max="3" width="61.8515625" style="0" hidden="1" customWidth="1"/>
    <col min="4" max="4" width="13.140625" style="0" hidden="1" customWidth="1"/>
    <col min="5" max="6" width="9.00390625" style="0" hidden="1" customWidth="1"/>
  </cols>
  <sheetData>
    <row r="1" ht="25.5">
      <c r="A1" s="244" t="s">
        <v>0</v>
      </c>
    </row>
    <row r="2" spans="1:6" ht="27" customHeight="1">
      <c r="A2" s="244"/>
      <c r="F2" s="245" t="s">
        <v>1</v>
      </c>
    </row>
    <row r="3" spans="1:6" ht="24" customHeight="1">
      <c r="A3" s="246" t="str">
        <f>B3&amp;C3</f>
        <v>表1-1  勐海县地方一般公共预算收入预算表</v>
      </c>
      <c r="B3" s="245" t="s">
        <v>2</v>
      </c>
      <c r="C3" t="str">
        <f ca="1">INDIRECT(D3)</f>
        <v>1-1  勐海县地方一般公共预算收入预算表</v>
      </c>
      <c r="D3" s="247" t="s">
        <v>3</v>
      </c>
      <c r="E3">
        <f>LENB(C3)</f>
        <v>37</v>
      </c>
      <c r="F3">
        <v>1</v>
      </c>
    </row>
    <row r="4" spans="1:6" ht="24" customHeight="1">
      <c r="A4" s="246" t="str">
        <f aca="true" t="shared" si="0" ref="A4:A31">B4&amp;C4</f>
        <v>表1-2  勐海县地方一般公共预算支出预算表</v>
      </c>
      <c r="B4" s="245" t="s">
        <v>2</v>
      </c>
      <c r="C4" t="str">
        <f ca="1">INDIRECT(D4)</f>
        <v>1-2  勐海县地方一般公共预算支出预算表</v>
      </c>
      <c r="D4" s="247" t="s">
        <v>4</v>
      </c>
      <c r="E4">
        <f aca="true" t="shared" si="1" ref="E4:E31">LENB(C4)</f>
        <v>37</v>
      </c>
      <c r="F4">
        <v>2</v>
      </c>
    </row>
    <row r="5" spans="1:6" ht="24" customHeight="1">
      <c r="A5" s="246" t="str">
        <f t="shared" si="0"/>
        <v>表1-1（2） 勐海县县本级地方一般公共预算收入预算表</v>
      </c>
      <c r="B5" s="245" t="s">
        <v>2</v>
      </c>
      <c r="C5" t="str">
        <f ca="1">INDIRECT(D5)</f>
        <v>1-1（2） 勐海县县本级地方一般公共预算收入预算表</v>
      </c>
      <c r="D5" s="247" t="s">
        <v>5</v>
      </c>
      <c r="E5">
        <f t="shared" si="1"/>
        <v>47</v>
      </c>
      <c r="F5">
        <v>3</v>
      </c>
    </row>
    <row r="6" spans="1:6" ht="24" customHeight="1">
      <c r="A6" s="246" t="str">
        <f t="shared" si="0"/>
        <v>表1-3  勐海县地方一般公共预算本级支出表</v>
      </c>
      <c r="B6" s="245" t="s">
        <v>2</v>
      </c>
      <c r="C6" t="str">
        <f ca="1">INDIRECT(D6)</f>
        <v>1-3  勐海县地方一般公共预算本级支出表</v>
      </c>
      <c r="D6" s="247" t="s">
        <v>6</v>
      </c>
      <c r="E6">
        <f t="shared" si="1"/>
        <v>37</v>
      </c>
      <c r="F6">
        <v>3</v>
      </c>
    </row>
    <row r="7" spans="1:6" ht="24" customHeight="1">
      <c r="A7" s="246" t="str">
        <f t="shared" si="0"/>
        <v>表1-4  勐海县一般公共预算本级基本支出表</v>
      </c>
      <c r="B7" s="245" t="s">
        <v>2</v>
      </c>
      <c r="C7" t="str">
        <f ca="1" t="shared" si="2" ref="C7:C31">INDIRECT(D7)</f>
        <v>1-4  勐海县一般公共预算本级基本支出表</v>
      </c>
      <c r="D7" s="247" t="s">
        <v>7</v>
      </c>
      <c r="E7">
        <f t="shared" si="1"/>
        <v>37</v>
      </c>
      <c r="F7">
        <v>4</v>
      </c>
    </row>
    <row r="8" spans="1:6" ht="24" customHeight="1">
      <c r="A8" s="246" t="str">
        <f t="shared" si="0"/>
        <v>表1-5  勐海县一般公共预算税收返还和转移支付预算表</v>
      </c>
      <c r="B8" s="245" t="s">
        <v>2</v>
      </c>
      <c r="C8" t="str">
        <f ca="1" t="shared" si="2"/>
        <v>1-5  勐海县一般公共预算税收返还和转移支付预算表</v>
      </c>
      <c r="D8" s="247" t="s">
        <v>8</v>
      </c>
      <c r="E8">
        <f t="shared" si="1"/>
        <v>47</v>
      </c>
      <c r="F8">
        <v>5</v>
      </c>
    </row>
    <row r="9" spans="1:6" ht="24" customHeight="1">
      <c r="A9" s="246" t="str">
        <f t="shared" si="0"/>
        <v>表1-6  勐海县对乡镇专项转移支付分地区分项目预算表</v>
      </c>
      <c r="B9" s="245" t="s">
        <v>2</v>
      </c>
      <c r="C9" t="str">
        <f ca="1" t="shared" si="2"/>
        <v>1-6  勐海县对乡镇专项转移支付分地区分项目预算表</v>
      </c>
      <c r="D9" s="247" t="s">
        <v>9</v>
      </c>
      <c r="E9">
        <f t="shared" si="1"/>
        <v>47</v>
      </c>
      <c r="F9">
        <v>6</v>
      </c>
    </row>
    <row r="10" spans="1:6" ht="24" customHeight="1">
      <c r="A10" s="246" t="str">
        <f t="shared" si="0"/>
        <v>表1-7  “三公”经费预算财政拨款情况统计表</v>
      </c>
      <c r="B10" s="245" t="s">
        <v>2</v>
      </c>
      <c r="C10" t="str">
        <f ca="1" t="shared" si="2"/>
        <v>1-7  “三公”经费预算财政拨款情况统计表</v>
      </c>
      <c r="D10" s="247" t="s">
        <v>10</v>
      </c>
      <c r="E10">
        <f t="shared" si="1"/>
        <v>39</v>
      </c>
      <c r="F10">
        <v>7</v>
      </c>
    </row>
    <row r="11" spans="1:6" ht="24" customHeight="1">
      <c r="A11" s="246" t="str">
        <f t="shared" si="0"/>
        <v>表1-8  勐海县政府一般债务限额和余额情况表</v>
      </c>
      <c r="B11" s="245" t="s">
        <v>2</v>
      </c>
      <c r="C11" t="str">
        <f ca="1" t="shared" si="2"/>
        <v>1-8  勐海县政府一般债务限额和余额情况表</v>
      </c>
      <c r="D11" s="247" t="s">
        <v>11</v>
      </c>
      <c r="E11">
        <f t="shared" si="1"/>
        <v>39</v>
      </c>
      <c r="F11">
        <v>8</v>
      </c>
    </row>
    <row r="12" spans="1:6" ht="24" customHeight="1">
      <c r="A12" s="246" t="str">
        <f t="shared" si="0"/>
        <v>表1-9  勐海县县本级政府一般债务余额情况表</v>
      </c>
      <c r="B12" s="245" t="s">
        <v>2</v>
      </c>
      <c r="C12" t="str">
        <f ca="1" t="shared" si="2"/>
        <v>1-9  勐海县县本级政府一般债务余额情况表</v>
      </c>
      <c r="D12" s="247" t="s">
        <v>12</v>
      </c>
      <c r="E12">
        <f t="shared" si="1"/>
        <v>39</v>
      </c>
      <c r="F12">
        <v>9</v>
      </c>
    </row>
    <row r="13" spans="1:6" ht="24" customHeight="1">
      <c r="A13" s="246" t="str">
        <f t="shared" si="0"/>
        <v>表1-10  勐海县政府一般债务分地区限额表</v>
      </c>
      <c r="B13" s="245" t="s">
        <v>2</v>
      </c>
      <c r="C13" t="str">
        <f ca="1" t="shared" si="2"/>
        <v>1-10  勐海县政府一般债务分地区限额表</v>
      </c>
      <c r="D13" s="247" t="s">
        <v>13</v>
      </c>
      <c r="E13">
        <f t="shared" si="1"/>
        <v>36</v>
      </c>
      <c r="F13">
        <v>10</v>
      </c>
    </row>
    <row r="14" spans="1:6" ht="24" customHeight="1">
      <c r="A14" s="246" t="str">
        <f t="shared" si="0"/>
        <v>表1-11  勐海县政府一般债务余额情况表</v>
      </c>
      <c r="B14" s="245" t="s">
        <v>2</v>
      </c>
      <c r="C14" t="str">
        <f ca="1" t="shared" si="2"/>
        <v>1-11  勐海县政府一般债务余额情况表</v>
      </c>
      <c r="D14" s="247" t="s">
        <v>14</v>
      </c>
      <c r="E14">
        <f t="shared" si="1"/>
        <v>34</v>
      </c>
      <c r="F14">
        <v>11</v>
      </c>
    </row>
    <row r="15" spans="1:6" ht="24" customHeight="1">
      <c r="A15" s="246" t="str">
        <f t="shared" si="0"/>
        <v>表1-12  勐海县县本级政府一般债务余额情况表</v>
      </c>
      <c r="B15" s="245" t="s">
        <v>2</v>
      </c>
      <c r="C15" t="str">
        <f ca="1" t="shared" si="2"/>
        <v>1-12  勐海县县本级政府一般债务余额情况表</v>
      </c>
      <c r="D15" s="247" t="s">
        <v>15</v>
      </c>
      <c r="E15">
        <f t="shared" si="1"/>
        <v>40</v>
      </c>
      <c r="F15">
        <v>12</v>
      </c>
    </row>
    <row r="16" spans="1:6" ht="24" customHeight="1">
      <c r="A16" s="246" t="str">
        <f t="shared" si="0"/>
        <v>表1-13  勐海县一般公共预算政府预算经济分类表（基本支出）</v>
      </c>
      <c r="B16" s="245" t="s">
        <v>2</v>
      </c>
      <c r="C16" t="str">
        <f ca="1" t="shared" si="2"/>
        <v>1-13  勐海县一般公共预算政府预算经济分类表（基本支出）</v>
      </c>
      <c r="D16" s="247" t="s">
        <v>16</v>
      </c>
      <c r="E16">
        <f t="shared" si="1"/>
        <v>54</v>
      </c>
      <c r="F16">
        <v>13</v>
      </c>
    </row>
    <row r="17" spans="1:6" ht="24" customHeight="1">
      <c r="A17" s="246" t="str">
        <f t="shared" si="0"/>
        <v>表2-1  勐海县政府性基金收入预算表</v>
      </c>
      <c r="B17" s="245" t="s">
        <v>2</v>
      </c>
      <c r="C17" t="str">
        <f ca="1" t="shared" si="2"/>
        <v>2-1  勐海县政府性基金收入预算表</v>
      </c>
      <c r="D17" s="247" t="s">
        <v>17</v>
      </c>
      <c r="E17">
        <f t="shared" si="1"/>
        <v>31</v>
      </c>
      <c r="F17">
        <v>14</v>
      </c>
    </row>
    <row r="18" spans="1:6" ht="24" customHeight="1">
      <c r="A18" s="246" t="str">
        <f t="shared" si="0"/>
        <v>表2-2  勐海县政府性基金支出预算表</v>
      </c>
      <c r="B18" s="245" t="s">
        <v>2</v>
      </c>
      <c r="C18" t="str">
        <f ca="1" t="shared" si="2"/>
        <v>2-2  勐海县政府性基金支出预算表</v>
      </c>
      <c r="D18" s="247" t="s">
        <v>18</v>
      </c>
      <c r="E18">
        <f t="shared" si="1"/>
        <v>31</v>
      </c>
      <c r="F18">
        <v>15</v>
      </c>
    </row>
    <row r="19" spans="1:6" ht="24" customHeight="1">
      <c r="A19" s="246" t="str">
        <f t="shared" si="0"/>
        <v>表2-3  勐海县县本级政府性基金支出预算表</v>
      </c>
      <c r="B19" s="245" t="s">
        <v>2</v>
      </c>
      <c r="C19" t="str">
        <f ca="1" t="shared" si="2"/>
        <v>2-3  勐海县县本级政府性基金支出预算表</v>
      </c>
      <c r="D19" s="247" t="s">
        <v>19</v>
      </c>
      <c r="E19">
        <f t="shared" si="1"/>
        <v>37</v>
      </c>
      <c r="F19">
        <v>16</v>
      </c>
    </row>
    <row r="20" spans="1:6" ht="24" customHeight="1">
      <c r="A20" s="246" t="str">
        <f t="shared" si="0"/>
        <v>表2-4  勐海县对乡镇政府性基金转移支付预算表</v>
      </c>
      <c r="B20" s="245" t="s">
        <v>2</v>
      </c>
      <c r="C20" t="str">
        <f ca="1" t="shared" si="2"/>
        <v>2-4  勐海县对乡镇政府性基金转移支付预算表</v>
      </c>
      <c r="D20" s="247" t="s">
        <v>20</v>
      </c>
      <c r="E20">
        <f t="shared" si="1"/>
        <v>41</v>
      </c>
      <c r="F20">
        <v>17</v>
      </c>
    </row>
    <row r="21" spans="1:6" ht="24" customHeight="1">
      <c r="A21" s="246" t="str">
        <f t="shared" si="0"/>
        <v>表2-5  勐海县对乡镇政府性基金转移支付分地区分项目预算表</v>
      </c>
      <c r="B21" s="245" t="s">
        <v>2</v>
      </c>
      <c r="C21" t="str">
        <f ca="1" t="shared" si="2"/>
        <v>2-5  勐海县对乡镇政府性基金转移支付分地区分项目预算表</v>
      </c>
      <c r="D21" s="247" t="s">
        <v>21</v>
      </c>
      <c r="E21">
        <f t="shared" si="1"/>
        <v>53</v>
      </c>
      <c r="F21">
        <v>18</v>
      </c>
    </row>
    <row r="22" spans="1:6" ht="24" customHeight="1">
      <c r="A22" s="246" t="str">
        <f t="shared" si="0"/>
        <v>表2-6  勐海县政府专项债务限额和余额情况表 </v>
      </c>
      <c r="B22" s="245" t="s">
        <v>2</v>
      </c>
      <c r="C22" t="str">
        <f ca="1" t="shared" si="2"/>
        <v>2-6  勐海县政府专项债务限额和余额情况表 </v>
      </c>
      <c r="D22" s="247" t="s">
        <v>22</v>
      </c>
      <c r="E22">
        <f t="shared" si="1"/>
        <v>40</v>
      </c>
      <c r="F22">
        <v>19</v>
      </c>
    </row>
    <row r="23" spans="1:6" ht="24" customHeight="1">
      <c r="A23" s="246" t="str">
        <f t="shared" si="0"/>
        <v>表3-1  勐海县国有资本经营预算收入表</v>
      </c>
      <c r="B23" s="245" t="s">
        <v>2</v>
      </c>
      <c r="C23" t="str">
        <f ca="1" t="shared" si="2"/>
        <v>3-1  勐海县国有资本经营预算收入表</v>
      </c>
      <c r="D23" s="247" t="s">
        <v>23</v>
      </c>
      <c r="E23">
        <f t="shared" si="1"/>
        <v>33</v>
      </c>
      <c r="F23">
        <v>20</v>
      </c>
    </row>
    <row r="24" spans="1:6" ht="24" customHeight="1">
      <c r="A24" s="246" t="str">
        <f t="shared" si="0"/>
        <v>表3-2  勐海县国有资本经营预算支出表</v>
      </c>
      <c r="B24" s="245" t="s">
        <v>2</v>
      </c>
      <c r="C24" t="str">
        <f ca="1" t="shared" si="2"/>
        <v>3-2  勐海县国有资本经营预算支出表</v>
      </c>
      <c r="D24" s="247" t="s">
        <v>24</v>
      </c>
      <c r="E24">
        <f t="shared" si="1"/>
        <v>33</v>
      </c>
      <c r="F24">
        <v>21</v>
      </c>
    </row>
    <row r="25" spans="1:6" ht="24" customHeight="1">
      <c r="A25" s="246" t="str">
        <f t="shared" si="0"/>
        <v>表3-1（2） 勐海县本级国有资本经营收入预算表</v>
      </c>
      <c r="B25" s="245" t="s">
        <v>2</v>
      </c>
      <c r="C25" t="str">
        <f ca="1" t="shared" si="2"/>
        <v>3-1（2） 勐海县本级国有资本经营收入预算表</v>
      </c>
      <c r="D25" s="247" t="s">
        <v>25</v>
      </c>
      <c r="E25">
        <f t="shared" si="1"/>
        <v>41</v>
      </c>
      <c r="F25">
        <v>22</v>
      </c>
    </row>
    <row r="26" spans="1:6" ht="24" customHeight="1">
      <c r="A26" s="246" t="str">
        <f t="shared" si="0"/>
        <v>表3-3  勐海县县本级国有资本经营支出预算表</v>
      </c>
      <c r="B26" s="245" t="s">
        <v>2</v>
      </c>
      <c r="C26" t="str">
        <f ca="1" t="shared" si="2"/>
        <v>3-3  勐海县县本级国有资本经营支出预算表</v>
      </c>
      <c r="D26" s="247" t="s">
        <v>26</v>
      </c>
      <c r="E26">
        <f t="shared" si="1"/>
        <v>39</v>
      </c>
      <c r="F26">
        <v>22</v>
      </c>
    </row>
    <row r="27" spans="1:6" ht="24" customHeight="1">
      <c r="A27" s="246" t="str">
        <f t="shared" si="0"/>
        <v>表4-1  勐海县社会保险基金收入预算表</v>
      </c>
      <c r="B27" s="245" t="s">
        <v>2</v>
      </c>
      <c r="C27" t="str">
        <f ca="1" t="shared" si="2"/>
        <v>4-1  勐海县社会保险基金收入预算表</v>
      </c>
      <c r="D27" s="247" t="s">
        <v>27</v>
      </c>
      <c r="E27">
        <f t="shared" si="1"/>
        <v>33</v>
      </c>
      <c r="F27">
        <v>23</v>
      </c>
    </row>
    <row r="28" spans="1:6" ht="24" customHeight="1">
      <c r="A28" s="246" t="str">
        <f t="shared" si="0"/>
        <v>表4-2  勐海县社会保险基金支出预算表</v>
      </c>
      <c r="B28" s="245" t="s">
        <v>2</v>
      </c>
      <c r="C28" t="str">
        <f ca="1" t="shared" si="2"/>
        <v>4-2  勐海县社会保险基金支出预算表</v>
      </c>
      <c r="D28" s="247" t="s">
        <v>28</v>
      </c>
      <c r="E28">
        <f t="shared" si="1"/>
        <v>33</v>
      </c>
      <c r="F28">
        <v>24</v>
      </c>
    </row>
    <row r="29" spans="1:6" ht="24" customHeight="1">
      <c r="A29" s="246" t="str">
        <f t="shared" si="0"/>
        <v>表4-1（2） 勐海县县本级社会保险基金收入预算表</v>
      </c>
      <c r="B29" s="245" t="s">
        <v>2</v>
      </c>
      <c r="C29" t="str">
        <f ca="1" t="shared" si="2"/>
        <v>4-1（2） 勐海县县本级社会保险基金收入预算表</v>
      </c>
      <c r="D29" s="247" t="s">
        <v>29</v>
      </c>
      <c r="E29">
        <f t="shared" si="1"/>
        <v>43</v>
      </c>
      <c r="F29">
        <v>25</v>
      </c>
    </row>
    <row r="30" spans="1:6" ht="24" customHeight="1">
      <c r="A30" s="246" t="str">
        <f t="shared" si="0"/>
        <v>表4-3  勐海县县本级社会保险基金支出预算表</v>
      </c>
      <c r="B30" s="245" t="s">
        <v>2</v>
      </c>
      <c r="C30" t="str">
        <f ca="1" t="shared" si="2"/>
        <v>4-3  勐海县县本级社会保险基金支出预算表</v>
      </c>
      <c r="D30" s="247" t="s">
        <v>30</v>
      </c>
      <c r="E30">
        <f t="shared" si="1"/>
        <v>39</v>
      </c>
      <c r="F30">
        <v>25</v>
      </c>
    </row>
    <row r="31" spans="1:6" ht="24" customHeight="1">
      <c r="A31" s="246" t="str">
        <f t="shared" si="0"/>
        <v>表5-1  重点工作情况解释说明汇总表</v>
      </c>
      <c r="B31" s="245" t="s">
        <v>2</v>
      </c>
      <c r="C31" t="str">
        <f ca="1" t="shared" si="2"/>
        <v>5-1  重点工作情况解释说明汇总表</v>
      </c>
      <c r="D31" s="247" t="s">
        <v>31</v>
      </c>
      <c r="E31">
        <f t="shared" si="1"/>
        <v>31</v>
      </c>
      <c r="F31">
        <v>26</v>
      </c>
    </row>
    <row r="32" ht="14.25">
      <c r="B32" s="245"/>
    </row>
  </sheetData>
  <sheetProtection/>
  <printOptions horizontalCentered="1"/>
  <pageMargins left="0.75" right="0.75" top="0.59" bottom="0.59" header="0.31" footer="0.31"/>
  <pageSetup blackAndWhite="1" fitToHeight="100" fitToWidth="1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showZeros="0" tabSelected="1" view="pageBreakPreview" zoomScaleSheetLayoutView="100" workbookViewId="0" topLeftCell="A1">
      <selection activeCell="F9" sqref="F9"/>
    </sheetView>
  </sheetViews>
  <sheetFormatPr defaultColWidth="9.00390625" defaultRowHeight="15"/>
  <cols>
    <col min="1" max="1" width="31.140625" style="149" bestFit="1" customWidth="1"/>
    <col min="2" max="4" width="17.7109375" style="149" customWidth="1"/>
    <col min="5" max="5" width="21.7109375" style="149" customWidth="1"/>
    <col min="6" max="16384" width="9.00390625" style="149" customWidth="1"/>
  </cols>
  <sheetData>
    <row r="1" spans="1:5" s="149" customFormat="1" ht="40.5" customHeight="1">
      <c r="A1" s="150" t="s">
        <v>1302</v>
      </c>
      <c r="B1" s="150"/>
      <c r="C1" s="150"/>
      <c r="D1" s="150"/>
      <c r="E1" s="150"/>
    </row>
    <row r="2" spans="1:5" s="149" customFormat="1" ht="16.5" customHeight="1">
      <c r="A2" s="151"/>
      <c r="B2" s="151"/>
      <c r="C2" s="151"/>
      <c r="D2" s="152"/>
      <c r="E2" s="153" t="s">
        <v>76</v>
      </c>
    </row>
    <row r="3" spans="1:5" s="136" customFormat="1" ht="24.75" customHeight="1">
      <c r="A3" s="154" t="s">
        <v>34</v>
      </c>
      <c r="B3" s="154" t="s">
        <v>1303</v>
      </c>
      <c r="C3" s="154" t="s">
        <v>36</v>
      </c>
      <c r="D3" s="155" t="s">
        <v>1304</v>
      </c>
      <c r="E3" s="155"/>
    </row>
    <row r="4" spans="1:5" s="136" customFormat="1" ht="24.75" customHeight="1">
      <c r="A4" s="156"/>
      <c r="B4" s="156"/>
      <c r="C4" s="156"/>
      <c r="D4" s="155" t="s">
        <v>1305</v>
      </c>
      <c r="E4" s="155" t="s">
        <v>1306</v>
      </c>
    </row>
    <row r="5" spans="1:5" s="149" customFormat="1" ht="34.5" customHeight="1">
      <c r="A5" s="157" t="s">
        <v>1307</v>
      </c>
      <c r="B5" s="155">
        <v>1979.2</v>
      </c>
      <c r="C5" s="155">
        <v>1925.77</v>
      </c>
      <c r="D5" s="155">
        <f aca="true" t="shared" si="0" ref="D5:D10">C5-B5</f>
        <v>-53.430000000000064</v>
      </c>
      <c r="E5" s="158">
        <f aca="true" t="shared" si="1" ref="E5:E10">D5/B5</f>
        <v>-0.026995755860953954</v>
      </c>
    </row>
    <row r="6" spans="1:5" s="149" customFormat="1" ht="34.5" customHeight="1">
      <c r="A6" s="159" t="s">
        <v>1308</v>
      </c>
      <c r="B6" s="155">
        <v>3</v>
      </c>
      <c r="C6" s="155">
        <v>3</v>
      </c>
      <c r="D6" s="155">
        <f t="shared" si="0"/>
        <v>0</v>
      </c>
      <c r="E6" s="160">
        <f t="shared" si="1"/>
        <v>0</v>
      </c>
    </row>
    <row r="7" spans="1:5" s="149" customFormat="1" ht="34.5" customHeight="1">
      <c r="A7" s="159" t="s">
        <v>1309</v>
      </c>
      <c r="B7" s="155">
        <v>959.74</v>
      </c>
      <c r="C7" s="155">
        <v>922.14</v>
      </c>
      <c r="D7" s="155">
        <f t="shared" si="0"/>
        <v>-37.60000000000002</v>
      </c>
      <c r="E7" s="160">
        <f t="shared" si="1"/>
        <v>-0.03917727717923607</v>
      </c>
    </row>
    <row r="8" spans="1:5" s="149" customFormat="1" ht="34.5" customHeight="1">
      <c r="A8" s="159" t="s">
        <v>1310</v>
      </c>
      <c r="B8" s="155">
        <v>1016.46</v>
      </c>
      <c r="C8" s="155">
        <v>1000.63</v>
      </c>
      <c r="D8" s="155">
        <f t="shared" si="0"/>
        <v>-15.830000000000041</v>
      </c>
      <c r="E8" s="160">
        <f t="shared" si="1"/>
        <v>-0.015573657595970368</v>
      </c>
    </row>
    <row r="9" spans="1:5" s="149" customFormat="1" ht="34.5" customHeight="1">
      <c r="A9" s="159" t="s">
        <v>1311</v>
      </c>
      <c r="B9" s="155">
        <v>946.46</v>
      </c>
      <c r="C9" s="155">
        <v>930.63</v>
      </c>
      <c r="D9" s="155">
        <f t="shared" si="0"/>
        <v>-15.830000000000041</v>
      </c>
      <c r="E9" s="160">
        <f t="shared" si="1"/>
        <v>-0.0167254823236059</v>
      </c>
    </row>
    <row r="10" spans="1:5" s="149" customFormat="1" ht="34.5" customHeight="1">
      <c r="A10" s="159" t="s">
        <v>1312</v>
      </c>
      <c r="B10" s="155">
        <v>70</v>
      </c>
      <c r="C10" s="155">
        <v>70</v>
      </c>
      <c r="D10" s="155">
        <f t="shared" si="0"/>
        <v>0</v>
      </c>
      <c r="E10" s="158">
        <f t="shared" si="1"/>
        <v>0</v>
      </c>
    </row>
    <row r="11" spans="1:5" ht="316.5" customHeight="1">
      <c r="A11" s="161" t="s">
        <v>1313</v>
      </c>
      <c r="B11" s="161"/>
      <c r="C11" s="161"/>
      <c r="D11" s="161"/>
      <c r="E11" s="161"/>
    </row>
  </sheetData>
  <sheetProtection/>
  <mergeCells count="6">
    <mergeCell ref="A1:E1"/>
    <mergeCell ref="D3:E3"/>
    <mergeCell ref="A11:E11"/>
    <mergeCell ref="A3:A4"/>
    <mergeCell ref="B3:B4"/>
    <mergeCell ref="C3:C4"/>
  </mergeCells>
  <printOptions horizontalCentered="1"/>
  <pageMargins left="0.75" right="0.75" top="0.59" bottom="0.59" header="0.31" footer="0.31"/>
  <pageSetup blackAndWhite="1" fitToHeight="100" fitToWidth="1" horizontalDpi="600" verticalDpi="600" orientation="portrait" paperSize="9" scale="8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showZeros="0" tabSelected="1" view="pageBreakPreview" zoomScaleSheetLayoutView="100" workbookViewId="0" topLeftCell="A1">
      <selection activeCell="F9" sqref="F9"/>
    </sheetView>
  </sheetViews>
  <sheetFormatPr defaultColWidth="9.00390625" defaultRowHeight="15"/>
  <cols>
    <col min="1" max="1" width="62.140625" style="136" customWidth="1"/>
    <col min="2" max="3" width="16.00390625" style="136" customWidth="1"/>
    <col min="4" max="16384" width="9.00390625" style="136" customWidth="1"/>
  </cols>
  <sheetData>
    <row r="1" spans="1:3" ht="46.5" customHeight="1">
      <c r="A1" s="46" t="s">
        <v>1314</v>
      </c>
      <c r="B1" s="46"/>
      <c r="C1" s="46"/>
    </row>
    <row r="2" spans="1:3" ht="15">
      <c r="A2" s="137" t="s">
        <v>76</v>
      </c>
      <c r="B2" s="137"/>
      <c r="C2" s="137"/>
    </row>
    <row r="3" spans="1:3" ht="25.5" customHeight="1">
      <c r="A3" s="138" t="s">
        <v>1315</v>
      </c>
      <c r="B3" s="138" t="s">
        <v>1316</v>
      </c>
      <c r="C3" s="138" t="s">
        <v>1317</v>
      </c>
    </row>
    <row r="4" spans="1:3" ht="25.5" customHeight="1">
      <c r="A4" s="139" t="s">
        <v>1318</v>
      </c>
      <c r="B4" s="140"/>
      <c r="C4" s="141">
        <v>47941</v>
      </c>
    </row>
    <row r="5" spans="1:3" ht="25.5" customHeight="1">
      <c r="A5" s="139" t="s">
        <v>1319</v>
      </c>
      <c r="B5" s="142"/>
      <c r="C5" s="141">
        <v>111900</v>
      </c>
    </row>
    <row r="6" spans="1:3" ht="25.5" customHeight="1">
      <c r="A6" s="139" t="s">
        <v>1320</v>
      </c>
      <c r="B6" s="140"/>
      <c r="C6" s="141">
        <v>61930</v>
      </c>
    </row>
    <row r="7" spans="1:3" ht="25.5" customHeight="1">
      <c r="A7" s="139" t="s">
        <v>1321</v>
      </c>
      <c r="B7" s="140"/>
      <c r="C7" s="142"/>
    </row>
    <row r="8" spans="1:3" ht="25.5" customHeight="1">
      <c r="A8" s="139" t="s">
        <v>1322</v>
      </c>
      <c r="B8" s="140"/>
      <c r="C8" s="141">
        <v>100939</v>
      </c>
    </row>
    <row r="9" spans="1:3" ht="25.5" customHeight="1">
      <c r="A9" s="139" t="s">
        <v>1323</v>
      </c>
      <c r="B9" s="140"/>
      <c r="C9" s="142"/>
    </row>
    <row r="10" spans="1:3" ht="25.5" customHeight="1">
      <c r="A10" s="139" t="s">
        <v>1324</v>
      </c>
      <c r="B10" s="141">
        <v>111900</v>
      </c>
      <c r="C10" s="142"/>
    </row>
  </sheetData>
  <sheetProtection/>
  <mergeCells count="2">
    <mergeCell ref="A1:C1"/>
    <mergeCell ref="A2:C2"/>
  </mergeCells>
  <printOptions horizontalCentered="1"/>
  <pageMargins left="0.75" right="0.75" top="0.59" bottom="0.59" header="0.31" footer="0.31"/>
  <pageSetup blackAndWhite="1" fitToHeight="100" fitToWidth="1" horizontalDpi="600" verticalDpi="600" orientation="portrait" paperSize="9" scale="9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showZeros="0" tabSelected="1" view="pageBreakPreview" zoomScaleSheetLayoutView="100" workbookViewId="0" topLeftCell="A1">
      <selection activeCell="F9" sqref="F9"/>
    </sheetView>
  </sheetViews>
  <sheetFormatPr defaultColWidth="9.00390625" defaultRowHeight="15"/>
  <cols>
    <col min="1" max="1" width="59.7109375" style="136" customWidth="1"/>
    <col min="2" max="3" width="17.8515625" style="136" customWidth="1"/>
    <col min="4" max="16384" width="9.00390625" style="136" customWidth="1"/>
  </cols>
  <sheetData>
    <row r="1" spans="1:3" ht="46.5" customHeight="1">
      <c r="A1" s="46" t="s">
        <v>1325</v>
      </c>
      <c r="B1" s="46"/>
      <c r="C1" s="46"/>
    </row>
    <row r="2" spans="1:3" ht="24" customHeight="1">
      <c r="A2" s="137" t="s">
        <v>76</v>
      </c>
      <c r="B2" s="137"/>
      <c r="C2" s="137"/>
    </row>
    <row r="3" spans="1:3" ht="25.5" customHeight="1">
      <c r="A3" s="138" t="s">
        <v>1315</v>
      </c>
      <c r="B3" s="138" t="s">
        <v>1316</v>
      </c>
      <c r="C3" s="138" t="s">
        <v>1317</v>
      </c>
    </row>
    <row r="4" spans="1:3" ht="25.5" customHeight="1">
      <c r="A4" s="139" t="s">
        <v>1326</v>
      </c>
      <c r="B4" s="140"/>
      <c r="C4" s="141">
        <v>47941</v>
      </c>
    </row>
    <row r="5" spans="1:3" ht="25.5" customHeight="1">
      <c r="A5" s="139" t="s">
        <v>1327</v>
      </c>
      <c r="B5" s="142"/>
      <c r="C5" s="141">
        <v>111900</v>
      </c>
    </row>
    <row r="6" spans="1:3" ht="25.5" customHeight="1">
      <c r="A6" s="139" t="s">
        <v>1328</v>
      </c>
      <c r="B6" s="140"/>
      <c r="C6" s="141">
        <v>61930</v>
      </c>
    </row>
    <row r="7" spans="1:3" ht="25.5" customHeight="1">
      <c r="A7" s="139" t="s">
        <v>1329</v>
      </c>
      <c r="B7" s="141"/>
      <c r="C7" s="141"/>
    </row>
    <row r="8" spans="1:3" ht="25.5" customHeight="1">
      <c r="A8" s="139" t="s">
        <v>1330</v>
      </c>
      <c r="B8" s="140"/>
      <c r="C8" s="142"/>
    </row>
    <row r="9" spans="1:3" ht="25.5" customHeight="1">
      <c r="A9" s="139" t="s">
        <v>1331</v>
      </c>
      <c r="B9" s="140"/>
      <c r="C9" s="141">
        <v>100939</v>
      </c>
    </row>
    <row r="10" spans="1:3" ht="25.5" customHeight="1">
      <c r="A10" s="139" t="s">
        <v>1332</v>
      </c>
      <c r="B10" s="140"/>
      <c r="C10" s="142"/>
    </row>
    <row r="11" spans="1:3" ht="25.5" customHeight="1">
      <c r="A11" s="139" t="s">
        <v>1333</v>
      </c>
      <c r="B11" s="141">
        <v>111900</v>
      </c>
      <c r="C11" s="142"/>
    </row>
    <row r="13" ht="14.25">
      <c r="B13" s="148"/>
    </row>
  </sheetData>
  <sheetProtection/>
  <mergeCells count="2">
    <mergeCell ref="A1:C1"/>
    <mergeCell ref="A2:C2"/>
  </mergeCells>
  <printOptions horizontalCentered="1"/>
  <pageMargins left="0.75" right="0.75" top="0.59" bottom="0.59" header="0.31" footer="0.31"/>
  <pageSetup blackAndWhite="1" fitToHeight="100" fitToWidth="1" horizontalDpi="600" verticalDpi="600" orientation="portrait" paperSize="9" scale="9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5"/>
  <sheetViews>
    <sheetView showZeros="0" tabSelected="1" view="pageBreakPreview" zoomScale="110" zoomScaleSheetLayoutView="110" workbookViewId="0" topLeftCell="A1">
      <selection activeCell="F9" sqref="F9"/>
    </sheetView>
  </sheetViews>
  <sheetFormatPr defaultColWidth="9.00390625" defaultRowHeight="15"/>
  <cols>
    <col min="1" max="1" width="23.00390625" style="136" customWidth="1"/>
    <col min="2" max="2" width="48.00390625" style="136" customWidth="1"/>
    <col min="3" max="16384" width="9.00390625" style="136" customWidth="1"/>
  </cols>
  <sheetData>
    <row r="1" spans="1:2" ht="47.25" customHeight="1">
      <c r="A1" s="46" t="s">
        <v>1334</v>
      </c>
      <c r="B1" s="46"/>
    </row>
    <row r="2" spans="1:2" ht="30" customHeight="1">
      <c r="A2" s="137" t="s">
        <v>76</v>
      </c>
      <c r="B2" s="137"/>
    </row>
    <row r="3" spans="1:2" ht="32.25" customHeight="1">
      <c r="A3" s="145" t="s">
        <v>1335</v>
      </c>
      <c r="B3" s="138" t="s">
        <v>1336</v>
      </c>
    </row>
    <row r="4" spans="1:2" ht="25.5" customHeight="1">
      <c r="A4" s="145" t="s">
        <v>1337</v>
      </c>
      <c r="B4" s="141">
        <v>111900</v>
      </c>
    </row>
    <row r="5" spans="1:2" ht="25.5" customHeight="1">
      <c r="A5" s="145"/>
      <c r="B5" s="146"/>
    </row>
    <row r="6" spans="1:2" ht="25.5" customHeight="1">
      <c r="A6" s="145"/>
      <c r="B6" s="146"/>
    </row>
    <row r="7" spans="1:2" ht="25.5" customHeight="1">
      <c r="A7" s="145"/>
      <c r="B7" s="146"/>
    </row>
    <row r="8" spans="1:2" ht="25.5" customHeight="1">
      <c r="A8" s="145"/>
      <c r="B8" s="147"/>
    </row>
    <row r="9" spans="1:2" ht="25.5" customHeight="1">
      <c r="A9" s="145"/>
      <c r="B9" s="147"/>
    </row>
    <row r="10" spans="1:2" ht="25.5" customHeight="1">
      <c r="A10" s="145"/>
      <c r="B10" s="147"/>
    </row>
    <row r="11" spans="1:2" ht="25.5" customHeight="1">
      <c r="A11" s="145"/>
      <c r="B11" s="147"/>
    </row>
    <row r="12" spans="1:2" ht="25.5" customHeight="1">
      <c r="A12" s="145"/>
      <c r="B12" s="147"/>
    </row>
    <row r="13" spans="1:2" ht="25.5" customHeight="1">
      <c r="A13" s="145"/>
      <c r="B13" s="147"/>
    </row>
    <row r="14" spans="1:2" ht="25.5" customHeight="1">
      <c r="A14" s="145"/>
      <c r="B14" s="147"/>
    </row>
    <row r="15" spans="1:2" ht="25.5" customHeight="1">
      <c r="A15" s="145"/>
      <c r="B15" s="147"/>
    </row>
  </sheetData>
  <sheetProtection/>
  <mergeCells count="2">
    <mergeCell ref="A1:B1"/>
    <mergeCell ref="A2:B2"/>
  </mergeCells>
  <printOptions horizontalCentered="1"/>
  <pageMargins left="0.75" right="0.75" top="0.59" bottom="0.59" header="0.31" footer="0.31"/>
  <pageSetup blackAndWhite="1" fitToHeight="100" fitToWidth="1"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showZeros="0" tabSelected="1" view="pageBreakPreview" zoomScaleSheetLayoutView="100" workbookViewId="0" topLeftCell="A1">
      <selection activeCell="F9" sqref="F9"/>
    </sheetView>
  </sheetViews>
  <sheetFormatPr defaultColWidth="9.00390625" defaultRowHeight="15"/>
  <cols>
    <col min="1" max="1" width="62.140625" style="136" customWidth="1"/>
    <col min="2" max="3" width="15.421875" style="136" customWidth="1"/>
    <col min="4" max="16384" width="9.00390625" style="136" customWidth="1"/>
  </cols>
  <sheetData>
    <row r="1" spans="1:3" ht="46.5" customHeight="1">
      <c r="A1" s="46" t="s">
        <v>1338</v>
      </c>
      <c r="B1" s="46"/>
      <c r="C1" s="46"/>
    </row>
    <row r="2" spans="1:3" ht="15">
      <c r="A2" s="137" t="s">
        <v>76</v>
      </c>
      <c r="B2" s="137"/>
      <c r="C2" s="137"/>
    </row>
    <row r="3" spans="1:3" ht="25.5" customHeight="1">
      <c r="A3" s="138" t="s">
        <v>1315</v>
      </c>
      <c r="B3" s="138" t="s">
        <v>1316</v>
      </c>
      <c r="C3" s="138" t="s">
        <v>1317</v>
      </c>
    </row>
    <row r="4" spans="1:3" ht="25.5" customHeight="1">
      <c r="A4" s="139" t="s">
        <v>1318</v>
      </c>
      <c r="B4" s="140"/>
      <c r="C4" s="141">
        <v>47941</v>
      </c>
    </row>
    <row r="5" spans="1:3" ht="25.5" customHeight="1">
      <c r="A5" s="139" t="s">
        <v>1319</v>
      </c>
      <c r="B5" s="142"/>
      <c r="C5" s="141">
        <v>111900</v>
      </c>
    </row>
    <row r="6" spans="1:3" ht="25.5" customHeight="1">
      <c r="A6" s="139" t="s">
        <v>1339</v>
      </c>
      <c r="B6" s="140"/>
      <c r="C6" s="141"/>
    </row>
    <row r="7" spans="1:3" ht="25.5" customHeight="1">
      <c r="A7" s="139" t="s">
        <v>1321</v>
      </c>
      <c r="B7" s="140"/>
      <c r="C7" s="142"/>
    </row>
    <row r="8" spans="1:3" ht="25.5" customHeight="1">
      <c r="A8" s="139" t="s">
        <v>1322</v>
      </c>
      <c r="B8" s="140"/>
      <c r="C8" s="141">
        <v>100939</v>
      </c>
    </row>
    <row r="9" spans="1:3" ht="25.5" customHeight="1">
      <c r="A9" s="139" t="s">
        <v>1323</v>
      </c>
      <c r="B9" s="140"/>
      <c r="C9" s="142"/>
    </row>
    <row r="10" spans="1:3" ht="25.5" customHeight="1">
      <c r="A10" s="139" t="s">
        <v>1324</v>
      </c>
      <c r="B10" s="141">
        <v>111900</v>
      </c>
      <c r="C10" s="142"/>
    </row>
  </sheetData>
  <sheetProtection/>
  <mergeCells count="2">
    <mergeCell ref="A1:C1"/>
    <mergeCell ref="A2:C2"/>
  </mergeCells>
  <printOptions horizontalCentered="1"/>
  <pageMargins left="0.75" right="0.75" top="0.59" bottom="0.59" header="0.31" footer="0.31"/>
  <pageSetup blackAndWhite="1" fitToHeight="100" fitToWidth="1" horizontalDpi="600" verticalDpi="600" orientation="portrait" paperSize="9" scale="94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showZeros="0" tabSelected="1" view="pageBreakPreview" zoomScale="110" zoomScaleSheetLayoutView="110" workbookViewId="0" topLeftCell="A1">
      <selection activeCell="F9" sqref="F9"/>
    </sheetView>
  </sheetViews>
  <sheetFormatPr defaultColWidth="9.00390625" defaultRowHeight="15"/>
  <cols>
    <col min="1" max="1" width="60.421875" style="136" customWidth="1"/>
    <col min="2" max="3" width="16.7109375" style="136" customWidth="1"/>
    <col min="4" max="16384" width="9.00390625" style="136" customWidth="1"/>
  </cols>
  <sheetData>
    <row r="1" spans="1:3" ht="46.5" customHeight="1">
      <c r="A1" s="46" t="s">
        <v>1340</v>
      </c>
      <c r="B1" s="46"/>
      <c r="C1" s="46"/>
    </row>
    <row r="2" spans="1:3" ht="15">
      <c r="A2" s="137" t="s">
        <v>76</v>
      </c>
      <c r="B2" s="137"/>
      <c r="C2" s="137"/>
    </row>
    <row r="3" spans="1:3" ht="25.5" customHeight="1">
      <c r="A3" s="138" t="s">
        <v>1315</v>
      </c>
      <c r="B3" s="138" t="s">
        <v>1316</v>
      </c>
      <c r="C3" s="138" t="s">
        <v>1317</v>
      </c>
    </row>
    <row r="4" spans="1:3" ht="25.5" customHeight="1">
      <c r="A4" s="139" t="s">
        <v>1326</v>
      </c>
      <c r="B4" s="140"/>
      <c r="C4" s="141">
        <v>47941</v>
      </c>
    </row>
    <row r="5" spans="1:3" ht="25.5" customHeight="1">
      <c r="A5" s="139" t="s">
        <v>1327</v>
      </c>
      <c r="B5" s="142"/>
      <c r="C5" s="141">
        <v>111900</v>
      </c>
    </row>
    <row r="6" spans="1:3" ht="25.5" customHeight="1">
      <c r="A6" s="139" t="s">
        <v>1341</v>
      </c>
      <c r="B6" s="140"/>
      <c r="C6" s="142"/>
    </row>
    <row r="7" spans="1:3" ht="25.5" customHeight="1">
      <c r="A7" s="139" t="s">
        <v>1329</v>
      </c>
      <c r="B7" s="140"/>
      <c r="C7" s="142"/>
    </row>
    <row r="8" spans="1:5" ht="25.5" customHeight="1">
      <c r="A8" s="139" t="s">
        <v>1330</v>
      </c>
      <c r="B8" s="140"/>
      <c r="C8" s="142"/>
      <c r="D8" s="143"/>
      <c r="E8" s="143"/>
    </row>
    <row r="9" spans="1:3" ht="25.5" customHeight="1">
      <c r="A9" s="139" t="s">
        <v>1342</v>
      </c>
      <c r="B9" s="140"/>
      <c r="C9" s="141">
        <v>100939</v>
      </c>
    </row>
    <row r="10" spans="1:3" ht="25.5" customHeight="1">
      <c r="A10" s="139" t="s">
        <v>1332</v>
      </c>
      <c r="B10" s="140"/>
      <c r="C10" s="142"/>
    </row>
    <row r="11" spans="1:3" ht="24" customHeight="1">
      <c r="A11" s="139" t="s">
        <v>1333</v>
      </c>
      <c r="B11" s="141">
        <v>111900</v>
      </c>
      <c r="C11" s="144"/>
    </row>
  </sheetData>
  <sheetProtection/>
  <mergeCells count="2">
    <mergeCell ref="A1:C1"/>
    <mergeCell ref="A2:C2"/>
  </mergeCells>
  <printOptions horizontalCentered="1"/>
  <pageMargins left="0.75" right="0.75" top="0.59" bottom="0.59" header="0.31" footer="0.31"/>
  <pageSetup blackAndWhite="1" fitToHeight="100" fitToWidth="1" horizontalDpi="600" verticalDpi="600" orientation="portrait" paperSize="9" scale="93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15"/>
  <sheetViews>
    <sheetView showZeros="0" tabSelected="1" view="pageBreakPreview" zoomScale="110" zoomScaleSheetLayoutView="110" workbookViewId="0" topLeftCell="A1">
      <selection activeCell="F9" sqref="F9"/>
    </sheetView>
  </sheetViews>
  <sheetFormatPr defaultColWidth="9.00390625" defaultRowHeight="15"/>
  <cols>
    <col min="1" max="1" width="32.421875" style="115" customWidth="1"/>
    <col min="2" max="2" width="15.28125" style="115" bestFit="1" customWidth="1"/>
    <col min="3" max="3" width="15.28125" style="115" customWidth="1"/>
    <col min="4" max="4" width="16.7109375" style="116" customWidth="1"/>
    <col min="5" max="16384" width="9.00390625" style="115" customWidth="1"/>
  </cols>
  <sheetData>
    <row r="1" spans="1:4" ht="54" customHeight="1">
      <c r="A1" s="117" t="s">
        <v>1343</v>
      </c>
      <c r="B1" s="117"/>
      <c r="C1" s="117"/>
      <c r="D1" s="117"/>
    </row>
    <row r="2" spans="1:4" ht="15.75" customHeight="1">
      <c r="A2" s="118"/>
      <c r="B2" s="119"/>
      <c r="C2" s="120"/>
      <c r="D2" s="120" t="s">
        <v>76</v>
      </c>
    </row>
    <row r="3" spans="1:4" ht="36" customHeight="1">
      <c r="A3" s="121" t="s">
        <v>1344</v>
      </c>
      <c r="B3" s="122" t="s">
        <v>1345</v>
      </c>
      <c r="C3" s="123" t="s">
        <v>1346</v>
      </c>
      <c r="D3" s="124" t="s">
        <v>1347</v>
      </c>
    </row>
    <row r="4" spans="1:4" ht="21" customHeight="1">
      <c r="A4" s="125" t="s">
        <v>1348</v>
      </c>
      <c r="B4" s="126">
        <f>SUM(B5:B8)</f>
        <v>32522</v>
      </c>
      <c r="C4" s="126">
        <v>37295</v>
      </c>
      <c r="D4" s="27">
        <f aca="true" t="shared" si="0" ref="D4:D41">IF(OR(VALUE(C4)=0,ISERROR(C4/B4-1)),"",C4/B4-1)</f>
        <v>0.14676219174712513</v>
      </c>
    </row>
    <row r="5" spans="1:4" ht="21" customHeight="1">
      <c r="A5" s="127" t="s">
        <v>1349</v>
      </c>
      <c r="B5" s="128">
        <v>20589</v>
      </c>
      <c r="C5" s="129">
        <v>25864</v>
      </c>
      <c r="D5" s="70">
        <f t="shared" si="0"/>
        <v>0.25620476953713145</v>
      </c>
    </row>
    <row r="6" spans="1:4" ht="21" customHeight="1">
      <c r="A6" s="127" t="s">
        <v>1350</v>
      </c>
      <c r="B6" s="128">
        <v>8321</v>
      </c>
      <c r="C6" s="129">
        <v>7206</v>
      </c>
      <c r="D6" s="70">
        <f t="shared" si="0"/>
        <v>-0.13399831750991464</v>
      </c>
    </row>
    <row r="7" spans="1:4" ht="21" customHeight="1">
      <c r="A7" s="127" t="s">
        <v>1351</v>
      </c>
      <c r="B7" s="128">
        <v>1643</v>
      </c>
      <c r="C7" s="129">
        <v>1896</v>
      </c>
      <c r="D7" s="70">
        <f t="shared" si="0"/>
        <v>0.15398660986001222</v>
      </c>
    </row>
    <row r="8" spans="1:4" ht="21" customHeight="1">
      <c r="A8" s="127" t="s">
        <v>1352</v>
      </c>
      <c r="B8" s="128">
        <v>1969</v>
      </c>
      <c r="C8" s="129">
        <v>2329</v>
      </c>
      <c r="D8" s="70">
        <f t="shared" si="0"/>
        <v>0.1828339258506857</v>
      </c>
    </row>
    <row r="9" spans="1:4" ht="21" customHeight="1">
      <c r="A9" s="125" t="s">
        <v>1353</v>
      </c>
      <c r="B9" s="126">
        <f>SUM(B10:B19)</f>
        <v>19974</v>
      </c>
      <c r="C9" s="126">
        <v>14201</v>
      </c>
      <c r="D9" s="27">
        <f t="shared" si="0"/>
        <v>-0.2890257334534896</v>
      </c>
    </row>
    <row r="10" spans="1:4" ht="21" customHeight="1">
      <c r="A10" s="127" t="s">
        <v>1354</v>
      </c>
      <c r="B10" s="128">
        <v>4790</v>
      </c>
      <c r="C10" s="129">
        <v>4512</v>
      </c>
      <c r="D10" s="70">
        <f t="shared" si="0"/>
        <v>-0.05803757828810019</v>
      </c>
    </row>
    <row r="11" spans="1:4" ht="21" customHeight="1">
      <c r="A11" s="127" t="s">
        <v>1355</v>
      </c>
      <c r="B11" s="128">
        <v>273</v>
      </c>
      <c r="C11" s="129">
        <v>242</v>
      </c>
      <c r="D11" s="70">
        <f t="shared" si="0"/>
        <v>-0.1135531135531136</v>
      </c>
    </row>
    <row r="12" spans="1:4" ht="21" customHeight="1">
      <c r="A12" s="127" t="s">
        <v>1356</v>
      </c>
      <c r="B12" s="128">
        <v>1063</v>
      </c>
      <c r="C12" s="129">
        <v>439</v>
      </c>
      <c r="D12" s="70">
        <f t="shared" si="0"/>
        <v>-0.5870178739416745</v>
      </c>
    </row>
    <row r="13" spans="1:4" ht="21" customHeight="1">
      <c r="A13" s="127" t="s">
        <v>1357</v>
      </c>
      <c r="B13" s="128">
        <v>2951</v>
      </c>
      <c r="C13" s="129">
        <v>1337</v>
      </c>
      <c r="D13" s="70">
        <f t="shared" si="0"/>
        <v>-0.5469332429684852</v>
      </c>
    </row>
    <row r="14" spans="1:4" ht="21" customHeight="1">
      <c r="A14" s="127" t="s">
        <v>1358</v>
      </c>
      <c r="B14" s="128">
        <v>2619</v>
      </c>
      <c r="C14" s="129">
        <v>1595</v>
      </c>
      <c r="D14" s="70">
        <f t="shared" si="0"/>
        <v>-0.3909889270714013</v>
      </c>
    </row>
    <row r="15" spans="1:4" ht="21" customHeight="1">
      <c r="A15" s="127" t="s">
        <v>1359</v>
      </c>
      <c r="B15" s="128">
        <v>568</v>
      </c>
      <c r="C15" s="129">
        <v>419</v>
      </c>
      <c r="D15" s="70">
        <f t="shared" si="0"/>
        <v>-0.26232394366197187</v>
      </c>
    </row>
    <row r="16" spans="1:4" ht="21" customHeight="1">
      <c r="A16" s="127" t="s">
        <v>1360</v>
      </c>
      <c r="B16" s="128"/>
      <c r="C16" s="129"/>
      <c r="D16" s="70">
        <f t="shared" si="0"/>
      </c>
    </row>
    <row r="17" spans="1:4" ht="21" customHeight="1">
      <c r="A17" s="127" t="s">
        <v>1361</v>
      </c>
      <c r="B17" s="128">
        <v>924</v>
      </c>
      <c r="C17" s="129">
        <v>867</v>
      </c>
      <c r="D17" s="70">
        <f t="shared" si="0"/>
        <v>-0.06168831168831168</v>
      </c>
    </row>
    <row r="18" spans="1:4" ht="21" customHeight="1">
      <c r="A18" s="127" t="s">
        <v>1362</v>
      </c>
      <c r="B18" s="128">
        <v>2855</v>
      </c>
      <c r="C18" s="129">
        <v>253</v>
      </c>
      <c r="D18" s="70">
        <f t="shared" si="0"/>
        <v>-0.91138353765324</v>
      </c>
    </row>
    <row r="19" spans="1:4" ht="21" customHeight="1">
      <c r="A19" s="127" t="s">
        <v>1363</v>
      </c>
      <c r="B19" s="128">
        <v>3931</v>
      </c>
      <c r="C19" s="129">
        <v>4537</v>
      </c>
      <c r="D19" s="70">
        <f t="shared" si="0"/>
        <v>0.15415924701093875</v>
      </c>
    </row>
    <row r="20" spans="1:4" ht="21" customHeight="1">
      <c r="A20" s="125" t="s">
        <v>1364</v>
      </c>
      <c r="B20" s="130">
        <f>SUM(B21:B23)</f>
        <v>82422</v>
      </c>
      <c r="C20" s="126">
        <v>84557</v>
      </c>
      <c r="D20" s="27">
        <f t="shared" si="0"/>
        <v>0.02590327825095251</v>
      </c>
    </row>
    <row r="21" spans="1:4" ht="21" customHeight="1">
      <c r="A21" s="127" t="s">
        <v>1365</v>
      </c>
      <c r="B21" s="128">
        <v>69422</v>
      </c>
      <c r="C21" s="129">
        <v>73313</v>
      </c>
      <c r="D21" s="70">
        <f t="shared" si="0"/>
        <v>0.05604851488000917</v>
      </c>
    </row>
    <row r="22" spans="1:4" ht="21" customHeight="1">
      <c r="A22" s="127" t="s">
        <v>1366</v>
      </c>
      <c r="B22" s="128">
        <v>12020</v>
      </c>
      <c r="C22" s="129">
        <v>10144</v>
      </c>
      <c r="D22" s="70">
        <f t="shared" si="0"/>
        <v>-0.15607321131447582</v>
      </c>
    </row>
    <row r="23" spans="1:4" ht="21" customHeight="1">
      <c r="A23" s="127" t="s">
        <v>1367</v>
      </c>
      <c r="B23" s="128">
        <v>980</v>
      </c>
      <c r="C23" s="129">
        <v>1100</v>
      </c>
      <c r="D23" s="70">
        <f t="shared" si="0"/>
        <v>0.12244897959183665</v>
      </c>
    </row>
    <row r="24" spans="1:4" ht="21" customHeight="1">
      <c r="A24" s="125" t="s">
        <v>1368</v>
      </c>
      <c r="B24" s="130">
        <f>SUM(B25:B29)</f>
        <v>34655</v>
      </c>
      <c r="C24" s="126">
        <v>42778</v>
      </c>
      <c r="D24" s="27">
        <f t="shared" si="0"/>
        <v>0.2343961910258261</v>
      </c>
    </row>
    <row r="25" spans="1:4" ht="21" customHeight="1">
      <c r="A25" s="127" t="s">
        <v>1369</v>
      </c>
      <c r="B25" s="128">
        <v>12822</v>
      </c>
      <c r="C25" s="129">
        <v>13159</v>
      </c>
      <c r="D25" s="70">
        <f t="shared" si="0"/>
        <v>0.02628295117766344</v>
      </c>
    </row>
    <row r="26" spans="1:4" ht="21" customHeight="1">
      <c r="A26" s="127" t="s">
        <v>1370</v>
      </c>
      <c r="B26" s="128">
        <v>5369</v>
      </c>
      <c r="C26" s="129">
        <v>5601</v>
      </c>
      <c r="D26" s="70">
        <f t="shared" si="0"/>
        <v>0.043211026261873675</v>
      </c>
    </row>
    <row r="27" spans="1:4" ht="21" customHeight="1">
      <c r="A27" s="127" t="s">
        <v>1371</v>
      </c>
      <c r="B27" s="128"/>
      <c r="C27" s="129">
        <v>10802</v>
      </c>
      <c r="D27" s="70">
        <f t="shared" si="0"/>
      </c>
    </row>
    <row r="28" spans="1:4" ht="21" customHeight="1">
      <c r="A28" s="127" t="s">
        <v>1372</v>
      </c>
      <c r="B28" s="128">
        <v>9293</v>
      </c>
      <c r="C28" s="129">
        <v>9205</v>
      </c>
      <c r="D28" s="70">
        <f t="shared" si="0"/>
        <v>-0.009469493166899823</v>
      </c>
    </row>
    <row r="29" spans="1:4" ht="21" customHeight="1">
      <c r="A29" s="127" t="s">
        <v>1373</v>
      </c>
      <c r="B29" s="128">
        <v>7171</v>
      </c>
      <c r="C29" s="129">
        <v>4011</v>
      </c>
      <c r="D29" s="70">
        <f t="shared" si="0"/>
        <v>-0.440663784688328</v>
      </c>
    </row>
    <row r="30" spans="1:4" ht="21" customHeight="1">
      <c r="A30" s="125" t="s">
        <v>1374</v>
      </c>
      <c r="B30" s="126">
        <v>1019</v>
      </c>
      <c r="C30" s="126">
        <v>6952</v>
      </c>
      <c r="D30" s="27">
        <f t="shared" si="0"/>
        <v>5.8223748773307165</v>
      </c>
    </row>
    <row r="31" spans="1:4" ht="21" customHeight="1">
      <c r="A31" s="125" t="s">
        <v>132</v>
      </c>
      <c r="B31" s="126">
        <v>4930</v>
      </c>
      <c r="C31" s="126">
        <v>2500</v>
      </c>
      <c r="D31" s="27">
        <f t="shared" si="0"/>
        <v>-0.49290060851926976</v>
      </c>
    </row>
    <row r="32" spans="1:4" ht="21" customHeight="1">
      <c r="A32" s="125" t="s">
        <v>135</v>
      </c>
      <c r="B32" s="131"/>
      <c r="C32" s="131"/>
      <c r="D32" s="27">
        <f t="shared" si="0"/>
      </c>
    </row>
    <row r="33" spans="1:4" ht="21" customHeight="1">
      <c r="A33" s="127" t="s">
        <v>1375</v>
      </c>
      <c r="B33" s="132"/>
      <c r="C33" s="132"/>
      <c r="D33" s="70">
        <f t="shared" si="0"/>
      </c>
    </row>
    <row r="34" spans="1:4" ht="21" customHeight="1">
      <c r="A34" s="127" t="s">
        <v>1376</v>
      </c>
      <c r="B34" s="132"/>
      <c r="C34" s="132"/>
      <c r="D34" s="70">
        <f t="shared" si="0"/>
      </c>
    </row>
    <row r="35" spans="1:4" ht="21" customHeight="1">
      <c r="A35" s="127" t="s">
        <v>1377</v>
      </c>
      <c r="B35" s="132"/>
      <c r="C35" s="132"/>
      <c r="D35" s="70">
        <f t="shared" si="0"/>
      </c>
    </row>
    <row r="36" spans="1:4" ht="21" customHeight="1">
      <c r="A36" s="127" t="s">
        <v>1378</v>
      </c>
      <c r="B36" s="132"/>
      <c r="C36" s="132"/>
      <c r="D36" s="70">
        <f t="shared" si="0"/>
      </c>
    </row>
    <row r="37" spans="1:4" ht="21" customHeight="1">
      <c r="A37" s="125" t="s">
        <v>1379</v>
      </c>
      <c r="B37" s="126"/>
      <c r="C37" s="126">
        <v>2000</v>
      </c>
      <c r="D37" s="27">
        <f t="shared" si="0"/>
      </c>
    </row>
    <row r="38" spans="1:4" ht="21" customHeight="1">
      <c r="A38" s="127" t="s">
        <v>1380</v>
      </c>
      <c r="B38" s="129"/>
      <c r="C38" s="129">
        <v>2000</v>
      </c>
      <c r="D38" s="70">
        <f t="shared" si="0"/>
      </c>
    </row>
    <row r="39" spans="1:4" ht="21" customHeight="1">
      <c r="A39" s="127" t="s">
        <v>1381</v>
      </c>
      <c r="B39" s="129"/>
      <c r="C39" s="129"/>
      <c r="D39" s="70">
        <f t="shared" si="0"/>
      </c>
    </row>
    <row r="40" spans="1:4" ht="21" customHeight="1">
      <c r="A40" s="125" t="s">
        <v>127</v>
      </c>
      <c r="B40" s="126">
        <v>1133</v>
      </c>
      <c r="C40" s="126">
        <v>246</v>
      </c>
      <c r="D40" s="27">
        <f t="shared" si="0"/>
        <v>-0.7828773168578994</v>
      </c>
    </row>
    <row r="41" spans="1:4" ht="21" customHeight="1">
      <c r="A41" s="133" t="s">
        <v>1382</v>
      </c>
      <c r="B41" s="126">
        <v>299265</v>
      </c>
      <c r="C41" s="126">
        <v>273920</v>
      </c>
      <c r="D41" s="27">
        <f t="shared" si="0"/>
        <v>-0.0846908258566822</v>
      </c>
    </row>
    <row r="42" ht="40.5" customHeight="1"/>
    <row r="43" spans="1:4" ht="14.25">
      <c r="A43" s="110"/>
      <c r="B43" s="111"/>
      <c r="C43" s="111"/>
      <c r="D43" s="111"/>
    </row>
    <row r="1115" spans="3:8" ht="15">
      <c r="C1115" s="134"/>
      <c r="D1115" s="135"/>
      <c r="E1115" s="134"/>
      <c r="F1115" s="134"/>
      <c r="G1115" s="134"/>
      <c r="H1115" s="134"/>
    </row>
  </sheetData>
  <sheetProtection/>
  <mergeCells count="2">
    <mergeCell ref="A1:D1"/>
    <mergeCell ref="A43:D43"/>
  </mergeCells>
  <printOptions horizontalCentered="1"/>
  <pageMargins left="0.75" right="0.75" top="0.59" bottom="0.59" header="0.31" footer="0.31"/>
  <pageSetup blackAndWhite="1" fitToHeight="100" fitToWidth="1"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Zeros="0" tabSelected="1" view="pageBreakPreview" zoomScaleSheetLayoutView="100" workbookViewId="0" topLeftCell="A1">
      <selection activeCell="F9" sqref="F9"/>
    </sheetView>
  </sheetViews>
  <sheetFormatPr defaultColWidth="9.00390625" defaultRowHeight="15"/>
  <cols>
    <col min="1" max="1" width="47.140625" style="0" bestFit="1" customWidth="1"/>
    <col min="2" max="3" width="12.7109375" style="0" bestFit="1" customWidth="1"/>
    <col min="4" max="4" width="11.7109375" style="0" customWidth="1"/>
    <col min="5" max="5" width="8.421875" style="0" customWidth="1"/>
    <col min="6" max="6" width="10.28125" style="0" customWidth="1"/>
  </cols>
  <sheetData>
    <row r="1" spans="1:6" s="61" customFormat="1" ht="30" customHeight="1">
      <c r="A1" s="46" t="s">
        <v>1383</v>
      </c>
      <c r="B1" s="46"/>
      <c r="C1" s="46"/>
      <c r="D1" s="46"/>
      <c r="E1" s="46"/>
      <c r="F1" s="46"/>
    </row>
    <row r="2" spans="2:6" s="92" customFormat="1" ht="15">
      <c r="B2" s="93"/>
      <c r="C2" s="93"/>
      <c r="F2" s="94" t="s">
        <v>33</v>
      </c>
    </row>
    <row r="3" spans="1:6" s="108" customFormat="1" ht="58.5" customHeight="1">
      <c r="A3" s="16" t="s">
        <v>106</v>
      </c>
      <c r="B3" s="16" t="s">
        <v>35</v>
      </c>
      <c r="C3" s="16" t="s">
        <v>36</v>
      </c>
      <c r="D3" s="112" t="s">
        <v>37</v>
      </c>
      <c r="E3" s="113" t="s">
        <v>1384</v>
      </c>
      <c r="F3" s="113" t="s">
        <v>1385</v>
      </c>
    </row>
    <row r="4" spans="1:6" s="63" customFormat="1" ht="19.5" customHeight="1">
      <c r="A4" s="95" t="s">
        <v>1386</v>
      </c>
      <c r="B4" s="95"/>
      <c r="C4" s="95"/>
      <c r="D4" s="100">
        <f aca="true" t="shared" si="0" ref="D4:D32">IF(OR(VALUE(C4)=0,ISERROR(C4/B4-1)),"",C4/B4-1)</f>
      </c>
      <c r="E4" s="95"/>
      <c r="F4" s="95"/>
    </row>
    <row r="5" spans="1:6" s="63" customFormat="1" ht="19.5" customHeight="1">
      <c r="A5" s="95" t="s">
        <v>1387</v>
      </c>
      <c r="B5" s="95"/>
      <c r="C5" s="95"/>
      <c r="D5" s="100">
        <f t="shared" si="0"/>
      </c>
      <c r="E5" s="95"/>
      <c r="F5" s="95"/>
    </row>
    <row r="6" spans="1:6" s="63" customFormat="1" ht="19.5" customHeight="1">
      <c r="A6" s="95" t="s">
        <v>1388</v>
      </c>
      <c r="B6" s="55">
        <v>136</v>
      </c>
      <c r="C6" s="55">
        <v>260</v>
      </c>
      <c r="D6" s="100">
        <f t="shared" si="0"/>
        <v>0.911764705882353</v>
      </c>
      <c r="E6" s="95"/>
      <c r="F6" s="95"/>
    </row>
    <row r="7" spans="1:6" s="63" customFormat="1" ht="19.5" customHeight="1">
      <c r="A7" s="95" t="s">
        <v>1389</v>
      </c>
      <c r="B7" s="55">
        <v>191</v>
      </c>
      <c r="C7" s="55">
        <v>360</v>
      </c>
      <c r="D7" s="100">
        <f t="shared" si="0"/>
        <v>0.8848167539267016</v>
      </c>
      <c r="E7" s="95"/>
      <c r="F7" s="95"/>
    </row>
    <row r="8" spans="1:6" s="63" customFormat="1" ht="19.5" customHeight="1">
      <c r="A8" s="95" t="s">
        <v>1390</v>
      </c>
      <c r="B8" s="55">
        <f>SUM(B9:B13)</f>
        <v>17974</v>
      </c>
      <c r="C8" s="55">
        <f>SUM(C9:C13)</f>
        <v>56780</v>
      </c>
      <c r="D8" s="100">
        <f t="shared" si="0"/>
        <v>2.1590074552130853</v>
      </c>
      <c r="E8" s="95"/>
      <c r="F8" s="95"/>
    </row>
    <row r="9" spans="1:6" s="63" customFormat="1" ht="19.5" customHeight="1">
      <c r="A9" s="95" t="s">
        <v>1391</v>
      </c>
      <c r="B9" s="55">
        <v>18744</v>
      </c>
      <c r="C9" s="55">
        <v>56780</v>
      </c>
      <c r="D9" s="100">
        <f t="shared" si="0"/>
        <v>2.0292360221937686</v>
      </c>
      <c r="E9" s="95"/>
      <c r="F9" s="95"/>
    </row>
    <row r="10" spans="1:6" s="63" customFormat="1" ht="19.5" customHeight="1">
      <c r="A10" s="95" t="s">
        <v>1392</v>
      </c>
      <c r="B10" s="55">
        <v>182</v>
      </c>
      <c r="C10" s="55"/>
      <c r="D10" s="100">
        <f t="shared" si="0"/>
      </c>
      <c r="E10" s="95"/>
      <c r="F10" s="95"/>
    </row>
    <row r="11" spans="1:6" s="63" customFormat="1" ht="19.5" customHeight="1">
      <c r="A11" s="95" t="s">
        <v>1393</v>
      </c>
      <c r="B11" s="55"/>
      <c r="C11" s="55"/>
      <c r="D11" s="100">
        <f t="shared" si="0"/>
      </c>
      <c r="E11" s="95"/>
      <c r="F11" s="95"/>
    </row>
    <row r="12" spans="1:6" s="63" customFormat="1" ht="19.5" customHeight="1">
      <c r="A12" s="95" t="s">
        <v>1394</v>
      </c>
      <c r="B12" s="55">
        <v>-952</v>
      </c>
      <c r="C12" s="55"/>
      <c r="D12" s="100">
        <f t="shared" si="0"/>
      </c>
      <c r="E12" s="95"/>
      <c r="F12" s="95"/>
    </row>
    <row r="13" spans="1:6" s="63" customFormat="1" ht="19.5" customHeight="1">
      <c r="A13" s="95" t="s">
        <v>1395</v>
      </c>
      <c r="B13" s="55"/>
      <c r="C13" s="55"/>
      <c r="D13" s="100">
        <f t="shared" si="0"/>
      </c>
      <c r="E13" s="95"/>
      <c r="F13" s="95"/>
    </row>
    <row r="14" spans="1:6" s="63" customFormat="1" ht="19.5" customHeight="1">
      <c r="A14" s="95" t="s">
        <v>1396</v>
      </c>
      <c r="B14" s="55"/>
      <c r="C14" s="95"/>
      <c r="D14" s="100">
        <f t="shared" si="0"/>
      </c>
      <c r="E14" s="95"/>
      <c r="F14" s="95"/>
    </row>
    <row r="15" spans="1:6" s="63" customFormat="1" ht="19.5" customHeight="1">
      <c r="A15" s="95" t="s">
        <v>1397</v>
      </c>
      <c r="B15" s="95"/>
      <c r="C15" s="95"/>
      <c r="D15" s="100">
        <f t="shared" si="0"/>
      </c>
      <c r="E15" s="95"/>
      <c r="F15" s="95"/>
    </row>
    <row r="16" spans="1:6" s="63" customFormat="1" ht="19.5" customHeight="1">
      <c r="A16" s="95" t="s">
        <v>1398</v>
      </c>
      <c r="B16" s="95"/>
      <c r="C16" s="95"/>
      <c r="D16" s="100">
        <f t="shared" si="0"/>
      </c>
      <c r="E16" s="95"/>
      <c r="F16" s="95"/>
    </row>
    <row r="17" spans="1:6" s="63" customFormat="1" ht="19.5" customHeight="1">
      <c r="A17" s="95" t="s">
        <v>1399</v>
      </c>
      <c r="B17" s="95"/>
      <c r="C17" s="95"/>
      <c r="D17" s="100">
        <f t="shared" si="0"/>
      </c>
      <c r="E17" s="95"/>
      <c r="F17" s="95"/>
    </row>
    <row r="18" spans="1:6" s="63" customFormat="1" ht="19.5" customHeight="1">
      <c r="A18" s="95" t="s">
        <v>1400</v>
      </c>
      <c r="B18" s="95"/>
      <c r="C18" s="95"/>
      <c r="D18" s="100">
        <f t="shared" si="0"/>
      </c>
      <c r="E18" s="95"/>
      <c r="F18" s="95"/>
    </row>
    <row r="19" spans="1:6" s="63" customFormat="1" ht="19.5" customHeight="1">
      <c r="A19" s="95" t="s">
        <v>1401</v>
      </c>
      <c r="B19" s="95"/>
      <c r="C19" s="95"/>
      <c r="D19" s="100">
        <f t="shared" si="0"/>
      </c>
      <c r="E19" s="95"/>
      <c r="F19" s="95"/>
    </row>
    <row r="20" spans="1:6" s="63" customFormat="1" ht="19.5" customHeight="1">
      <c r="A20" s="95" t="s">
        <v>1402</v>
      </c>
      <c r="B20" s="95"/>
      <c r="C20" s="95"/>
      <c r="D20" s="100">
        <f t="shared" si="0"/>
      </c>
      <c r="E20" s="95"/>
      <c r="F20" s="95"/>
    </row>
    <row r="21" spans="1:6" s="63" customFormat="1" ht="19.5" customHeight="1">
      <c r="A21" s="95" t="s">
        <v>1403</v>
      </c>
      <c r="B21" s="95"/>
      <c r="C21" s="95"/>
      <c r="D21" s="100">
        <f t="shared" si="0"/>
      </c>
      <c r="E21" s="95"/>
      <c r="F21" s="95"/>
    </row>
    <row r="22" spans="1:6" s="63" customFormat="1" ht="19.5" customHeight="1">
      <c r="A22" s="95" t="s">
        <v>1404</v>
      </c>
      <c r="B22" s="95"/>
      <c r="C22" s="95"/>
      <c r="D22" s="100">
        <f t="shared" si="0"/>
      </c>
      <c r="E22" s="95"/>
      <c r="F22" s="95"/>
    </row>
    <row r="23" spans="1:6" s="63" customFormat="1" ht="19.5" customHeight="1">
      <c r="A23" s="95" t="s">
        <v>1405</v>
      </c>
      <c r="B23" s="55">
        <v>351</v>
      </c>
      <c r="C23" s="55">
        <v>300</v>
      </c>
      <c r="D23" s="100">
        <f t="shared" si="0"/>
        <v>-0.14529914529914534</v>
      </c>
      <c r="E23" s="95"/>
      <c r="F23" s="95"/>
    </row>
    <row r="24" spans="1:6" s="63" customFormat="1" ht="19.5" customHeight="1">
      <c r="A24" s="95" t="s">
        <v>1406</v>
      </c>
      <c r="B24" s="55"/>
      <c r="C24" s="55"/>
      <c r="D24" s="100">
        <f t="shared" si="0"/>
      </c>
      <c r="E24" s="95"/>
      <c r="F24" s="95"/>
    </row>
    <row r="25" spans="1:6" s="63" customFormat="1" ht="19.5" customHeight="1">
      <c r="A25" s="95" t="s">
        <v>1407</v>
      </c>
      <c r="B25" s="55"/>
      <c r="C25" s="55"/>
      <c r="D25" s="100">
        <f t="shared" si="0"/>
      </c>
      <c r="E25" s="95"/>
      <c r="F25" s="95"/>
    </row>
    <row r="26" spans="1:6" s="63" customFormat="1" ht="19.5" customHeight="1">
      <c r="A26" s="95" t="s">
        <v>1408</v>
      </c>
      <c r="B26" s="55">
        <f>B23+B6+B7+B8</f>
        <v>18652</v>
      </c>
      <c r="C26" s="55">
        <f>C23+C8+C7+C6</f>
        <v>57700</v>
      </c>
      <c r="D26" s="100">
        <f t="shared" si="0"/>
        <v>2.0935020373150333</v>
      </c>
      <c r="E26" s="95"/>
      <c r="F26" s="95"/>
    </row>
    <row r="27" spans="1:6" s="63" customFormat="1" ht="19.5" customHeight="1">
      <c r="A27" s="114" t="s">
        <v>66</v>
      </c>
      <c r="B27" s="55"/>
      <c r="C27" s="55"/>
      <c r="D27" s="100">
        <f t="shared" si="0"/>
      </c>
      <c r="E27" s="95"/>
      <c r="F27" s="95"/>
    </row>
    <row r="28" spans="1:6" s="63" customFormat="1" ht="19.5" customHeight="1">
      <c r="A28" s="95" t="s">
        <v>1409</v>
      </c>
      <c r="B28" s="55"/>
      <c r="C28" s="55"/>
      <c r="D28" s="100">
        <f t="shared" si="0"/>
      </c>
      <c r="E28" s="95"/>
      <c r="F28" s="95"/>
    </row>
    <row r="29" spans="1:6" s="63" customFormat="1" ht="19.5" customHeight="1">
      <c r="A29" s="95" t="s">
        <v>1410</v>
      </c>
      <c r="B29" s="55"/>
      <c r="C29" s="55"/>
      <c r="D29" s="100">
        <f t="shared" si="0"/>
      </c>
      <c r="E29" s="95"/>
      <c r="F29" s="95"/>
    </row>
    <row r="30" spans="1:6" s="63" customFormat="1" ht="19.5" customHeight="1">
      <c r="A30" s="95" t="s">
        <v>1411</v>
      </c>
      <c r="B30" s="55"/>
      <c r="C30" s="55"/>
      <c r="D30" s="100">
        <f t="shared" si="0"/>
      </c>
      <c r="E30" s="95"/>
      <c r="F30" s="95"/>
    </row>
    <row r="31" spans="1:6" s="63" customFormat="1" ht="19.5" customHeight="1">
      <c r="A31" s="114" t="s">
        <v>1412</v>
      </c>
      <c r="B31" s="55">
        <v>2432</v>
      </c>
      <c r="C31" s="55">
        <v>3465</v>
      </c>
      <c r="D31" s="100">
        <f t="shared" si="0"/>
        <v>0.4247532894736843</v>
      </c>
      <c r="E31" s="95"/>
      <c r="F31" s="95"/>
    </row>
    <row r="32" spans="1:6" s="63" customFormat="1" ht="19.5" customHeight="1">
      <c r="A32" s="95" t="s">
        <v>78</v>
      </c>
      <c r="B32" s="55">
        <v>21084</v>
      </c>
      <c r="C32" s="55">
        <v>61165</v>
      </c>
      <c r="D32" s="100">
        <f t="shared" si="0"/>
        <v>1.9010149876683742</v>
      </c>
      <c r="E32" s="95"/>
      <c r="F32" s="95"/>
    </row>
    <row r="33" s="63" customFormat="1" ht="19.5" customHeight="1"/>
    <row r="34" spans="1:4" s="63" customFormat="1" ht="19.5" customHeight="1">
      <c r="A34" s="110"/>
      <c r="B34" s="111"/>
      <c r="C34" s="111"/>
      <c r="D34" s="111"/>
    </row>
    <row r="35" s="63" customFormat="1" ht="19.5" customHeight="1"/>
    <row r="36" s="63" customFormat="1" ht="19.5" customHeight="1"/>
    <row r="37" s="63" customFormat="1" ht="19.5" customHeight="1"/>
    <row r="38" s="63" customFormat="1" ht="19.5" customHeight="1"/>
    <row r="39" s="63" customFormat="1" ht="19.5" customHeight="1"/>
    <row r="40" s="63" customFormat="1" ht="19.5" customHeight="1"/>
    <row r="41" s="63" customFormat="1" ht="19.5" customHeight="1"/>
    <row r="42" s="63" customFormat="1" ht="19.5" customHeight="1"/>
    <row r="43" s="63" customFormat="1" ht="19.5" customHeight="1"/>
    <row r="44" s="63" customFormat="1" ht="19.5" customHeight="1"/>
    <row r="45" s="63" customFormat="1" ht="19.5" customHeight="1"/>
    <row r="46" s="63" customFormat="1" ht="19.5" customHeight="1"/>
    <row r="47" s="63" customFormat="1" ht="19.5" customHeight="1"/>
    <row r="48" s="63" customFormat="1" ht="19.5" customHeight="1"/>
    <row r="49" s="63" customFormat="1" ht="19.5" customHeight="1"/>
    <row r="50" s="63" customFormat="1" ht="19.5" customHeight="1"/>
    <row r="51" s="63" customFormat="1" ht="19.5" customHeight="1"/>
    <row r="52" s="63" customFormat="1" ht="19.5" customHeight="1"/>
    <row r="53" s="63" customFormat="1" ht="19.5" customHeight="1"/>
    <row r="54" s="63" customFormat="1" ht="19.5" customHeight="1"/>
    <row r="55" s="63" customFormat="1" ht="19.5" customHeight="1"/>
    <row r="56" s="63" customFormat="1" ht="19.5" customHeight="1"/>
    <row r="57" s="63" customFormat="1" ht="19.5" customHeight="1"/>
    <row r="58" s="63" customFormat="1" ht="19.5" customHeight="1"/>
    <row r="59" s="63" customFormat="1" ht="19.5" customHeight="1"/>
    <row r="60" s="63" customFormat="1" ht="19.5" customHeight="1"/>
    <row r="61" s="63" customFormat="1" ht="19.5" customHeight="1"/>
    <row r="62" s="63" customFormat="1" ht="19.5" customHeight="1"/>
    <row r="63" s="63" customFormat="1" ht="19.5" customHeight="1"/>
    <row r="64" s="63" customFormat="1" ht="19.5" customHeight="1"/>
    <row r="65" s="63" customFormat="1" ht="19.5" customHeight="1"/>
    <row r="66" s="63" customFormat="1" ht="19.5" customHeight="1"/>
    <row r="67" s="63" customFormat="1" ht="19.5" customHeight="1"/>
    <row r="68" s="63" customFormat="1" ht="19.5" customHeight="1"/>
    <row r="69" s="63" customFormat="1" ht="19.5" customHeight="1"/>
    <row r="70" s="63" customFormat="1" ht="19.5" customHeight="1"/>
    <row r="71" s="63" customFormat="1" ht="19.5" customHeight="1"/>
    <row r="72" s="63" customFormat="1" ht="19.5" customHeight="1"/>
    <row r="73" s="63" customFormat="1" ht="19.5" customHeight="1"/>
    <row r="74" s="63" customFormat="1" ht="19.5" customHeight="1"/>
    <row r="75" s="63" customFormat="1" ht="19.5" customHeight="1"/>
    <row r="76" s="63" customFormat="1" ht="19.5" customHeight="1"/>
    <row r="77" s="63" customFormat="1" ht="19.5" customHeight="1"/>
    <row r="78" s="63" customFormat="1" ht="19.5" customHeight="1"/>
    <row r="79" s="63" customFormat="1" ht="19.5" customHeight="1"/>
    <row r="80" s="63" customFormat="1" ht="19.5" customHeight="1"/>
    <row r="81" s="63" customFormat="1" ht="19.5" customHeight="1"/>
    <row r="82" s="63" customFormat="1" ht="19.5" customHeight="1"/>
    <row r="83" s="63" customFormat="1" ht="19.5" customHeight="1"/>
    <row r="84" s="63" customFormat="1" ht="19.5" customHeight="1"/>
    <row r="85" s="63" customFormat="1" ht="19.5" customHeight="1"/>
    <row r="86" s="63" customFormat="1" ht="19.5" customHeight="1"/>
    <row r="87" s="63" customFormat="1" ht="19.5" customHeight="1"/>
    <row r="88" s="63" customFormat="1" ht="19.5" customHeight="1"/>
    <row r="89" s="63" customFormat="1" ht="19.5" customHeight="1"/>
    <row r="90" s="63" customFormat="1" ht="19.5" customHeight="1"/>
    <row r="91" s="63" customFormat="1" ht="19.5" customHeight="1"/>
    <row r="92" s="63" customFormat="1" ht="19.5" customHeight="1"/>
    <row r="93" s="63" customFormat="1" ht="19.5" customHeight="1"/>
    <row r="94" s="63" customFormat="1" ht="19.5" customHeight="1"/>
    <row r="95" s="63" customFormat="1" ht="19.5" customHeight="1"/>
    <row r="96" s="63" customFormat="1" ht="19.5" customHeight="1"/>
    <row r="97" s="63" customFormat="1" ht="19.5" customHeight="1"/>
    <row r="98" s="63" customFormat="1" ht="19.5" customHeight="1"/>
    <row r="99" s="63" customFormat="1" ht="19.5" customHeight="1"/>
    <row r="100" s="63" customFormat="1" ht="19.5" customHeight="1"/>
    <row r="101" s="63" customFormat="1" ht="19.5" customHeight="1"/>
    <row r="102" s="63" customFormat="1" ht="19.5" customHeight="1"/>
    <row r="103" s="63" customFormat="1" ht="19.5" customHeight="1"/>
    <row r="104" s="63" customFormat="1" ht="19.5" customHeight="1"/>
    <row r="105" s="63" customFormat="1" ht="19.5" customHeight="1"/>
    <row r="106" s="63" customFormat="1" ht="19.5" customHeight="1"/>
    <row r="107" s="63" customFormat="1" ht="19.5" customHeight="1"/>
    <row r="108" s="63" customFormat="1" ht="19.5" customHeight="1"/>
    <row r="109" s="63" customFormat="1" ht="19.5" customHeight="1"/>
    <row r="110" s="63" customFormat="1" ht="19.5" customHeight="1"/>
    <row r="111" s="63" customFormat="1" ht="19.5" customHeight="1"/>
    <row r="112" s="63" customFormat="1" ht="19.5" customHeight="1"/>
    <row r="113" s="63" customFormat="1" ht="19.5" customHeight="1"/>
    <row r="114" s="63" customFormat="1" ht="19.5" customHeight="1"/>
    <row r="115" s="63" customFormat="1" ht="19.5" customHeight="1"/>
    <row r="116" s="63" customFormat="1" ht="19.5" customHeight="1"/>
    <row r="117" s="63" customFormat="1" ht="19.5" customHeight="1"/>
    <row r="118" s="63" customFormat="1" ht="19.5" customHeight="1"/>
    <row r="119" s="63" customFormat="1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</sheetData>
  <sheetProtection/>
  <mergeCells count="2">
    <mergeCell ref="A1:F1"/>
    <mergeCell ref="A34:D34"/>
  </mergeCells>
  <conditionalFormatting sqref="D4:D32">
    <cfRule type="cellIs" priority="1" dxfId="0" operator="lessThan" stopIfTrue="1">
      <formula>0</formula>
    </cfRule>
  </conditionalFormatting>
  <printOptions horizontalCentered="1"/>
  <pageMargins left="0.75" right="0.75" top="0.59" bottom="0.59" header="0.31" footer="0.31"/>
  <pageSetup blackAndWhite="1" fitToHeight="100" fitToWidth="1" horizontalDpi="600" verticalDpi="600" orientation="portrait" paperSize="9" scale="85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3"/>
  <sheetViews>
    <sheetView showZeros="0" tabSelected="1" view="pageBreakPreview" zoomScaleSheetLayoutView="100" workbookViewId="0" topLeftCell="A1">
      <selection activeCell="F9" sqref="F9"/>
    </sheetView>
  </sheetViews>
  <sheetFormatPr defaultColWidth="9.00390625" defaultRowHeight="15"/>
  <cols>
    <col min="1" max="1" width="52.7109375" style="0" customWidth="1"/>
    <col min="2" max="3" width="12.28125" style="0" bestFit="1" customWidth="1"/>
    <col min="4" max="4" width="15.8515625" style="0" customWidth="1"/>
  </cols>
  <sheetData>
    <row r="1" spans="1:4" s="61" customFormat="1" ht="30" customHeight="1">
      <c r="A1" s="46" t="s">
        <v>1413</v>
      </c>
      <c r="B1" s="46"/>
      <c r="C1" s="46"/>
      <c r="D1" s="46"/>
    </row>
    <row r="2" spans="2:4" s="92" customFormat="1" ht="15">
      <c r="B2" s="93"/>
      <c r="C2" s="93"/>
      <c r="D2" s="94" t="s">
        <v>33</v>
      </c>
    </row>
    <row r="3" spans="1:4" s="108" customFormat="1" ht="48" customHeight="1">
      <c r="A3" s="16" t="s">
        <v>106</v>
      </c>
      <c r="B3" s="16" t="s">
        <v>35</v>
      </c>
      <c r="C3" s="16" t="s">
        <v>36</v>
      </c>
      <c r="D3" s="17" t="s">
        <v>37</v>
      </c>
    </row>
    <row r="4" spans="1:4" s="63" customFormat="1" ht="19.5" customHeight="1">
      <c r="A4" s="95" t="s">
        <v>1414</v>
      </c>
      <c r="B4" s="99"/>
      <c r="C4" s="99">
        <f>C5</f>
        <v>30</v>
      </c>
      <c r="D4" s="100">
        <f aca="true" t="shared" si="0" ref="D4:D67">IF(OR(VALUE(C4)=0,ISERROR(C4/B4-1)),"",C4/B4-1)</f>
      </c>
    </row>
    <row r="5" spans="1:4" s="63" customFormat="1" ht="19.5" customHeight="1">
      <c r="A5" s="101" t="s">
        <v>1415</v>
      </c>
      <c r="B5" s="99"/>
      <c r="C5" s="99">
        <f>SUM(C6:C9)</f>
        <v>30</v>
      </c>
      <c r="D5" s="100">
        <f t="shared" si="0"/>
      </c>
    </row>
    <row r="6" spans="1:4" s="63" customFormat="1" ht="19.5" customHeight="1">
      <c r="A6" s="95" t="s">
        <v>1416</v>
      </c>
      <c r="B6" s="99"/>
      <c r="C6" s="99"/>
      <c r="D6" s="100">
        <f t="shared" si="0"/>
      </c>
    </row>
    <row r="7" spans="1:4" s="63" customFormat="1" ht="19.5" customHeight="1">
      <c r="A7" s="95" t="s">
        <v>1417</v>
      </c>
      <c r="B7" s="99"/>
      <c r="C7" s="99">
        <v>30</v>
      </c>
      <c r="D7" s="100">
        <f t="shared" si="0"/>
      </c>
    </row>
    <row r="8" spans="1:4" s="63" customFormat="1" ht="19.5" customHeight="1">
      <c r="A8" s="95" t="s">
        <v>1418</v>
      </c>
      <c r="B8" s="99"/>
      <c r="C8" s="99"/>
      <c r="D8" s="100">
        <f t="shared" si="0"/>
      </c>
    </row>
    <row r="9" spans="1:4" s="63" customFormat="1" ht="19.5" customHeight="1">
      <c r="A9" s="95" t="s">
        <v>1419</v>
      </c>
      <c r="B9" s="99"/>
      <c r="C9" s="99"/>
      <c r="D9" s="100">
        <f t="shared" si="0"/>
      </c>
    </row>
    <row r="10" spans="1:4" s="63" customFormat="1" ht="19.5" customHeight="1">
      <c r="A10" s="95" t="s">
        <v>1420</v>
      </c>
      <c r="B10" s="99">
        <f>SUM(B11,B15)</f>
        <v>-9</v>
      </c>
      <c r="C10" s="99">
        <f>SUM(C11,C15)</f>
        <v>92</v>
      </c>
      <c r="D10" s="100">
        <f t="shared" si="0"/>
        <v>-11.222222222222221</v>
      </c>
    </row>
    <row r="11" spans="1:4" s="63" customFormat="1" ht="19.5" customHeight="1">
      <c r="A11" s="95" t="s">
        <v>1421</v>
      </c>
      <c r="B11" s="99">
        <f>SUM(B12:B14)</f>
        <v>-9</v>
      </c>
      <c r="C11" s="99">
        <f>SUM(C12:C14)</f>
        <v>92</v>
      </c>
      <c r="D11" s="100">
        <f t="shared" si="0"/>
        <v>-11.222222222222221</v>
      </c>
    </row>
    <row r="12" spans="1:4" s="63" customFormat="1" ht="19.5" customHeight="1">
      <c r="A12" s="95" t="s">
        <v>1422</v>
      </c>
      <c r="B12" s="99">
        <v>92</v>
      </c>
      <c r="C12" s="99">
        <v>92</v>
      </c>
      <c r="D12" s="100"/>
    </row>
    <row r="13" spans="1:4" s="63" customFormat="1" ht="19.5" customHeight="1">
      <c r="A13" s="95" t="s">
        <v>1423</v>
      </c>
      <c r="B13" s="99">
        <v>-101</v>
      </c>
      <c r="C13" s="99"/>
      <c r="D13" s="100">
        <f t="shared" si="0"/>
      </c>
    </row>
    <row r="14" spans="1:4" s="63" customFormat="1" ht="19.5" customHeight="1">
      <c r="A14" s="95" t="s">
        <v>1424</v>
      </c>
      <c r="B14" s="99"/>
      <c r="C14" s="99"/>
      <c r="D14" s="100">
        <f t="shared" si="0"/>
      </c>
    </row>
    <row r="15" spans="1:4" s="63" customFormat="1" ht="19.5" customHeight="1">
      <c r="A15" s="101" t="s">
        <v>1425</v>
      </c>
      <c r="B15" s="99"/>
      <c r="C15" s="99"/>
      <c r="D15" s="100">
        <f t="shared" si="0"/>
      </c>
    </row>
    <row r="16" spans="1:4" s="63" customFormat="1" ht="19.5" customHeight="1">
      <c r="A16" s="95" t="s">
        <v>1422</v>
      </c>
      <c r="B16" s="99"/>
      <c r="C16" s="99"/>
      <c r="D16" s="100">
        <f t="shared" si="0"/>
      </c>
    </row>
    <row r="17" spans="1:4" s="63" customFormat="1" ht="19.5" customHeight="1">
      <c r="A17" s="95" t="s">
        <v>1423</v>
      </c>
      <c r="B17" s="99"/>
      <c r="C17" s="99"/>
      <c r="D17" s="100">
        <f t="shared" si="0"/>
      </c>
    </row>
    <row r="18" spans="1:4" s="63" customFormat="1" ht="19.5" customHeight="1">
      <c r="A18" s="95" t="s">
        <v>1426</v>
      </c>
      <c r="B18" s="99"/>
      <c r="C18" s="99"/>
      <c r="D18" s="100">
        <f t="shared" si="0"/>
      </c>
    </row>
    <row r="19" spans="1:4" s="63" customFormat="1" ht="19.5" customHeight="1">
      <c r="A19" s="95" t="s">
        <v>1427</v>
      </c>
      <c r="B19" s="99"/>
      <c r="C19" s="99"/>
      <c r="D19" s="100">
        <f t="shared" si="0"/>
      </c>
    </row>
    <row r="20" spans="1:4" s="63" customFormat="1" ht="19.5" customHeight="1">
      <c r="A20" s="95" t="s">
        <v>1428</v>
      </c>
      <c r="B20" s="99"/>
      <c r="C20" s="99"/>
      <c r="D20" s="100">
        <f t="shared" si="0"/>
      </c>
    </row>
    <row r="21" spans="1:4" s="63" customFormat="1" ht="19.5" customHeight="1">
      <c r="A21" s="95" t="s">
        <v>1429</v>
      </c>
      <c r="B21" s="99"/>
      <c r="C21" s="99"/>
      <c r="D21" s="100">
        <f t="shared" si="0"/>
      </c>
    </row>
    <row r="22" spans="1:4" s="63" customFormat="1" ht="19.5" customHeight="1">
      <c r="A22" s="95" t="s">
        <v>1430</v>
      </c>
      <c r="B22" s="99"/>
      <c r="C22" s="99"/>
      <c r="D22" s="100">
        <f t="shared" si="0"/>
      </c>
    </row>
    <row r="23" spans="1:4" s="63" customFormat="1" ht="19.5" customHeight="1">
      <c r="A23" s="95" t="s">
        <v>1431</v>
      </c>
      <c r="B23" s="99"/>
      <c r="C23" s="99"/>
      <c r="D23" s="100">
        <f t="shared" si="0"/>
      </c>
    </row>
    <row r="24" spans="1:4" s="63" customFormat="1" ht="19.5" customHeight="1">
      <c r="A24" s="95" t="s">
        <v>1432</v>
      </c>
      <c r="B24" s="99"/>
      <c r="C24" s="99"/>
      <c r="D24" s="100">
        <f t="shared" si="0"/>
      </c>
    </row>
    <row r="25" spans="1:4" s="63" customFormat="1" ht="19.5" customHeight="1">
      <c r="A25" s="95" t="s">
        <v>1433</v>
      </c>
      <c r="B25" s="99"/>
      <c r="C25" s="99"/>
      <c r="D25" s="100">
        <f t="shared" si="0"/>
      </c>
    </row>
    <row r="26" spans="1:4" s="63" customFormat="1" ht="19.5" customHeight="1">
      <c r="A26" s="95" t="s">
        <v>1434</v>
      </c>
      <c r="B26" s="99">
        <v>16947</v>
      </c>
      <c r="C26" s="99">
        <v>24549</v>
      </c>
      <c r="D26" s="100">
        <f t="shared" si="0"/>
        <v>0.44857496902106564</v>
      </c>
    </row>
    <row r="27" spans="1:4" s="63" customFormat="1" ht="19.5" customHeight="1">
      <c r="A27" s="101" t="s">
        <v>1435</v>
      </c>
      <c r="B27" s="99">
        <f>SUM(B28:B39)</f>
        <v>16465</v>
      </c>
      <c r="C27" s="99">
        <f>SUM(C28:C39)</f>
        <v>24249</v>
      </c>
      <c r="D27" s="100">
        <f t="shared" si="0"/>
        <v>0.4727604008502886</v>
      </c>
    </row>
    <row r="28" spans="1:4" s="63" customFormat="1" ht="19.5" customHeight="1">
      <c r="A28" s="95" t="s">
        <v>1436</v>
      </c>
      <c r="B28" s="99">
        <v>3106</v>
      </c>
      <c r="C28" s="99">
        <v>10070</v>
      </c>
      <c r="D28" s="100">
        <f t="shared" si="0"/>
        <v>2.2421120412105604</v>
      </c>
    </row>
    <row r="29" spans="1:4" s="63" customFormat="1" ht="19.5" customHeight="1">
      <c r="A29" s="95" t="s">
        <v>1437</v>
      </c>
      <c r="B29" s="99">
        <v>8238</v>
      </c>
      <c r="C29" s="99">
        <v>926</v>
      </c>
      <c r="D29" s="100">
        <f t="shared" si="0"/>
        <v>-0.8875940762320952</v>
      </c>
    </row>
    <row r="30" spans="1:4" s="63" customFormat="1" ht="19.5" customHeight="1">
      <c r="A30" s="95" t="s">
        <v>1438</v>
      </c>
      <c r="B30" s="99"/>
      <c r="C30" s="99"/>
      <c r="D30" s="100">
        <f t="shared" si="0"/>
      </c>
    </row>
    <row r="31" spans="1:4" s="63" customFormat="1" ht="19.5" customHeight="1">
      <c r="A31" s="95" t="s">
        <v>1439</v>
      </c>
      <c r="B31" s="99"/>
      <c r="C31" s="99"/>
      <c r="D31" s="100">
        <f t="shared" si="0"/>
      </c>
    </row>
    <row r="32" spans="1:4" s="63" customFormat="1" ht="19.5" customHeight="1">
      <c r="A32" s="95" t="s">
        <v>1440</v>
      </c>
      <c r="B32" s="99">
        <v>5224</v>
      </c>
      <c r="C32" s="99">
        <v>7000</v>
      </c>
      <c r="D32" s="100">
        <f t="shared" si="0"/>
        <v>0.339969372128637</v>
      </c>
    </row>
    <row r="33" spans="1:4" s="63" customFormat="1" ht="19.5" customHeight="1">
      <c r="A33" s="95" t="s">
        <v>1441</v>
      </c>
      <c r="B33" s="99">
        <v>-264</v>
      </c>
      <c r="C33" s="99">
        <v>1000</v>
      </c>
      <c r="D33" s="100">
        <f t="shared" si="0"/>
        <v>-4.787878787878788</v>
      </c>
    </row>
    <row r="34" spans="1:4" s="63" customFormat="1" ht="19.5" customHeight="1">
      <c r="A34" s="95" t="s">
        <v>1442</v>
      </c>
      <c r="B34" s="99">
        <v>11</v>
      </c>
      <c r="C34" s="99">
        <v>500</v>
      </c>
      <c r="D34" s="100">
        <f t="shared" si="0"/>
        <v>44.45454545454545</v>
      </c>
    </row>
    <row r="35" spans="1:4" s="63" customFormat="1" ht="19.5" customHeight="1">
      <c r="A35" s="95" t="s">
        <v>1443</v>
      </c>
      <c r="B35" s="99"/>
      <c r="C35" s="99"/>
      <c r="D35" s="100">
        <f t="shared" si="0"/>
      </c>
    </row>
    <row r="36" spans="1:4" s="63" customFormat="1" ht="19.5" customHeight="1">
      <c r="A36" s="95" t="s">
        <v>1444</v>
      </c>
      <c r="B36" s="99">
        <v>-45</v>
      </c>
      <c r="C36" s="99">
        <v>4000</v>
      </c>
      <c r="D36" s="100">
        <f t="shared" si="0"/>
        <v>-89.88888888888889</v>
      </c>
    </row>
    <row r="37" spans="1:4" s="63" customFormat="1" ht="19.5" customHeight="1">
      <c r="A37" s="95" t="s">
        <v>1445</v>
      </c>
      <c r="B37" s="99"/>
      <c r="C37" s="99"/>
      <c r="D37" s="100">
        <f t="shared" si="0"/>
      </c>
    </row>
    <row r="38" spans="1:4" s="63" customFormat="1" ht="19.5" customHeight="1">
      <c r="A38" s="95" t="s">
        <v>1446</v>
      </c>
      <c r="B38" s="99"/>
      <c r="C38" s="99"/>
      <c r="D38" s="100">
        <f t="shared" si="0"/>
      </c>
    </row>
    <row r="39" spans="1:4" s="63" customFormat="1" ht="19.5" customHeight="1">
      <c r="A39" s="95" t="s">
        <v>1447</v>
      </c>
      <c r="B39" s="99">
        <v>195</v>
      </c>
      <c r="C39" s="99">
        <v>753</v>
      </c>
      <c r="D39" s="100">
        <f t="shared" si="0"/>
        <v>2.8615384615384616</v>
      </c>
    </row>
    <row r="40" spans="1:4" s="63" customFormat="1" ht="19.5" customHeight="1">
      <c r="A40" s="95" t="s">
        <v>1448</v>
      </c>
      <c r="B40" s="99"/>
      <c r="C40" s="99"/>
      <c r="D40" s="100">
        <f t="shared" si="0"/>
      </c>
    </row>
    <row r="41" spans="1:4" s="63" customFormat="1" ht="19.5" customHeight="1">
      <c r="A41" s="95" t="s">
        <v>1449</v>
      </c>
      <c r="B41" s="99"/>
      <c r="C41" s="99"/>
      <c r="D41" s="100">
        <f t="shared" si="0"/>
      </c>
    </row>
    <row r="42" spans="1:4" s="63" customFormat="1" ht="19.5" customHeight="1">
      <c r="A42" s="95" t="s">
        <v>1450</v>
      </c>
      <c r="B42" s="99"/>
      <c r="C42" s="99"/>
      <c r="D42" s="100">
        <f t="shared" si="0"/>
      </c>
    </row>
    <row r="43" spans="1:4" s="63" customFormat="1" ht="19.5" customHeight="1">
      <c r="A43" s="95" t="s">
        <v>1451</v>
      </c>
      <c r="B43" s="99"/>
      <c r="C43" s="99"/>
      <c r="D43" s="100">
        <f t="shared" si="0"/>
      </c>
    </row>
    <row r="44" spans="1:4" s="63" customFormat="1" ht="19.5" customHeight="1">
      <c r="A44" s="95" t="s">
        <v>1452</v>
      </c>
      <c r="B44" s="99"/>
      <c r="C44" s="99"/>
      <c r="D44" s="100">
        <f t="shared" si="0"/>
      </c>
    </row>
    <row r="45" spans="1:4" s="63" customFormat="1" ht="19.5" customHeight="1">
      <c r="A45" s="95" t="s">
        <v>1453</v>
      </c>
      <c r="B45" s="99"/>
      <c r="C45" s="99"/>
      <c r="D45" s="100">
        <f t="shared" si="0"/>
      </c>
    </row>
    <row r="46" spans="1:4" s="63" customFormat="1" ht="19.5" customHeight="1">
      <c r="A46" s="95" t="s">
        <v>1454</v>
      </c>
      <c r="B46" s="99">
        <f>SUM(B47:B49)</f>
        <v>136</v>
      </c>
      <c r="C46" s="99"/>
      <c r="D46" s="100">
        <f t="shared" si="0"/>
      </c>
    </row>
    <row r="47" spans="1:4" s="63" customFormat="1" ht="19.5" customHeight="1">
      <c r="A47" s="95" t="s">
        <v>1436</v>
      </c>
      <c r="B47" s="99"/>
      <c r="C47" s="99"/>
      <c r="D47" s="100">
        <f t="shared" si="0"/>
      </c>
    </row>
    <row r="48" spans="1:4" s="63" customFormat="1" ht="19.5" customHeight="1">
      <c r="A48" s="95" t="s">
        <v>1437</v>
      </c>
      <c r="B48" s="99">
        <v>136</v>
      </c>
      <c r="C48" s="99"/>
      <c r="D48" s="100">
        <f t="shared" si="0"/>
      </c>
    </row>
    <row r="49" spans="1:4" s="63" customFormat="1" ht="19.5" customHeight="1">
      <c r="A49" s="95" t="s">
        <v>1455</v>
      </c>
      <c r="B49" s="99"/>
      <c r="C49" s="99"/>
      <c r="D49" s="100">
        <f t="shared" si="0"/>
      </c>
    </row>
    <row r="50" spans="1:4" s="63" customFormat="1" ht="19.5" customHeight="1">
      <c r="A50" s="95" t="s">
        <v>1456</v>
      </c>
      <c r="B50" s="99"/>
      <c r="C50" s="99"/>
      <c r="D50" s="100">
        <f t="shared" si="0"/>
      </c>
    </row>
    <row r="51" spans="1:4" s="63" customFormat="1" ht="19.5" customHeight="1">
      <c r="A51" s="101" t="s">
        <v>1457</v>
      </c>
      <c r="B51" s="99"/>
      <c r="C51" s="99"/>
      <c r="D51" s="100">
        <f t="shared" si="0"/>
      </c>
    </row>
    <row r="52" spans="1:4" s="63" customFormat="1" ht="19.5" customHeight="1">
      <c r="A52" s="95" t="s">
        <v>1458</v>
      </c>
      <c r="B52" s="99"/>
      <c r="C52" s="99"/>
      <c r="D52" s="100">
        <f t="shared" si="0"/>
      </c>
    </row>
    <row r="53" spans="1:4" s="63" customFormat="1" ht="19.5" customHeight="1">
      <c r="A53" s="95" t="s">
        <v>1459</v>
      </c>
      <c r="B53" s="99"/>
      <c r="C53" s="99"/>
      <c r="D53" s="100">
        <f t="shared" si="0"/>
      </c>
    </row>
    <row r="54" spans="1:4" s="63" customFormat="1" ht="19.5" customHeight="1">
      <c r="A54" s="95" t="s">
        <v>1460</v>
      </c>
      <c r="B54" s="99"/>
      <c r="C54" s="99"/>
      <c r="D54" s="100">
        <f t="shared" si="0"/>
      </c>
    </row>
    <row r="55" spans="1:4" s="63" customFormat="1" ht="19.5" customHeight="1">
      <c r="A55" s="95" t="s">
        <v>1461</v>
      </c>
      <c r="B55" s="99"/>
      <c r="C55" s="99"/>
      <c r="D55" s="100">
        <f t="shared" si="0"/>
      </c>
    </row>
    <row r="56" spans="1:4" s="63" customFormat="1" ht="19.5" customHeight="1">
      <c r="A56" s="95" t="s">
        <v>1462</v>
      </c>
      <c r="B56" s="99"/>
      <c r="C56" s="99"/>
      <c r="D56" s="100">
        <f t="shared" si="0"/>
      </c>
    </row>
    <row r="57" spans="1:4" s="63" customFormat="1" ht="19.5" customHeight="1">
      <c r="A57" s="101" t="s">
        <v>1463</v>
      </c>
      <c r="B57" s="99"/>
      <c r="C57" s="99"/>
      <c r="D57" s="100">
        <f t="shared" si="0"/>
      </c>
    </row>
    <row r="58" spans="1:4" s="63" customFormat="1" ht="19.5" customHeight="1">
      <c r="A58" s="95" t="s">
        <v>1449</v>
      </c>
      <c r="B58" s="99"/>
      <c r="C58" s="99"/>
      <c r="D58" s="100">
        <f t="shared" si="0"/>
      </c>
    </row>
    <row r="59" spans="1:4" s="63" customFormat="1" ht="19.5" customHeight="1">
      <c r="A59" s="95" t="s">
        <v>1450</v>
      </c>
      <c r="B59" s="99"/>
      <c r="C59" s="99"/>
      <c r="D59" s="100">
        <f t="shared" si="0"/>
      </c>
    </row>
    <row r="60" spans="1:4" s="63" customFormat="1" ht="19.5" customHeight="1">
      <c r="A60" s="95" t="s">
        <v>1451</v>
      </c>
      <c r="B60" s="99"/>
      <c r="C60" s="99"/>
      <c r="D60" s="100">
        <f t="shared" si="0"/>
      </c>
    </row>
    <row r="61" spans="1:4" s="63" customFormat="1" ht="19.5" customHeight="1">
      <c r="A61" s="95" t="s">
        <v>1452</v>
      </c>
      <c r="B61" s="99"/>
      <c r="C61" s="99"/>
      <c r="D61" s="100">
        <f t="shared" si="0"/>
      </c>
    </row>
    <row r="62" spans="1:4" s="63" customFormat="1" ht="19.5" customHeight="1">
      <c r="A62" s="95" t="s">
        <v>1464</v>
      </c>
      <c r="B62" s="99"/>
      <c r="C62" s="99"/>
      <c r="D62" s="100">
        <f t="shared" si="0"/>
      </c>
    </row>
    <row r="63" spans="1:4" s="63" customFormat="1" ht="19.5" customHeight="1">
      <c r="A63" s="95" t="s">
        <v>1465</v>
      </c>
      <c r="B63" s="99">
        <v>346</v>
      </c>
      <c r="C63" s="99">
        <v>300</v>
      </c>
      <c r="D63" s="100">
        <f t="shared" si="0"/>
        <v>-0.1329479768786127</v>
      </c>
    </row>
    <row r="64" spans="1:4" s="63" customFormat="1" ht="19.5" customHeight="1">
      <c r="A64" s="95" t="s">
        <v>1466</v>
      </c>
      <c r="B64" s="99">
        <v>661</v>
      </c>
      <c r="C64" s="99">
        <v>688</v>
      </c>
      <c r="D64" s="100">
        <f t="shared" si="0"/>
        <v>0.0408472012102874</v>
      </c>
    </row>
    <row r="65" spans="1:4" s="63" customFormat="1" ht="19.5" customHeight="1">
      <c r="A65" s="101" t="s">
        <v>1467</v>
      </c>
      <c r="B65" s="99">
        <f>SUM(B66:B69)</f>
        <v>382</v>
      </c>
      <c r="C65" s="99">
        <f>SUM(C66:C69)</f>
        <v>400</v>
      </c>
      <c r="D65" s="100">
        <f t="shared" si="0"/>
        <v>0.04712041884816753</v>
      </c>
    </row>
    <row r="66" spans="1:4" s="63" customFormat="1" ht="19.5" customHeight="1">
      <c r="A66" s="95" t="s">
        <v>1423</v>
      </c>
      <c r="B66" s="99">
        <v>310</v>
      </c>
      <c r="C66" s="99">
        <v>310</v>
      </c>
      <c r="D66" s="100"/>
    </row>
    <row r="67" spans="1:4" s="63" customFormat="1" ht="19.5" customHeight="1">
      <c r="A67" s="95" t="s">
        <v>1468</v>
      </c>
      <c r="B67" s="99"/>
      <c r="C67" s="99"/>
      <c r="D67" s="100">
        <f t="shared" si="0"/>
      </c>
    </row>
    <row r="68" spans="1:4" s="63" customFormat="1" ht="19.5" customHeight="1">
      <c r="A68" s="95" t="s">
        <v>1469</v>
      </c>
      <c r="B68" s="99"/>
      <c r="C68" s="99"/>
      <c r="D68" s="100">
        <f aca="true" t="shared" si="1" ref="D68:D131">IF(OR(VALUE(C68)=0,ISERROR(C68/B68-1)),"",C68/B68-1)</f>
      </c>
    </row>
    <row r="69" spans="1:4" s="63" customFormat="1" ht="19.5" customHeight="1">
      <c r="A69" s="95" t="s">
        <v>1470</v>
      </c>
      <c r="B69" s="99">
        <v>72</v>
      </c>
      <c r="C69" s="99">
        <v>90</v>
      </c>
      <c r="D69" s="100">
        <f t="shared" si="1"/>
        <v>0.25</v>
      </c>
    </row>
    <row r="70" spans="1:4" s="63" customFormat="1" ht="19.5" customHeight="1">
      <c r="A70" s="101" t="s">
        <v>1471</v>
      </c>
      <c r="B70" s="99">
        <v>279</v>
      </c>
      <c r="C70" s="99">
        <v>288</v>
      </c>
      <c r="D70" s="100">
        <f t="shared" si="1"/>
        <v>0.032258064516129004</v>
      </c>
    </row>
    <row r="71" spans="1:4" s="63" customFormat="1" ht="19.5" customHeight="1">
      <c r="A71" s="95" t="s">
        <v>1472</v>
      </c>
      <c r="B71" s="99"/>
      <c r="C71" s="99"/>
      <c r="D71" s="100">
        <f t="shared" si="1"/>
      </c>
    </row>
    <row r="72" spans="1:4" s="63" customFormat="1" ht="19.5" customHeight="1">
      <c r="A72" s="95" t="s">
        <v>1473</v>
      </c>
      <c r="B72" s="99">
        <v>279</v>
      </c>
      <c r="C72" s="99">
        <v>288</v>
      </c>
      <c r="D72" s="100">
        <f t="shared" si="1"/>
        <v>0.032258064516129004</v>
      </c>
    </row>
    <row r="73" spans="1:4" s="63" customFormat="1" ht="19.5" customHeight="1">
      <c r="A73" s="95" t="s">
        <v>1474</v>
      </c>
      <c r="B73" s="99"/>
      <c r="C73" s="99"/>
      <c r="D73" s="100">
        <f t="shared" si="1"/>
      </c>
    </row>
    <row r="74" spans="1:4" s="63" customFormat="1" ht="19.5" customHeight="1">
      <c r="A74" s="95" t="s">
        <v>1475</v>
      </c>
      <c r="B74" s="99"/>
      <c r="C74" s="99"/>
      <c r="D74" s="100">
        <f t="shared" si="1"/>
      </c>
    </row>
    <row r="75" spans="1:4" s="63" customFormat="1" ht="19.5" customHeight="1">
      <c r="A75" s="95" t="s">
        <v>1476</v>
      </c>
      <c r="B75" s="99"/>
      <c r="C75" s="99"/>
      <c r="D75" s="100">
        <f t="shared" si="1"/>
      </c>
    </row>
    <row r="76" spans="1:4" s="63" customFormat="1" ht="19.5" customHeight="1">
      <c r="A76" s="95" t="s">
        <v>1477</v>
      </c>
      <c r="B76" s="99"/>
      <c r="C76" s="99"/>
      <c r="D76" s="100">
        <f t="shared" si="1"/>
      </c>
    </row>
    <row r="77" spans="1:4" s="63" customFormat="1" ht="19.5" customHeight="1">
      <c r="A77" s="95" t="s">
        <v>1478</v>
      </c>
      <c r="B77" s="99"/>
      <c r="C77" s="99"/>
      <c r="D77" s="100">
        <f t="shared" si="1"/>
      </c>
    </row>
    <row r="78" spans="1:4" s="63" customFormat="1" ht="19.5" customHeight="1">
      <c r="A78" s="95" t="s">
        <v>1479</v>
      </c>
      <c r="B78" s="99"/>
      <c r="C78" s="99"/>
      <c r="D78" s="100">
        <f t="shared" si="1"/>
      </c>
    </row>
    <row r="79" spans="1:4" s="63" customFormat="1" ht="19.5" customHeight="1">
      <c r="A79" s="95" t="s">
        <v>1480</v>
      </c>
      <c r="B79" s="99"/>
      <c r="C79" s="99"/>
      <c r="D79" s="100">
        <f t="shared" si="1"/>
      </c>
    </row>
    <row r="80" spans="1:4" s="63" customFormat="1" ht="19.5" customHeight="1">
      <c r="A80" s="95" t="s">
        <v>1481</v>
      </c>
      <c r="B80" s="99"/>
      <c r="C80" s="99"/>
      <c r="D80" s="100">
        <f t="shared" si="1"/>
      </c>
    </row>
    <row r="81" spans="1:4" s="63" customFormat="1" ht="19.5" customHeight="1">
      <c r="A81" s="95" t="s">
        <v>1482</v>
      </c>
      <c r="B81" s="99"/>
      <c r="C81" s="99"/>
      <c r="D81" s="100">
        <f t="shared" si="1"/>
      </c>
    </row>
    <row r="82" spans="1:4" s="63" customFormat="1" ht="19.5" customHeight="1">
      <c r="A82" s="95" t="s">
        <v>1483</v>
      </c>
      <c r="B82" s="99"/>
      <c r="C82" s="99"/>
      <c r="D82" s="100">
        <f t="shared" si="1"/>
      </c>
    </row>
    <row r="83" spans="1:4" s="63" customFormat="1" ht="19.5" customHeight="1">
      <c r="A83" s="95" t="s">
        <v>1484</v>
      </c>
      <c r="B83" s="99"/>
      <c r="C83" s="99"/>
      <c r="D83" s="100">
        <f t="shared" si="1"/>
      </c>
    </row>
    <row r="84" spans="1:4" s="63" customFormat="1" ht="19.5" customHeight="1">
      <c r="A84" s="95" t="s">
        <v>1485</v>
      </c>
      <c r="B84" s="99"/>
      <c r="C84" s="99"/>
      <c r="D84" s="100">
        <f t="shared" si="1"/>
      </c>
    </row>
    <row r="85" spans="1:4" s="63" customFormat="1" ht="19.5" customHeight="1">
      <c r="A85" s="95" t="s">
        <v>1486</v>
      </c>
      <c r="B85" s="99"/>
      <c r="C85" s="99"/>
      <c r="D85" s="100">
        <f t="shared" si="1"/>
      </c>
    </row>
    <row r="86" spans="1:4" s="63" customFormat="1" ht="19.5" customHeight="1">
      <c r="A86" s="95" t="s">
        <v>1487</v>
      </c>
      <c r="B86" s="99"/>
      <c r="C86" s="99"/>
      <c r="D86" s="100">
        <f t="shared" si="1"/>
      </c>
    </row>
    <row r="87" spans="1:4" s="63" customFormat="1" ht="19.5" customHeight="1">
      <c r="A87" s="95" t="s">
        <v>1488</v>
      </c>
      <c r="B87" s="99"/>
      <c r="C87" s="99"/>
      <c r="D87" s="100">
        <f t="shared" si="1"/>
      </c>
    </row>
    <row r="88" spans="1:4" s="63" customFormat="1" ht="19.5" customHeight="1">
      <c r="A88" s="95" t="s">
        <v>1489</v>
      </c>
      <c r="B88" s="99"/>
      <c r="C88" s="99"/>
      <c r="D88" s="100">
        <f t="shared" si="1"/>
      </c>
    </row>
    <row r="89" spans="1:4" s="63" customFormat="1" ht="19.5" customHeight="1">
      <c r="A89" s="95" t="s">
        <v>1490</v>
      </c>
      <c r="B89" s="99"/>
      <c r="C89" s="99"/>
      <c r="D89" s="100">
        <f t="shared" si="1"/>
      </c>
    </row>
    <row r="90" spans="1:4" s="63" customFormat="1" ht="19.5" customHeight="1">
      <c r="A90" s="95" t="s">
        <v>1491</v>
      </c>
      <c r="B90" s="99"/>
      <c r="C90" s="99"/>
      <c r="D90" s="100">
        <f t="shared" si="1"/>
      </c>
    </row>
    <row r="91" spans="1:4" s="63" customFormat="1" ht="19.5" customHeight="1">
      <c r="A91" s="95" t="s">
        <v>1492</v>
      </c>
      <c r="B91" s="99"/>
      <c r="C91" s="99"/>
      <c r="D91" s="100">
        <f t="shared" si="1"/>
      </c>
    </row>
    <row r="92" spans="1:4" s="63" customFormat="1" ht="19.5" customHeight="1">
      <c r="A92" s="95" t="s">
        <v>1493</v>
      </c>
      <c r="B92" s="99"/>
      <c r="C92" s="99"/>
      <c r="D92" s="100">
        <f t="shared" si="1"/>
      </c>
    </row>
    <row r="93" spans="1:4" s="63" customFormat="1" ht="19.5" customHeight="1">
      <c r="A93" s="95" t="s">
        <v>1494</v>
      </c>
      <c r="B93" s="99"/>
      <c r="C93" s="99"/>
      <c r="D93" s="100">
        <f t="shared" si="1"/>
      </c>
    </row>
    <row r="94" spans="1:4" ht="19.5" customHeight="1">
      <c r="A94" s="102" t="s">
        <v>1495</v>
      </c>
      <c r="B94" s="99"/>
      <c r="C94" s="99"/>
      <c r="D94" s="100">
        <f t="shared" si="1"/>
      </c>
    </row>
    <row r="95" spans="1:4" ht="19.5" customHeight="1">
      <c r="A95" s="102" t="s">
        <v>1496</v>
      </c>
      <c r="B95" s="99"/>
      <c r="C95" s="99"/>
      <c r="D95" s="100">
        <f t="shared" si="1"/>
      </c>
    </row>
    <row r="96" spans="1:4" ht="19.5" customHeight="1">
      <c r="A96" s="102" t="s">
        <v>1497</v>
      </c>
      <c r="B96" s="99"/>
      <c r="C96" s="99"/>
      <c r="D96" s="100">
        <f t="shared" si="1"/>
      </c>
    </row>
    <row r="97" spans="1:4" ht="19.5" customHeight="1">
      <c r="A97" s="102" t="s">
        <v>1498</v>
      </c>
      <c r="B97" s="99"/>
      <c r="C97" s="99"/>
      <c r="D97" s="100">
        <f t="shared" si="1"/>
      </c>
    </row>
    <row r="98" spans="1:4" ht="19.5" customHeight="1">
      <c r="A98" s="102" t="s">
        <v>1499</v>
      </c>
      <c r="B98" s="99"/>
      <c r="C98" s="99"/>
      <c r="D98" s="100">
        <f t="shared" si="1"/>
      </c>
    </row>
    <row r="99" spans="1:4" ht="19.5" customHeight="1">
      <c r="A99" s="102" t="s">
        <v>1500</v>
      </c>
      <c r="B99" s="99"/>
      <c r="C99" s="99"/>
      <c r="D99" s="100">
        <f t="shared" si="1"/>
      </c>
    </row>
    <row r="100" spans="1:4" ht="19.5" customHeight="1">
      <c r="A100" s="102" t="s">
        <v>1501</v>
      </c>
      <c r="B100" s="99"/>
      <c r="C100" s="99"/>
      <c r="D100" s="100">
        <f t="shared" si="1"/>
      </c>
    </row>
    <row r="101" spans="1:4" ht="19.5" customHeight="1">
      <c r="A101" s="102" t="s">
        <v>1502</v>
      </c>
      <c r="B101" s="99"/>
      <c r="C101" s="99"/>
      <c r="D101" s="100">
        <f t="shared" si="1"/>
      </c>
    </row>
    <row r="102" spans="1:4" ht="19.5" customHeight="1">
      <c r="A102" s="102" t="s">
        <v>1503</v>
      </c>
      <c r="B102" s="99">
        <v>17</v>
      </c>
      <c r="C102" s="99"/>
      <c r="D102" s="100">
        <f t="shared" si="1"/>
      </c>
    </row>
    <row r="103" spans="1:4" ht="19.5" customHeight="1">
      <c r="A103" s="102" t="s">
        <v>1504</v>
      </c>
      <c r="B103" s="99">
        <f>SUM(B104:B108)</f>
        <v>17</v>
      </c>
      <c r="C103" s="99"/>
      <c r="D103" s="100">
        <f t="shared" si="1"/>
      </c>
    </row>
    <row r="104" spans="1:4" ht="19.5" customHeight="1">
      <c r="A104" s="102" t="s">
        <v>1505</v>
      </c>
      <c r="B104" s="99"/>
      <c r="C104" s="99"/>
      <c r="D104" s="100">
        <f t="shared" si="1"/>
      </c>
    </row>
    <row r="105" spans="1:4" ht="19.5" customHeight="1">
      <c r="A105" s="102" t="s">
        <v>1506</v>
      </c>
      <c r="B105" s="99"/>
      <c r="C105" s="99"/>
      <c r="D105" s="100">
        <f t="shared" si="1"/>
      </c>
    </row>
    <row r="106" spans="1:4" ht="19.5" customHeight="1">
      <c r="A106" s="102" t="s">
        <v>1507</v>
      </c>
      <c r="B106" s="99"/>
      <c r="C106" s="99"/>
      <c r="D106" s="100">
        <f t="shared" si="1"/>
      </c>
    </row>
    <row r="107" spans="1:4" ht="19.5" customHeight="1">
      <c r="A107" s="102" t="s">
        <v>1508</v>
      </c>
      <c r="B107" s="99"/>
      <c r="C107" s="99"/>
      <c r="D107" s="100">
        <f t="shared" si="1"/>
      </c>
    </row>
    <row r="108" spans="1:4" ht="19.5" customHeight="1">
      <c r="A108" s="102" t="s">
        <v>1509</v>
      </c>
      <c r="B108" s="99">
        <v>17</v>
      </c>
      <c r="C108" s="99"/>
      <c r="D108" s="100">
        <f t="shared" si="1"/>
      </c>
    </row>
    <row r="109" spans="1:4" ht="19.5" customHeight="1">
      <c r="A109" s="102" t="s">
        <v>1510</v>
      </c>
      <c r="B109" s="99"/>
      <c r="C109" s="99"/>
      <c r="D109" s="100">
        <f t="shared" si="1"/>
      </c>
    </row>
    <row r="110" spans="1:4" ht="19.5" customHeight="1">
      <c r="A110" s="102" t="s">
        <v>1511</v>
      </c>
      <c r="B110" s="99"/>
      <c r="C110" s="99"/>
      <c r="D110" s="100">
        <f t="shared" si="1"/>
      </c>
    </row>
    <row r="111" spans="1:4" ht="19.5" customHeight="1">
      <c r="A111" s="102" t="s">
        <v>1512</v>
      </c>
      <c r="B111" s="99"/>
      <c r="C111" s="99"/>
      <c r="D111" s="100">
        <f t="shared" si="1"/>
      </c>
    </row>
    <row r="112" spans="1:4" ht="19.5" customHeight="1">
      <c r="A112" s="102" t="s">
        <v>1513</v>
      </c>
      <c r="B112" s="99">
        <v>20</v>
      </c>
      <c r="C112" s="99"/>
      <c r="D112" s="100">
        <f t="shared" si="1"/>
      </c>
    </row>
    <row r="113" spans="1:4" ht="19.5" customHeight="1">
      <c r="A113" s="102" t="s">
        <v>1514</v>
      </c>
      <c r="B113" s="99">
        <v>20</v>
      </c>
      <c r="C113" s="99"/>
      <c r="D113" s="100">
        <f t="shared" si="1"/>
      </c>
    </row>
    <row r="114" spans="1:4" ht="19.5" customHeight="1">
      <c r="A114" s="102" t="s">
        <v>1515</v>
      </c>
      <c r="B114" s="99"/>
      <c r="C114" s="99"/>
      <c r="D114" s="100">
        <f t="shared" si="1"/>
      </c>
    </row>
    <row r="115" spans="1:4" ht="19.5" customHeight="1">
      <c r="A115" s="102" t="s">
        <v>1516</v>
      </c>
      <c r="B115" s="99"/>
      <c r="C115" s="99"/>
      <c r="D115" s="100">
        <f t="shared" si="1"/>
      </c>
    </row>
    <row r="116" spans="1:4" ht="19.5" customHeight="1">
      <c r="A116" s="102" t="s">
        <v>1517</v>
      </c>
      <c r="B116" s="99"/>
      <c r="C116" s="99"/>
      <c r="D116" s="100">
        <f t="shared" si="1"/>
      </c>
    </row>
    <row r="117" spans="1:4" ht="19.5" customHeight="1">
      <c r="A117" s="102" t="s">
        <v>1518</v>
      </c>
      <c r="B117" s="99">
        <v>20</v>
      </c>
      <c r="C117" s="99"/>
      <c r="D117" s="100">
        <f t="shared" si="1"/>
      </c>
    </row>
    <row r="118" spans="1:4" ht="19.5" customHeight="1">
      <c r="A118" s="102" t="s">
        <v>1519</v>
      </c>
      <c r="B118" s="99"/>
      <c r="C118" s="99"/>
      <c r="D118" s="100">
        <f t="shared" si="1"/>
      </c>
    </row>
    <row r="119" spans="1:4" ht="19.5" customHeight="1">
      <c r="A119" s="102" t="s">
        <v>1520</v>
      </c>
      <c r="B119" s="99">
        <v>1485</v>
      </c>
      <c r="C119" s="99">
        <v>1490</v>
      </c>
      <c r="D119" s="100">
        <f t="shared" si="1"/>
        <v>0.0033670033670034627</v>
      </c>
    </row>
    <row r="120" spans="1:4" ht="19.5" customHeight="1">
      <c r="A120" s="102" t="s">
        <v>1521</v>
      </c>
      <c r="B120" s="99"/>
      <c r="C120" s="99"/>
      <c r="D120" s="100">
        <f t="shared" si="1"/>
      </c>
    </row>
    <row r="121" spans="1:4" ht="19.5" customHeight="1">
      <c r="A121" s="102" t="s">
        <v>1522</v>
      </c>
      <c r="B121" s="99">
        <v>5</v>
      </c>
      <c r="C121" s="99">
        <v>20</v>
      </c>
      <c r="D121" s="100">
        <f t="shared" si="1"/>
        <v>3</v>
      </c>
    </row>
    <row r="122" spans="1:4" ht="19.5" customHeight="1">
      <c r="A122" s="102" t="s">
        <v>1523</v>
      </c>
      <c r="B122" s="99"/>
      <c r="C122" s="99"/>
      <c r="D122" s="100">
        <f t="shared" si="1"/>
      </c>
    </row>
    <row r="123" spans="1:4" ht="19.5" customHeight="1">
      <c r="A123" s="102" t="s">
        <v>1524</v>
      </c>
      <c r="B123" s="99"/>
      <c r="C123" s="99"/>
      <c r="D123" s="100">
        <f t="shared" si="1"/>
      </c>
    </row>
    <row r="124" spans="1:4" ht="19.5" customHeight="1">
      <c r="A124" s="102" t="s">
        <v>1525</v>
      </c>
      <c r="B124" s="99"/>
      <c r="C124" s="99"/>
      <c r="D124" s="100">
        <f t="shared" si="1"/>
      </c>
    </row>
    <row r="125" spans="1:4" ht="19.5" customHeight="1">
      <c r="A125" s="102" t="s">
        <v>1526</v>
      </c>
      <c r="B125" s="99"/>
      <c r="C125" s="99"/>
      <c r="D125" s="100">
        <f t="shared" si="1"/>
      </c>
    </row>
    <row r="126" spans="1:4" ht="19.5" customHeight="1">
      <c r="A126" s="102" t="s">
        <v>1527</v>
      </c>
      <c r="B126" s="99"/>
      <c r="C126" s="99"/>
      <c r="D126" s="100">
        <f t="shared" si="1"/>
      </c>
    </row>
    <row r="127" spans="1:4" ht="19.5" customHeight="1">
      <c r="A127" s="102" t="s">
        <v>1528</v>
      </c>
      <c r="B127" s="99"/>
      <c r="C127" s="99"/>
      <c r="D127" s="100">
        <f t="shared" si="1"/>
      </c>
    </row>
    <row r="128" spans="1:4" ht="19.5" customHeight="1">
      <c r="A128" s="102" t="s">
        <v>1529</v>
      </c>
      <c r="B128" s="99">
        <v>5</v>
      </c>
      <c r="C128" s="99">
        <v>20</v>
      </c>
      <c r="D128" s="100">
        <f t="shared" si="1"/>
        <v>3</v>
      </c>
    </row>
    <row r="129" spans="1:4" ht="19.5" customHeight="1">
      <c r="A129" s="102" t="s">
        <v>1530</v>
      </c>
      <c r="B129" s="99"/>
      <c r="C129" s="99"/>
      <c r="D129" s="100">
        <f t="shared" si="1"/>
      </c>
    </row>
    <row r="130" spans="1:4" ht="19.5" customHeight="1">
      <c r="A130" s="102" t="s">
        <v>1531</v>
      </c>
      <c r="B130" s="99">
        <f>SUM(B131:B140)</f>
        <v>1480</v>
      </c>
      <c r="C130" s="99">
        <f>SUM(C131:C140)</f>
        <v>1470</v>
      </c>
      <c r="D130" s="100">
        <f t="shared" si="1"/>
        <v>-0.006756756756756799</v>
      </c>
    </row>
    <row r="131" spans="1:4" ht="19.5" customHeight="1">
      <c r="A131" s="102" t="s">
        <v>1532</v>
      </c>
      <c r="B131" s="99">
        <v>426</v>
      </c>
      <c r="C131" s="99">
        <v>430</v>
      </c>
      <c r="D131" s="100">
        <f t="shared" si="1"/>
        <v>0.009389671361502261</v>
      </c>
    </row>
    <row r="132" spans="1:4" ht="19.5" customHeight="1">
      <c r="A132" s="102" t="s">
        <v>1533</v>
      </c>
      <c r="B132" s="99">
        <v>329</v>
      </c>
      <c r="C132" s="99">
        <v>330</v>
      </c>
      <c r="D132" s="100">
        <f aca="true" t="shared" si="2" ref="D132:D151">IF(OR(VALUE(C132)=0,ISERROR(C132/B132-1)),"",C132/B132-1)</f>
        <v>0.003039513677811634</v>
      </c>
    </row>
    <row r="133" spans="1:4" ht="19.5" customHeight="1">
      <c r="A133" s="102" t="s">
        <v>1534</v>
      </c>
      <c r="B133" s="99">
        <v>39</v>
      </c>
      <c r="C133" s="99">
        <v>40</v>
      </c>
      <c r="D133" s="100">
        <f t="shared" si="2"/>
        <v>0.02564102564102555</v>
      </c>
    </row>
    <row r="134" spans="1:4" ht="19.5" customHeight="1">
      <c r="A134" s="102" t="s">
        <v>1535</v>
      </c>
      <c r="B134" s="99"/>
      <c r="C134" s="99"/>
      <c r="D134" s="100">
        <f t="shared" si="2"/>
      </c>
    </row>
    <row r="135" spans="1:4" ht="19.5" customHeight="1">
      <c r="A135" s="102" t="s">
        <v>1536</v>
      </c>
      <c r="B135" s="99">
        <v>110</v>
      </c>
      <c r="C135" s="99">
        <v>110</v>
      </c>
      <c r="D135" s="100"/>
    </row>
    <row r="136" spans="1:4" ht="19.5" customHeight="1">
      <c r="A136" s="102" t="s">
        <v>1537</v>
      </c>
      <c r="B136" s="99"/>
      <c r="C136" s="99"/>
      <c r="D136" s="100">
        <f t="shared" si="2"/>
      </c>
    </row>
    <row r="137" spans="1:4" ht="19.5" customHeight="1">
      <c r="A137" s="102" t="s">
        <v>1538</v>
      </c>
      <c r="B137" s="99"/>
      <c r="C137" s="99"/>
      <c r="D137" s="100">
        <f t="shared" si="2"/>
      </c>
    </row>
    <row r="138" spans="1:4" ht="19.5" customHeight="1">
      <c r="A138" s="102" t="s">
        <v>1539</v>
      </c>
      <c r="B138" s="99"/>
      <c r="C138" s="99"/>
      <c r="D138" s="100">
        <f t="shared" si="2"/>
      </c>
    </row>
    <row r="139" spans="1:4" ht="19.5" customHeight="1">
      <c r="A139" s="102" t="s">
        <v>1540</v>
      </c>
      <c r="B139" s="99">
        <v>168</v>
      </c>
      <c r="C139" s="99">
        <v>160</v>
      </c>
      <c r="D139" s="100">
        <f t="shared" si="2"/>
        <v>-0.04761904761904767</v>
      </c>
    </row>
    <row r="140" spans="1:4" ht="19.5" customHeight="1">
      <c r="A140" s="109" t="s">
        <v>1541</v>
      </c>
      <c r="B140" s="99">
        <v>408</v>
      </c>
      <c r="C140" s="99">
        <v>400</v>
      </c>
      <c r="D140" s="100">
        <f t="shared" si="2"/>
        <v>-0.019607843137254943</v>
      </c>
    </row>
    <row r="141" spans="1:4" ht="19.5" customHeight="1">
      <c r="A141" s="96" t="s">
        <v>1542</v>
      </c>
      <c r="B141" s="99">
        <v>16</v>
      </c>
      <c r="C141" s="99">
        <v>16</v>
      </c>
      <c r="D141" s="100"/>
    </row>
    <row r="142" spans="1:4" ht="19.5" customHeight="1">
      <c r="A142" s="96" t="s">
        <v>1543</v>
      </c>
      <c r="B142" s="99">
        <v>16</v>
      </c>
      <c r="C142" s="99">
        <v>16</v>
      </c>
      <c r="D142" s="100"/>
    </row>
    <row r="143" spans="1:4" ht="19.5" customHeight="1">
      <c r="A143" s="96" t="s">
        <v>1544</v>
      </c>
      <c r="B143" s="99"/>
      <c r="C143" s="99"/>
      <c r="D143" s="100">
        <f t="shared" si="2"/>
      </c>
    </row>
    <row r="144" spans="1:4" ht="19.5" customHeight="1">
      <c r="A144" s="96" t="s">
        <v>1545</v>
      </c>
      <c r="B144" s="99"/>
      <c r="C144" s="99"/>
      <c r="D144" s="100">
        <f t="shared" si="2"/>
      </c>
    </row>
    <row r="145" spans="1:4" ht="19.5" customHeight="1">
      <c r="A145" s="103" t="s">
        <v>1154</v>
      </c>
      <c r="B145" s="104">
        <f>B143+B141+B119+B112+B102+B73+B64+B26+B19+B10+B4</f>
        <v>19137</v>
      </c>
      <c r="C145" s="104">
        <f>C143+C141+C119+C112+C102+C73+C64+C26+C19+C10+C4</f>
        <v>26865</v>
      </c>
      <c r="D145" s="105">
        <f t="shared" si="2"/>
        <v>0.40382505094842447</v>
      </c>
    </row>
    <row r="146" spans="1:4" ht="19.5" customHeight="1">
      <c r="A146" s="103" t="s">
        <v>132</v>
      </c>
      <c r="B146" s="104"/>
      <c r="C146" s="104">
        <v>500</v>
      </c>
      <c r="D146" s="105">
        <f t="shared" si="2"/>
      </c>
    </row>
    <row r="147" spans="1:4" ht="19.5" customHeight="1">
      <c r="A147" s="103" t="s">
        <v>1546</v>
      </c>
      <c r="B147" s="104"/>
      <c r="C147" s="104">
        <v>500</v>
      </c>
      <c r="D147" s="105">
        <f t="shared" si="2"/>
      </c>
    </row>
    <row r="148" spans="1:4" ht="19.5" customHeight="1">
      <c r="A148" s="103" t="s">
        <v>1547</v>
      </c>
      <c r="B148" s="104"/>
      <c r="C148" s="104"/>
      <c r="D148" s="105">
        <f t="shared" si="2"/>
      </c>
    </row>
    <row r="149" spans="1:4" ht="19.5" customHeight="1">
      <c r="A149" s="103" t="s">
        <v>1548</v>
      </c>
      <c r="B149" s="104"/>
      <c r="C149" s="104">
        <v>500</v>
      </c>
      <c r="D149" s="105">
        <f t="shared" si="2"/>
      </c>
    </row>
    <row r="150" spans="1:4" ht="19.5" customHeight="1">
      <c r="A150" s="103" t="s">
        <v>135</v>
      </c>
      <c r="B150" s="104"/>
      <c r="C150" s="104">
        <v>33800</v>
      </c>
      <c r="D150" s="105">
        <f t="shared" si="2"/>
      </c>
    </row>
    <row r="151" spans="1:4" ht="19.5" customHeight="1">
      <c r="A151" s="103" t="s">
        <v>142</v>
      </c>
      <c r="B151" s="104">
        <v>19137</v>
      </c>
      <c r="C151" s="104">
        <v>61165</v>
      </c>
      <c r="D151" s="105">
        <f t="shared" si="2"/>
        <v>2.1961644980927</v>
      </c>
    </row>
    <row r="153" spans="1:4" ht="14.25">
      <c r="A153" s="110"/>
      <c r="B153" s="111"/>
      <c r="C153" s="111"/>
      <c r="D153" s="111"/>
    </row>
  </sheetData>
  <sheetProtection/>
  <mergeCells count="2">
    <mergeCell ref="A1:D1"/>
    <mergeCell ref="A153:D153"/>
  </mergeCells>
  <conditionalFormatting sqref="D4:D151">
    <cfRule type="cellIs" priority="1" dxfId="0" operator="lessThan" stopIfTrue="1">
      <formula>0</formula>
    </cfRule>
  </conditionalFormatting>
  <dataValidations count="1">
    <dataValidation type="custom" allowBlank="1" showInputMessage="1" showErrorMessage="1" errorTitle="提示" error="对不起，此处只能输入数字。" sqref="B4:C4 C5 C15 B63:C63 B75 B117 B119:C119 B128 C130 B5:B6 B7:B13 B14:B18 B26:B39 B46:B48 B64:B73 B102:B108 B112:B113 B130:B142 C10:C12 C26:C27 C64:C65 C141:C142">
      <formula1>OR(B4="",ISNUMBER(B4))</formula1>
    </dataValidation>
  </dataValidations>
  <printOptions horizontalCentered="1"/>
  <pageMargins left="0.75" right="0.75" top="0.59" bottom="0.59" header="0.31" footer="0.31"/>
  <pageSetup blackAndWhite="1" fitToHeight="100" fitToWidth="1" horizontalDpi="600" verticalDpi="600" orientation="portrait" paperSize="9" scale="94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8"/>
  <sheetViews>
    <sheetView showZeros="0" tabSelected="1" view="pageBreakPreview" zoomScaleNormal="85" zoomScaleSheetLayoutView="100" workbookViewId="0" topLeftCell="A1">
      <selection activeCell="F9" sqref="F9"/>
    </sheetView>
  </sheetViews>
  <sheetFormatPr defaultColWidth="9.00390625" defaultRowHeight="15"/>
  <cols>
    <col min="1" max="1" width="58.8515625" style="0" customWidth="1"/>
    <col min="2" max="3" width="12.28125" style="0" bestFit="1" customWidth="1"/>
    <col min="4" max="4" width="15.7109375" style="0" customWidth="1"/>
  </cols>
  <sheetData>
    <row r="1" spans="1:4" s="61" customFormat="1" ht="30" customHeight="1">
      <c r="A1" s="46" t="s">
        <v>1549</v>
      </c>
      <c r="B1" s="46"/>
      <c r="C1" s="46"/>
      <c r="D1" s="46"/>
    </row>
    <row r="2" spans="1:4" ht="15">
      <c r="A2" s="92"/>
      <c r="B2" s="93"/>
      <c r="C2" s="93"/>
      <c r="D2" s="94" t="s">
        <v>33</v>
      </c>
    </row>
    <row r="3" spans="1:4" s="62" customFormat="1" ht="41.25" customHeight="1">
      <c r="A3" s="16" t="s">
        <v>34</v>
      </c>
      <c r="B3" s="16" t="s">
        <v>35</v>
      </c>
      <c r="C3" s="16" t="s">
        <v>36</v>
      </c>
      <c r="D3" s="17" t="s">
        <v>37</v>
      </c>
    </row>
    <row r="4" spans="1:4" s="63" customFormat="1" ht="19.5" customHeight="1">
      <c r="A4" s="95" t="s">
        <v>1414</v>
      </c>
      <c r="B4" s="99"/>
      <c r="C4" s="99">
        <f>C5</f>
        <v>30</v>
      </c>
      <c r="D4" s="100">
        <f aca="true" t="shared" si="0" ref="D4:D67">IF(OR(VALUE(C4)=0,ISERROR(C4/B4-1)),"",C4/B4-1)</f>
      </c>
    </row>
    <row r="5" spans="1:4" s="63" customFormat="1" ht="19.5" customHeight="1">
      <c r="A5" s="101" t="s">
        <v>1415</v>
      </c>
      <c r="B5" s="99"/>
      <c r="C5" s="99">
        <f>SUM(C6:C9)</f>
        <v>30</v>
      </c>
      <c r="D5" s="100">
        <f t="shared" si="0"/>
      </c>
    </row>
    <row r="6" spans="1:4" s="63" customFormat="1" ht="19.5" customHeight="1">
      <c r="A6" s="95" t="s">
        <v>1416</v>
      </c>
      <c r="B6" s="99"/>
      <c r="C6" s="99"/>
      <c r="D6" s="100">
        <f t="shared" si="0"/>
      </c>
    </row>
    <row r="7" spans="1:4" s="63" customFormat="1" ht="19.5" customHeight="1">
      <c r="A7" s="95" t="s">
        <v>1417</v>
      </c>
      <c r="B7" s="99"/>
      <c r="C7" s="99">
        <v>30</v>
      </c>
      <c r="D7" s="100">
        <f t="shared" si="0"/>
      </c>
    </row>
    <row r="8" spans="1:4" s="63" customFormat="1" ht="19.5" customHeight="1">
      <c r="A8" s="95" t="s">
        <v>1418</v>
      </c>
      <c r="B8" s="99"/>
      <c r="C8" s="99"/>
      <c r="D8" s="100">
        <f t="shared" si="0"/>
      </c>
    </row>
    <row r="9" spans="1:4" s="63" customFormat="1" ht="19.5" customHeight="1">
      <c r="A9" s="95" t="s">
        <v>1419</v>
      </c>
      <c r="B9" s="99"/>
      <c r="C9" s="99"/>
      <c r="D9" s="100">
        <f t="shared" si="0"/>
      </c>
    </row>
    <row r="10" spans="1:4" s="63" customFormat="1" ht="19.5" customHeight="1">
      <c r="A10" s="95" t="s">
        <v>1420</v>
      </c>
      <c r="B10" s="99">
        <f>SUM(B11,B15)</f>
        <v>-9</v>
      </c>
      <c r="C10" s="99">
        <f>SUM(C11,C15)</f>
        <v>92</v>
      </c>
      <c r="D10" s="100">
        <f t="shared" si="0"/>
        <v>-11.222222222222221</v>
      </c>
    </row>
    <row r="11" spans="1:4" s="63" customFormat="1" ht="19.5" customHeight="1">
      <c r="A11" s="95" t="s">
        <v>1421</v>
      </c>
      <c r="B11" s="99">
        <f>SUM(B12:B14)</f>
        <v>-9</v>
      </c>
      <c r="C11" s="99">
        <f>SUM(C12:C14)</f>
        <v>92</v>
      </c>
      <c r="D11" s="100">
        <f t="shared" si="0"/>
        <v>-11.222222222222221</v>
      </c>
    </row>
    <row r="12" spans="1:4" s="63" customFormat="1" ht="19.5" customHeight="1">
      <c r="A12" s="95" t="s">
        <v>1422</v>
      </c>
      <c r="B12" s="99">
        <v>92</v>
      </c>
      <c r="C12" s="99">
        <v>92</v>
      </c>
      <c r="D12" s="100">
        <f t="shared" si="0"/>
        <v>0</v>
      </c>
    </row>
    <row r="13" spans="1:4" s="63" customFormat="1" ht="19.5" customHeight="1">
      <c r="A13" s="95" t="s">
        <v>1423</v>
      </c>
      <c r="B13" s="99">
        <v>-101</v>
      </c>
      <c r="C13" s="99"/>
      <c r="D13" s="100">
        <f t="shared" si="0"/>
      </c>
    </row>
    <row r="14" spans="1:4" s="63" customFormat="1" ht="19.5" customHeight="1">
      <c r="A14" s="95" t="s">
        <v>1424</v>
      </c>
      <c r="B14" s="99"/>
      <c r="C14" s="99"/>
      <c r="D14" s="100">
        <f t="shared" si="0"/>
      </c>
    </row>
    <row r="15" spans="1:4" s="63" customFormat="1" ht="19.5" customHeight="1">
      <c r="A15" s="95" t="s">
        <v>1425</v>
      </c>
      <c r="B15" s="99"/>
      <c r="C15" s="99"/>
      <c r="D15" s="100">
        <f t="shared" si="0"/>
      </c>
    </row>
    <row r="16" spans="1:4" s="63" customFormat="1" ht="19.5" customHeight="1">
      <c r="A16" s="95" t="s">
        <v>1422</v>
      </c>
      <c r="B16" s="99"/>
      <c r="C16" s="99"/>
      <c r="D16" s="100">
        <f t="shared" si="0"/>
      </c>
    </row>
    <row r="17" spans="1:4" s="63" customFormat="1" ht="19.5" customHeight="1">
      <c r="A17" s="95" t="s">
        <v>1423</v>
      </c>
      <c r="B17" s="99"/>
      <c r="C17" s="99"/>
      <c r="D17" s="100">
        <f t="shared" si="0"/>
      </c>
    </row>
    <row r="18" spans="1:4" s="63" customFormat="1" ht="19.5" customHeight="1">
      <c r="A18" s="95" t="s">
        <v>1426</v>
      </c>
      <c r="B18" s="99"/>
      <c r="C18" s="99"/>
      <c r="D18" s="100">
        <f t="shared" si="0"/>
      </c>
    </row>
    <row r="19" spans="1:4" s="63" customFormat="1" ht="19.5" customHeight="1">
      <c r="A19" s="95" t="s">
        <v>1427</v>
      </c>
      <c r="B19" s="99"/>
      <c r="C19" s="99"/>
      <c r="D19" s="100">
        <f t="shared" si="0"/>
      </c>
    </row>
    <row r="20" spans="1:4" s="63" customFormat="1" ht="19.5" customHeight="1">
      <c r="A20" s="95" t="s">
        <v>1428</v>
      </c>
      <c r="B20" s="99"/>
      <c r="C20" s="99"/>
      <c r="D20" s="100">
        <f t="shared" si="0"/>
      </c>
    </row>
    <row r="21" spans="1:4" s="63" customFormat="1" ht="19.5" customHeight="1">
      <c r="A21" s="95" t="s">
        <v>1429</v>
      </c>
      <c r="B21" s="99"/>
      <c r="C21" s="99"/>
      <c r="D21" s="100">
        <f t="shared" si="0"/>
      </c>
    </row>
    <row r="22" spans="1:4" s="63" customFormat="1" ht="19.5" customHeight="1">
      <c r="A22" s="95" t="s">
        <v>1430</v>
      </c>
      <c r="B22" s="99"/>
      <c r="C22" s="99"/>
      <c r="D22" s="100">
        <f t="shared" si="0"/>
      </c>
    </row>
    <row r="23" spans="1:4" s="63" customFormat="1" ht="19.5" customHeight="1">
      <c r="A23" s="95" t="s">
        <v>1431</v>
      </c>
      <c r="B23" s="99"/>
      <c r="C23" s="99"/>
      <c r="D23" s="100">
        <f t="shared" si="0"/>
      </c>
    </row>
    <row r="24" spans="1:4" s="63" customFormat="1" ht="19.5" customHeight="1">
      <c r="A24" s="95" t="s">
        <v>1432</v>
      </c>
      <c r="B24" s="99"/>
      <c r="C24" s="99"/>
      <c r="D24" s="100">
        <f t="shared" si="0"/>
      </c>
    </row>
    <row r="25" spans="1:4" s="63" customFormat="1" ht="19.5" customHeight="1">
      <c r="A25" s="95" t="s">
        <v>1433</v>
      </c>
      <c r="B25" s="99"/>
      <c r="C25" s="99"/>
      <c r="D25" s="100">
        <f t="shared" si="0"/>
      </c>
    </row>
    <row r="26" spans="1:4" s="63" customFormat="1" ht="19.5" customHeight="1">
      <c r="A26" s="95" t="s">
        <v>1434</v>
      </c>
      <c r="B26" s="99">
        <v>16947</v>
      </c>
      <c r="C26" s="99">
        <v>24549</v>
      </c>
      <c r="D26" s="100">
        <f t="shared" si="0"/>
        <v>0.44857496902106564</v>
      </c>
    </row>
    <row r="27" spans="1:4" s="63" customFormat="1" ht="19.5" customHeight="1">
      <c r="A27" s="95" t="s">
        <v>1435</v>
      </c>
      <c r="B27" s="99">
        <f>SUM(B28:B39)</f>
        <v>16465</v>
      </c>
      <c r="C27" s="99">
        <f>SUM(C28:C39)</f>
        <v>24249</v>
      </c>
      <c r="D27" s="100">
        <f t="shared" si="0"/>
        <v>0.4727604008502886</v>
      </c>
    </row>
    <row r="28" spans="1:4" s="63" customFormat="1" ht="19.5" customHeight="1">
      <c r="A28" s="95" t="s">
        <v>1436</v>
      </c>
      <c r="B28" s="99">
        <v>3106</v>
      </c>
      <c r="C28" s="99">
        <v>10070</v>
      </c>
      <c r="D28" s="100">
        <f t="shared" si="0"/>
        <v>2.2421120412105604</v>
      </c>
    </row>
    <row r="29" spans="1:4" s="63" customFormat="1" ht="19.5" customHeight="1">
      <c r="A29" s="95" t="s">
        <v>1437</v>
      </c>
      <c r="B29" s="99">
        <v>8238</v>
      </c>
      <c r="C29" s="99">
        <v>926</v>
      </c>
      <c r="D29" s="100">
        <f t="shared" si="0"/>
        <v>-0.8875940762320952</v>
      </c>
    </row>
    <row r="30" spans="1:4" s="63" customFormat="1" ht="19.5" customHeight="1">
      <c r="A30" s="95" t="s">
        <v>1438</v>
      </c>
      <c r="B30" s="99"/>
      <c r="C30" s="99"/>
      <c r="D30" s="100">
        <f t="shared" si="0"/>
      </c>
    </row>
    <row r="31" spans="1:4" s="63" customFormat="1" ht="19.5" customHeight="1">
      <c r="A31" s="95" t="s">
        <v>1439</v>
      </c>
      <c r="B31" s="99"/>
      <c r="C31" s="99"/>
      <c r="D31" s="100">
        <f t="shared" si="0"/>
      </c>
    </row>
    <row r="32" spans="1:4" s="63" customFormat="1" ht="19.5" customHeight="1">
      <c r="A32" s="95" t="s">
        <v>1440</v>
      </c>
      <c r="B32" s="99">
        <v>5224</v>
      </c>
      <c r="C32" s="99">
        <v>7000</v>
      </c>
      <c r="D32" s="100">
        <f t="shared" si="0"/>
        <v>0.339969372128637</v>
      </c>
    </row>
    <row r="33" spans="1:4" s="63" customFormat="1" ht="19.5" customHeight="1">
      <c r="A33" s="95" t="s">
        <v>1441</v>
      </c>
      <c r="B33" s="99">
        <v>-264</v>
      </c>
      <c r="C33" s="99">
        <v>1000</v>
      </c>
      <c r="D33" s="100">
        <f t="shared" si="0"/>
        <v>-4.787878787878788</v>
      </c>
    </row>
    <row r="34" spans="1:4" s="63" customFormat="1" ht="19.5" customHeight="1">
      <c r="A34" s="95" t="s">
        <v>1442</v>
      </c>
      <c r="B34" s="99">
        <v>11</v>
      </c>
      <c r="C34" s="99">
        <v>500</v>
      </c>
      <c r="D34" s="100">
        <f t="shared" si="0"/>
        <v>44.45454545454545</v>
      </c>
    </row>
    <row r="35" spans="1:4" s="63" customFormat="1" ht="19.5" customHeight="1">
      <c r="A35" s="95" t="s">
        <v>1443</v>
      </c>
      <c r="B35" s="99"/>
      <c r="C35" s="99"/>
      <c r="D35" s="100">
        <f t="shared" si="0"/>
      </c>
    </row>
    <row r="36" spans="1:4" s="63" customFormat="1" ht="19.5" customHeight="1">
      <c r="A36" s="95" t="s">
        <v>1444</v>
      </c>
      <c r="B36" s="99">
        <v>-45</v>
      </c>
      <c r="C36" s="99">
        <v>4000</v>
      </c>
      <c r="D36" s="100">
        <f t="shared" si="0"/>
        <v>-89.88888888888889</v>
      </c>
    </row>
    <row r="37" spans="1:4" s="63" customFormat="1" ht="19.5" customHeight="1">
      <c r="A37" s="95" t="s">
        <v>1445</v>
      </c>
      <c r="B37" s="99"/>
      <c r="C37" s="99"/>
      <c r="D37" s="100">
        <f t="shared" si="0"/>
      </c>
    </row>
    <row r="38" spans="1:4" s="63" customFormat="1" ht="19.5" customHeight="1">
      <c r="A38" s="95" t="s">
        <v>1446</v>
      </c>
      <c r="B38" s="99"/>
      <c r="C38" s="99"/>
      <c r="D38" s="100">
        <f t="shared" si="0"/>
      </c>
    </row>
    <row r="39" spans="1:4" s="63" customFormat="1" ht="19.5" customHeight="1">
      <c r="A39" s="95" t="s">
        <v>1447</v>
      </c>
      <c r="B39" s="99">
        <v>195</v>
      </c>
      <c r="C39" s="99">
        <v>753</v>
      </c>
      <c r="D39" s="100">
        <f t="shared" si="0"/>
        <v>2.8615384615384616</v>
      </c>
    </row>
    <row r="40" spans="1:4" s="63" customFormat="1" ht="19.5" customHeight="1">
      <c r="A40" s="95" t="s">
        <v>1448</v>
      </c>
      <c r="B40" s="99"/>
      <c r="C40" s="99"/>
      <c r="D40" s="100">
        <f t="shared" si="0"/>
      </c>
    </row>
    <row r="41" spans="1:4" s="63" customFormat="1" ht="19.5" customHeight="1">
      <c r="A41" s="95" t="s">
        <v>1449</v>
      </c>
      <c r="B41" s="99"/>
      <c r="C41" s="99"/>
      <c r="D41" s="100">
        <f t="shared" si="0"/>
      </c>
    </row>
    <row r="42" spans="1:4" s="63" customFormat="1" ht="19.5" customHeight="1">
      <c r="A42" s="95" t="s">
        <v>1450</v>
      </c>
      <c r="B42" s="99"/>
      <c r="C42" s="99"/>
      <c r="D42" s="100">
        <f t="shared" si="0"/>
      </c>
    </row>
    <row r="43" spans="1:4" s="63" customFormat="1" ht="19.5" customHeight="1">
      <c r="A43" s="95" t="s">
        <v>1451</v>
      </c>
      <c r="B43" s="99"/>
      <c r="C43" s="99"/>
      <c r="D43" s="100">
        <f t="shared" si="0"/>
      </c>
    </row>
    <row r="44" spans="1:4" s="63" customFormat="1" ht="19.5" customHeight="1">
      <c r="A44" s="95" t="s">
        <v>1452</v>
      </c>
      <c r="B44" s="99"/>
      <c r="C44" s="99"/>
      <c r="D44" s="100">
        <f t="shared" si="0"/>
      </c>
    </row>
    <row r="45" spans="1:4" s="63" customFormat="1" ht="19.5" customHeight="1">
      <c r="A45" s="95" t="s">
        <v>1453</v>
      </c>
      <c r="B45" s="99"/>
      <c r="C45" s="99"/>
      <c r="D45" s="100">
        <f t="shared" si="0"/>
      </c>
    </row>
    <row r="46" spans="1:4" s="63" customFormat="1" ht="19.5" customHeight="1">
      <c r="A46" s="95" t="s">
        <v>1454</v>
      </c>
      <c r="B46" s="99">
        <v>136</v>
      </c>
      <c r="C46" s="99"/>
      <c r="D46" s="100">
        <f t="shared" si="0"/>
      </c>
    </row>
    <row r="47" spans="1:4" s="63" customFormat="1" ht="19.5" customHeight="1">
      <c r="A47" s="95" t="s">
        <v>1436</v>
      </c>
      <c r="B47" s="99"/>
      <c r="C47" s="99"/>
      <c r="D47" s="100">
        <f t="shared" si="0"/>
      </c>
    </row>
    <row r="48" spans="1:4" s="63" customFormat="1" ht="19.5" customHeight="1">
      <c r="A48" s="95" t="s">
        <v>1437</v>
      </c>
      <c r="B48" s="99">
        <v>136</v>
      </c>
      <c r="C48" s="99"/>
      <c r="D48" s="100">
        <f t="shared" si="0"/>
      </c>
    </row>
    <row r="49" spans="1:4" s="63" customFormat="1" ht="19.5" customHeight="1">
      <c r="A49" s="95" t="s">
        <v>1455</v>
      </c>
      <c r="B49" s="95"/>
      <c r="C49" s="95"/>
      <c r="D49" s="100">
        <f t="shared" si="0"/>
      </c>
    </row>
    <row r="50" spans="1:4" s="63" customFormat="1" ht="19.5" customHeight="1">
      <c r="A50" s="95" t="s">
        <v>1456</v>
      </c>
      <c r="B50" s="95"/>
      <c r="C50" s="95"/>
      <c r="D50" s="100">
        <f t="shared" si="0"/>
      </c>
    </row>
    <row r="51" spans="1:4" s="63" customFormat="1" ht="19.5" customHeight="1">
      <c r="A51" s="95" t="s">
        <v>1463</v>
      </c>
      <c r="B51" s="95"/>
      <c r="C51" s="95"/>
      <c r="D51" s="100">
        <f t="shared" si="0"/>
      </c>
    </row>
    <row r="52" spans="1:4" s="63" customFormat="1" ht="19.5" customHeight="1">
      <c r="A52" s="95" t="s">
        <v>1449</v>
      </c>
      <c r="B52" s="95"/>
      <c r="C52" s="95"/>
      <c r="D52" s="100">
        <f t="shared" si="0"/>
      </c>
    </row>
    <row r="53" spans="1:4" s="63" customFormat="1" ht="19.5" customHeight="1">
      <c r="A53" s="95" t="s">
        <v>1450</v>
      </c>
      <c r="B53" s="95"/>
      <c r="C53" s="95"/>
      <c r="D53" s="100">
        <f t="shared" si="0"/>
      </c>
    </row>
    <row r="54" spans="1:4" s="63" customFormat="1" ht="19.5" customHeight="1">
      <c r="A54" s="95" t="s">
        <v>1451</v>
      </c>
      <c r="B54" s="95"/>
      <c r="C54" s="95"/>
      <c r="D54" s="100">
        <f t="shared" si="0"/>
      </c>
    </row>
    <row r="55" spans="1:4" s="63" customFormat="1" ht="19.5" customHeight="1">
      <c r="A55" s="95" t="s">
        <v>1452</v>
      </c>
      <c r="B55" s="95"/>
      <c r="C55" s="95"/>
      <c r="D55" s="100">
        <f t="shared" si="0"/>
      </c>
    </row>
    <row r="56" spans="1:4" s="63" customFormat="1" ht="19.5" customHeight="1">
      <c r="A56" s="95" t="s">
        <v>1464</v>
      </c>
      <c r="B56" s="95"/>
      <c r="C56" s="95"/>
      <c r="D56" s="100">
        <f t="shared" si="0"/>
      </c>
    </row>
    <row r="57" spans="1:4" s="63" customFormat="1" ht="19.5" customHeight="1">
      <c r="A57" s="95" t="s">
        <v>1465</v>
      </c>
      <c r="B57" s="95"/>
      <c r="C57" s="95"/>
      <c r="D57" s="100">
        <f t="shared" si="0"/>
      </c>
    </row>
    <row r="58" spans="1:4" s="63" customFormat="1" ht="19.5" customHeight="1">
      <c r="A58" s="95" t="s">
        <v>1466</v>
      </c>
      <c r="B58" s="99">
        <v>661</v>
      </c>
      <c r="C58" s="99">
        <v>688</v>
      </c>
      <c r="D58" s="100">
        <f t="shared" si="0"/>
        <v>0.0408472012102874</v>
      </c>
    </row>
    <row r="59" spans="1:4" s="63" customFormat="1" ht="19.5" customHeight="1">
      <c r="A59" s="95" t="s">
        <v>1467</v>
      </c>
      <c r="B59" s="99">
        <f>SUM(B60:B63)</f>
        <v>382</v>
      </c>
      <c r="C59" s="99">
        <f>SUM(C60:C63)</f>
        <v>400</v>
      </c>
      <c r="D59" s="100">
        <f t="shared" si="0"/>
        <v>0.04712041884816753</v>
      </c>
    </row>
    <row r="60" spans="1:4" s="63" customFormat="1" ht="19.5" customHeight="1">
      <c r="A60" s="95" t="s">
        <v>1423</v>
      </c>
      <c r="B60" s="99">
        <v>310</v>
      </c>
      <c r="C60" s="99">
        <v>310</v>
      </c>
      <c r="D60" s="100">
        <f t="shared" si="0"/>
        <v>0</v>
      </c>
    </row>
    <row r="61" spans="1:4" s="63" customFormat="1" ht="19.5" customHeight="1">
      <c r="A61" s="95" t="s">
        <v>1468</v>
      </c>
      <c r="B61" s="99"/>
      <c r="C61" s="99"/>
      <c r="D61" s="100">
        <f t="shared" si="0"/>
      </c>
    </row>
    <row r="62" spans="1:4" s="63" customFormat="1" ht="19.5" customHeight="1">
      <c r="A62" s="95" t="s">
        <v>1469</v>
      </c>
      <c r="B62" s="99"/>
      <c r="C62" s="99"/>
      <c r="D62" s="100">
        <f t="shared" si="0"/>
      </c>
    </row>
    <row r="63" spans="1:4" s="63" customFormat="1" ht="19.5" customHeight="1">
      <c r="A63" s="95" t="s">
        <v>1470</v>
      </c>
      <c r="B63" s="99">
        <v>72</v>
      </c>
      <c r="C63" s="99">
        <v>90</v>
      </c>
      <c r="D63" s="100">
        <f t="shared" si="0"/>
        <v>0.25</v>
      </c>
    </row>
    <row r="64" spans="1:4" s="63" customFormat="1" ht="19.5" customHeight="1">
      <c r="A64" s="101" t="s">
        <v>1471</v>
      </c>
      <c r="B64" s="99">
        <v>279</v>
      </c>
      <c r="C64" s="99">
        <v>288</v>
      </c>
      <c r="D64" s="100">
        <f t="shared" si="0"/>
        <v>0.032258064516129004</v>
      </c>
    </row>
    <row r="65" spans="1:4" s="63" customFormat="1" ht="19.5" customHeight="1">
      <c r="A65" s="95" t="s">
        <v>1472</v>
      </c>
      <c r="B65" s="99"/>
      <c r="C65" s="99"/>
      <c r="D65" s="100">
        <f t="shared" si="0"/>
      </c>
    </row>
    <row r="66" spans="1:4" s="63" customFormat="1" ht="19.5" customHeight="1">
      <c r="A66" s="95" t="s">
        <v>1473</v>
      </c>
      <c r="B66" s="99">
        <v>279</v>
      </c>
      <c r="C66" s="99">
        <v>288</v>
      </c>
      <c r="D66" s="100">
        <f t="shared" si="0"/>
        <v>0.032258064516129004</v>
      </c>
    </row>
    <row r="67" spans="1:4" s="63" customFormat="1" ht="19.5" customHeight="1">
      <c r="A67" s="95" t="s">
        <v>1474</v>
      </c>
      <c r="B67" s="95"/>
      <c r="C67" s="95"/>
      <c r="D67" s="100">
        <f t="shared" si="0"/>
      </c>
    </row>
    <row r="68" spans="1:4" s="63" customFormat="1" ht="19.5" customHeight="1">
      <c r="A68" s="95" t="s">
        <v>1475</v>
      </c>
      <c r="B68" s="95"/>
      <c r="C68" s="95"/>
      <c r="D68" s="100">
        <f aca="true" t="shared" si="1" ref="D68:D131">IF(OR(VALUE(C68)=0,ISERROR(C68/B68-1)),"",C68/B68-1)</f>
      </c>
    </row>
    <row r="69" spans="1:4" s="63" customFormat="1" ht="19.5" customHeight="1">
      <c r="A69" s="95" t="s">
        <v>1476</v>
      </c>
      <c r="B69" s="95"/>
      <c r="C69" s="95"/>
      <c r="D69" s="100">
        <f t="shared" si="1"/>
      </c>
    </row>
    <row r="70" spans="1:4" s="63" customFormat="1" ht="19.5" customHeight="1">
      <c r="A70" s="95" t="s">
        <v>1477</v>
      </c>
      <c r="B70" s="95"/>
      <c r="C70" s="95"/>
      <c r="D70" s="100">
        <f t="shared" si="1"/>
      </c>
    </row>
    <row r="71" spans="1:4" s="63" customFormat="1" ht="19.5" customHeight="1">
      <c r="A71" s="95" t="s">
        <v>1478</v>
      </c>
      <c r="B71" s="95"/>
      <c r="C71" s="95"/>
      <c r="D71" s="100">
        <f t="shared" si="1"/>
      </c>
    </row>
    <row r="72" spans="1:4" s="63" customFormat="1" ht="19.5" customHeight="1">
      <c r="A72" s="95" t="s">
        <v>1479</v>
      </c>
      <c r="B72" s="95"/>
      <c r="C72" s="95"/>
      <c r="D72" s="100">
        <f t="shared" si="1"/>
      </c>
    </row>
    <row r="73" spans="1:4" s="63" customFormat="1" ht="19.5" customHeight="1">
      <c r="A73" s="95" t="s">
        <v>1485</v>
      </c>
      <c r="B73" s="95"/>
      <c r="C73" s="95"/>
      <c r="D73" s="100">
        <f t="shared" si="1"/>
      </c>
    </row>
    <row r="74" spans="1:4" s="63" customFormat="1" ht="19.5" customHeight="1">
      <c r="A74" s="95" t="s">
        <v>1486</v>
      </c>
      <c r="B74" s="95"/>
      <c r="C74" s="95"/>
      <c r="D74" s="100">
        <f t="shared" si="1"/>
      </c>
    </row>
    <row r="75" spans="1:4" s="63" customFormat="1" ht="19.5" customHeight="1">
      <c r="A75" s="95" t="s">
        <v>1487</v>
      </c>
      <c r="B75" s="95"/>
      <c r="C75" s="95"/>
      <c r="D75" s="100">
        <f t="shared" si="1"/>
      </c>
    </row>
    <row r="76" spans="1:4" s="63" customFormat="1" ht="19.5" customHeight="1">
      <c r="A76" s="95" t="s">
        <v>1488</v>
      </c>
      <c r="B76" s="95"/>
      <c r="C76" s="95"/>
      <c r="D76" s="100">
        <f t="shared" si="1"/>
      </c>
    </row>
    <row r="77" spans="1:4" s="63" customFormat="1" ht="19.5" customHeight="1">
      <c r="A77" s="95" t="s">
        <v>1489</v>
      </c>
      <c r="B77" s="95"/>
      <c r="C77" s="95"/>
      <c r="D77" s="100">
        <f t="shared" si="1"/>
      </c>
    </row>
    <row r="78" spans="1:4" s="63" customFormat="1" ht="19.5" customHeight="1">
      <c r="A78" s="95" t="s">
        <v>1490</v>
      </c>
      <c r="B78" s="95"/>
      <c r="C78" s="95"/>
      <c r="D78" s="100">
        <f t="shared" si="1"/>
      </c>
    </row>
    <row r="79" spans="1:4" s="63" customFormat="1" ht="19.5" customHeight="1">
      <c r="A79" s="95" t="s">
        <v>1491</v>
      </c>
      <c r="B79" s="95"/>
      <c r="C79" s="95"/>
      <c r="D79" s="100">
        <f t="shared" si="1"/>
      </c>
    </row>
    <row r="80" spans="1:4" s="63" customFormat="1" ht="19.5" customHeight="1">
      <c r="A80" s="95" t="s">
        <v>1492</v>
      </c>
      <c r="B80" s="95"/>
      <c r="C80" s="95"/>
      <c r="D80" s="100">
        <f t="shared" si="1"/>
      </c>
    </row>
    <row r="81" spans="1:4" s="63" customFormat="1" ht="19.5" customHeight="1">
      <c r="A81" s="95" t="s">
        <v>1493</v>
      </c>
      <c r="B81" s="95"/>
      <c r="C81" s="95"/>
      <c r="D81" s="100">
        <f t="shared" si="1"/>
      </c>
    </row>
    <row r="82" spans="1:4" s="63" customFormat="1" ht="19.5" customHeight="1">
      <c r="A82" s="95" t="s">
        <v>1494</v>
      </c>
      <c r="B82" s="95"/>
      <c r="C82" s="95"/>
      <c r="D82" s="100">
        <f t="shared" si="1"/>
      </c>
    </row>
    <row r="83" spans="1:4" ht="19.5" customHeight="1">
      <c r="A83" s="102" t="s">
        <v>1495</v>
      </c>
      <c r="B83" s="102"/>
      <c r="C83" s="102"/>
      <c r="D83" s="100">
        <f t="shared" si="1"/>
      </c>
    </row>
    <row r="84" spans="1:4" ht="19.5" customHeight="1">
      <c r="A84" s="102" t="s">
        <v>1496</v>
      </c>
      <c r="B84" s="102"/>
      <c r="C84" s="102"/>
      <c r="D84" s="100">
        <f t="shared" si="1"/>
      </c>
    </row>
    <row r="85" spans="1:4" ht="19.5" customHeight="1">
      <c r="A85" s="102" t="s">
        <v>1497</v>
      </c>
      <c r="B85" s="102"/>
      <c r="C85" s="102"/>
      <c r="D85" s="100">
        <f t="shared" si="1"/>
      </c>
    </row>
    <row r="86" spans="1:4" ht="19.5" customHeight="1">
      <c r="A86" s="102" t="s">
        <v>1498</v>
      </c>
      <c r="B86" s="102"/>
      <c r="C86" s="102"/>
      <c r="D86" s="100">
        <f t="shared" si="1"/>
      </c>
    </row>
    <row r="87" spans="1:4" ht="19.5" customHeight="1">
      <c r="A87" s="102" t="s">
        <v>1499</v>
      </c>
      <c r="B87" s="102"/>
      <c r="C87" s="102"/>
      <c r="D87" s="100">
        <f t="shared" si="1"/>
      </c>
    </row>
    <row r="88" spans="1:4" ht="19.5" customHeight="1">
      <c r="A88" s="102" t="s">
        <v>1500</v>
      </c>
      <c r="B88" s="102"/>
      <c r="C88" s="102"/>
      <c r="D88" s="100">
        <f t="shared" si="1"/>
      </c>
    </row>
    <row r="89" spans="1:4" ht="19.5" customHeight="1">
      <c r="A89" s="102" t="s">
        <v>1501</v>
      </c>
      <c r="B89" s="102"/>
      <c r="C89" s="102"/>
      <c r="D89" s="100">
        <f t="shared" si="1"/>
      </c>
    </row>
    <row r="90" spans="1:4" ht="19.5" customHeight="1">
      <c r="A90" s="102" t="s">
        <v>1502</v>
      </c>
      <c r="B90" s="102"/>
      <c r="C90" s="102"/>
      <c r="D90" s="100">
        <f t="shared" si="1"/>
      </c>
    </row>
    <row r="91" spans="1:4" ht="19.5" customHeight="1">
      <c r="A91" s="102" t="s">
        <v>1503</v>
      </c>
      <c r="B91" s="99">
        <v>17</v>
      </c>
      <c r="C91" s="102"/>
      <c r="D91" s="100">
        <f t="shared" si="1"/>
      </c>
    </row>
    <row r="92" spans="1:4" ht="19.5" customHeight="1">
      <c r="A92" s="102" t="s">
        <v>1504</v>
      </c>
      <c r="B92" s="99">
        <v>17</v>
      </c>
      <c r="C92" s="102"/>
      <c r="D92" s="100">
        <f t="shared" si="1"/>
      </c>
    </row>
    <row r="93" spans="1:4" ht="19.5" customHeight="1">
      <c r="A93" s="102" t="s">
        <v>1510</v>
      </c>
      <c r="B93" s="102"/>
      <c r="C93" s="102"/>
      <c r="D93" s="100">
        <f t="shared" si="1"/>
      </c>
    </row>
    <row r="94" spans="1:4" ht="19.5" customHeight="1">
      <c r="A94" s="102" t="s">
        <v>1511</v>
      </c>
      <c r="B94" s="102"/>
      <c r="C94" s="102"/>
      <c r="D94" s="100">
        <f t="shared" si="1"/>
      </c>
    </row>
    <row r="95" spans="1:4" ht="19.5" customHeight="1">
      <c r="A95" s="102" t="s">
        <v>1512</v>
      </c>
      <c r="B95" s="102"/>
      <c r="C95" s="102"/>
      <c r="D95" s="100">
        <f t="shared" si="1"/>
      </c>
    </row>
    <row r="96" spans="1:4" ht="19.5" customHeight="1">
      <c r="A96" s="102" t="s">
        <v>1513</v>
      </c>
      <c r="B96" s="99">
        <v>20</v>
      </c>
      <c r="C96" s="102"/>
      <c r="D96" s="100">
        <f t="shared" si="1"/>
      </c>
    </row>
    <row r="97" spans="1:4" ht="19.5" customHeight="1">
      <c r="A97" s="102" t="s">
        <v>1514</v>
      </c>
      <c r="B97" s="99">
        <v>20</v>
      </c>
      <c r="C97" s="102"/>
      <c r="D97" s="100">
        <f t="shared" si="1"/>
      </c>
    </row>
    <row r="98" spans="1:4" ht="19.5" customHeight="1">
      <c r="A98" s="102" t="s">
        <v>1515</v>
      </c>
      <c r="B98" s="99"/>
      <c r="C98" s="102"/>
      <c r="D98" s="100">
        <f t="shared" si="1"/>
      </c>
    </row>
    <row r="99" spans="1:4" ht="19.5" customHeight="1">
      <c r="A99" s="102" t="s">
        <v>1516</v>
      </c>
      <c r="B99" s="99"/>
      <c r="C99" s="102"/>
      <c r="D99" s="100">
        <f t="shared" si="1"/>
      </c>
    </row>
    <row r="100" spans="1:4" ht="19.5" customHeight="1">
      <c r="A100" s="102" t="s">
        <v>1517</v>
      </c>
      <c r="B100" s="99"/>
      <c r="C100" s="102"/>
      <c r="D100" s="100">
        <f t="shared" si="1"/>
      </c>
    </row>
    <row r="101" spans="1:4" ht="19.5" customHeight="1">
      <c r="A101" s="102" t="s">
        <v>1518</v>
      </c>
      <c r="B101" s="99">
        <v>20</v>
      </c>
      <c r="C101" s="102"/>
      <c r="D101" s="100">
        <f t="shared" si="1"/>
      </c>
    </row>
    <row r="102" spans="1:4" ht="19.5" customHeight="1">
      <c r="A102" s="102" t="s">
        <v>1519</v>
      </c>
      <c r="B102" s="99"/>
      <c r="C102" s="102"/>
      <c r="D102" s="100">
        <f t="shared" si="1"/>
      </c>
    </row>
    <row r="103" spans="1:4" ht="19.5" customHeight="1">
      <c r="A103" s="102" t="s">
        <v>1520</v>
      </c>
      <c r="B103" s="99">
        <v>1485</v>
      </c>
      <c r="C103" s="99">
        <v>1490</v>
      </c>
      <c r="D103" s="100">
        <f t="shared" si="1"/>
        <v>0.0033670033670034627</v>
      </c>
    </row>
    <row r="104" spans="1:4" ht="19.5" customHeight="1">
      <c r="A104" s="102" t="s">
        <v>1521</v>
      </c>
      <c r="B104" s="99"/>
      <c r="C104" s="99"/>
      <c r="D104" s="100">
        <f t="shared" si="1"/>
      </c>
    </row>
    <row r="105" spans="1:4" ht="19.5" customHeight="1">
      <c r="A105" s="102" t="s">
        <v>1522</v>
      </c>
      <c r="B105" s="99">
        <v>5</v>
      </c>
      <c r="C105" s="99">
        <v>20</v>
      </c>
      <c r="D105" s="100">
        <f t="shared" si="1"/>
        <v>3</v>
      </c>
    </row>
    <row r="106" spans="1:4" ht="19.5" customHeight="1">
      <c r="A106" s="102" t="s">
        <v>1523</v>
      </c>
      <c r="B106" s="99"/>
      <c r="C106" s="99"/>
      <c r="D106" s="100">
        <f t="shared" si="1"/>
      </c>
    </row>
    <row r="107" spans="1:4" ht="19.5" customHeight="1">
      <c r="A107" s="102" t="s">
        <v>1524</v>
      </c>
      <c r="B107" s="99"/>
      <c r="C107" s="99"/>
      <c r="D107" s="100">
        <f t="shared" si="1"/>
      </c>
    </row>
    <row r="108" spans="1:4" ht="19.5" customHeight="1">
      <c r="A108" s="102" t="s">
        <v>1525</v>
      </c>
      <c r="B108" s="99"/>
      <c r="C108" s="99"/>
      <c r="D108" s="100">
        <f t="shared" si="1"/>
      </c>
    </row>
    <row r="109" spans="1:4" ht="19.5" customHeight="1">
      <c r="A109" s="102" t="s">
        <v>1526</v>
      </c>
      <c r="B109" s="99"/>
      <c r="C109" s="99"/>
      <c r="D109" s="100">
        <f t="shared" si="1"/>
      </c>
    </row>
    <row r="110" spans="1:4" ht="19.5" customHeight="1">
      <c r="A110" s="102" t="s">
        <v>1527</v>
      </c>
      <c r="B110" s="99"/>
      <c r="C110" s="99"/>
      <c r="D110" s="100">
        <f t="shared" si="1"/>
      </c>
    </row>
    <row r="111" spans="1:4" ht="19.5" customHeight="1">
      <c r="A111" s="102" t="s">
        <v>1528</v>
      </c>
      <c r="B111" s="99"/>
      <c r="C111" s="99"/>
      <c r="D111" s="100">
        <f t="shared" si="1"/>
      </c>
    </row>
    <row r="112" spans="1:4" ht="19.5" customHeight="1">
      <c r="A112" s="102" t="s">
        <v>1529</v>
      </c>
      <c r="B112" s="99">
        <v>5</v>
      </c>
      <c r="C112" s="99">
        <v>20</v>
      </c>
      <c r="D112" s="100">
        <f t="shared" si="1"/>
        <v>3</v>
      </c>
    </row>
    <row r="113" spans="1:4" ht="19.5" customHeight="1">
      <c r="A113" s="102" t="s">
        <v>1530</v>
      </c>
      <c r="B113" s="99"/>
      <c r="C113" s="99"/>
      <c r="D113" s="100">
        <f t="shared" si="1"/>
      </c>
    </row>
    <row r="114" spans="1:4" ht="19.5" customHeight="1">
      <c r="A114" s="102" t="s">
        <v>1531</v>
      </c>
      <c r="B114" s="99">
        <f>SUM(B115:B124)</f>
        <v>1480</v>
      </c>
      <c r="C114" s="99">
        <f>SUM(C115:C124)</f>
        <v>1470</v>
      </c>
      <c r="D114" s="100">
        <f t="shared" si="1"/>
        <v>-0.006756756756756799</v>
      </c>
    </row>
    <row r="115" spans="1:4" ht="19.5" customHeight="1">
      <c r="A115" s="102" t="s">
        <v>1532</v>
      </c>
      <c r="B115" s="99">
        <v>426</v>
      </c>
      <c r="C115" s="99">
        <v>430</v>
      </c>
      <c r="D115" s="100">
        <f t="shared" si="1"/>
        <v>0.009389671361502261</v>
      </c>
    </row>
    <row r="116" spans="1:4" ht="19.5" customHeight="1">
      <c r="A116" s="102" t="s">
        <v>1533</v>
      </c>
      <c r="B116" s="99">
        <v>329</v>
      </c>
      <c r="C116" s="99">
        <v>330</v>
      </c>
      <c r="D116" s="100">
        <f t="shared" si="1"/>
        <v>0.003039513677811634</v>
      </c>
    </row>
    <row r="117" spans="1:4" ht="19.5" customHeight="1">
      <c r="A117" s="102" t="s">
        <v>1534</v>
      </c>
      <c r="B117" s="99">
        <v>39</v>
      </c>
      <c r="C117" s="99">
        <v>40</v>
      </c>
      <c r="D117" s="100">
        <f t="shared" si="1"/>
        <v>0.02564102564102555</v>
      </c>
    </row>
    <row r="118" spans="1:4" ht="19.5" customHeight="1">
      <c r="A118" s="102" t="s">
        <v>1535</v>
      </c>
      <c r="B118" s="99"/>
      <c r="C118" s="99"/>
      <c r="D118" s="100">
        <f t="shared" si="1"/>
      </c>
    </row>
    <row r="119" spans="1:4" ht="19.5" customHeight="1">
      <c r="A119" s="102" t="s">
        <v>1536</v>
      </c>
      <c r="B119" s="99">
        <v>110</v>
      </c>
      <c r="C119" s="99">
        <v>110</v>
      </c>
      <c r="D119" s="100">
        <f t="shared" si="1"/>
        <v>0</v>
      </c>
    </row>
    <row r="120" spans="1:4" ht="19.5" customHeight="1">
      <c r="A120" s="102" t="s">
        <v>1537</v>
      </c>
      <c r="B120" s="99"/>
      <c r="C120" s="99"/>
      <c r="D120" s="100">
        <f t="shared" si="1"/>
      </c>
    </row>
    <row r="121" spans="1:4" ht="19.5" customHeight="1">
      <c r="A121" s="102" t="s">
        <v>1538</v>
      </c>
      <c r="B121" s="99"/>
      <c r="C121" s="99"/>
      <c r="D121" s="100">
        <f t="shared" si="1"/>
      </c>
    </row>
    <row r="122" spans="1:4" ht="19.5" customHeight="1">
      <c r="A122" s="102" t="s">
        <v>1539</v>
      </c>
      <c r="B122" s="99"/>
      <c r="C122" s="99"/>
      <c r="D122" s="100">
        <f t="shared" si="1"/>
      </c>
    </row>
    <row r="123" spans="1:4" ht="19.5" customHeight="1">
      <c r="A123" s="102" t="s">
        <v>1540</v>
      </c>
      <c r="B123" s="99">
        <v>168</v>
      </c>
      <c r="C123" s="99">
        <v>160</v>
      </c>
      <c r="D123" s="100">
        <f t="shared" si="1"/>
        <v>-0.04761904761904767</v>
      </c>
    </row>
    <row r="124" spans="1:4" ht="19.5" customHeight="1">
      <c r="A124" s="102" t="s">
        <v>1541</v>
      </c>
      <c r="B124" s="99">
        <v>408</v>
      </c>
      <c r="C124" s="99">
        <v>400</v>
      </c>
      <c r="D124" s="100">
        <f t="shared" si="1"/>
        <v>-0.019607843137254943</v>
      </c>
    </row>
    <row r="125" spans="1:4" ht="19.5" customHeight="1">
      <c r="A125" s="96" t="s">
        <v>1542</v>
      </c>
      <c r="B125" s="99">
        <v>16</v>
      </c>
      <c r="C125" s="99">
        <v>16</v>
      </c>
      <c r="D125" s="100">
        <f t="shared" si="1"/>
        <v>0</v>
      </c>
    </row>
    <row r="126" spans="1:4" ht="19.5" customHeight="1">
      <c r="A126" s="96" t="s">
        <v>1543</v>
      </c>
      <c r="B126" s="99">
        <v>16</v>
      </c>
      <c r="C126" s="99">
        <v>16</v>
      </c>
      <c r="D126" s="100">
        <f t="shared" si="1"/>
        <v>0</v>
      </c>
    </row>
    <row r="127" spans="1:4" ht="19.5" customHeight="1">
      <c r="A127" s="96" t="s">
        <v>1544</v>
      </c>
      <c r="B127" s="102"/>
      <c r="C127" s="102"/>
      <c r="D127" s="100">
        <f t="shared" si="1"/>
      </c>
    </row>
    <row r="128" spans="1:4" ht="19.5" customHeight="1">
      <c r="A128" s="96" t="s">
        <v>1550</v>
      </c>
      <c r="B128" s="102"/>
      <c r="C128" s="102"/>
      <c r="D128" s="100">
        <f t="shared" si="1"/>
      </c>
    </row>
    <row r="129" spans="1:4" ht="19.5" customHeight="1">
      <c r="A129" s="103" t="s">
        <v>1154</v>
      </c>
      <c r="B129" s="104">
        <v>19137</v>
      </c>
      <c r="C129" s="104">
        <v>26865</v>
      </c>
      <c r="D129" s="105">
        <f t="shared" si="1"/>
        <v>0.40382505094842447</v>
      </c>
    </row>
    <row r="130" spans="1:4" ht="19.5" customHeight="1">
      <c r="A130" s="103" t="s">
        <v>132</v>
      </c>
      <c r="B130" s="104"/>
      <c r="C130" s="104">
        <v>500</v>
      </c>
      <c r="D130" s="105">
        <f t="shared" si="1"/>
      </c>
    </row>
    <row r="131" spans="1:4" ht="19.5" customHeight="1">
      <c r="A131" s="96" t="s">
        <v>1551</v>
      </c>
      <c r="B131" s="104"/>
      <c r="C131" s="104">
        <v>500</v>
      </c>
      <c r="D131" s="105">
        <f t="shared" si="1"/>
      </c>
    </row>
    <row r="132" spans="1:4" ht="19.5" customHeight="1">
      <c r="A132" s="96" t="s">
        <v>1552</v>
      </c>
      <c r="B132" s="104"/>
      <c r="C132" s="104"/>
      <c r="D132" s="105">
        <f aca="true" t="shared" si="2" ref="D132:D138">IF(OR(VALUE(C132)=0,ISERROR(C132/B132-1)),"",C132/B132-1)</f>
      </c>
    </row>
    <row r="133" spans="1:4" ht="19.5" customHeight="1">
      <c r="A133" s="96" t="s">
        <v>1553</v>
      </c>
      <c r="B133" s="104"/>
      <c r="C133" s="104">
        <v>500</v>
      </c>
      <c r="D133" s="105">
        <f t="shared" si="2"/>
      </c>
    </row>
    <row r="134" spans="1:4" ht="19.5" customHeight="1">
      <c r="A134" s="103" t="s">
        <v>135</v>
      </c>
      <c r="B134" s="104"/>
      <c r="C134" s="104">
        <v>33800</v>
      </c>
      <c r="D134" s="105">
        <f t="shared" si="2"/>
      </c>
    </row>
    <row r="135" spans="1:4" ht="19.5" customHeight="1">
      <c r="A135" s="106" t="s">
        <v>1158</v>
      </c>
      <c r="B135" s="102"/>
      <c r="C135" s="102"/>
      <c r="D135" s="105">
        <f t="shared" si="2"/>
      </c>
    </row>
    <row r="136" spans="1:4" ht="19.5" customHeight="1">
      <c r="A136" s="107" t="s">
        <v>1554</v>
      </c>
      <c r="B136" s="102"/>
      <c r="C136" s="102"/>
      <c r="D136" s="105">
        <f t="shared" si="2"/>
      </c>
    </row>
    <row r="137" spans="1:4" ht="19.5" customHeight="1">
      <c r="A137" s="107" t="s">
        <v>1555</v>
      </c>
      <c r="B137" s="102"/>
      <c r="C137" s="102"/>
      <c r="D137" s="105">
        <f t="shared" si="2"/>
      </c>
    </row>
    <row r="138" spans="1:4" ht="19.5" customHeight="1">
      <c r="A138" s="103" t="s">
        <v>142</v>
      </c>
      <c r="B138" s="104">
        <v>19137</v>
      </c>
      <c r="C138" s="104">
        <v>61165</v>
      </c>
      <c r="D138" s="105">
        <f t="shared" si="2"/>
        <v>2.1961644980927</v>
      </c>
    </row>
  </sheetData>
  <sheetProtection/>
  <mergeCells count="1">
    <mergeCell ref="A1:D1"/>
  </mergeCells>
  <conditionalFormatting sqref="D129">
    <cfRule type="cellIs" priority="2" dxfId="0" operator="lessThan" stopIfTrue="1">
      <formula>0</formula>
    </cfRule>
  </conditionalFormatting>
  <conditionalFormatting sqref="D138">
    <cfRule type="cellIs" priority="4" dxfId="0" operator="lessThan" stopIfTrue="1">
      <formula>0</formula>
    </cfRule>
  </conditionalFormatting>
  <conditionalFormatting sqref="D4:D128">
    <cfRule type="cellIs" priority="3" dxfId="0" operator="lessThan" stopIfTrue="1">
      <formula>0</formula>
    </cfRule>
  </conditionalFormatting>
  <conditionalFormatting sqref="D130:D137">
    <cfRule type="cellIs" priority="1" dxfId="0" operator="lessThan" stopIfTrue="1">
      <formula>0</formula>
    </cfRule>
  </conditionalFormatting>
  <dataValidations count="1">
    <dataValidation type="custom" allowBlank="1" showInputMessage="1" showErrorMessage="1" errorTitle="提示" error="对不起，此处只能输入数字。" sqref="B4:C4 C5 C15 B92 B101 B103:C103 B112 C114 B5:B6 B7:B13 B14:B18 B26:B39 B46:B48 B58:B66 B96:B97 B114:B126 C10:C12 C26:C27 C58:C59 C125:C126">
      <formula1>OR(B4="",ISNUMBER(B4))</formula1>
    </dataValidation>
  </dataValidations>
  <printOptions horizontalCentered="1"/>
  <pageMargins left="0.75" right="0.75" top="0.59" bottom="0.59" header="0.31" footer="0.31"/>
  <pageSetup blackAndWhite="1" fitToHeight="100" fitToWidth="1" horizontalDpi="600" verticalDpi="600" orientation="portrait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Zeros="0" tabSelected="1" view="pageBreakPreview" zoomScaleSheetLayoutView="100" workbookViewId="0" topLeftCell="A1">
      <selection activeCell="F9" sqref="F9"/>
    </sheetView>
  </sheetViews>
  <sheetFormatPr defaultColWidth="8.7109375" defaultRowHeight="15"/>
  <cols>
    <col min="1" max="1" width="36.140625" style="92" bestFit="1" customWidth="1"/>
    <col min="2" max="3" width="14.7109375" style="92" customWidth="1"/>
    <col min="4" max="4" width="15.00390625" style="92" customWidth="1"/>
    <col min="5" max="5" width="17.7109375" style="92" customWidth="1"/>
    <col min="6" max="16384" width="8.7109375" style="92" customWidth="1"/>
  </cols>
  <sheetData>
    <row r="1" spans="1:4" s="164" customFormat="1" ht="30" customHeight="1">
      <c r="A1" s="179" t="s">
        <v>32</v>
      </c>
      <c r="B1" s="179"/>
      <c r="C1" s="179"/>
      <c r="D1" s="179"/>
    </row>
    <row r="2" spans="2:4" ht="15">
      <c r="B2" s="93"/>
      <c r="C2" s="93"/>
      <c r="D2" s="94" t="s">
        <v>33</v>
      </c>
    </row>
    <row r="3" spans="1:4" s="212" customFormat="1" ht="39" customHeight="1">
      <c r="A3" s="214" t="s">
        <v>34</v>
      </c>
      <c r="B3" s="214" t="s">
        <v>35</v>
      </c>
      <c r="C3" s="214" t="s">
        <v>36</v>
      </c>
      <c r="D3" s="112" t="s">
        <v>37</v>
      </c>
    </row>
    <row r="4" spans="1:4" s="213" customFormat="1" ht="18" customHeight="1">
      <c r="A4" s="215" t="s">
        <v>38</v>
      </c>
      <c r="B4" s="216">
        <v>25535</v>
      </c>
      <c r="C4" s="216">
        <v>32200</v>
      </c>
      <c r="D4" s="70">
        <f aca="true" t="shared" si="0" ref="D4:D40">IF(OR(VALUE(C4)=0,ISERROR(C4/B4-1)),"",C4/B4-1)</f>
        <v>0.26101429410612886</v>
      </c>
    </row>
    <row r="5" spans="1:4" s="213" customFormat="1" ht="18" customHeight="1">
      <c r="A5" s="215" t="s">
        <v>39</v>
      </c>
      <c r="B5" s="217">
        <v>12802</v>
      </c>
      <c r="C5" s="217">
        <v>16040</v>
      </c>
      <c r="D5" s="70">
        <f t="shared" si="0"/>
        <v>0.2529292298078425</v>
      </c>
    </row>
    <row r="6" spans="1:4" s="213" customFormat="1" ht="18" customHeight="1">
      <c r="A6" s="215" t="s">
        <v>40</v>
      </c>
      <c r="B6" s="217">
        <v>18</v>
      </c>
      <c r="C6" s="217"/>
      <c r="D6" s="70">
        <f t="shared" si="0"/>
      </c>
    </row>
    <row r="7" spans="1:4" s="213" customFormat="1" ht="18" customHeight="1">
      <c r="A7" s="215" t="s">
        <v>41</v>
      </c>
      <c r="B7" s="217">
        <v>2148</v>
      </c>
      <c r="C7" s="217">
        <v>3000</v>
      </c>
      <c r="D7" s="70">
        <f t="shared" si="0"/>
        <v>0.3966480446927374</v>
      </c>
    </row>
    <row r="8" spans="1:4" s="213" customFormat="1" ht="18" customHeight="1">
      <c r="A8" s="215" t="s">
        <v>42</v>
      </c>
      <c r="B8" s="217"/>
      <c r="C8" s="217"/>
      <c r="D8" s="70">
        <f t="shared" si="0"/>
      </c>
    </row>
    <row r="9" spans="1:4" s="213" customFormat="1" ht="18" customHeight="1">
      <c r="A9" s="215" t="s">
        <v>43</v>
      </c>
      <c r="B9" s="217">
        <v>717</v>
      </c>
      <c r="C9" s="217">
        <v>1100</v>
      </c>
      <c r="D9" s="70">
        <f t="shared" si="0"/>
        <v>0.5341701534170153</v>
      </c>
    </row>
    <row r="10" spans="1:4" s="213" customFormat="1" ht="18" customHeight="1">
      <c r="A10" s="215" t="s">
        <v>44</v>
      </c>
      <c r="B10" s="217">
        <v>820</v>
      </c>
      <c r="C10" s="217">
        <v>1000</v>
      </c>
      <c r="D10" s="70">
        <f t="shared" si="0"/>
        <v>0.2195121951219512</v>
      </c>
    </row>
    <row r="11" spans="1:4" s="213" customFormat="1" ht="18" customHeight="1">
      <c r="A11" s="215" t="s">
        <v>45</v>
      </c>
      <c r="B11" s="217">
        <v>1187</v>
      </c>
      <c r="C11" s="217">
        <v>1600</v>
      </c>
      <c r="D11" s="70">
        <f t="shared" si="0"/>
        <v>0.34793597304128054</v>
      </c>
    </row>
    <row r="12" spans="1:4" s="213" customFormat="1" ht="18" customHeight="1">
      <c r="A12" s="215" t="s">
        <v>46</v>
      </c>
      <c r="B12" s="217">
        <v>1208</v>
      </c>
      <c r="C12" s="217">
        <v>1500</v>
      </c>
      <c r="D12" s="70">
        <f t="shared" si="0"/>
        <v>0.24172185430463577</v>
      </c>
    </row>
    <row r="13" spans="1:4" s="213" customFormat="1" ht="18" customHeight="1">
      <c r="A13" s="215" t="s">
        <v>47</v>
      </c>
      <c r="B13" s="217">
        <v>332</v>
      </c>
      <c r="C13" s="217">
        <v>500</v>
      </c>
      <c r="D13" s="70">
        <f t="shared" si="0"/>
        <v>0.5060240963855422</v>
      </c>
    </row>
    <row r="14" spans="1:4" s="213" customFormat="1" ht="18" customHeight="1">
      <c r="A14" s="215" t="s">
        <v>48</v>
      </c>
      <c r="B14" s="217">
        <v>652</v>
      </c>
      <c r="C14" s="217">
        <v>800</v>
      </c>
      <c r="D14" s="70">
        <f t="shared" si="0"/>
        <v>0.22699386503067487</v>
      </c>
    </row>
    <row r="15" spans="1:4" s="213" customFormat="1" ht="18" customHeight="1">
      <c r="A15" s="215" t="s">
        <v>49</v>
      </c>
      <c r="B15" s="217">
        <v>1669</v>
      </c>
      <c r="C15" s="217">
        <v>2000</v>
      </c>
      <c r="D15" s="70">
        <f t="shared" si="0"/>
        <v>0.19832234871180354</v>
      </c>
    </row>
    <row r="16" spans="1:4" s="213" customFormat="1" ht="18" customHeight="1">
      <c r="A16" s="215" t="s">
        <v>50</v>
      </c>
      <c r="B16" s="217">
        <v>919</v>
      </c>
      <c r="C16" s="217">
        <v>1100</v>
      </c>
      <c r="D16" s="70">
        <f t="shared" si="0"/>
        <v>0.19695321001088129</v>
      </c>
    </row>
    <row r="17" spans="1:4" s="213" customFormat="1" ht="18" customHeight="1">
      <c r="A17" s="215" t="s">
        <v>51</v>
      </c>
      <c r="B17" s="217">
        <v>1185</v>
      </c>
      <c r="C17" s="217">
        <v>1500</v>
      </c>
      <c r="D17" s="70">
        <f t="shared" si="0"/>
        <v>0.26582278481012667</v>
      </c>
    </row>
    <row r="18" spans="1:4" s="213" customFormat="1" ht="18" customHeight="1">
      <c r="A18" s="215" t="s">
        <v>52</v>
      </c>
      <c r="B18" s="217">
        <v>1878</v>
      </c>
      <c r="C18" s="217">
        <v>2000</v>
      </c>
      <c r="D18" s="70">
        <f t="shared" si="0"/>
        <v>0.06496272630457933</v>
      </c>
    </row>
    <row r="19" spans="1:4" s="213" customFormat="1" ht="18" customHeight="1">
      <c r="A19" s="215" t="s">
        <v>53</v>
      </c>
      <c r="B19" s="217"/>
      <c r="C19" s="217"/>
      <c r="D19" s="70">
        <f t="shared" si="0"/>
      </c>
    </row>
    <row r="20" spans="1:4" s="213" customFormat="1" ht="18" customHeight="1">
      <c r="A20" s="218" t="s">
        <v>54</v>
      </c>
      <c r="B20" s="217"/>
      <c r="C20" s="217">
        <v>60</v>
      </c>
      <c r="D20" s="70">
        <f t="shared" si="0"/>
      </c>
    </row>
    <row r="21" spans="1:4" s="213" customFormat="1" ht="18" customHeight="1">
      <c r="A21" s="215" t="s">
        <v>55</v>
      </c>
      <c r="B21" s="217"/>
      <c r="C21" s="217"/>
      <c r="D21" s="70">
        <f t="shared" si="0"/>
      </c>
    </row>
    <row r="22" spans="1:4" s="213" customFormat="1" ht="18" customHeight="1">
      <c r="A22" s="215" t="s">
        <v>56</v>
      </c>
      <c r="B22" s="216">
        <v>23988</v>
      </c>
      <c r="C22" s="216">
        <v>20800</v>
      </c>
      <c r="D22" s="70">
        <f t="shared" si="0"/>
        <v>-0.13289978322494578</v>
      </c>
    </row>
    <row r="23" spans="1:4" s="213" customFormat="1" ht="18" customHeight="1">
      <c r="A23" s="215" t="s">
        <v>57</v>
      </c>
      <c r="B23" s="217">
        <v>9323</v>
      </c>
      <c r="C23" s="217">
        <v>4500</v>
      </c>
      <c r="D23" s="70">
        <f t="shared" si="0"/>
        <v>-0.5173227501877078</v>
      </c>
    </row>
    <row r="24" spans="1:4" s="213" customFormat="1" ht="18" customHeight="1">
      <c r="A24" s="215" t="s">
        <v>58</v>
      </c>
      <c r="B24" s="217">
        <v>3857</v>
      </c>
      <c r="C24" s="217">
        <v>1200</v>
      </c>
      <c r="D24" s="70">
        <f t="shared" si="0"/>
        <v>-0.688877365828364</v>
      </c>
    </row>
    <row r="25" spans="1:4" s="213" customFormat="1" ht="18" customHeight="1">
      <c r="A25" s="215" t="s">
        <v>59</v>
      </c>
      <c r="B25" s="217">
        <v>2326</v>
      </c>
      <c r="C25" s="217">
        <v>3000</v>
      </c>
      <c r="D25" s="70">
        <f t="shared" si="0"/>
        <v>0.28976784178847814</v>
      </c>
    </row>
    <row r="26" spans="1:4" s="213" customFormat="1" ht="18" customHeight="1">
      <c r="A26" s="215" t="s">
        <v>60</v>
      </c>
      <c r="B26" s="217">
        <v>644</v>
      </c>
      <c r="C26" s="217">
        <v>200</v>
      </c>
      <c r="D26" s="70">
        <f t="shared" si="0"/>
        <v>-0.68944099378882</v>
      </c>
    </row>
    <row r="27" spans="1:4" s="213" customFormat="1" ht="18" customHeight="1">
      <c r="A27" s="215" t="s">
        <v>61</v>
      </c>
      <c r="B27" s="217">
        <v>6778</v>
      </c>
      <c r="C27" s="217">
        <v>10000</v>
      </c>
      <c r="D27" s="70">
        <f t="shared" si="0"/>
        <v>0.4753614635585719</v>
      </c>
    </row>
    <row r="28" spans="1:4" s="213" customFormat="1" ht="18" customHeight="1">
      <c r="A28" s="215" t="s">
        <v>62</v>
      </c>
      <c r="B28" s="217"/>
      <c r="C28" s="217"/>
      <c r="D28" s="70">
        <f t="shared" si="0"/>
      </c>
    </row>
    <row r="29" spans="1:4" s="213" customFormat="1" ht="18" customHeight="1">
      <c r="A29" s="215" t="s">
        <v>63</v>
      </c>
      <c r="B29" s="217">
        <v>302</v>
      </c>
      <c r="C29" s="217">
        <v>900</v>
      </c>
      <c r="D29" s="70">
        <f t="shared" si="0"/>
        <v>1.980132450331126</v>
      </c>
    </row>
    <row r="30" spans="1:4" s="213" customFormat="1" ht="18" customHeight="1">
      <c r="A30" s="215" t="s">
        <v>64</v>
      </c>
      <c r="B30" s="217">
        <v>758</v>
      </c>
      <c r="C30" s="217">
        <v>1000</v>
      </c>
      <c r="D30" s="70">
        <f t="shared" si="0"/>
        <v>0.3192612137203166</v>
      </c>
    </row>
    <row r="31" spans="1:4" s="213" customFormat="1" ht="18" customHeight="1">
      <c r="A31" s="219" t="s">
        <v>65</v>
      </c>
      <c r="B31" s="220">
        <v>49523</v>
      </c>
      <c r="C31" s="220">
        <v>53000</v>
      </c>
      <c r="D31" s="27">
        <f t="shared" si="0"/>
        <v>0.0702098015063708</v>
      </c>
    </row>
    <row r="32" spans="1:4" s="213" customFormat="1" ht="18" customHeight="1">
      <c r="A32" s="219" t="s">
        <v>66</v>
      </c>
      <c r="B32" s="221">
        <v>61930</v>
      </c>
      <c r="C32" s="221"/>
      <c r="D32" s="27">
        <f t="shared" si="0"/>
      </c>
    </row>
    <row r="33" spans="1:4" s="213" customFormat="1" ht="18" customHeight="1">
      <c r="A33" s="222" t="s">
        <v>67</v>
      </c>
      <c r="B33" s="223"/>
      <c r="C33" s="215"/>
      <c r="D33" s="70">
        <f t="shared" si="0"/>
      </c>
    </row>
    <row r="34" spans="1:4" s="213" customFormat="1" ht="18" customHeight="1">
      <c r="A34" s="222" t="s">
        <v>68</v>
      </c>
      <c r="B34" s="224">
        <v>57000</v>
      </c>
      <c r="C34" s="215"/>
      <c r="D34" s="70">
        <f t="shared" si="0"/>
      </c>
    </row>
    <row r="35" spans="1:4" s="213" customFormat="1" ht="18" customHeight="1">
      <c r="A35" s="222" t="s">
        <v>69</v>
      </c>
      <c r="B35" s="224">
        <v>4930</v>
      </c>
      <c r="C35" s="215"/>
      <c r="D35" s="70">
        <f t="shared" si="0"/>
      </c>
    </row>
    <row r="36" spans="1:4" s="213" customFormat="1" ht="18" customHeight="1">
      <c r="A36" s="219" t="s">
        <v>70</v>
      </c>
      <c r="B36" s="220">
        <v>2354</v>
      </c>
      <c r="C36" s="225">
        <v>34800</v>
      </c>
      <c r="D36" s="27">
        <f t="shared" si="0"/>
        <v>13.783347493627867</v>
      </c>
    </row>
    <row r="37" spans="1:6" s="213" customFormat="1" ht="18" customHeight="1">
      <c r="A37" s="226" t="s">
        <v>71</v>
      </c>
      <c r="B37" s="220">
        <v>2073</v>
      </c>
      <c r="C37" s="225">
        <v>633</v>
      </c>
      <c r="D37" s="27">
        <f t="shared" si="0"/>
        <v>-0.6946454413892909</v>
      </c>
      <c r="F37"/>
    </row>
    <row r="38" spans="1:4" s="213" customFormat="1" ht="18" customHeight="1">
      <c r="A38" s="226" t="s">
        <v>72</v>
      </c>
      <c r="B38" s="225">
        <v>782</v>
      </c>
      <c r="C38" s="225">
        <v>33800</v>
      </c>
      <c r="D38" s="27">
        <f t="shared" si="0"/>
        <v>42.22250639386189</v>
      </c>
    </row>
    <row r="39" spans="1:4" s="213" customFormat="1" ht="18" customHeight="1">
      <c r="A39" s="226" t="s">
        <v>73</v>
      </c>
      <c r="B39" s="225">
        <v>9</v>
      </c>
      <c r="C39" s="225"/>
      <c r="D39" s="27">
        <f t="shared" si="0"/>
      </c>
    </row>
    <row r="40" spans="1:4" s="213" customFormat="1" ht="19.5" customHeight="1">
      <c r="A40" s="226" t="s">
        <v>74</v>
      </c>
      <c r="B40" s="225">
        <v>1563</v>
      </c>
      <c r="C40" s="225">
        <v>1000</v>
      </c>
      <c r="D40" s="27">
        <f t="shared" si="0"/>
        <v>-0.3602047344849648</v>
      </c>
    </row>
    <row r="41" spans="1:4" s="213" customFormat="1" ht="19.5" customHeight="1">
      <c r="A41" s="110"/>
      <c r="B41" s="111"/>
      <c r="C41" s="111"/>
      <c r="D41" s="111"/>
    </row>
    <row r="42" s="213" customFormat="1" ht="19.5" customHeight="1"/>
    <row r="43" s="213" customFormat="1" ht="19.5" customHeight="1"/>
    <row r="44" s="213" customFormat="1" ht="19.5" customHeight="1"/>
    <row r="45" s="213" customFormat="1" ht="19.5" customHeight="1"/>
    <row r="46" s="213" customFormat="1" ht="19.5" customHeight="1"/>
    <row r="47" s="213" customFormat="1" ht="19.5" customHeight="1"/>
    <row r="48" s="213" customFormat="1" ht="19.5" customHeight="1"/>
    <row r="49" s="213" customFormat="1" ht="19.5" customHeight="1"/>
    <row r="50" s="213" customFormat="1" ht="19.5" customHeight="1"/>
    <row r="51" s="213" customFormat="1" ht="19.5" customHeight="1"/>
    <row r="52" s="213" customFormat="1" ht="19.5" customHeight="1"/>
    <row r="53" s="213" customFormat="1" ht="19.5" customHeight="1"/>
    <row r="54" s="213" customFormat="1" ht="19.5" customHeight="1"/>
    <row r="55" s="213" customFormat="1" ht="19.5" customHeight="1"/>
    <row r="56" s="213" customFormat="1" ht="19.5" customHeight="1"/>
    <row r="57" s="213" customFormat="1" ht="19.5" customHeight="1"/>
    <row r="58" s="213" customFormat="1" ht="19.5" customHeight="1"/>
    <row r="59" s="213" customFormat="1" ht="19.5" customHeight="1"/>
    <row r="60" s="213" customFormat="1" ht="19.5" customHeight="1"/>
    <row r="61" s="213" customFormat="1" ht="19.5" customHeight="1"/>
    <row r="62" s="213" customFormat="1" ht="19.5" customHeight="1"/>
    <row r="63" s="213" customFormat="1" ht="19.5" customHeight="1"/>
    <row r="64" s="213" customFormat="1" ht="19.5" customHeight="1"/>
    <row r="65" s="213" customFormat="1" ht="19.5" customHeight="1"/>
    <row r="66" s="213" customFormat="1" ht="19.5" customHeight="1"/>
    <row r="67" s="213" customFormat="1" ht="19.5" customHeight="1"/>
    <row r="68" s="213" customFormat="1" ht="19.5" customHeight="1"/>
    <row r="69" s="213" customFormat="1" ht="19.5" customHeight="1"/>
    <row r="70" s="213" customFormat="1" ht="19.5" customHeight="1"/>
    <row r="71" s="213" customFormat="1" ht="19.5" customHeight="1"/>
    <row r="72" s="213" customFormat="1" ht="19.5" customHeight="1"/>
    <row r="73" s="213" customFormat="1" ht="19.5" customHeight="1"/>
    <row r="74" s="213" customFormat="1" ht="19.5" customHeight="1"/>
    <row r="75" s="213" customFormat="1" ht="19.5" customHeight="1"/>
    <row r="76" s="213" customFormat="1" ht="19.5" customHeight="1"/>
    <row r="77" s="213" customFormat="1" ht="19.5" customHeight="1"/>
    <row r="78" s="213" customFormat="1" ht="19.5" customHeight="1"/>
    <row r="79" s="213" customFormat="1" ht="19.5" customHeight="1"/>
    <row r="80" s="213" customFormat="1" ht="19.5" customHeight="1"/>
    <row r="81" s="213" customFormat="1" ht="19.5" customHeight="1"/>
    <row r="82" s="213" customFormat="1" ht="19.5" customHeight="1"/>
    <row r="83" s="213" customFormat="1" ht="19.5" customHeight="1"/>
    <row r="84" s="213" customFormat="1" ht="19.5" customHeight="1"/>
    <row r="85" s="213" customFormat="1" ht="19.5" customHeight="1"/>
    <row r="86" s="213" customFormat="1" ht="19.5" customHeight="1"/>
    <row r="87" s="213" customFormat="1" ht="19.5" customHeight="1"/>
    <row r="88" s="213" customFormat="1" ht="19.5" customHeight="1"/>
    <row r="89" s="213" customFormat="1" ht="19.5" customHeight="1"/>
    <row r="90" s="213" customFormat="1" ht="19.5" customHeight="1"/>
    <row r="91" s="213" customFormat="1" ht="19.5" customHeight="1"/>
    <row r="92" s="213" customFormat="1" ht="19.5" customHeight="1"/>
    <row r="93" s="213" customFormat="1" ht="19.5" customHeight="1"/>
    <row r="94" s="213" customFormat="1" ht="19.5" customHeight="1"/>
    <row r="95" s="213" customFormat="1" ht="19.5" customHeight="1"/>
    <row r="96" s="213" customFormat="1" ht="19.5" customHeight="1"/>
    <row r="97" s="213" customFormat="1" ht="19.5" customHeight="1"/>
    <row r="98" s="213" customFormat="1" ht="19.5" customHeight="1"/>
    <row r="99" s="213" customFormat="1" ht="19.5" customHeight="1"/>
    <row r="100" s="213" customFormat="1" ht="19.5" customHeight="1"/>
    <row r="101" s="213" customFormat="1" ht="19.5" customHeight="1"/>
    <row r="102" s="213" customFormat="1" ht="19.5" customHeight="1"/>
    <row r="103" s="213" customFormat="1" ht="19.5" customHeight="1"/>
    <row r="104" s="213" customFormat="1" ht="19.5" customHeight="1"/>
    <row r="105" s="213" customFormat="1" ht="19.5" customHeight="1"/>
    <row r="106" s="213" customFormat="1" ht="19.5" customHeight="1"/>
    <row r="107" s="213" customFormat="1" ht="19.5" customHeight="1"/>
    <row r="108" s="213" customFormat="1" ht="19.5" customHeight="1"/>
    <row r="109" s="213" customFormat="1" ht="19.5" customHeight="1"/>
    <row r="110" s="213" customFormat="1" ht="19.5" customHeight="1"/>
    <row r="111" s="213" customFormat="1" ht="19.5" customHeight="1"/>
    <row r="112" s="213" customFormat="1" ht="19.5" customHeight="1"/>
    <row r="113" s="213" customFormat="1" ht="19.5" customHeight="1"/>
    <row r="114" s="213" customFormat="1" ht="19.5" customHeight="1"/>
    <row r="115" s="213" customFormat="1" ht="19.5" customHeight="1"/>
    <row r="116" s="165" customFormat="1" ht="19.5" customHeight="1"/>
    <row r="117" s="165" customFormat="1" ht="19.5" customHeight="1"/>
    <row r="118" s="165" customFormat="1" ht="19.5" customHeight="1"/>
    <row r="119" s="165" customFormat="1" ht="19.5" customHeight="1"/>
    <row r="120" s="165" customFormat="1" ht="19.5" customHeight="1"/>
    <row r="121" s="165" customFormat="1" ht="19.5" customHeight="1"/>
    <row r="122" s="165" customFormat="1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</sheetData>
  <sheetProtection/>
  <mergeCells count="2">
    <mergeCell ref="A1:D1"/>
    <mergeCell ref="A41:D41"/>
  </mergeCells>
  <conditionalFormatting sqref="D4:D21 D35:D36">
    <cfRule type="cellIs" priority="1" dxfId="0" operator="lessThan" stopIfTrue="1">
      <formula>0</formula>
    </cfRule>
    <cfRule type="cellIs" priority="2" dxfId="0" operator="lessThan" stopIfTrue="1">
      <formula>0</formula>
    </cfRule>
  </conditionalFormatting>
  <dataValidations count="1">
    <dataValidation type="custom" allowBlank="1" showInputMessage="1" showErrorMessage="1" errorTitle="提示" error="对不起，此处只能输入数字。" sqref="B23:C30">
      <formula1>OR(B23="",ISNUMBER(B23))</formula1>
    </dataValidation>
  </dataValidations>
  <printOptions horizontalCentered="1"/>
  <pageMargins left="0.75" right="0.75" top="0.59" bottom="0.59" header="0.31" footer="0.31"/>
  <pageSetup blackAndWhite="1" fitToHeight="100" fitToWidth="1"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showZeros="0" tabSelected="1" view="pageBreakPreview" zoomScaleSheetLayoutView="100" workbookViewId="0" topLeftCell="A1">
      <selection activeCell="F9" sqref="F9"/>
    </sheetView>
  </sheetViews>
  <sheetFormatPr defaultColWidth="9.00390625" defaultRowHeight="15"/>
  <cols>
    <col min="1" max="1" width="27.57421875" style="0" bestFit="1" customWidth="1"/>
    <col min="2" max="3" width="13.57421875" style="0" bestFit="1" customWidth="1"/>
    <col min="4" max="4" width="19.421875" style="0" customWidth="1"/>
  </cols>
  <sheetData>
    <row r="1" spans="1:4" s="61" customFormat="1" ht="30" customHeight="1">
      <c r="A1" s="46" t="s">
        <v>1556</v>
      </c>
      <c r="B1" s="46"/>
      <c r="C1" s="46"/>
      <c r="D1" s="46"/>
    </row>
    <row r="2" spans="1:4" ht="15">
      <c r="A2" s="92"/>
      <c r="B2" s="93"/>
      <c r="C2" s="93"/>
      <c r="D2" s="94" t="s">
        <v>33</v>
      </c>
    </row>
    <row r="3" spans="1:4" s="62" customFormat="1" ht="52.5" customHeight="1">
      <c r="A3" s="16" t="s">
        <v>34</v>
      </c>
      <c r="B3" s="16" t="s">
        <v>35</v>
      </c>
      <c r="C3" s="16" t="s">
        <v>36</v>
      </c>
      <c r="D3" s="17" t="s">
        <v>37</v>
      </c>
    </row>
    <row r="4" spans="1:4" s="63" customFormat="1" ht="19.5" customHeight="1">
      <c r="A4" s="95" t="s">
        <v>1414</v>
      </c>
      <c r="B4" s="95"/>
      <c r="C4" s="95"/>
      <c r="D4" s="95"/>
    </row>
    <row r="5" spans="1:4" s="63" customFormat="1" ht="19.5" customHeight="1">
      <c r="A5" s="95" t="s">
        <v>1420</v>
      </c>
      <c r="B5" s="95"/>
      <c r="C5" s="95"/>
      <c r="D5" s="95"/>
    </row>
    <row r="6" spans="1:4" s="63" customFormat="1" ht="19.5" customHeight="1">
      <c r="A6" s="95" t="s">
        <v>1427</v>
      </c>
      <c r="B6" s="95"/>
      <c r="C6" s="95"/>
      <c r="D6" s="95"/>
    </row>
    <row r="7" spans="1:4" s="63" customFormat="1" ht="19.5" customHeight="1">
      <c r="A7" s="95" t="s">
        <v>1434</v>
      </c>
      <c r="B7" s="95"/>
      <c r="C7" s="95"/>
      <c r="D7" s="95"/>
    </row>
    <row r="8" spans="1:4" s="63" customFormat="1" ht="19.5" customHeight="1">
      <c r="A8" s="95" t="s">
        <v>1466</v>
      </c>
      <c r="B8" s="95"/>
      <c r="C8" s="95"/>
      <c r="D8" s="95"/>
    </row>
    <row r="9" spans="1:4" s="63" customFormat="1" ht="19.5" customHeight="1">
      <c r="A9" s="95" t="s">
        <v>1474</v>
      </c>
      <c r="B9" s="95"/>
      <c r="C9" s="95"/>
      <c r="D9" s="95"/>
    </row>
    <row r="10" spans="1:4" s="63" customFormat="1" ht="19.5" customHeight="1">
      <c r="A10" s="95" t="s">
        <v>1503</v>
      </c>
      <c r="B10" s="95"/>
      <c r="C10" s="95"/>
      <c r="D10" s="95"/>
    </row>
    <row r="11" spans="1:4" s="63" customFormat="1" ht="19.5" customHeight="1">
      <c r="A11" s="95" t="s">
        <v>1513</v>
      </c>
      <c r="B11" s="95"/>
      <c r="C11" s="95"/>
      <c r="D11" s="95"/>
    </row>
    <row r="12" spans="1:4" s="63" customFormat="1" ht="19.5" customHeight="1">
      <c r="A12" s="95" t="s">
        <v>1520</v>
      </c>
      <c r="B12" s="95"/>
      <c r="C12" s="95"/>
      <c r="D12" s="95"/>
    </row>
    <row r="13" spans="1:4" s="63" customFormat="1" ht="19.5" customHeight="1">
      <c r="A13" s="95" t="s">
        <v>1542</v>
      </c>
      <c r="B13" s="95"/>
      <c r="C13" s="95"/>
      <c r="D13" s="95"/>
    </row>
    <row r="14" spans="1:4" s="63" customFormat="1" ht="19.5" customHeight="1">
      <c r="A14" s="95" t="s">
        <v>1544</v>
      </c>
      <c r="B14" s="95"/>
      <c r="C14" s="95"/>
      <c r="D14" s="95"/>
    </row>
    <row r="15" spans="1:4" s="63" customFormat="1" ht="19.5" customHeight="1">
      <c r="A15" s="95" t="s">
        <v>1154</v>
      </c>
      <c r="B15" s="95"/>
      <c r="C15" s="95"/>
      <c r="D15" s="95"/>
    </row>
    <row r="16" s="63" customFormat="1" ht="19.5" customHeight="1"/>
    <row r="17" s="63" customFormat="1" ht="19.5" customHeight="1"/>
    <row r="18" s="63" customFormat="1" ht="19.5" customHeight="1"/>
    <row r="19" s="63" customFormat="1" ht="19.5" customHeight="1"/>
    <row r="20" s="63" customFormat="1" ht="19.5" customHeight="1"/>
    <row r="21" s="63" customFormat="1" ht="19.5" customHeight="1"/>
    <row r="22" s="63" customFormat="1" ht="19.5" customHeight="1"/>
    <row r="23" s="63" customFormat="1" ht="19.5" customHeight="1"/>
    <row r="24" s="63" customFormat="1" ht="19.5" customHeight="1"/>
    <row r="25" s="63" customFormat="1" ht="19.5" customHeight="1"/>
    <row r="26" s="63" customFormat="1" ht="19.5" customHeight="1"/>
    <row r="27" s="63" customFormat="1" ht="19.5" customHeight="1"/>
    <row r="28" s="63" customFormat="1" ht="19.5" customHeight="1"/>
    <row r="29" s="63" customFormat="1" ht="19.5" customHeight="1"/>
    <row r="30" s="63" customFormat="1" ht="19.5" customHeight="1"/>
    <row r="31" s="63" customFormat="1" ht="19.5" customHeight="1"/>
    <row r="32" s="63" customFormat="1" ht="19.5" customHeight="1"/>
    <row r="33" s="63" customFormat="1" ht="19.5" customHeight="1"/>
    <row r="34" s="63" customFormat="1" ht="19.5" customHeight="1"/>
    <row r="35" s="63" customFormat="1" ht="19.5" customHeight="1"/>
    <row r="36" s="63" customFormat="1" ht="19.5" customHeight="1"/>
    <row r="37" s="63" customFormat="1" ht="19.5" customHeight="1"/>
    <row r="38" s="63" customFormat="1" ht="19.5" customHeight="1"/>
    <row r="39" s="63" customFormat="1" ht="19.5" customHeight="1"/>
    <row r="40" s="63" customFormat="1" ht="19.5" customHeight="1"/>
    <row r="41" s="63" customFormat="1" ht="19.5" customHeight="1"/>
    <row r="42" s="63" customFormat="1" ht="19.5" customHeight="1"/>
    <row r="43" s="63" customFormat="1" ht="19.5" customHeight="1"/>
    <row r="44" s="63" customFormat="1" ht="19.5" customHeight="1"/>
    <row r="45" s="63" customFormat="1" ht="19.5" customHeight="1"/>
    <row r="46" s="63" customFormat="1" ht="19.5" customHeight="1"/>
    <row r="47" s="63" customFormat="1" ht="19.5" customHeight="1"/>
    <row r="48" s="63" customFormat="1" ht="19.5" customHeight="1"/>
    <row r="49" s="63" customFormat="1" ht="19.5" customHeight="1"/>
    <row r="50" s="63" customFormat="1" ht="19.5" customHeight="1"/>
    <row r="51" s="63" customFormat="1" ht="19.5" customHeight="1"/>
    <row r="52" s="63" customFormat="1" ht="19.5" customHeight="1"/>
    <row r="53" s="63" customFormat="1" ht="19.5" customHeight="1"/>
    <row r="54" s="63" customFormat="1" ht="19.5" customHeight="1"/>
    <row r="55" s="63" customFormat="1" ht="19.5" customHeight="1"/>
    <row r="56" s="63" customFormat="1" ht="19.5" customHeight="1"/>
    <row r="57" s="63" customFormat="1" ht="19.5" customHeight="1"/>
    <row r="58" s="63" customFormat="1" ht="19.5" customHeight="1"/>
    <row r="59" s="63" customFormat="1" ht="19.5" customHeight="1"/>
    <row r="60" s="63" customFormat="1" ht="19.5" customHeight="1"/>
    <row r="61" s="63" customFormat="1" ht="19.5" customHeight="1"/>
    <row r="62" s="63" customFormat="1" ht="19.5" customHeight="1"/>
    <row r="63" s="63" customFormat="1" ht="19.5" customHeight="1"/>
    <row r="64" s="63" customFormat="1" ht="19.5" customHeight="1"/>
    <row r="65" s="63" customFormat="1" ht="19.5" customHeight="1"/>
    <row r="66" s="63" customFormat="1" ht="19.5" customHeight="1"/>
    <row r="67" s="63" customFormat="1" ht="19.5" customHeight="1"/>
    <row r="68" s="63" customFormat="1" ht="19.5" customHeight="1"/>
    <row r="69" s="63" customFormat="1" ht="19.5" customHeight="1"/>
    <row r="70" s="63" customFormat="1" ht="19.5" customHeight="1"/>
    <row r="71" s="63" customFormat="1" ht="19.5" customHeight="1"/>
    <row r="72" s="63" customFormat="1" ht="19.5" customHeight="1"/>
    <row r="73" s="63" customFormat="1" ht="19.5" customHeight="1"/>
    <row r="74" s="63" customFormat="1" ht="19.5" customHeight="1"/>
    <row r="75" s="63" customFormat="1" ht="19.5" customHeight="1"/>
    <row r="76" s="63" customFormat="1" ht="19.5" customHeight="1"/>
    <row r="77" s="63" customFormat="1" ht="19.5" customHeight="1"/>
    <row r="78" s="63" customFormat="1" ht="19.5" customHeight="1"/>
    <row r="79" s="63" customFormat="1" ht="19.5" customHeight="1"/>
    <row r="80" s="63" customFormat="1" ht="19.5" customHeight="1"/>
    <row r="81" s="63" customFormat="1" ht="19.5" customHeight="1"/>
    <row r="82" s="63" customFormat="1" ht="19.5" customHeight="1"/>
    <row r="83" s="63" customFormat="1" ht="19.5" customHeight="1"/>
    <row r="84" s="63" customFormat="1" ht="19.5" customHeight="1"/>
    <row r="85" s="63" customFormat="1" ht="19.5" customHeight="1"/>
    <row r="86" s="63" customFormat="1" ht="19.5" customHeight="1"/>
    <row r="87" s="63" customFormat="1" ht="19.5" customHeight="1"/>
    <row r="88" s="63" customFormat="1" ht="19.5" customHeight="1"/>
    <row r="89" s="63" customFormat="1" ht="19.5" customHeight="1"/>
    <row r="90" s="63" customFormat="1" ht="19.5" customHeight="1"/>
    <row r="91" s="63" customFormat="1" ht="19.5" customHeight="1"/>
    <row r="92" s="63" customFormat="1" ht="19.5" customHeight="1"/>
    <row r="93" s="63" customFormat="1" ht="19.5" customHeight="1"/>
    <row r="94" s="63" customFormat="1" ht="19.5" customHeight="1"/>
    <row r="95" s="63" customFormat="1" ht="19.5" customHeight="1"/>
    <row r="96" s="63" customFormat="1" ht="19.5" customHeight="1"/>
    <row r="97" s="63" customFormat="1" ht="19.5" customHeight="1"/>
    <row r="98" s="63" customFormat="1" ht="19.5" customHeight="1"/>
    <row r="99" s="63" customFormat="1" ht="19.5" customHeight="1"/>
    <row r="100" s="63" customFormat="1" ht="19.5" customHeight="1"/>
    <row r="101" s="63" customFormat="1" ht="19.5" customHeight="1"/>
    <row r="102" s="63" customFormat="1" ht="19.5" customHeight="1"/>
    <row r="103" s="63" customFormat="1" ht="19.5" customHeight="1"/>
    <row r="104" s="63" customFormat="1" ht="19.5" customHeight="1"/>
    <row r="105" s="63" customFormat="1" ht="19.5" customHeight="1"/>
    <row r="106" s="63" customFormat="1" ht="19.5" customHeight="1"/>
    <row r="107" s="63" customFormat="1" ht="19.5" customHeight="1"/>
    <row r="108" s="63" customFormat="1" ht="19.5" customHeight="1"/>
    <row r="109" s="63" customFormat="1" ht="19.5" customHeight="1"/>
    <row r="110" s="63" customFormat="1" ht="19.5" customHeight="1"/>
    <row r="111" s="63" customFormat="1" ht="19.5" customHeight="1"/>
    <row r="112" s="63" customFormat="1" ht="19.5" customHeight="1"/>
    <row r="113" s="63" customFormat="1" ht="19.5" customHeight="1"/>
    <row r="114" s="63" customFormat="1" ht="19.5" customHeight="1"/>
    <row r="115" s="63" customFormat="1" ht="19.5" customHeight="1"/>
    <row r="116" s="63" customFormat="1" ht="19.5" customHeight="1"/>
    <row r="117" s="63" customFormat="1" ht="19.5" customHeight="1"/>
    <row r="118" s="63" customFormat="1" ht="19.5" customHeight="1"/>
    <row r="119" s="63" customFormat="1" ht="19.5" customHeight="1"/>
    <row r="120" s="63" customFormat="1" ht="19.5" customHeight="1"/>
    <row r="121" s="63" customFormat="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</sheetData>
  <sheetProtection/>
  <mergeCells count="1">
    <mergeCell ref="A1:D1"/>
  </mergeCells>
  <printOptions horizontalCentered="1"/>
  <pageMargins left="0.75" right="0.75" top="0.59" bottom="0.59" header="0.31" footer="0.31"/>
  <pageSetup blackAndWhite="1" fitToHeight="100" fitToWidth="1"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showZeros="0" tabSelected="1" view="pageBreakPreview" zoomScale="85" zoomScaleSheetLayoutView="85" workbookViewId="0" topLeftCell="A1">
      <selection activeCell="F9" sqref="F9"/>
    </sheetView>
  </sheetViews>
  <sheetFormatPr defaultColWidth="9.00390625" defaultRowHeight="15"/>
  <cols>
    <col min="1" max="1" width="25.00390625" style="0" bestFit="1" customWidth="1"/>
    <col min="2" max="13" width="4.7109375" style="0" customWidth="1"/>
  </cols>
  <sheetData>
    <row r="1" spans="1:13" s="61" customFormat="1" ht="30" customHeight="1">
      <c r="A1" s="46" t="s">
        <v>1557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ht="21" customHeight="1">
      <c r="K2" s="98" t="s">
        <v>33</v>
      </c>
    </row>
    <row r="3" spans="1:13" s="97" customFormat="1" ht="144" customHeight="1">
      <c r="A3" s="16" t="s">
        <v>34</v>
      </c>
      <c r="B3" s="17" t="s">
        <v>1277</v>
      </c>
      <c r="C3" s="17" t="s">
        <v>1278</v>
      </c>
      <c r="D3" s="17" t="s">
        <v>1279</v>
      </c>
      <c r="E3" s="17" t="s">
        <v>1280</v>
      </c>
      <c r="F3" s="17" t="s">
        <v>1281</v>
      </c>
      <c r="G3" s="17" t="s">
        <v>1282</v>
      </c>
      <c r="H3" s="17" t="s">
        <v>1283</v>
      </c>
      <c r="I3" s="17" t="s">
        <v>1284</v>
      </c>
      <c r="J3" s="17" t="s">
        <v>1285</v>
      </c>
      <c r="K3" s="17" t="s">
        <v>1286</v>
      </c>
      <c r="L3" s="17" t="s">
        <v>1287</v>
      </c>
      <c r="M3" s="17" t="s">
        <v>1288</v>
      </c>
    </row>
    <row r="4" spans="1:13" s="63" customFormat="1" ht="30" customHeight="1">
      <c r="A4" s="95" t="s">
        <v>1414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13" s="63" customFormat="1" ht="30" customHeight="1">
      <c r="A5" s="95" t="s">
        <v>1420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</row>
    <row r="6" spans="1:13" s="63" customFormat="1" ht="30" customHeight="1">
      <c r="A6" s="95" t="s">
        <v>1427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</row>
    <row r="7" spans="1:13" s="63" customFormat="1" ht="30" customHeight="1">
      <c r="A7" s="95" t="s">
        <v>1434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</row>
    <row r="8" spans="1:13" s="63" customFormat="1" ht="30" customHeight="1">
      <c r="A8" s="95" t="s">
        <v>1466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</row>
    <row r="9" spans="1:13" s="63" customFormat="1" ht="30" customHeight="1">
      <c r="A9" s="95" t="s">
        <v>1474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</row>
    <row r="10" spans="1:13" s="63" customFormat="1" ht="30" customHeight="1">
      <c r="A10" s="95" t="s">
        <v>1503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</row>
    <row r="11" spans="1:13" s="63" customFormat="1" ht="30" customHeight="1">
      <c r="A11" s="95" t="s">
        <v>1513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</row>
    <row r="12" spans="1:13" s="63" customFormat="1" ht="30" customHeight="1">
      <c r="A12" s="95" t="s">
        <v>1520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</row>
    <row r="13" spans="1:13" s="63" customFormat="1" ht="30" customHeight="1">
      <c r="A13" s="95" t="s">
        <v>1542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</row>
    <row r="14" spans="1:13" s="63" customFormat="1" ht="30" customHeight="1">
      <c r="A14" s="95" t="s">
        <v>1544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</row>
    <row r="15" spans="1:13" s="63" customFormat="1" ht="30" customHeight="1">
      <c r="A15" s="95" t="s">
        <v>1154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</row>
    <row r="16" s="63" customFormat="1" ht="19.5" customHeight="1"/>
    <row r="17" s="63" customFormat="1" ht="19.5" customHeight="1"/>
    <row r="18" s="63" customFormat="1" ht="19.5" customHeight="1"/>
    <row r="19" s="63" customFormat="1" ht="19.5" customHeight="1"/>
    <row r="20" s="63" customFormat="1" ht="19.5" customHeight="1"/>
    <row r="21" s="63" customFormat="1" ht="19.5" customHeight="1"/>
    <row r="22" s="63" customFormat="1" ht="19.5" customHeight="1"/>
    <row r="23" s="63" customFormat="1" ht="19.5" customHeight="1"/>
    <row r="24" s="63" customFormat="1" ht="19.5" customHeight="1"/>
    <row r="25" s="63" customFormat="1" ht="19.5" customHeight="1"/>
    <row r="26" s="63" customFormat="1" ht="19.5" customHeight="1"/>
    <row r="27" s="63" customFormat="1" ht="19.5" customHeight="1"/>
    <row r="28" s="63" customFormat="1" ht="19.5" customHeight="1"/>
    <row r="29" s="63" customFormat="1" ht="19.5" customHeight="1"/>
    <row r="30" s="63" customFormat="1" ht="19.5" customHeight="1"/>
    <row r="31" s="63" customFormat="1" ht="19.5" customHeight="1"/>
    <row r="32" s="63" customFormat="1" ht="19.5" customHeight="1"/>
    <row r="33" s="63" customFormat="1" ht="19.5" customHeight="1"/>
    <row r="34" s="63" customFormat="1" ht="19.5" customHeight="1"/>
    <row r="35" s="63" customFormat="1" ht="19.5" customHeight="1"/>
    <row r="36" s="63" customFormat="1" ht="19.5" customHeight="1"/>
    <row r="37" s="63" customFormat="1" ht="19.5" customHeight="1"/>
    <row r="38" s="63" customFormat="1" ht="19.5" customHeight="1"/>
    <row r="39" s="63" customFormat="1" ht="19.5" customHeight="1"/>
    <row r="40" s="63" customFormat="1" ht="19.5" customHeight="1"/>
    <row r="41" s="63" customFormat="1" ht="19.5" customHeight="1"/>
    <row r="42" s="63" customFormat="1" ht="19.5" customHeight="1"/>
    <row r="43" s="63" customFormat="1" ht="19.5" customHeight="1"/>
    <row r="44" s="63" customFormat="1" ht="19.5" customHeight="1"/>
    <row r="45" s="63" customFormat="1" ht="19.5" customHeight="1"/>
    <row r="46" s="63" customFormat="1" ht="19.5" customHeight="1"/>
    <row r="47" s="63" customFormat="1" ht="19.5" customHeight="1"/>
    <row r="48" s="63" customFormat="1" ht="19.5" customHeight="1"/>
    <row r="49" s="63" customFormat="1" ht="19.5" customHeight="1"/>
    <row r="50" s="63" customFormat="1" ht="19.5" customHeight="1"/>
    <row r="51" s="63" customFormat="1" ht="19.5" customHeight="1"/>
    <row r="52" s="63" customFormat="1" ht="19.5" customHeight="1"/>
    <row r="53" s="63" customFormat="1" ht="19.5" customHeight="1"/>
    <row r="54" s="63" customFormat="1" ht="19.5" customHeight="1"/>
    <row r="55" s="63" customFormat="1" ht="19.5" customHeight="1"/>
    <row r="56" s="63" customFormat="1" ht="19.5" customHeight="1"/>
    <row r="57" s="63" customFormat="1" ht="19.5" customHeight="1"/>
    <row r="58" s="63" customFormat="1" ht="19.5" customHeight="1"/>
    <row r="59" s="63" customFormat="1" ht="19.5" customHeight="1"/>
    <row r="60" s="63" customFormat="1" ht="19.5" customHeight="1"/>
    <row r="61" s="63" customFormat="1" ht="19.5" customHeight="1"/>
    <row r="62" s="63" customFormat="1" ht="19.5" customHeight="1"/>
    <row r="63" s="63" customFormat="1" ht="19.5" customHeight="1"/>
    <row r="64" s="63" customFormat="1" ht="19.5" customHeight="1"/>
    <row r="65" s="63" customFormat="1" ht="19.5" customHeight="1"/>
    <row r="66" s="63" customFormat="1" ht="19.5" customHeight="1"/>
    <row r="67" s="63" customFormat="1" ht="19.5" customHeight="1"/>
    <row r="68" s="63" customFormat="1" ht="19.5" customHeight="1"/>
    <row r="69" s="63" customFormat="1" ht="19.5" customHeight="1"/>
    <row r="70" s="63" customFormat="1" ht="19.5" customHeight="1"/>
    <row r="71" s="63" customFormat="1" ht="19.5" customHeight="1"/>
    <row r="72" s="63" customFormat="1" ht="19.5" customHeight="1"/>
    <row r="73" s="63" customFormat="1" ht="19.5" customHeight="1"/>
    <row r="74" s="63" customFormat="1" ht="19.5" customHeight="1"/>
    <row r="75" s="63" customFormat="1" ht="19.5" customHeight="1"/>
    <row r="76" s="63" customFormat="1" ht="19.5" customHeight="1"/>
    <row r="77" s="63" customFormat="1" ht="19.5" customHeight="1"/>
    <row r="78" s="63" customFormat="1" ht="19.5" customHeight="1"/>
    <row r="79" s="63" customFormat="1" ht="19.5" customHeight="1"/>
    <row r="80" s="63" customFormat="1" ht="19.5" customHeight="1"/>
    <row r="81" s="63" customFormat="1" ht="19.5" customHeight="1"/>
    <row r="82" s="63" customFormat="1" ht="19.5" customHeight="1"/>
    <row r="83" s="63" customFormat="1" ht="19.5" customHeight="1"/>
    <row r="84" s="63" customFormat="1" ht="19.5" customHeight="1"/>
    <row r="85" s="63" customFormat="1" ht="19.5" customHeight="1"/>
    <row r="86" s="63" customFormat="1" ht="19.5" customHeight="1"/>
    <row r="87" s="63" customFormat="1" ht="19.5" customHeight="1"/>
    <row r="88" s="63" customFormat="1" ht="19.5" customHeight="1"/>
    <row r="89" s="63" customFormat="1" ht="19.5" customHeight="1"/>
    <row r="90" s="63" customFormat="1" ht="19.5" customHeight="1"/>
    <row r="91" s="63" customFormat="1" ht="19.5" customHeight="1"/>
    <row r="92" s="63" customFormat="1" ht="19.5" customHeight="1"/>
    <row r="93" s="63" customFormat="1" ht="19.5" customHeight="1"/>
    <row r="94" s="63" customFormat="1" ht="19.5" customHeight="1"/>
    <row r="95" s="63" customFormat="1" ht="19.5" customHeight="1"/>
    <row r="96" s="63" customFormat="1" ht="19.5" customHeight="1"/>
    <row r="97" s="63" customFormat="1" ht="19.5" customHeight="1"/>
    <row r="98" s="63" customFormat="1" ht="19.5" customHeight="1"/>
    <row r="99" s="63" customFormat="1" ht="19.5" customHeight="1"/>
    <row r="100" s="63" customFormat="1" ht="19.5" customHeight="1"/>
    <row r="101" s="63" customFormat="1" ht="19.5" customHeight="1"/>
    <row r="102" s="63" customFormat="1" ht="19.5" customHeight="1"/>
    <row r="103" s="63" customFormat="1" ht="19.5" customHeight="1"/>
    <row r="104" s="63" customFormat="1" ht="19.5" customHeight="1"/>
    <row r="105" s="63" customFormat="1" ht="19.5" customHeight="1"/>
    <row r="106" s="63" customFormat="1" ht="19.5" customHeight="1"/>
    <row r="107" s="63" customFormat="1" ht="19.5" customHeight="1"/>
    <row r="108" s="63" customFormat="1" ht="19.5" customHeight="1"/>
    <row r="109" s="63" customFormat="1" ht="19.5" customHeight="1"/>
    <row r="110" s="63" customFormat="1" ht="19.5" customHeight="1"/>
    <row r="111" s="63" customFormat="1" ht="19.5" customHeight="1"/>
    <row r="112" s="63" customFormat="1" ht="19.5" customHeight="1"/>
    <row r="113" s="63" customFormat="1" ht="19.5" customHeight="1"/>
    <row r="114" s="63" customFormat="1" ht="19.5" customHeight="1"/>
    <row r="115" s="63" customFormat="1" ht="19.5" customHeight="1"/>
    <row r="116" s="63" customFormat="1" ht="19.5" customHeight="1"/>
    <row r="117" s="63" customFormat="1" ht="19.5" customHeight="1"/>
    <row r="118" s="63" customFormat="1" ht="19.5" customHeight="1"/>
    <row r="119" s="63" customFormat="1" ht="19.5" customHeight="1"/>
    <row r="120" s="63" customFormat="1" ht="19.5" customHeight="1"/>
    <row r="121" s="63" customFormat="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</sheetData>
  <sheetProtection/>
  <mergeCells count="1">
    <mergeCell ref="A1:M1"/>
  </mergeCells>
  <printOptions horizontalCentered="1"/>
  <pageMargins left="0.75" right="0.75" top="0.59" bottom="0.59" header="0.31" footer="0.31"/>
  <pageSetup blackAndWhite="1" fitToHeight="100" fitToWidth="1"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showZeros="0" tabSelected="1" view="pageBreakPreview" zoomScaleSheetLayoutView="100" workbookViewId="0" topLeftCell="A1">
      <selection activeCell="F9" sqref="F9"/>
    </sheetView>
  </sheetViews>
  <sheetFormatPr defaultColWidth="9.00390625" defaultRowHeight="15"/>
  <cols>
    <col min="1" max="1" width="54.7109375" style="0" customWidth="1"/>
    <col min="2" max="2" width="13.28125" style="0" customWidth="1"/>
    <col min="3" max="3" width="13.8515625" style="0" bestFit="1" customWidth="1"/>
    <col min="5" max="5" width="61.7109375" style="0" bestFit="1" customWidth="1"/>
  </cols>
  <sheetData>
    <row r="1" spans="1:3" s="61" customFormat="1" ht="30" customHeight="1">
      <c r="A1" s="46" t="s">
        <v>1558</v>
      </c>
      <c r="B1" s="46"/>
      <c r="C1" s="46"/>
    </row>
    <row r="2" spans="1:3" ht="15">
      <c r="A2" s="92"/>
      <c r="B2" s="93"/>
      <c r="C2" s="94" t="s">
        <v>33</v>
      </c>
    </row>
    <row r="3" spans="1:3" s="62" customFormat="1" ht="19.5" customHeight="1">
      <c r="A3" s="16" t="s">
        <v>34</v>
      </c>
      <c r="B3" s="16" t="s">
        <v>1316</v>
      </c>
      <c r="C3" s="16" t="s">
        <v>1317</v>
      </c>
    </row>
    <row r="4" spans="1:3" s="63" customFormat="1" ht="19.5" customHeight="1">
      <c r="A4" s="95" t="s">
        <v>1559</v>
      </c>
      <c r="B4" s="96"/>
      <c r="C4" s="78">
        <v>500</v>
      </c>
    </row>
    <row r="5" spans="1:3" s="63" customFormat="1" ht="19.5" customHeight="1">
      <c r="A5" s="95" t="s">
        <v>1560</v>
      </c>
      <c r="B5" s="96"/>
      <c r="C5" s="78">
        <v>2000</v>
      </c>
    </row>
    <row r="6" spans="1:3" s="63" customFormat="1" ht="19.5" customHeight="1">
      <c r="A6" s="95" t="s">
        <v>1561</v>
      </c>
      <c r="B6" s="96"/>
      <c r="C6" s="78"/>
    </row>
    <row r="7" spans="1:3" s="63" customFormat="1" ht="19.5" customHeight="1">
      <c r="A7" s="95" t="s">
        <v>1562</v>
      </c>
      <c r="B7" s="96"/>
      <c r="C7" s="78"/>
    </row>
    <row r="8" spans="1:3" s="63" customFormat="1" ht="19.5" customHeight="1">
      <c r="A8" s="95" t="s">
        <v>1563</v>
      </c>
      <c r="B8" s="96"/>
      <c r="C8" s="78">
        <v>500</v>
      </c>
    </row>
    <row r="9" s="63" customFormat="1" ht="19.5" customHeight="1"/>
    <row r="10" s="63" customFormat="1" ht="19.5" customHeight="1"/>
    <row r="11" s="63" customFormat="1" ht="19.5" customHeight="1"/>
    <row r="12" s="63" customFormat="1" ht="19.5" customHeight="1"/>
    <row r="13" s="63" customFormat="1" ht="19.5" customHeight="1"/>
    <row r="14" s="63" customFormat="1" ht="19.5" customHeight="1"/>
    <row r="15" s="63" customFormat="1" ht="19.5" customHeight="1"/>
    <row r="16" s="63" customFormat="1" ht="19.5" customHeight="1"/>
    <row r="17" s="63" customFormat="1" ht="19.5" customHeight="1"/>
    <row r="18" s="63" customFormat="1" ht="19.5" customHeight="1"/>
    <row r="19" s="63" customFormat="1" ht="19.5" customHeight="1"/>
    <row r="20" s="63" customFormat="1" ht="19.5" customHeight="1"/>
    <row r="21" s="63" customFormat="1" ht="19.5" customHeight="1"/>
    <row r="22" s="63" customFormat="1" ht="19.5" customHeight="1"/>
    <row r="23" s="63" customFormat="1" ht="19.5" customHeight="1"/>
    <row r="24" s="63" customFormat="1" ht="19.5" customHeight="1"/>
    <row r="25" s="63" customFormat="1" ht="19.5" customHeight="1"/>
    <row r="26" s="63" customFormat="1" ht="19.5" customHeight="1"/>
    <row r="27" s="63" customFormat="1" ht="19.5" customHeight="1"/>
    <row r="28" s="63" customFormat="1" ht="19.5" customHeight="1"/>
    <row r="29" s="63" customFormat="1" ht="19.5" customHeight="1"/>
    <row r="30" s="63" customFormat="1" ht="19.5" customHeight="1"/>
    <row r="31" s="63" customFormat="1" ht="19.5" customHeight="1"/>
    <row r="32" s="63" customFormat="1" ht="19.5" customHeight="1"/>
    <row r="33" s="63" customFormat="1" ht="19.5" customHeight="1"/>
    <row r="34" s="63" customFormat="1" ht="19.5" customHeight="1"/>
    <row r="35" s="63" customFormat="1" ht="19.5" customHeight="1"/>
    <row r="36" s="63" customFormat="1" ht="19.5" customHeight="1"/>
    <row r="37" s="63" customFormat="1" ht="19.5" customHeight="1"/>
    <row r="38" s="63" customFormat="1" ht="19.5" customHeight="1"/>
    <row r="39" s="63" customFormat="1" ht="19.5" customHeight="1"/>
    <row r="40" s="63" customFormat="1" ht="19.5" customHeight="1"/>
    <row r="41" s="63" customFormat="1" ht="19.5" customHeight="1"/>
    <row r="42" s="63" customFormat="1" ht="19.5" customHeight="1"/>
    <row r="43" s="63" customFormat="1" ht="19.5" customHeight="1"/>
    <row r="44" s="63" customFormat="1" ht="19.5" customHeight="1"/>
    <row r="45" s="63" customFormat="1" ht="19.5" customHeight="1"/>
    <row r="46" s="63" customFormat="1" ht="19.5" customHeight="1"/>
    <row r="47" s="63" customFormat="1" ht="19.5" customHeight="1"/>
    <row r="48" s="63" customFormat="1" ht="19.5" customHeight="1"/>
    <row r="49" s="63" customFormat="1" ht="19.5" customHeight="1"/>
    <row r="50" s="63" customFormat="1" ht="19.5" customHeight="1"/>
    <row r="51" s="63" customFormat="1" ht="19.5" customHeight="1"/>
    <row r="52" s="63" customFormat="1" ht="19.5" customHeight="1"/>
    <row r="53" s="63" customFormat="1" ht="19.5" customHeight="1"/>
    <row r="54" s="63" customFormat="1" ht="19.5" customHeight="1"/>
    <row r="55" s="63" customFormat="1" ht="19.5" customHeight="1"/>
    <row r="56" s="63" customFormat="1" ht="19.5" customHeight="1"/>
    <row r="57" s="63" customFormat="1" ht="19.5" customHeight="1"/>
    <row r="58" s="63" customFormat="1" ht="19.5" customHeight="1"/>
    <row r="59" s="63" customFormat="1" ht="19.5" customHeight="1"/>
    <row r="60" s="63" customFormat="1" ht="19.5" customHeight="1"/>
    <row r="61" s="63" customFormat="1" ht="19.5" customHeight="1"/>
    <row r="62" s="63" customFormat="1" ht="19.5" customHeight="1"/>
    <row r="63" s="63" customFormat="1" ht="19.5" customHeight="1"/>
    <row r="64" s="63" customFormat="1" ht="19.5" customHeight="1"/>
    <row r="65" s="63" customFormat="1" ht="19.5" customHeight="1"/>
    <row r="66" s="63" customFormat="1" ht="19.5" customHeight="1"/>
    <row r="67" s="63" customFormat="1" ht="19.5" customHeight="1"/>
    <row r="68" s="63" customFormat="1" ht="19.5" customHeight="1"/>
    <row r="69" s="63" customFormat="1" ht="19.5" customHeight="1"/>
    <row r="70" s="63" customFormat="1" ht="19.5" customHeight="1"/>
    <row r="71" s="63" customFormat="1" ht="19.5" customHeight="1"/>
    <row r="72" s="63" customFormat="1" ht="19.5" customHeight="1"/>
    <row r="73" s="63" customFormat="1" ht="19.5" customHeight="1"/>
    <row r="74" s="63" customFormat="1" ht="19.5" customHeight="1"/>
    <row r="75" s="63" customFormat="1" ht="19.5" customHeight="1"/>
    <row r="76" s="63" customFormat="1" ht="19.5" customHeight="1"/>
    <row r="77" s="63" customFormat="1" ht="19.5" customHeight="1"/>
    <row r="78" s="63" customFormat="1" ht="19.5" customHeight="1"/>
    <row r="79" s="63" customFormat="1" ht="19.5" customHeight="1"/>
    <row r="80" s="63" customFormat="1" ht="19.5" customHeight="1"/>
    <row r="81" s="63" customFormat="1" ht="19.5" customHeight="1"/>
    <row r="82" s="63" customFormat="1" ht="19.5" customHeight="1"/>
    <row r="83" s="63" customFormat="1" ht="19.5" customHeight="1"/>
    <row r="84" s="63" customFormat="1" ht="19.5" customHeight="1"/>
    <row r="85" s="63" customFormat="1" ht="19.5" customHeight="1"/>
    <row r="86" s="63" customFormat="1" ht="19.5" customHeight="1"/>
    <row r="87" s="63" customFormat="1" ht="19.5" customHeight="1"/>
    <row r="88" s="63" customFormat="1" ht="19.5" customHeight="1"/>
    <row r="89" s="63" customFormat="1" ht="19.5" customHeight="1"/>
    <row r="90" s="63" customFormat="1" ht="19.5" customHeight="1"/>
    <row r="91" s="63" customFormat="1" ht="19.5" customHeight="1"/>
    <row r="92" s="63" customFormat="1" ht="19.5" customHeight="1"/>
    <row r="93" s="63" customFormat="1" ht="19.5" customHeight="1"/>
    <row r="94" s="63" customFormat="1" ht="19.5" customHeight="1"/>
    <row r="95" s="63" customFormat="1" ht="19.5" customHeight="1"/>
    <row r="96" s="63" customFormat="1" ht="19.5" customHeight="1"/>
    <row r="97" s="63" customFormat="1" ht="19.5" customHeight="1"/>
    <row r="98" s="63" customFormat="1" ht="19.5" customHeight="1"/>
    <row r="99" s="63" customFormat="1" ht="19.5" customHeight="1"/>
    <row r="100" s="63" customFormat="1" ht="19.5" customHeight="1"/>
    <row r="101" s="63" customFormat="1" ht="19.5" customHeight="1"/>
    <row r="102" s="63" customFormat="1" ht="19.5" customHeight="1"/>
    <row r="103" s="63" customFormat="1" ht="19.5" customHeight="1"/>
    <row r="104" s="63" customFormat="1" ht="19.5" customHeight="1"/>
    <row r="105" s="63" customFormat="1" ht="19.5" customHeight="1"/>
    <row r="106" s="63" customFormat="1" ht="19.5" customHeight="1"/>
    <row r="107" s="63" customFormat="1" ht="19.5" customHeight="1"/>
    <row r="108" s="63" customFormat="1" ht="19.5" customHeight="1"/>
    <row r="109" s="63" customFormat="1" ht="19.5" customHeight="1"/>
    <row r="110" s="63" customFormat="1" ht="19.5" customHeight="1"/>
    <row r="111" s="63" customFormat="1" ht="19.5" customHeight="1"/>
    <row r="112" s="63" customFormat="1" ht="19.5" customHeight="1"/>
    <row r="113" s="63" customFormat="1" ht="19.5" customHeight="1"/>
    <row r="114" s="63" customFormat="1" ht="19.5" customHeight="1"/>
    <row r="115" s="63" customFormat="1" ht="19.5" customHeight="1"/>
    <row r="116" s="63" customFormat="1" ht="19.5" customHeight="1"/>
    <row r="117" s="63" customFormat="1" ht="19.5" customHeight="1"/>
    <row r="118" s="63" customFormat="1" ht="19.5" customHeight="1"/>
    <row r="119" s="63" customFormat="1" ht="19.5" customHeight="1"/>
    <row r="120" s="63" customFormat="1" ht="19.5" customHeight="1"/>
    <row r="121" s="63" customFormat="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</sheetData>
  <sheetProtection/>
  <mergeCells count="1">
    <mergeCell ref="A1:C1"/>
  </mergeCells>
  <printOptions horizontalCentered="1"/>
  <pageMargins left="0.75" right="0.75" top="0.59" bottom="0.59" header="0.31" footer="0.31"/>
  <pageSetup blackAndWhite="1" fitToHeight="100" fitToWidth="1"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showZeros="0" tabSelected="1" view="pageBreakPreview" zoomScaleSheetLayoutView="100" workbookViewId="0" topLeftCell="A1">
      <selection activeCell="F9" sqref="F9"/>
    </sheetView>
  </sheetViews>
  <sheetFormatPr defaultColWidth="9.00390625" defaultRowHeight="15"/>
  <cols>
    <col min="1" max="1" width="41.7109375" style="0" bestFit="1" customWidth="1"/>
    <col min="2" max="3" width="14.7109375" style="0" customWidth="1"/>
    <col min="4" max="4" width="20.421875" style="0" customWidth="1"/>
  </cols>
  <sheetData>
    <row r="1" spans="1:4" s="61" customFormat="1" ht="30" customHeight="1">
      <c r="A1" s="46" t="s">
        <v>1564</v>
      </c>
      <c r="B1" s="46"/>
      <c r="C1" s="46"/>
      <c r="D1" s="46"/>
    </row>
    <row r="2" spans="1:4" ht="15">
      <c r="A2" s="64"/>
      <c r="B2" s="65"/>
      <c r="C2" s="65"/>
      <c r="D2" s="66" t="s">
        <v>1565</v>
      </c>
    </row>
    <row r="3" spans="1:4" s="62" customFormat="1" ht="34.5" customHeight="1">
      <c r="A3" s="67" t="s">
        <v>1566</v>
      </c>
      <c r="B3" s="52" t="s">
        <v>1345</v>
      </c>
      <c r="C3" s="53" t="s">
        <v>1567</v>
      </c>
      <c r="D3" s="52" t="s">
        <v>1568</v>
      </c>
    </row>
    <row r="4" spans="1:4" s="63" customFormat="1" ht="19.5" customHeight="1">
      <c r="A4" s="68" t="s">
        <v>98</v>
      </c>
      <c r="B4" s="69">
        <v>41</v>
      </c>
      <c r="C4" s="69">
        <v>18</v>
      </c>
      <c r="D4" s="70">
        <f>IF(OR(VALUE(C4)=0,ISERROR(C4/B4-1)),"",C4/B4-1)</f>
        <v>-0.5609756097560976</v>
      </c>
    </row>
    <row r="5" spans="1:4" s="63" customFormat="1" ht="19.5" customHeight="1">
      <c r="A5" s="71" t="s">
        <v>1569</v>
      </c>
      <c r="B5" s="72">
        <v>4</v>
      </c>
      <c r="C5" s="72"/>
      <c r="D5" s="20">
        <f aca="true" t="shared" si="0" ref="D5:D56">IF(OR(VALUE(C5)=0,ISERROR(C5/B5-1)),"",C5/B5-1)</f>
      </c>
    </row>
    <row r="6" spans="1:4" s="63" customFormat="1" ht="19.5" customHeight="1">
      <c r="A6" s="73" t="s">
        <v>1570</v>
      </c>
      <c r="B6" s="74"/>
      <c r="C6" s="74"/>
      <c r="D6" s="20">
        <f t="shared" si="0"/>
      </c>
    </row>
    <row r="7" spans="1:4" s="63" customFormat="1" ht="19.5" customHeight="1">
      <c r="A7" s="73" t="s">
        <v>1571</v>
      </c>
      <c r="B7" s="74"/>
      <c r="C7" s="74"/>
      <c r="D7" s="20">
        <f t="shared" si="0"/>
      </c>
    </row>
    <row r="8" spans="1:4" s="63" customFormat="1" ht="19.5" customHeight="1">
      <c r="A8" s="73" t="s">
        <v>1572</v>
      </c>
      <c r="B8" s="74"/>
      <c r="C8" s="76"/>
      <c r="D8" s="20">
        <f t="shared" si="0"/>
      </c>
    </row>
    <row r="9" spans="1:4" s="63" customFormat="1" ht="19.5" customHeight="1">
      <c r="A9" s="73" t="s">
        <v>1573</v>
      </c>
      <c r="B9" s="74"/>
      <c r="C9" s="74"/>
      <c r="D9" s="20">
        <f t="shared" si="0"/>
      </c>
    </row>
    <row r="10" spans="1:4" s="63" customFormat="1" ht="19.5" customHeight="1">
      <c r="A10" s="73" t="s">
        <v>1574</v>
      </c>
      <c r="B10" s="74"/>
      <c r="C10" s="74"/>
      <c r="D10" s="20">
        <f t="shared" si="0"/>
      </c>
    </row>
    <row r="11" spans="1:4" s="63" customFormat="1" ht="19.5" customHeight="1">
      <c r="A11" s="73" t="s">
        <v>1575</v>
      </c>
      <c r="B11" s="74"/>
      <c r="C11" s="74"/>
      <c r="D11" s="20">
        <f t="shared" si="0"/>
      </c>
    </row>
    <row r="12" spans="1:4" s="63" customFormat="1" ht="19.5" customHeight="1">
      <c r="A12" s="73" t="s">
        <v>1576</v>
      </c>
      <c r="B12" s="74"/>
      <c r="C12" s="74"/>
      <c r="D12" s="20">
        <f t="shared" si="0"/>
      </c>
    </row>
    <row r="13" spans="1:4" s="63" customFormat="1" ht="19.5" customHeight="1">
      <c r="A13" s="73" t="s">
        <v>1577</v>
      </c>
      <c r="B13" s="74"/>
      <c r="C13" s="74"/>
      <c r="D13" s="20">
        <f t="shared" si="0"/>
      </c>
    </row>
    <row r="14" spans="1:4" s="63" customFormat="1" ht="19.5" customHeight="1">
      <c r="A14" s="73" t="s">
        <v>1578</v>
      </c>
      <c r="B14" s="74"/>
      <c r="C14" s="76"/>
      <c r="D14" s="20">
        <f t="shared" si="0"/>
      </c>
    </row>
    <row r="15" spans="1:4" s="63" customFormat="1" ht="19.5" customHeight="1">
      <c r="A15" s="73" t="s">
        <v>1579</v>
      </c>
      <c r="B15" s="74"/>
      <c r="C15" s="74"/>
      <c r="D15" s="20">
        <f t="shared" si="0"/>
      </c>
    </row>
    <row r="16" spans="1:4" s="63" customFormat="1" ht="19.5" customHeight="1">
      <c r="A16" s="73" t="s">
        <v>1580</v>
      </c>
      <c r="B16" s="74"/>
      <c r="C16" s="74"/>
      <c r="D16" s="20">
        <f t="shared" si="0"/>
      </c>
    </row>
    <row r="17" spans="1:4" s="63" customFormat="1" ht="19.5" customHeight="1">
      <c r="A17" s="73" t="s">
        <v>1581</v>
      </c>
      <c r="B17" s="74"/>
      <c r="C17" s="76"/>
      <c r="D17" s="20">
        <f t="shared" si="0"/>
      </c>
    </row>
    <row r="18" spans="1:4" s="63" customFormat="1" ht="19.5" customHeight="1">
      <c r="A18" s="73" t="s">
        <v>1582</v>
      </c>
      <c r="B18" s="74"/>
      <c r="C18" s="74"/>
      <c r="D18" s="20">
        <f t="shared" si="0"/>
      </c>
    </row>
    <row r="19" spans="1:4" s="63" customFormat="1" ht="19.5" customHeight="1">
      <c r="A19" s="73" t="s">
        <v>1583</v>
      </c>
      <c r="B19" s="74"/>
      <c r="C19" s="76"/>
      <c r="D19" s="20">
        <f t="shared" si="0"/>
      </c>
    </row>
    <row r="20" spans="1:4" s="63" customFormat="1" ht="19.5" customHeight="1">
      <c r="A20" s="73" t="s">
        <v>1584</v>
      </c>
      <c r="B20" s="74"/>
      <c r="C20" s="76"/>
      <c r="D20" s="20">
        <f t="shared" si="0"/>
      </c>
    </row>
    <row r="21" spans="1:4" s="63" customFormat="1" ht="19.5" customHeight="1">
      <c r="A21" s="73" t="s">
        <v>1585</v>
      </c>
      <c r="B21" s="74"/>
      <c r="C21" s="76"/>
      <c r="D21" s="20">
        <f t="shared" si="0"/>
      </c>
    </row>
    <row r="22" spans="1:4" s="63" customFormat="1" ht="19.5" customHeight="1">
      <c r="A22" s="73" t="s">
        <v>1586</v>
      </c>
      <c r="B22" s="74"/>
      <c r="C22" s="76"/>
      <c r="D22" s="20">
        <f t="shared" si="0"/>
      </c>
    </row>
    <row r="23" spans="1:4" s="63" customFormat="1" ht="19.5" customHeight="1">
      <c r="A23" s="73" t="s">
        <v>1587</v>
      </c>
      <c r="B23" s="74"/>
      <c r="C23" s="74"/>
      <c r="D23" s="20">
        <f t="shared" si="0"/>
      </c>
    </row>
    <row r="24" spans="1:4" s="63" customFormat="1" ht="19.5" customHeight="1">
      <c r="A24" s="73" t="s">
        <v>1588</v>
      </c>
      <c r="B24" s="74"/>
      <c r="C24" s="74"/>
      <c r="D24" s="20">
        <f t="shared" si="0"/>
      </c>
    </row>
    <row r="25" spans="1:4" s="63" customFormat="1" ht="19.5" customHeight="1">
      <c r="A25" s="73" t="s">
        <v>1589</v>
      </c>
      <c r="B25" s="74"/>
      <c r="C25" s="74"/>
      <c r="D25" s="20">
        <f t="shared" si="0"/>
      </c>
    </row>
    <row r="26" spans="1:4" s="63" customFormat="1" ht="19.5" customHeight="1">
      <c r="A26" s="73" t="s">
        <v>1590</v>
      </c>
      <c r="B26" s="74"/>
      <c r="C26" s="76"/>
      <c r="D26" s="20">
        <f t="shared" si="0"/>
      </c>
    </row>
    <row r="27" spans="1:4" s="63" customFormat="1" ht="19.5" customHeight="1">
      <c r="A27" s="73" t="s">
        <v>1591</v>
      </c>
      <c r="B27" s="74"/>
      <c r="C27" s="74"/>
      <c r="D27" s="20">
        <f t="shared" si="0"/>
      </c>
    </row>
    <row r="28" spans="1:4" s="63" customFormat="1" ht="19.5" customHeight="1">
      <c r="A28" s="77" t="s">
        <v>1592</v>
      </c>
      <c r="B28" s="74"/>
      <c r="C28" s="76"/>
      <c r="D28" s="20">
        <f t="shared" si="0"/>
      </c>
    </row>
    <row r="29" spans="1:4" s="63" customFormat="1" ht="19.5" customHeight="1">
      <c r="A29" s="73" t="s">
        <v>1593</v>
      </c>
      <c r="B29" s="74"/>
      <c r="C29" s="76"/>
      <c r="D29" s="20">
        <f t="shared" si="0"/>
      </c>
    </row>
    <row r="30" spans="1:4" s="63" customFormat="1" ht="19.5" customHeight="1">
      <c r="A30" s="73" t="s">
        <v>1594</v>
      </c>
      <c r="B30" s="74"/>
      <c r="C30" s="76"/>
      <c r="D30" s="20">
        <f t="shared" si="0"/>
      </c>
    </row>
    <row r="31" spans="1:4" s="63" customFormat="1" ht="19.5" customHeight="1">
      <c r="A31" s="73" t="s">
        <v>1595</v>
      </c>
      <c r="B31" s="74"/>
      <c r="C31" s="74"/>
      <c r="D31" s="20">
        <f t="shared" si="0"/>
      </c>
    </row>
    <row r="32" spans="1:4" s="63" customFormat="1" ht="19.5" customHeight="1">
      <c r="A32" s="73" t="s">
        <v>1596</v>
      </c>
      <c r="B32" s="74"/>
      <c r="C32" s="76"/>
      <c r="D32" s="20">
        <f t="shared" si="0"/>
      </c>
    </row>
    <row r="33" spans="1:4" s="63" customFormat="1" ht="19.5" customHeight="1">
      <c r="A33" s="73" t="s">
        <v>1597</v>
      </c>
      <c r="B33" s="74"/>
      <c r="C33" s="76"/>
      <c r="D33" s="20">
        <f t="shared" si="0"/>
      </c>
    </row>
    <row r="34" spans="1:4" s="63" customFormat="1" ht="19.5" customHeight="1">
      <c r="A34" s="73" t="s">
        <v>1598</v>
      </c>
      <c r="B34" s="74"/>
      <c r="C34" s="76"/>
      <c r="D34" s="20">
        <f t="shared" si="0"/>
      </c>
    </row>
    <row r="35" spans="1:4" s="63" customFormat="1" ht="19.5" customHeight="1">
      <c r="A35" s="73" t="s">
        <v>1599</v>
      </c>
      <c r="B35" s="74"/>
      <c r="C35" s="76"/>
      <c r="D35" s="20">
        <f t="shared" si="0"/>
      </c>
    </row>
    <row r="36" spans="1:4" s="63" customFormat="1" ht="19.5" customHeight="1">
      <c r="A36" s="73" t="s">
        <v>1600</v>
      </c>
      <c r="B36" s="78">
        <v>4</v>
      </c>
      <c r="C36" s="76"/>
      <c r="D36" s="20">
        <f t="shared" si="0"/>
      </c>
    </row>
    <row r="37" spans="1:4" s="63" customFormat="1" ht="19.5" customHeight="1">
      <c r="A37" s="71" t="s">
        <v>1601</v>
      </c>
      <c r="B37" s="72">
        <v>37</v>
      </c>
      <c r="C37" s="72">
        <v>18</v>
      </c>
      <c r="D37" s="27">
        <f t="shared" si="0"/>
        <v>-0.5135135135135135</v>
      </c>
    </row>
    <row r="38" spans="1:4" s="63" customFormat="1" ht="19.5" customHeight="1">
      <c r="A38" s="73" t="s">
        <v>1602</v>
      </c>
      <c r="B38" s="74"/>
      <c r="C38" s="74"/>
      <c r="D38" s="20">
        <f t="shared" si="0"/>
      </c>
    </row>
    <row r="39" spans="1:4" s="63" customFormat="1" ht="19.5" customHeight="1">
      <c r="A39" s="73" t="s">
        <v>1603</v>
      </c>
      <c r="B39" s="74"/>
      <c r="C39" s="74"/>
      <c r="D39" s="20">
        <f t="shared" si="0"/>
      </c>
    </row>
    <row r="40" spans="1:4" s="63" customFormat="1" ht="19.5" customHeight="1">
      <c r="A40" s="73" t="s">
        <v>1604</v>
      </c>
      <c r="B40" s="78">
        <v>37</v>
      </c>
      <c r="C40" s="78">
        <v>18</v>
      </c>
      <c r="D40" s="20">
        <f t="shared" si="0"/>
        <v>-0.5135135135135135</v>
      </c>
    </row>
    <row r="41" spans="1:4" s="63" customFormat="1" ht="19.5" customHeight="1">
      <c r="A41" s="71" t="s">
        <v>1605</v>
      </c>
      <c r="B41" s="88"/>
      <c r="C41" s="69"/>
      <c r="D41" s="20">
        <f t="shared" si="0"/>
      </c>
    </row>
    <row r="42" spans="1:4" s="63" customFormat="1" ht="19.5" customHeight="1">
      <c r="A42" s="73" t="s">
        <v>1606</v>
      </c>
      <c r="B42" s="89"/>
      <c r="C42" s="74"/>
      <c r="D42" s="20">
        <f t="shared" si="0"/>
      </c>
    </row>
    <row r="43" spans="1:4" s="63" customFormat="1" ht="19.5" customHeight="1">
      <c r="A43" s="73" t="s">
        <v>1607</v>
      </c>
      <c r="B43" s="74"/>
      <c r="C43" s="76"/>
      <c r="D43" s="20">
        <f t="shared" si="0"/>
      </c>
    </row>
    <row r="44" spans="1:4" s="63" customFormat="1" ht="19.5" customHeight="1">
      <c r="A44" s="73" t="s">
        <v>1608</v>
      </c>
      <c r="B44" s="90"/>
      <c r="C44" s="76"/>
      <c r="D44" s="20">
        <f t="shared" si="0"/>
      </c>
    </row>
    <row r="45" spans="1:4" s="63" customFormat="1" ht="19.5" customHeight="1">
      <c r="A45" s="71" t="s">
        <v>1609</v>
      </c>
      <c r="B45" s="88"/>
      <c r="C45" s="69"/>
      <c r="D45" s="20">
        <f t="shared" si="0"/>
      </c>
    </row>
    <row r="46" spans="1:4" s="63" customFormat="1" ht="19.5" customHeight="1">
      <c r="A46" s="73" t="s">
        <v>1610</v>
      </c>
      <c r="B46" s="91"/>
      <c r="C46" s="74"/>
      <c r="D46" s="20">
        <f t="shared" si="0"/>
      </c>
    </row>
    <row r="47" spans="1:4" s="63" customFormat="1" ht="19.5" customHeight="1">
      <c r="A47" s="73" t="s">
        <v>1611</v>
      </c>
      <c r="B47" s="74"/>
      <c r="C47" s="76"/>
      <c r="D47" s="20">
        <f t="shared" si="0"/>
      </c>
    </row>
    <row r="48" spans="1:4" s="63" customFormat="1" ht="19.5" customHeight="1">
      <c r="A48" s="73" t="s">
        <v>1612</v>
      </c>
      <c r="B48" s="91"/>
      <c r="C48" s="74"/>
      <c r="D48" s="20">
        <f t="shared" si="0"/>
      </c>
    </row>
    <row r="49" spans="1:4" s="63" customFormat="1" ht="19.5" customHeight="1">
      <c r="A49" s="71" t="s">
        <v>1613</v>
      </c>
      <c r="B49" s="74"/>
      <c r="C49" s="74"/>
      <c r="D49" s="20">
        <f t="shared" si="0"/>
      </c>
    </row>
    <row r="50" spans="1:4" s="63" customFormat="1" ht="19.5" customHeight="1">
      <c r="A50" s="83" t="s">
        <v>1614</v>
      </c>
      <c r="B50" s="74"/>
      <c r="C50" s="74"/>
      <c r="D50" s="20">
        <f t="shared" si="0"/>
      </c>
    </row>
    <row r="51" spans="1:4" s="63" customFormat="1" ht="19.5" customHeight="1">
      <c r="A51" s="71" t="s">
        <v>1615</v>
      </c>
      <c r="B51" s="69"/>
      <c r="C51" s="69"/>
      <c r="D51" s="20">
        <f t="shared" si="0"/>
      </c>
    </row>
    <row r="52" spans="1:4" s="63" customFormat="1" ht="19.5" customHeight="1">
      <c r="A52" s="57" t="s">
        <v>1616</v>
      </c>
      <c r="B52" s="69">
        <v>41</v>
      </c>
      <c r="C52" s="69">
        <v>18</v>
      </c>
      <c r="D52" s="27">
        <f t="shared" si="0"/>
        <v>-0.5609756097560976</v>
      </c>
    </row>
    <row r="53" spans="1:4" s="63" customFormat="1" ht="19.5" customHeight="1">
      <c r="A53" s="84" t="s">
        <v>1617</v>
      </c>
      <c r="B53" s="76"/>
      <c r="C53" s="74"/>
      <c r="D53" s="20">
        <f t="shared" si="0"/>
      </c>
    </row>
    <row r="54" spans="1:4" s="63" customFormat="1" ht="19.5" customHeight="1">
      <c r="A54" s="84" t="s">
        <v>1384</v>
      </c>
      <c r="B54" s="76"/>
      <c r="C54" s="76"/>
      <c r="D54" s="20">
        <f t="shared" si="0"/>
      </c>
    </row>
    <row r="55" spans="1:4" s="63" customFormat="1" ht="19.5" customHeight="1">
      <c r="A55" s="84" t="s">
        <v>1618</v>
      </c>
      <c r="B55" s="74"/>
      <c r="C55" s="74"/>
      <c r="D55" s="20">
        <f t="shared" si="0"/>
      </c>
    </row>
    <row r="56" spans="1:4" s="63" customFormat="1" ht="19.5" customHeight="1">
      <c r="A56" s="57" t="s">
        <v>1619</v>
      </c>
      <c r="B56" s="69">
        <v>41</v>
      </c>
      <c r="C56" s="69">
        <v>18</v>
      </c>
      <c r="D56" s="27">
        <f t="shared" si="0"/>
        <v>-0.5609756097560976</v>
      </c>
    </row>
    <row r="57" s="63" customFormat="1" ht="19.5" customHeight="1"/>
    <row r="58" s="63" customFormat="1" ht="19.5" customHeight="1"/>
    <row r="59" s="63" customFormat="1" ht="19.5" customHeight="1"/>
    <row r="60" s="63" customFormat="1" ht="19.5" customHeight="1"/>
    <row r="61" s="63" customFormat="1" ht="19.5" customHeight="1"/>
    <row r="62" s="63" customFormat="1" ht="19.5" customHeight="1"/>
    <row r="63" s="63" customFormat="1" ht="19.5" customHeight="1"/>
    <row r="64" s="63" customFormat="1" ht="19.5" customHeight="1"/>
    <row r="65" s="63" customFormat="1" ht="19.5" customHeight="1"/>
    <row r="66" s="63" customFormat="1" ht="19.5" customHeight="1"/>
    <row r="67" s="63" customFormat="1" ht="19.5" customHeight="1"/>
    <row r="68" s="63" customFormat="1" ht="19.5" customHeight="1"/>
    <row r="69" s="63" customFormat="1" ht="19.5" customHeight="1"/>
    <row r="70" s="63" customFormat="1" ht="19.5" customHeight="1"/>
    <row r="71" s="63" customFormat="1" ht="19.5" customHeight="1"/>
    <row r="72" s="63" customFormat="1" ht="19.5" customHeight="1"/>
    <row r="73" s="63" customFormat="1" ht="19.5" customHeight="1"/>
    <row r="74" s="63" customFormat="1" ht="19.5" customHeight="1"/>
    <row r="75" s="63" customFormat="1" ht="19.5" customHeight="1"/>
    <row r="76" s="63" customFormat="1" ht="19.5" customHeight="1"/>
    <row r="77" s="63" customFormat="1" ht="19.5" customHeight="1"/>
    <row r="78" s="63" customFormat="1" ht="19.5" customHeight="1"/>
    <row r="79" s="63" customFormat="1" ht="19.5" customHeight="1"/>
    <row r="80" s="63" customFormat="1" ht="19.5" customHeight="1"/>
    <row r="81" s="63" customFormat="1" ht="19.5" customHeight="1"/>
    <row r="82" s="63" customFormat="1" ht="19.5" customHeight="1"/>
    <row r="83" s="63" customFormat="1" ht="19.5" customHeight="1"/>
    <row r="84" s="63" customFormat="1" ht="19.5" customHeight="1"/>
    <row r="85" s="63" customFormat="1" ht="19.5" customHeight="1"/>
    <row r="86" s="63" customFormat="1" ht="19.5" customHeight="1"/>
    <row r="87" s="63" customFormat="1" ht="19.5" customHeight="1"/>
    <row r="88" s="63" customFormat="1" ht="19.5" customHeight="1"/>
    <row r="89" s="63" customFormat="1" ht="19.5" customHeight="1"/>
    <row r="90" s="63" customFormat="1" ht="19.5" customHeight="1"/>
    <row r="91" s="63" customFormat="1" ht="19.5" customHeight="1"/>
    <row r="92" s="63" customFormat="1" ht="19.5" customHeight="1"/>
    <row r="93" s="63" customFormat="1" ht="19.5" customHeight="1"/>
    <row r="94" s="63" customFormat="1" ht="19.5" customHeight="1"/>
    <row r="95" s="63" customFormat="1" ht="19.5" customHeight="1"/>
    <row r="96" s="63" customFormat="1" ht="19.5" customHeight="1"/>
    <row r="97" s="63" customFormat="1" ht="19.5" customHeight="1"/>
    <row r="98" s="63" customFormat="1" ht="19.5" customHeight="1"/>
    <row r="99" s="63" customFormat="1" ht="19.5" customHeight="1"/>
    <row r="100" s="63" customFormat="1" ht="19.5" customHeight="1"/>
    <row r="101" s="63" customFormat="1" ht="19.5" customHeight="1"/>
    <row r="102" s="63" customFormat="1" ht="19.5" customHeight="1"/>
    <row r="103" s="63" customFormat="1" ht="19.5" customHeight="1"/>
    <row r="104" s="63" customFormat="1" ht="19.5" customHeight="1"/>
    <row r="105" s="63" customFormat="1" ht="19.5" customHeight="1"/>
    <row r="106" s="63" customFormat="1" ht="19.5" customHeight="1"/>
    <row r="107" s="63" customFormat="1" ht="19.5" customHeight="1"/>
    <row r="108" s="63" customFormat="1" ht="19.5" customHeight="1"/>
    <row r="109" s="63" customFormat="1" ht="19.5" customHeight="1"/>
    <row r="110" s="63" customFormat="1" ht="19.5" customHeight="1"/>
    <row r="111" s="63" customFormat="1" ht="19.5" customHeight="1"/>
    <row r="112" s="63" customFormat="1" ht="19.5" customHeight="1"/>
    <row r="113" s="63" customFormat="1" ht="19.5" customHeight="1"/>
    <row r="114" s="63" customFormat="1" ht="19.5" customHeight="1"/>
    <row r="115" s="63" customFormat="1" ht="19.5" customHeight="1"/>
    <row r="116" s="63" customFormat="1" ht="19.5" customHeight="1"/>
    <row r="117" s="63" customFormat="1" ht="19.5" customHeight="1"/>
    <row r="118" s="63" customFormat="1" ht="19.5" customHeight="1"/>
    <row r="119" s="63" customFormat="1" ht="19.5" customHeight="1"/>
    <row r="120" s="63" customFormat="1" ht="19.5" customHeight="1"/>
    <row r="121" s="63" customFormat="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</sheetData>
  <sheetProtection/>
  <mergeCells count="1">
    <mergeCell ref="A1:D1"/>
  </mergeCells>
  <conditionalFormatting sqref="D4">
    <cfRule type="cellIs" priority="1" dxfId="0" operator="lessThan" stopIfTrue="1">
      <formula>0</formula>
    </cfRule>
    <cfRule type="cellIs" priority="2" dxfId="1" operator="lessThanOrEqual" stopIfTrue="1">
      <formula>-1</formula>
    </cfRule>
  </conditionalFormatting>
  <conditionalFormatting sqref="D3:D56">
    <cfRule type="cellIs" priority="4" dxfId="1" operator="lessThanOrEqual" stopIfTrue="1">
      <formula>-1</formula>
    </cfRule>
  </conditionalFormatting>
  <conditionalFormatting sqref="D4:D56">
    <cfRule type="cellIs" priority="3" dxfId="0" operator="lessThan" stopIfTrue="1">
      <formula>0</formula>
    </cfRule>
  </conditionalFormatting>
  <conditionalFormatting sqref="D5:D56">
    <cfRule type="cellIs" priority="5" dxfId="1" operator="greaterThan" stopIfTrue="1">
      <formula>10</formula>
    </cfRule>
    <cfRule type="cellIs" priority="6" dxfId="1" operator="lessThanOrEqual" stopIfTrue="1">
      <formula>-1</formula>
    </cfRule>
  </conditionalFormatting>
  <printOptions horizontalCentered="1"/>
  <pageMargins left="0.75" right="0.75" top="0.59" bottom="0.59" header="0.31" footer="0.31"/>
  <pageSetup blackAndWhite="1" fitToHeight="100" fitToWidth="1" horizontalDpi="600" verticalDpi="600" orientation="portrait" paperSize="9" scale="96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showZeros="0" tabSelected="1" view="pageBreakPreview" zoomScale="110" zoomScaleSheetLayoutView="110" workbookViewId="0" topLeftCell="A1">
      <selection activeCell="F9" sqref="F9"/>
    </sheetView>
  </sheetViews>
  <sheetFormatPr defaultColWidth="9.00390625" defaultRowHeight="15"/>
  <cols>
    <col min="1" max="1" width="37.57421875" style="0" customWidth="1"/>
    <col min="2" max="2" width="14.7109375" style="0" customWidth="1"/>
    <col min="3" max="3" width="15.140625" style="0" customWidth="1"/>
    <col min="4" max="4" width="17.57421875" style="0" customWidth="1"/>
  </cols>
  <sheetData>
    <row r="1" spans="1:4" s="61" customFormat="1" ht="30" customHeight="1">
      <c r="A1" s="46" t="s">
        <v>1620</v>
      </c>
      <c r="B1" s="46"/>
      <c r="C1" s="46"/>
      <c r="D1" s="46"/>
    </row>
    <row r="2" spans="1:4" ht="15">
      <c r="A2" s="47"/>
      <c r="B2" s="48"/>
      <c r="C2" s="49"/>
      <c r="D2" s="85" t="s">
        <v>76</v>
      </c>
    </row>
    <row r="3" spans="1:4" s="62" customFormat="1" ht="38.25" customHeight="1">
      <c r="A3" s="86" t="s">
        <v>34</v>
      </c>
      <c r="B3" s="52" t="s">
        <v>1345</v>
      </c>
      <c r="C3" s="53" t="s">
        <v>1621</v>
      </c>
      <c r="D3" s="52" t="s">
        <v>1347</v>
      </c>
    </row>
    <row r="4" spans="1:4" s="63" customFormat="1" ht="19.5" customHeight="1">
      <c r="A4" s="54" t="s">
        <v>1622</v>
      </c>
      <c r="B4" s="55">
        <v>32</v>
      </c>
      <c r="C4" s="55">
        <v>13</v>
      </c>
      <c r="D4" s="20">
        <f aca="true" t="shared" si="0" ref="D4:D14">IF(OR(VALUE(C4)=0,ISERROR(C4/B4-1)),"",C4/B4-1)</f>
        <v>-0.59375</v>
      </c>
    </row>
    <row r="5" spans="1:4" s="63" customFormat="1" ht="19.5" customHeight="1">
      <c r="A5" s="54" t="s">
        <v>1623</v>
      </c>
      <c r="B5" s="55"/>
      <c r="C5" s="55"/>
      <c r="D5" s="20">
        <f t="shared" si="0"/>
      </c>
    </row>
    <row r="6" spans="1:4" s="63" customFormat="1" ht="19.5" customHeight="1">
      <c r="A6" s="54" t="s">
        <v>1624</v>
      </c>
      <c r="B6" s="55"/>
      <c r="C6" s="55"/>
      <c r="D6" s="20">
        <f t="shared" si="0"/>
      </c>
    </row>
    <row r="7" spans="1:4" s="63" customFormat="1" ht="19.5" customHeight="1">
      <c r="A7" s="54" t="s">
        <v>1625</v>
      </c>
      <c r="B7" s="87"/>
      <c r="C7" s="87"/>
      <c r="D7" s="20">
        <f t="shared" si="0"/>
      </c>
    </row>
    <row r="8" spans="1:4" s="63" customFormat="1" ht="19.5" customHeight="1">
      <c r="A8" s="54" t="s">
        <v>1626</v>
      </c>
      <c r="B8" s="87"/>
      <c r="C8" s="87"/>
      <c r="D8" s="20">
        <f t="shared" si="0"/>
      </c>
    </row>
    <row r="9" spans="1:4" s="63" customFormat="1" ht="19.5" customHeight="1">
      <c r="A9" s="54" t="s">
        <v>1627</v>
      </c>
      <c r="B9" s="55"/>
      <c r="C9" s="55"/>
      <c r="D9" s="20">
        <f t="shared" si="0"/>
      </c>
    </row>
    <row r="10" spans="1:4" s="63" customFormat="1" ht="19.5" customHeight="1">
      <c r="A10" s="57" t="s">
        <v>1628</v>
      </c>
      <c r="B10" s="58">
        <f>SUBTOTAL(9,B3:B8)</f>
        <v>32</v>
      </c>
      <c r="C10" s="58">
        <f>SUBTOTAL(9,C3:C8)</f>
        <v>13</v>
      </c>
      <c r="D10" s="27">
        <f t="shared" si="0"/>
        <v>-0.59375</v>
      </c>
    </row>
    <row r="11" spans="1:4" s="63" customFormat="1" ht="19.5" customHeight="1">
      <c r="A11" s="84" t="s">
        <v>1629</v>
      </c>
      <c r="B11" s="87"/>
      <c r="C11" s="55"/>
      <c r="D11" s="20">
        <f t="shared" si="0"/>
      </c>
    </row>
    <row r="12" spans="1:4" s="63" customFormat="1" ht="19.5" customHeight="1">
      <c r="A12" s="84" t="s">
        <v>1630</v>
      </c>
      <c r="B12" s="55">
        <v>9</v>
      </c>
      <c r="C12" s="55">
        <v>5</v>
      </c>
      <c r="D12" s="20">
        <f t="shared" si="0"/>
        <v>-0.4444444444444444</v>
      </c>
    </row>
    <row r="13" spans="1:4" s="63" customFormat="1" ht="19.5" customHeight="1">
      <c r="A13" s="84" t="s">
        <v>1631</v>
      </c>
      <c r="B13" s="55"/>
      <c r="C13" s="87"/>
      <c r="D13" s="20">
        <f t="shared" si="0"/>
      </c>
    </row>
    <row r="14" spans="1:4" s="63" customFormat="1" ht="19.5" customHeight="1">
      <c r="A14" s="57" t="s">
        <v>1632</v>
      </c>
      <c r="B14" s="58">
        <v>41</v>
      </c>
      <c r="C14" s="58">
        <v>18</v>
      </c>
      <c r="D14" s="27">
        <f t="shared" si="0"/>
        <v>-0.5609756097560976</v>
      </c>
    </row>
    <row r="15" s="63" customFormat="1" ht="19.5" customHeight="1"/>
    <row r="16" s="63" customFormat="1" ht="19.5" customHeight="1"/>
    <row r="17" s="63" customFormat="1" ht="19.5" customHeight="1"/>
    <row r="18" s="63" customFormat="1" ht="19.5" customHeight="1"/>
    <row r="19" s="63" customFormat="1" ht="19.5" customHeight="1"/>
    <row r="20" s="63" customFormat="1" ht="19.5" customHeight="1"/>
    <row r="21" s="63" customFormat="1" ht="19.5" customHeight="1"/>
    <row r="22" s="63" customFormat="1" ht="19.5" customHeight="1"/>
    <row r="23" s="63" customFormat="1" ht="19.5" customHeight="1"/>
    <row r="24" s="63" customFormat="1" ht="19.5" customHeight="1"/>
    <row r="25" s="63" customFormat="1" ht="19.5" customHeight="1"/>
    <row r="26" s="63" customFormat="1" ht="19.5" customHeight="1"/>
    <row r="27" s="63" customFormat="1" ht="19.5" customHeight="1"/>
    <row r="28" s="63" customFormat="1" ht="19.5" customHeight="1"/>
    <row r="29" s="63" customFormat="1" ht="19.5" customHeight="1"/>
    <row r="30" s="63" customFormat="1" ht="19.5" customHeight="1"/>
    <row r="31" s="63" customFormat="1" ht="19.5" customHeight="1"/>
    <row r="32" s="63" customFormat="1" ht="19.5" customHeight="1"/>
    <row r="33" s="63" customFormat="1" ht="19.5" customHeight="1"/>
    <row r="34" s="63" customFormat="1" ht="19.5" customHeight="1"/>
    <row r="35" s="63" customFormat="1" ht="19.5" customHeight="1"/>
    <row r="36" s="63" customFormat="1" ht="19.5" customHeight="1"/>
    <row r="37" s="63" customFormat="1" ht="19.5" customHeight="1"/>
    <row r="38" s="63" customFormat="1" ht="19.5" customHeight="1"/>
    <row r="39" s="63" customFormat="1" ht="19.5" customHeight="1"/>
    <row r="40" s="63" customFormat="1" ht="19.5" customHeight="1"/>
    <row r="41" s="63" customFormat="1" ht="19.5" customHeight="1"/>
    <row r="42" s="63" customFormat="1" ht="19.5" customHeight="1"/>
    <row r="43" s="63" customFormat="1" ht="19.5" customHeight="1"/>
    <row r="44" s="63" customFormat="1" ht="19.5" customHeight="1"/>
    <row r="45" s="63" customFormat="1" ht="19.5" customHeight="1"/>
    <row r="46" s="63" customFormat="1" ht="19.5" customHeight="1"/>
    <row r="47" s="63" customFormat="1" ht="19.5" customHeight="1"/>
    <row r="48" s="63" customFormat="1" ht="19.5" customHeight="1"/>
    <row r="49" s="63" customFormat="1" ht="19.5" customHeight="1"/>
    <row r="50" s="63" customFormat="1" ht="19.5" customHeight="1"/>
    <row r="51" s="63" customFormat="1" ht="19.5" customHeight="1"/>
    <row r="52" s="63" customFormat="1" ht="19.5" customHeight="1"/>
    <row r="53" s="63" customFormat="1" ht="19.5" customHeight="1"/>
    <row r="54" s="63" customFormat="1" ht="19.5" customHeight="1"/>
    <row r="55" s="63" customFormat="1" ht="19.5" customHeight="1"/>
    <row r="56" s="63" customFormat="1" ht="19.5" customHeight="1"/>
    <row r="57" s="63" customFormat="1" ht="19.5" customHeight="1"/>
    <row r="58" s="63" customFormat="1" ht="19.5" customHeight="1"/>
    <row r="59" s="63" customFormat="1" ht="19.5" customHeight="1"/>
    <row r="60" s="63" customFormat="1" ht="19.5" customHeight="1"/>
    <row r="61" s="63" customFormat="1" ht="19.5" customHeight="1"/>
    <row r="62" s="63" customFormat="1" ht="19.5" customHeight="1"/>
    <row r="63" s="63" customFormat="1" ht="19.5" customHeight="1"/>
    <row r="64" s="63" customFormat="1" ht="19.5" customHeight="1"/>
    <row r="65" s="63" customFormat="1" ht="19.5" customHeight="1"/>
    <row r="66" s="63" customFormat="1" ht="19.5" customHeight="1"/>
    <row r="67" s="63" customFormat="1" ht="19.5" customHeight="1"/>
    <row r="68" s="63" customFormat="1" ht="19.5" customHeight="1"/>
    <row r="69" s="63" customFormat="1" ht="19.5" customHeight="1"/>
    <row r="70" s="63" customFormat="1" ht="19.5" customHeight="1"/>
    <row r="71" s="63" customFormat="1" ht="19.5" customHeight="1"/>
    <row r="72" s="63" customFormat="1" ht="19.5" customHeight="1"/>
    <row r="73" s="63" customFormat="1" ht="19.5" customHeight="1"/>
    <row r="74" s="63" customFormat="1" ht="19.5" customHeight="1"/>
    <row r="75" s="63" customFormat="1" ht="19.5" customHeight="1"/>
    <row r="76" s="63" customFormat="1" ht="19.5" customHeight="1"/>
    <row r="77" s="63" customFormat="1" ht="19.5" customHeight="1"/>
    <row r="78" s="63" customFormat="1" ht="19.5" customHeight="1"/>
    <row r="79" s="63" customFormat="1" ht="19.5" customHeight="1"/>
    <row r="80" s="63" customFormat="1" ht="19.5" customHeight="1"/>
    <row r="81" s="63" customFormat="1" ht="19.5" customHeight="1"/>
    <row r="82" s="63" customFormat="1" ht="19.5" customHeight="1"/>
    <row r="83" s="63" customFormat="1" ht="19.5" customHeight="1"/>
    <row r="84" s="63" customFormat="1" ht="19.5" customHeight="1"/>
    <row r="85" s="63" customFormat="1" ht="19.5" customHeight="1"/>
    <row r="86" s="63" customFormat="1" ht="19.5" customHeight="1"/>
    <row r="87" s="63" customFormat="1" ht="19.5" customHeight="1"/>
    <row r="88" s="63" customFormat="1" ht="19.5" customHeight="1"/>
    <row r="89" s="63" customFormat="1" ht="19.5" customHeight="1"/>
    <row r="90" s="63" customFormat="1" ht="19.5" customHeight="1"/>
    <row r="91" s="63" customFormat="1" ht="19.5" customHeight="1"/>
    <row r="92" s="63" customFormat="1" ht="19.5" customHeight="1"/>
    <row r="93" s="63" customFormat="1" ht="19.5" customHeight="1"/>
    <row r="94" s="63" customFormat="1" ht="19.5" customHeight="1"/>
    <row r="95" s="63" customFormat="1" ht="19.5" customHeight="1"/>
    <row r="96" s="63" customFormat="1" ht="19.5" customHeight="1"/>
    <row r="97" s="63" customFormat="1" ht="19.5" customHeight="1"/>
    <row r="98" s="63" customFormat="1" ht="19.5" customHeight="1"/>
    <row r="99" s="63" customFormat="1" ht="19.5" customHeight="1"/>
    <row r="100" s="63" customFormat="1" ht="19.5" customHeight="1"/>
    <row r="101" s="63" customFormat="1" ht="19.5" customHeight="1"/>
    <row r="102" s="63" customFormat="1" ht="19.5" customHeight="1"/>
    <row r="103" s="63" customFormat="1" ht="19.5" customHeight="1"/>
    <row r="104" s="63" customFormat="1" ht="19.5" customHeight="1"/>
    <row r="105" s="63" customFormat="1" ht="19.5" customHeight="1"/>
    <row r="106" s="63" customFormat="1" ht="19.5" customHeight="1"/>
    <row r="107" s="63" customFormat="1" ht="19.5" customHeight="1"/>
    <row r="108" s="63" customFormat="1" ht="19.5" customHeight="1"/>
    <row r="109" s="63" customFormat="1" ht="19.5" customHeight="1"/>
    <row r="110" s="63" customFormat="1" ht="19.5" customHeight="1"/>
    <row r="111" s="63" customFormat="1" ht="19.5" customHeight="1"/>
    <row r="112" s="63" customFormat="1" ht="19.5" customHeight="1"/>
    <row r="113" s="63" customFormat="1" ht="19.5" customHeight="1"/>
    <row r="114" s="63" customFormat="1" ht="19.5" customHeight="1"/>
    <row r="115" s="63" customFormat="1" ht="19.5" customHeight="1"/>
    <row r="116" s="63" customFormat="1" ht="19.5" customHeight="1"/>
    <row r="117" s="63" customFormat="1" ht="19.5" customHeight="1"/>
    <row r="118" s="63" customFormat="1" ht="19.5" customHeight="1"/>
    <row r="119" s="63" customFormat="1" ht="19.5" customHeight="1"/>
    <row r="120" s="63" customFormat="1" ht="19.5" customHeight="1"/>
    <row r="121" s="63" customFormat="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</sheetData>
  <sheetProtection/>
  <mergeCells count="1">
    <mergeCell ref="A1:D1"/>
  </mergeCells>
  <conditionalFormatting sqref="D3">
    <cfRule type="cellIs" priority="2" dxfId="1" operator="lessThanOrEqual" stopIfTrue="1">
      <formula>-1</formula>
    </cfRule>
  </conditionalFormatting>
  <conditionalFormatting sqref="D4:D14">
    <cfRule type="cellIs" priority="1" dxfId="0" operator="lessThan" stopIfTrue="1">
      <formula>0</formula>
    </cfRule>
  </conditionalFormatting>
  <printOptions horizontalCentered="1"/>
  <pageMargins left="0.75" right="0.75" top="0.59" bottom="0.59" header="0.31" footer="0.31"/>
  <pageSetup blackAndWhite="1" fitToHeight="100" fitToWidth="1"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showZeros="0" tabSelected="1" view="pageBreakPreview" zoomScaleSheetLayoutView="100" workbookViewId="0" topLeftCell="A1">
      <selection activeCell="F9" sqref="F9"/>
    </sheetView>
  </sheetViews>
  <sheetFormatPr defaultColWidth="9.00390625" defaultRowHeight="15"/>
  <cols>
    <col min="1" max="1" width="41.7109375" style="0" bestFit="1" customWidth="1"/>
    <col min="2" max="3" width="14.7109375" style="0" customWidth="1"/>
    <col min="4" max="4" width="14.421875" style="0" customWidth="1"/>
  </cols>
  <sheetData>
    <row r="1" spans="1:4" s="61" customFormat="1" ht="30" customHeight="1">
      <c r="A1" s="46" t="s">
        <v>1633</v>
      </c>
      <c r="B1" s="46"/>
      <c r="C1" s="46"/>
      <c r="D1" s="46"/>
    </row>
    <row r="2" spans="1:4" ht="15">
      <c r="A2" s="64"/>
      <c r="B2" s="65"/>
      <c r="C2" s="65"/>
      <c r="D2" s="66" t="s">
        <v>1565</v>
      </c>
    </row>
    <row r="3" spans="1:4" s="62" customFormat="1" ht="41.25" customHeight="1">
      <c r="A3" s="67" t="s">
        <v>1566</v>
      </c>
      <c r="B3" s="52" t="s">
        <v>1634</v>
      </c>
      <c r="C3" s="53" t="s">
        <v>1635</v>
      </c>
      <c r="D3" s="52" t="s">
        <v>1347</v>
      </c>
    </row>
    <row r="4" spans="1:4" s="63" customFormat="1" ht="19.5" customHeight="1">
      <c r="A4" s="68" t="s">
        <v>98</v>
      </c>
      <c r="B4" s="69">
        <v>41</v>
      </c>
      <c r="C4" s="69">
        <v>18</v>
      </c>
      <c r="D4" s="70">
        <f>IF(OR(VALUE(C4)=0,ISERROR(C4/B4-1)),"",C4/B4-1)</f>
        <v>-0.5609756097560976</v>
      </c>
    </row>
    <row r="5" spans="1:4" s="63" customFormat="1" ht="19.5" customHeight="1">
      <c r="A5" s="71" t="s">
        <v>1569</v>
      </c>
      <c r="B5" s="72">
        <v>4</v>
      </c>
      <c r="C5" s="72"/>
      <c r="D5" s="20">
        <f>IF(OR(VALUE(C5)=0,ISERROR(C5/B5-1)),"",C5/B5-1)</f>
      </c>
    </row>
    <row r="6" spans="1:4" s="63" customFormat="1" ht="19.5" customHeight="1">
      <c r="A6" s="73" t="s">
        <v>1570</v>
      </c>
      <c r="B6" s="74"/>
      <c r="C6" s="74"/>
      <c r="D6" s="20">
        <f>IF(OR(VALUE(C6)=0,ISERROR(C6/B6-1)),"",C6/B6-1)</f>
      </c>
    </row>
    <row r="7" spans="1:4" s="63" customFormat="1" ht="19.5" customHeight="1">
      <c r="A7" s="73" t="s">
        <v>1571</v>
      </c>
      <c r="B7" s="74"/>
      <c r="C7" s="74"/>
      <c r="D7" s="75"/>
    </row>
    <row r="8" spans="1:4" s="63" customFormat="1" ht="19.5" customHeight="1">
      <c r="A8" s="73" t="s">
        <v>1572</v>
      </c>
      <c r="B8" s="74"/>
      <c r="C8" s="76"/>
      <c r="D8" s="56"/>
    </row>
    <row r="9" spans="1:4" s="63" customFormat="1" ht="19.5" customHeight="1">
      <c r="A9" s="73" t="s">
        <v>1573</v>
      </c>
      <c r="B9" s="74"/>
      <c r="C9" s="74"/>
      <c r="D9" s="56"/>
    </row>
    <row r="10" spans="1:4" s="63" customFormat="1" ht="19.5" customHeight="1">
      <c r="A10" s="73" t="s">
        <v>1574</v>
      </c>
      <c r="B10" s="74"/>
      <c r="C10" s="74"/>
      <c r="D10" s="56"/>
    </row>
    <row r="11" spans="1:4" s="63" customFormat="1" ht="19.5" customHeight="1">
      <c r="A11" s="73" t="s">
        <v>1575</v>
      </c>
      <c r="B11" s="74"/>
      <c r="C11" s="74"/>
      <c r="D11" s="56"/>
    </row>
    <row r="12" spans="1:4" s="63" customFormat="1" ht="19.5" customHeight="1">
      <c r="A12" s="73" t="s">
        <v>1576</v>
      </c>
      <c r="B12" s="74"/>
      <c r="C12" s="74"/>
      <c r="D12" s="56"/>
    </row>
    <row r="13" spans="1:4" s="63" customFormat="1" ht="19.5" customHeight="1">
      <c r="A13" s="73" t="s">
        <v>1577</v>
      </c>
      <c r="B13" s="74"/>
      <c r="C13" s="74"/>
      <c r="D13" s="56"/>
    </row>
    <row r="14" spans="1:4" s="63" customFormat="1" ht="19.5" customHeight="1">
      <c r="A14" s="73" t="s">
        <v>1578</v>
      </c>
      <c r="B14" s="74"/>
      <c r="C14" s="76"/>
      <c r="D14" s="56"/>
    </row>
    <row r="15" spans="1:4" s="63" customFormat="1" ht="19.5" customHeight="1">
      <c r="A15" s="73" t="s">
        <v>1579</v>
      </c>
      <c r="B15" s="74"/>
      <c r="C15" s="74"/>
      <c r="D15" s="56"/>
    </row>
    <row r="16" spans="1:4" s="63" customFormat="1" ht="19.5" customHeight="1">
      <c r="A16" s="73" t="s">
        <v>1580</v>
      </c>
      <c r="B16" s="74"/>
      <c r="C16" s="74"/>
      <c r="D16" s="56"/>
    </row>
    <row r="17" spans="1:4" s="63" customFormat="1" ht="19.5" customHeight="1">
      <c r="A17" s="73" t="s">
        <v>1581</v>
      </c>
      <c r="B17" s="74"/>
      <c r="C17" s="76"/>
      <c r="D17" s="56"/>
    </row>
    <row r="18" spans="1:4" s="63" customFormat="1" ht="19.5" customHeight="1">
      <c r="A18" s="73" t="s">
        <v>1582</v>
      </c>
      <c r="B18" s="74"/>
      <c r="C18" s="74"/>
      <c r="D18" s="56"/>
    </row>
    <row r="19" spans="1:4" s="63" customFormat="1" ht="19.5" customHeight="1">
      <c r="A19" s="73" t="s">
        <v>1583</v>
      </c>
      <c r="B19" s="74"/>
      <c r="C19" s="76"/>
      <c r="D19" s="56"/>
    </row>
    <row r="20" spans="1:4" s="63" customFormat="1" ht="19.5" customHeight="1">
      <c r="A20" s="73" t="s">
        <v>1584</v>
      </c>
      <c r="B20" s="74"/>
      <c r="C20" s="76"/>
      <c r="D20" s="56"/>
    </row>
    <row r="21" spans="1:4" s="63" customFormat="1" ht="19.5" customHeight="1">
      <c r="A21" s="73" t="s">
        <v>1585</v>
      </c>
      <c r="B21" s="74"/>
      <c r="C21" s="76"/>
      <c r="D21" s="56"/>
    </row>
    <row r="22" spans="1:4" s="63" customFormat="1" ht="19.5" customHeight="1">
      <c r="A22" s="73" t="s">
        <v>1586</v>
      </c>
      <c r="B22" s="74"/>
      <c r="C22" s="76"/>
      <c r="D22" s="56"/>
    </row>
    <row r="23" spans="1:4" s="63" customFormat="1" ht="19.5" customHeight="1">
      <c r="A23" s="73" t="s">
        <v>1587</v>
      </c>
      <c r="B23" s="74"/>
      <c r="C23" s="74"/>
      <c r="D23" s="56"/>
    </row>
    <row r="24" spans="1:4" s="63" customFormat="1" ht="19.5" customHeight="1">
      <c r="A24" s="73" t="s">
        <v>1588</v>
      </c>
      <c r="B24" s="74"/>
      <c r="C24" s="74"/>
      <c r="D24" s="56"/>
    </row>
    <row r="25" spans="1:4" s="63" customFormat="1" ht="19.5" customHeight="1">
      <c r="A25" s="73" t="s">
        <v>1589</v>
      </c>
      <c r="B25" s="74"/>
      <c r="C25" s="74"/>
      <c r="D25" s="56"/>
    </row>
    <row r="26" spans="1:4" s="63" customFormat="1" ht="19.5" customHeight="1">
      <c r="A26" s="73" t="s">
        <v>1590</v>
      </c>
      <c r="B26" s="74"/>
      <c r="C26" s="76"/>
      <c r="D26" s="56"/>
    </row>
    <row r="27" spans="1:4" s="63" customFormat="1" ht="19.5" customHeight="1">
      <c r="A27" s="73" t="s">
        <v>1591</v>
      </c>
      <c r="B27" s="74"/>
      <c r="C27" s="74"/>
      <c r="D27" s="56"/>
    </row>
    <row r="28" spans="1:4" s="63" customFormat="1" ht="19.5" customHeight="1">
      <c r="A28" s="77" t="s">
        <v>1592</v>
      </c>
      <c r="B28" s="74"/>
      <c r="C28" s="76"/>
      <c r="D28" s="56"/>
    </row>
    <row r="29" spans="1:4" s="63" customFormat="1" ht="19.5" customHeight="1">
      <c r="A29" s="73" t="s">
        <v>1593</v>
      </c>
      <c r="B29" s="74"/>
      <c r="C29" s="76"/>
      <c r="D29" s="56"/>
    </row>
    <row r="30" spans="1:4" s="63" customFormat="1" ht="19.5" customHeight="1">
      <c r="A30" s="73" t="s">
        <v>1594</v>
      </c>
      <c r="B30" s="74"/>
      <c r="C30" s="76"/>
      <c r="D30" s="56"/>
    </row>
    <row r="31" spans="1:4" s="63" customFormat="1" ht="19.5" customHeight="1">
      <c r="A31" s="73" t="s">
        <v>1595</v>
      </c>
      <c r="B31" s="74"/>
      <c r="C31" s="74"/>
      <c r="D31" s="56"/>
    </row>
    <row r="32" spans="1:4" s="63" customFormat="1" ht="19.5" customHeight="1">
      <c r="A32" s="73" t="s">
        <v>1596</v>
      </c>
      <c r="B32" s="74"/>
      <c r="C32" s="76"/>
      <c r="D32" s="56"/>
    </row>
    <row r="33" spans="1:4" s="63" customFormat="1" ht="19.5" customHeight="1">
      <c r="A33" s="73" t="s">
        <v>1597</v>
      </c>
      <c r="B33" s="74"/>
      <c r="C33" s="76"/>
      <c r="D33" s="56"/>
    </row>
    <row r="34" spans="1:4" s="63" customFormat="1" ht="19.5" customHeight="1">
      <c r="A34" s="73" t="s">
        <v>1598</v>
      </c>
      <c r="B34" s="74"/>
      <c r="C34" s="76"/>
      <c r="D34" s="56"/>
    </row>
    <row r="35" spans="1:4" s="63" customFormat="1" ht="19.5" customHeight="1">
      <c r="A35" s="73" t="s">
        <v>1599</v>
      </c>
      <c r="B35" s="74"/>
      <c r="C35" s="76"/>
      <c r="D35" s="56"/>
    </row>
    <row r="36" spans="1:4" s="63" customFormat="1" ht="19.5" customHeight="1">
      <c r="A36" s="73" t="s">
        <v>1600</v>
      </c>
      <c r="B36" s="78">
        <v>4</v>
      </c>
      <c r="C36" s="76"/>
      <c r="D36" s="20">
        <f>IF(OR(VALUE(C36)=0,ISERROR(C36/B36-1)),"",C36/B36-1)</f>
      </c>
    </row>
    <row r="37" spans="1:4" s="63" customFormat="1" ht="19.5" customHeight="1">
      <c r="A37" s="71" t="s">
        <v>1601</v>
      </c>
      <c r="B37" s="72">
        <v>37</v>
      </c>
      <c r="C37" s="72">
        <v>18</v>
      </c>
      <c r="D37" s="27">
        <f>IF(OR(VALUE(C37)=0,ISERROR(C37/B37-1)),"",C37/B37-1)</f>
        <v>-0.5135135135135135</v>
      </c>
    </row>
    <row r="38" spans="1:4" s="63" customFormat="1" ht="19.5" customHeight="1">
      <c r="A38" s="73" t="s">
        <v>1602</v>
      </c>
      <c r="B38" s="74"/>
      <c r="C38" s="74"/>
      <c r="D38" s="56"/>
    </row>
    <row r="39" spans="1:4" s="63" customFormat="1" ht="19.5" customHeight="1">
      <c r="A39" s="73" t="s">
        <v>1603</v>
      </c>
      <c r="B39" s="74"/>
      <c r="C39" s="74"/>
      <c r="D39" s="56"/>
    </row>
    <row r="40" spans="1:4" s="63" customFormat="1" ht="19.5" customHeight="1">
      <c r="A40" s="73" t="s">
        <v>1604</v>
      </c>
      <c r="B40" s="78">
        <v>37</v>
      </c>
      <c r="C40" s="78">
        <v>18</v>
      </c>
      <c r="D40" s="20">
        <f>IF(OR(VALUE(C40)=0,ISERROR(C40/B40-1)),"",C40/B40-1)</f>
        <v>-0.5135135135135135</v>
      </c>
    </row>
    <row r="41" spans="1:4" s="63" customFormat="1" ht="19.5" customHeight="1">
      <c r="A41" s="71" t="s">
        <v>1605</v>
      </c>
      <c r="B41" s="79"/>
      <c r="C41" s="69"/>
      <c r="D41" s="75"/>
    </row>
    <row r="42" spans="1:4" s="63" customFormat="1" ht="19.5" customHeight="1">
      <c r="A42" s="73" t="s">
        <v>1606</v>
      </c>
      <c r="B42" s="80"/>
      <c r="C42" s="74"/>
      <c r="D42" s="75"/>
    </row>
    <row r="43" spans="1:4" s="63" customFormat="1" ht="19.5" customHeight="1">
      <c r="A43" s="73" t="s">
        <v>1607</v>
      </c>
      <c r="B43" s="74"/>
      <c r="C43" s="76"/>
      <c r="D43" s="75"/>
    </row>
    <row r="44" spans="1:4" s="63" customFormat="1" ht="19.5" customHeight="1">
      <c r="A44" s="73" t="s">
        <v>1608</v>
      </c>
      <c r="B44" s="81"/>
      <c r="C44" s="76"/>
      <c r="D44" s="56"/>
    </row>
    <row r="45" spans="1:4" s="63" customFormat="1" ht="19.5" customHeight="1">
      <c r="A45" s="71" t="s">
        <v>1609</v>
      </c>
      <c r="B45" s="79"/>
      <c r="C45" s="69"/>
      <c r="D45" s="75"/>
    </row>
    <row r="46" spans="1:4" s="63" customFormat="1" ht="19.5" customHeight="1">
      <c r="A46" s="73" t="s">
        <v>1610</v>
      </c>
      <c r="B46" s="82"/>
      <c r="C46" s="74"/>
      <c r="D46" s="75"/>
    </row>
    <row r="47" spans="1:4" s="63" customFormat="1" ht="19.5" customHeight="1">
      <c r="A47" s="73" t="s">
        <v>1611</v>
      </c>
      <c r="B47" s="74"/>
      <c r="C47" s="76"/>
      <c r="D47" s="75"/>
    </row>
    <row r="48" spans="1:4" s="63" customFormat="1" ht="19.5" customHeight="1">
      <c r="A48" s="73" t="s">
        <v>1612</v>
      </c>
      <c r="B48" s="82"/>
      <c r="C48" s="74"/>
      <c r="D48" s="75"/>
    </row>
    <row r="49" spans="1:4" s="63" customFormat="1" ht="19.5" customHeight="1">
      <c r="A49" s="71" t="s">
        <v>1613</v>
      </c>
      <c r="B49" s="74"/>
      <c r="C49" s="74"/>
      <c r="D49" s="75"/>
    </row>
    <row r="50" spans="1:4" s="63" customFormat="1" ht="19.5" customHeight="1">
      <c r="A50" s="83" t="s">
        <v>1614</v>
      </c>
      <c r="B50" s="74"/>
      <c r="C50" s="74"/>
      <c r="D50" s="75"/>
    </row>
    <row r="51" spans="1:4" s="63" customFormat="1" ht="19.5" customHeight="1">
      <c r="A51" s="71" t="s">
        <v>1615</v>
      </c>
      <c r="B51" s="69"/>
      <c r="C51" s="69"/>
      <c r="D51" s="75"/>
    </row>
    <row r="52" spans="1:4" s="63" customFormat="1" ht="19.5" customHeight="1">
      <c r="A52" s="57" t="s">
        <v>1616</v>
      </c>
      <c r="B52" s="69">
        <v>41</v>
      </c>
      <c r="C52" s="69">
        <v>18</v>
      </c>
      <c r="D52" s="27">
        <f>IF(OR(VALUE(C52)=0,ISERROR(C52/B52-1)),"",C52/B52-1)</f>
        <v>-0.5609756097560976</v>
      </c>
    </row>
    <row r="53" spans="1:4" s="63" customFormat="1" ht="19.5" customHeight="1">
      <c r="A53" s="84" t="s">
        <v>1617</v>
      </c>
      <c r="B53" s="76"/>
      <c r="C53" s="74"/>
      <c r="D53" s="20">
        <f>IF(OR(VALUE(C53)=0,ISERROR(C53/B53-1)),"",C53/B53-1)</f>
      </c>
    </row>
    <row r="54" spans="1:4" s="63" customFormat="1" ht="19.5" customHeight="1">
      <c r="A54" s="84" t="s">
        <v>1384</v>
      </c>
      <c r="B54" s="76"/>
      <c r="C54" s="76"/>
      <c r="D54" s="20">
        <f>IF(OR(VALUE(C54)=0,ISERROR(C54/B54-1)),"",C54/B54-1)</f>
      </c>
    </row>
    <row r="55" spans="1:4" s="63" customFormat="1" ht="19.5" customHeight="1">
      <c r="A55" s="84" t="s">
        <v>1618</v>
      </c>
      <c r="B55" s="74"/>
      <c r="C55" s="74"/>
      <c r="D55" s="20">
        <f>IF(OR(VALUE(C55)=0,ISERROR(C55/B55-1)),"",C55/B55-1)</f>
      </c>
    </row>
    <row r="56" spans="1:4" s="63" customFormat="1" ht="19.5" customHeight="1">
      <c r="A56" s="57" t="s">
        <v>1619</v>
      </c>
      <c r="B56" s="69">
        <v>41</v>
      </c>
      <c r="C56" s="69">
        <v>18</v>
      </c>
      <c r="D56" s="27">
        <f>IF(OR(VALUE(C56)=0,ISERROR(C56/B56-1)),"",C56/B56-1)</f>
        <v>-0.5609756097560976</v>
      </c>
    </row>
    <row r="57" s="63" customFormat="1" ht="19.5" customHeight="1"/>
    <row r="58" s="63" customFormat="1" ht="19.5" customHeight="1"/>
    <row r="59" s="63" customFormat="1" ht="19.5" customHeight="1"/>
    <row r="60" s="63" customFormat="1" ht="19.5" customHeight="1"/>
    <row r="61" s="63" customFormat="1" ht="19.5" customHeight="1"/>
    <row r="62" s="63" customFormat="1" ht="19.5" customHeight="1"/>
    <row r="63" s="63" customFormat="1" ht="19.5" customHeight="1"/>
    <row r="64" s="63" customFormat="1" ht="19.5" customHeight="1"/>
    <row r="65" s="63" customFormat="1" ht="19.5" customHeight="1"/>
    <row r="66" s="63" customFormat="1" ht="19.5" customHeight="1"/>
    <row r="67" s="63" customFormat="1" ht="19.5" customHeight="1"/>
    <row r="68" s="63" customFormat="1" ht="19.5" customHeight="1"/>
    <row r="69" s="63" customFormat="1" ht="19.5" customHeight="1"/>
    <row r="70" s="63" customFormat="1" ht="19.5" customHeight="1"/>
    <row r="71" s="63" customFormat="1" ht="19.5" customHeight="1"/>
    <row r="72" s="63" customFormat="1" ht="19.5" customHeight="1"/>
    <row r="73" s="63" customFormat="1" ht="19.5" customHeight="1"/>
    <row r="74" s="63" customFormat="1" ht="19.5" customHeight="1"/>
    <row r="75" s="63" customFormat="1" ht="19.5" customHeight="1"/>
    <row r="76" s="63" customFormat="1" ht="19.5" customHeight="1"/>
    <row r="77" s="63" customFormat="1" ht="19.5" customHeight="1"/>
    <row r="78" s="63" customFormat="1" ht="19.5" customHeight="1"/>
    <row r="79" s="63" customFormat="1" ht="19.5" customHeight="1"/>
    <row r="80" s="63" customFormat="1" ht="19.5" customHeight="1"/>
    <row r="81" s="63" customFormat="1" ht="19.5" customHeight="1"/>
    <row r="82" s="63" customFormat="1" ht="19.5" customHeight="1"/>
    <row r="83" s="63" customFormat="1" ht="19.5" customHeight="1"/>
    <row r="84" s="63" customFormat="1" ht="19.5" customHeight="1"/>
    <row r="85" s="63" customFormat="1" ht="19.5" customHeight="1"/>
    <row r="86" s="63" customFormat="1" ht="19.5" customHeight="1"/>
    <row r="87" s="63" customFormat="1" ht="19.5" customHeight="1"/>
    <row r="88" s="63" customFormat="1" ht="19.5" customHeight="1"/>
    <row r="89" s="63" customFormat="1" ht="19.5" customHeight="1"/>
    <row r="90" s="63" customFormat="1" ht="19.5" customHeight="1"/>
    <row r="91" s="63" customFormat="1" ht="19.5" customHeight="1"/>
    <row r="92" s="63" customFormat="1" ht="19.5" customHeight="1"/>
    <row r="93" s="63" customFormat="1" ht="19.5" customHeight="1"/>
    <row r="94" s="63" customFormat="1" ht="19.5" customHeight="1"/>
    <row r="95" s="63" customFormat="1" ht="19.5" customHeight="1"/>
    <row r="96" s="63" customFormat="1" ht="19.5" customHeight="1"/>
    <row r="97" s="63" customFormat="1" ht="19.5" customHeight="1"/>
    <row r="98" s="63" customFormat="1" ht="19.5" customHeight="1"/>
    <row r="99" s="63" customFormat="1" ht="19.5" customHeight="1"/>
    <row r="100" s="63" customFormat="1" ht="19.5" customHeight="1"/>
    <row r="101" s="63" customFormat="1" ht="19.5" customHeight="1"/>
    <row r="102" s="63" customFormat="1" ht="19.5" customHeight="1"/>
    <row r="103" s="63" customFormat="1" ht="19.5" customHeight="1"/>
    <row r="104" s="63" customFormat="1" ht="19.5" customHeight="1"/>
    <row r="105" s="63" customFormat="1" ht="19.5" customHeight="1"/>
    <row r="106" s="63" customFormat="1" ht="19.5" customHeight="1"/>
    <row r="107" s="63" customFormat="1" ht="19.5" customHeight="1"/>
    <row r="108" s="63" customFormat="1" ht="19.5" customHeight="1"/>
    <row r="109" s="63" customFormat="1" ht="19.5" customHeight="1"/>
    <row r="110" s="63" customFormat="1" ht="19.5" customHeight="1"/>
    <row r="111" s="63" customFormat="1" ht="19.5" customHeight="1"/>
    <row r="112" s="63" customFormat="1" ht="19.5" customHeight="1"/>
    <row r="113" s="63" customFormat="1" ht="19.5" customHeight="1"/>
    <row r="114" s="63" customFormat="1" ht="19.5" customHeight="1"/>
    <row r="115" s="63" customFormat="1" ht="19.5" customHeight="1"/>
    <row r="116" s="63" customFormat="1" ht="19.5" customHeight="1"/>
    <row r="117" s="63" customFormat="1" ht="19.5" customHeight="1"/>
    <row r="118" s="63" customFormat="1" ht="19.5" customHeight="1"/>
    <row r="119" s="63" customFormat="1" ht="19.5" customHeight="1"/>
    <row r="120" s="63" customFormat="1" ht="19.5" customHeight="1"/>
    <row r="121" s="63" customFormat="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</sheetData>
  <sheetProtection/>
  <mergeCells count="1">
    <mergeCell ref="A1:D1"/>
  </mergeCells>
  <conditionalFormatting sqref="D5:D56">
    <cfRule type="cellIs" priority="25" dxfId="1" operator="greaterThan" stopIfTrue="1">
      <formula>10</formula>
    </cfRule>
    <cfRule type="cellIs" priority="26" dxfId="1" operator="lessThanOrEqual" stopIfTrue="1">
      <formula>-1</formula>
    </cfRule>
  </conditionalFormatting>
  <conditionalFormatting sqref="D3:D6 D36:D37 D40 D52:D56">
    <cfRule type="cellIs" priority="27" dxfId="1" operator="lessThanOrEqual" stopIfTrue="1">
      <formula>-1</formula>
    </cfRule>
  </conditionalFormatting>
  <conditionalFormatting sqref="D4:D6 D36:D37 D40 D52:D56">
    <cfRule type="cellIs" priority="21" dxfId="0" operator="lessThan" stopIfTrue="1">
      <formula>0</formula>
    </cfRule>
  </conditionalFormatting>
  <printOptions horizontalCentered="1"/>
  <pageMargins left="0.75" right="0.75" top="0.59" bottom="0.59" header="0.31" footer="0.31"/>
  <pageSetup blackAndWhite="1" fitToHeight="100" fitToWidth="1"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showZeros="0" tabSelected="1" view="pageBreakPreview" zoomScaleSheetLayoutView="100" workbookViewId="0" topLeftCell="A1">
      <selection activeCell="F9" sqref="F9"/>
    </sheetView>
  </sheetViews>
  <sheetFormatPr defaultColWidth="9.00390625" defaultRowHeight="15"/>
  <cols>
    <col min="1" max="1" width="35.7109375" style="45" customWidth="1"/>
    <col min="2" max="3" width="15.00390625" style="45" customWidth="1"/>
    <col min="4" max="4" width="18.421875" style="45" customWidth="1"/>
    <col min="5" max="16384" width="9.00390625" style="45" customWidth="1"/>
  </cols>
  <sheetData>
    <row r="1" spans="1:4" ht="42.75" customHeight="1">
      <c r="A1" s="46" t="s">
        <v>1636</v>
      </c>
      <c r="B1" s="46"/>
      <c r="C1" s="46"/>
      <c r="D1" s="46"/>
    </row>
    <row r="2" spans="1:4" ht="15">
      <c r="A2" s="47"/>
      <c r="B2" s="48"/>
      <c r="C2" s="49"/>
      <c r="D2" s="50" t="s">
        <v>76</v>
      </c>
    </row>
    <row r="3" spans="1:4" ht="38.25" customHeight="1">
      <c r="A3" s="51" t="s">
        <v>1637</v>
      </c>
      <c r="B3" s="52" t="s">
        <v>1634</v>
      </c>
      <c r="C3" s="53" t="s">
        <v>1621</v>
      </c>
      <c r="D3" s="52" t="s">
        <v>1638</v>
      </c>
    </row>
    <row r="4" spans="1:4" ht="30" customHeight="1">
      <c r="A4" s="54" t="s">
        <v>1622</v>
      </c>
      <c r="B4" s="55">
        <v>32</v>
      </c>
      <c r="C4" s="55">
        <v>13</v>
      </c>
      <c r="D4" s="20">
        <f>IF(OR(VALUE(C4)=0,ISERROR(C4/B4-1)),"",C4/B4-1)</f>
        <v>-0.59375</v>
      </c>
    </row>
    <row r="5" spans="1:4" ht="30" customHeight="1">
      <c r="A5" s="54" t="s">
        <v>1623</v>
      </c>
      <c r="B5" s="55"/>
      <c r="C5" s="55"/>
      <c r="D5" s="56"/>
    </row>
    <row r="6" spans="1:4" ht="30" customHeight="1">
      <c r="A6" s="54" t="s">
        <v>1639</v>
      </c>
      <c r="B6" s="55"/>
      <c r="C6" s="55"/>
      <c r="D6" s="56"/>
    </row>
    <row r="7" spans="1:4" ht="30" customHeight="1">
      <c r="A7" s="54" t="s">
        <v>1625</v>
      </c>
      <c r="B7" s="55"/>
      <c r="C7" s="55"/>
      <c r="D7" s="56"/>
    </row>
    <row r="8" spans="1:4" ht="30" customHeight="1">
      <c r="A8" s="54" t="s">
        <v>1626</v>
      </c>
      <c r="B8" s="55"/>
      <c r="C8" s="55"/>
      <c r="D8" s="56"/>
    </row>
    <row r="9" spans="1:4" ht="30" customHeight="1">
      <c r="A9" s="54" t="s">
        <v>1640</v>
      </c>
      <c r="B9" s="55"/>
      <c r="C9" s="55"/>
      <c r="D9" s="56"/>
    </row>
    <row r="10" spans="1:4" ht="30" customHeight="1">
      <c r="A10" s="57" t="s">
        <v>1628</v>
      </c>
      <c r="B10" s="58">
        <f>SUBTOTAL(9,B3:B8)</f>
        <v>32</v>
      </c>
      <c r="C10" s="58">
        <f>SUBTOTAL(9,C3:C8)</f>
        <v>13</v>
      </c>
      <c r="D10" s="27">
        <f>IF(OR(VALUE(C10)=0,ISERROR(C10/B10-1)),"",C10/B10-1)</f>
        <v>-0.59375</v>
      </c>
    </row>
    <row r="11" spans="1:4" ht="30" customHeight="1">
      <c r="A11" s="59" t="s">
        <v>1629</v>
      </c>
      <c r="B11" s="55"/>
      <c r="C11" s="55"/>
      <c r="D11" s="56"/>
    </row>
    <row r="12" spans="1:4" ht="30" customHeight="1">
      <c r="A12" s="54" t="s">
        <v>1641</v>
      </c>
      <c r="B12" s="55">
        <v>9</v>
      </c>
      <c r="C12" s="55">
        <v>5</v>
      </c>
      <c r="D12" s="20">
        <f>IF(OR(VALUE(C12)=0,ISERROR(C12/B12-1)),"",C12/B12-1)</f>
        <v>-0.4444444444444444</v>
      </c>
    </row>
    <row r="13" spans="1:4" ht="30" customHeight="1">
      <c r="A13" s="59" t="s">
        <v>1631</v>
      </c>
      <c r="B13" s="55"/>
      <c r="C13" s="60"/>
      <c r="D13" s="56"/>
    </row>
    <row r="14" spans="1:4" ht="30" customHeight="1">
      <c r="A14" s="57" t="s">
        <v>1632</v>
      </c>
      <c r="B14" s="58">
        <v>41</v>
      </c>
      <c r="C14" s="58">
        <v>18</v>
      </c>
      <c r="D14" s="27">
        <f>IF(OR(VALUE(C14)=0,ISERROR(C14/B14-1)),"",C14/B14-1)</f>
        <v>-0.5609756097560976</v>
      </c>
    </row>
  </sheetData>
  <sheetProtection/>
  <mergeCells count="1">
    <mergeCell ref="A1:D1"/>
  </mergeCells>
  <conditionalFormatting sqref="D3:D14">
    <cfRule type="cellIs" priority="6" dxfId="1" operator="lessThanOrEqual" stopIfTrue="1">
      <formula>-1</formula>
    </cfRule>
  </conditionalFormatting>
  <conditionalFormatting sqref="D4:D14">
    <cfRule type="cellIs" priority="7" dxfId="1" operator="lessThanOrEqual" stopIfTrue="1">
      <formula>-1</formula>
    </cfRule>
  </conditionalFormatting>
  <conditionalFormatting sqref="D4 D10 D12 D14">
    <cfRule type="cellIs" priority="5" dxfId="0" operator="lessThan" stopIfTrue="1">
      <formula>0</formula>
    </cfRule>
  </conditionalFormatting>
  <printOptions horizontalCentered="1"/>
  <pageMargins left="0.75" right="0.75" top="0.59" bottom="0.59" header="0.31" footer="0.31"/>
  <pageSetup blackAndWhite="1" fitToHeight="100" fitToWidth="1" horizontalDpi="600" verticalDpi="6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1"/>
  <sheetViews>
    <sheetView showZeros="0" tabSelected="1" view="pageBreakPreview" zoomScale="110" zoomScaleSheetLayoutView="110" workbookViewId="0" topLeftCell="A1">
      <selection activeCell="F9" sqref="F9"/>
    </sheetView>
  </sheetViews>
  <sheetFormatPr defaultColWidth="9.00390625" defaultRowHeight="15"/>
  <cols>
    <col min="1" max="1" width="37.8515625" style="11" customWidth="1"/>
    <col min="2" max="3" width="13.57421875" style="11" bestFit="1" customWidth="1"/>
    <col min="4" max="4" width="15.28125" style="12" customWidth="1"/>
    <col min="5" max="5" width="11.7109375" style="11" customWidth="1"/>
    <col min="6" max="6" width="10.28125" style="11" customWidth="1"/>
    <col min="7" max="13" width="9.00390625" style="11" customWidth="1"/>
    <col min="14" max="14" width="12.7109375" style="11" bestFit="1" customWidth="1"/>
    <col min="15" max="16384" width="9.00390625" style="11" customWidth="1"/>
  </cols>
  <sheetData>
    <row r="1" spans="1:4" s="7" customFormat="1" ht="30" customHeight="1">
      <c r="A1" s="1" t="s">
        <v>1642</v>
      </c>
      <c r="B1" s="1"/>
      <c r="C1" s="1"/>
      <c r="D1" s="1"/>
    </row>
    <row r="2" spans="1:4" ht="18.75" customHeight="1">
      <c r="A2" s="13"/>
      <c r="B2" s="34"/>
      <c r="D2" s="35" t="s">
        <v>76</v>
      </c>
    </row>
    <row r="3" spans="1:4" s="8" customFormat="1" ht="57" customHeight="1">
      <c r="A3" s="15" t="s">
        <v>34</v>
      </c>
      <c r="B3" s="16" t="s">
        <v>35</v>
      </c>
      <c r="C3" s="16" t="s">
        <v>36</v>
      </c>
      <c r="D3" s="17" t="s">
        <v>37</v>
      </c>
    </row>
    <row r="4" spans="1:4" s="9" customFormat="1" ht="19.5" customHeight="1">
      <c r="A4" s="21" t="s">
        <v>1643</v>
      </c>
      <c r="B4" s="22">
        <v>17617</v>
      </c>
      <c r="C4" s="22">
        <v>18315</v>
      </c>
      <c r="D4" s="20">
        <f aca="true" t="shared" si="0" ref="D4:D16">IF(OR(VALUE(C4)=0,ISERROR(C4/B4-1)),"",C4/B4-1)</f>
        <v>0.039620820798092815</v>
      </c>
    </row>
    <row r="5" spans="1:4" s="9" customFormat="1" ht="19.5" customHeight="1">
      <c r="A5" s="21" t="s">
        <v>1644</v>
      </c>
      <c r="B5" s="22">
        <v>14943</v>
      </c>
      <c r="C5" s="22">
        <v>17709</v>
      </c>
      <c r="D5" s="20">
        <f t="shared" si="0"/>
        <v>0.18510339289299327</v>
      </c>
    </row>
    <row r="6" spans="1:4" s="9" customFormat="1" ht="19.5" customHeight="1">
      <c r="A6" s="21" t="s">
        <v>1645</v>
      </c>
      <c r="B6" s="22">
        <v>295</v>
      </c>
      <c r="C6" s="22">
        <v>274</v>
      </c>
      <c r="D6" s="20">
        <f t="shared" si="0"/>
        <v>-0.07118644067796609</v>
      </c>
    </row>
    <row r="7" spans="1:4" s="9" customFormat="1" ht="19.5" customHeight="1">
      <c r="A7" s="21" t="s">
        <v>1646</v>
      </c>
      <c r="B7" s="19">
        <v>11955</v>
      </c>
      <c r="C7" s="19">
        <v>10314</v>
      </c>
      <c r="D7" s="20">
        <f t="shared" si="0"/>
        <v>-0.13726474278544543</v>
      </c>
    </row>
    <row r="8" spans="1:4" s="9" customFormat="1" ht="19.5" customHeight="1">
      <c r="A8" s="21" t="s">
        <v>1647</v>
      </c>
      <c r="B8" s="19">
        <v>474</v>
      </c>
      <c r="C8" s="19">
        <v>407</v>
      </c>
      <c r="D8" s="20">
        <f t="shared" si="0"/>
        <v>-0.14135021097046419</v>
      </c>
    </row>
    <row r="9" spans="1:4" s="9" customFormat="1" ht="19.5" customHeight="1">
      <c r="A9" s="21" t="s">
        <v>1648</v>
      </c>
      <c r="B9" s="19">
        <v>360</v>
      </c>
      <c r="C9" s="19">
        <v>376</v>
      </c>
      <c r="D9" s="20">
        <f t="shared" si="0"/>
        <v>0.04444444444444451</v>
      </c>
    </row>
    <row r="10" spans="1:4" s="9" customFormat="1" ht="19.5" customHeight="1">
      <c r="A10" s="21" t="s">
        <v>1649</v>
      </c>
      <c r="B10" s="36">
        <v>6017</v>
      </c>
      <c r="C10" s="36">
        <v>6456</v>
      </c>
      <c r="D10" s="20">
        <f t="shared" si="0"/>
        <v>0.07295994681735074</v>
      </c>
    </row>
    <row r="11" spans="1:4" s="9" customFormat="1" ht="19.5" customHeight="1">
      <c r="A11" s="21" t="s">
        <v>1650</v>
      </c>
      <c r="B11" s="19">
        <v>20900</v>
      </c>
      <c r="C11" s="19">
        <v>20119</v>
      </c>
      <c r="D11" s="20">
        <f t="shared" si="0"/>
        <v>-0.037368421052631606</v>
      </c>
    </row>
    <row r="12" spans="1:4" s="10" customFormat="1" ht="19.5" customHeight="1">
      <c r="A12" s="24" t="s">
        <v>1408</v>
      </c>
      <c r="B12" s="26">
        <v>72561</v>
      </c>
      <c r="C12" s="26">
        <v>73970</v>
      </c>
      <c r="D12" s="27">
        <f t="shared" si="0"/>
        <v>0.01941814473339676</v>
      </c>
    </row>
    <row r="13" spans="1:4" s="9" customFormat="1" ht="19.5" customHeight="1">
      <c r="A13" s="37" t="s">
        <v>1651</v>
      </c>
      <c r="B13" s="29"/>
      <c r="C13" s="29"/>
      <c r="D13" s="20">
        <f t="shared" si="0"/>
      </c>
    </row>
    <row r="14" spans="1:4" s="9" customFormat="1" ht="19.5" customHeight="1">
      <c r="A14" s="21" t="s">
        <v>1652</v>
      </c>
      <c r="B14" s="30">
        <v>41375</v>
      </c>
      <c r="C14" s="38">
        <v>46978</v>
      </c>
      <c r="D14" s="20">
        <f t="shared" si="0"/>
        <v>0.13541993957703924</v>
      </c>
    </row>
    <row r="15" spans="1:4" s="9" customFormat="1" ht="19.5" customHeight="1">
      <c r="A15" s="18" t="s">
        <v>1653</v>
      </c>
      <c r="B15" s="30"/>
      <c r="C15" s="39"/>
      <c r="D15" s="20">
        <f t="shared" si="0"/>
      </c>
    </row>
    <row r="16" spans="1:4" s="10" customFormat="1" ht="19.5" customHeight="1">
      <c r="A16" s="32" t="s">
        <v>78</v>
      </c>
      <c r="B16" s="29">
        <v>113936</v>
      </c>
      <c r="C16" s="29">
        <v>120948</v>
      </c>
      <c r="D16" s="27">
        <f t="shared" si="0"/>
        <v>0.06154332256705519</v>
      </c>
    </row>
    <row r="17" spans="2:4" s="9" customFormat="1" ht="15">
      <c r="B17" s="40"/>
      <c r="D17" s="33"/>
    </row>
    <row r="18" spans="1:4" s="9" customFormat="1" ht="15">
      <c r="A18" s="41"/>
      <c r="B18" s="42"/>
      <c r="C18" s="43"/>
      <c r="D18" s="33"/>
    </row>
    <row r="19" spans="2:4" s="9" customFormat="1" ht="15">
      <c r="B19" s="40"/>
      <c r="D19" s="33"/>
    </row>
    <row r="20" spans="2:4" s="9" customFormat="1" ht="15">
      <c r="B20" s="40"/>
      <c r="D20" s="33"/>
    </row>
    <row r="21" spans="2:4" s="9" customFormat="1" ht="15">
      <c r="B21" s="40"/>
      <c r="D21" s="33"/>
    </row>
    <row r="22" spans="2:4" s="9" customFormat="1" ht="15">
      <c r="B22" s="40"/>
      <c r="D22" s="44"/>
    </row>
    <row r="23" spans="2:4" s="9" customFormat="1" ht="15">
      <c r="B23" s="40"/>
      <c r="D23" s="33"/>
    </row>
    <row r="24" s="9" customFormat="1" ht="15">
      <c r="D24" s="33"/>
    </row>
    <row r="25" s="9" customFormat="1" ht="15">
      <c r="D25" s="33"/>
    </row>
    <row r="26" s="9" customFormat="1" ht="15">
      <c r="D26" s="33"/>
    </row>
    <row r="27" s="9" customFormat="1" ht="15">
      <c r="D27" s="33"/>
    </row>
    <row r="28" s="9" customFormat="1" ht="15">
      <c r="D28" s="33"/>
    </row>
    <row r="29" s="9" customFormat="1" ht="15">
      <c r="D29" s="33"/>
    </row>
    <row r="30" s="9" customFormat="1" ht="15">
      <c r="D30" s="33"/>
    </row>
    <row r="31" s="9" customFormat="1" ht="15">
      <c r="D31" s="33"/>
    </row>
    <row r="32" s="9" customFormat="1" ht="15">
      <c r="D32" s="33"/>
    </row>
    <row r="33" s="9" customFormat="1" ht="15">
      <c r="D33" s="33"/>
    </row>
    <row r="34" s="9" customFormat="1" ht="15">
      <c r="D34" s="33"/>
    </row>
    <row r="35" s="9" customFormat="1" ht="15">
      <c r="D35" s="33"/>
    </row>
    <row r="36" s="9" customFormat="1" ht="15">
      <c r="D36" s="33"/>
    </row>
    <row r="37" s="9" customFormat="1" ht="15">
      <c r="D37" s="33"/>
    </row>
    <row r="38" s="9" customFormat="1" ht="15">
      <c r="D38" s="33"/>
    </row>
    <row r="39" s="9" customFormat="1" ht="15">
      <c r="D39" s="33"/>
    </row>
    <row r="40" s="9" customFormat="1" ht="15">
      <c r="D40" s="33"/>
    </row>
    <row r="41" s="9" customFormat="1" ht="15">
      <c r="D41" s="33"/>
    </row>
    <row r="42" s="9" customFormat="1" ht="15">
      <c r="D42" s="33"/>
    </row>
    <row r="43" s="9" customFormat="1" ht="15">
      <c r="D43" s="33"/>
    </row>
    <row r="44" s="9" customFormat="1" ht="15">
      <c r="D44" s="33"/>
    </row>
    <row r="45" s="9" customFormat="1" ht="15">
      <c r="D45" s="33"/>
    </row>
    <row r="46" s="9" customFormat="1" ht="15">
      <c r="D46" s="33"/>
    </row>
    <row r="47" s="9" customFormat="1" ht="15">
      <c r="D47" s="33"/>
    </row>
    <row r="48" s="9" customFormat="1" ht="15">
      <c r="D48" s="33"/>
    </row>
    <row r="49" s="9" customFormat="1" ht="15">
      <c r="D49" s="33"/>
    </row>
    <row r="50" s="9" customFormat="1" ht="15">
      <c r="D50" s="33"/>
    </row>
    <row r="51" s="9" customFormat="1" ht="15">
      <c r="D51" s="33"/>
    </row>
    <row r="52" s="9" customFormat="1" ht="15">
      <c r="D52" s="33"/>
    </row>
    <row r="53" s="9" customFormat="1" ht="15">
      <c r="D53" s="33"/>
    </row>
    <row r="54" s="9" customFormat="1" ht="15">
      <c r="D54" s="33"/>
    </row>
    <row r="55" s="9" customFormat="1" ht="15">
      <c r="D55" s="33"/>
    </row>
    <row r="56" s="9" customFormat="1" ht="15">
      <c r="D56" s="33"/>
    </row>
    <row r="57" s="9" customFormat="1" ht="15">
      <c r="D57" s="33"/>
    </row>
    <row r="58" s="9" customFormat="1" ht="15">
      <c r="D58" s="33"/>
    </row>
    <row r="59" s="9" customFormat="1" ht="15">
      <c r="D59" s="33"/>
    </row>
    <row r="60" s="9" customFormat="1" ht="15">
      <c r="D60" s="33"/>
    </row>
    <row r="61" s="9" customFormat="1" ht="15">
      <c r="D61" s="33"/>
    </row>
    <row r="62" s="9" customFormat="1" ht="15">
      <c r="D62" s="33"/>
    </row>
    <row r="63" s="9" customFormat="1" ht="15">
      <c r="D63" s="33"/>
    </row>
    <row r="64" s="9" customFormat="1" ht="15">
      <c r="D64" s="33"/>
    </row>
    <row r="65" s="9" customFormat="1" ht="15">
      <c r="D65" s="33"/>
    </row>
    <row r="66" s="9" customFormat="1" ht="15">
      <c r="D66" s="33"/>
    </row>
    <row r="67" s="9" customFormat="1" ht="15">
      <c r="D67" s="33"/>
    </row>
    <row r="68" s="9" customFormat="1" ht="15">
      <c r="D68" s="33"/>
    </row>
    <row r="69" s="9" customFormat="1" ht="15">
      <c r="D69" s="33"/>
    </row>
    <row r="70" s="9" customFormat="1" ht="15">
      <c r="D70" s="33"/>
    </row>
    <row r="71" s="9" customFormat="1" ht="15">
      <c r="D71" s="33"/>
    </row>
    <row r="72" s="9" customFormat="1" ht="15">
      <c r="D72" s="33"/>
    </row>
    <row r="73" s="9" customFormat="1" ht="15">
      <c r="D73" s="33"/>
    </row>
    <row r="74" s="9" customFormat="1" ht="15">
      <c r="D74" s="33"/>
    </row>
    <row r="75" s="9" customFormat="1" ht="15">
      <c r="D75" s="33"/>
    </row>
    <row r="76" s="9" customFormat="1" ht="15">
      <c r="D76" s="33"/>
    </row>
    <row r="77" s="9" customFormat="1" ht="15">
      <c r="D77" s="33"/>
    </row>
    <row r="78" s="9" customFormat="1" ht="15">
      <c r="D78" s="33"/>
    </row>
    <row r="79" s="9" customFormat="1" ht="15">
      <c r="D79" s="33"/>
    </row>
    <row r="80" s="9" customFormat="1" ht="15">
      <c r="D80" s="33"/>
    </row>
    <row r="81" s="9" customFormat="1" ht="15">
      <c r="D81" s="33"/>
    </row>
    <row r="82" s="9" customFormat="1" ht="15">
      <c r="D82" s="33"/>
    </row>
    <row r="83" s="9" customFormat="1" ht="15">
      <c r="D83" s="33"/>
    </row>
    <row r="84" s="9" customFormat="1" ht="15">
      <c r="D84" s="33"/>
    </row>
    <row r="85" s="9" customFormat="1" ht="15">
      <c r="D85" s="33"/>
    </row>
    <row r="86" s="9" customFormat="1" ht="15">
      <c r="D86" s="33"/>
    </row>
    <row r="87" s="9" customFormat="1" ht="15">
      <c r="D87" s="33"/>
    </row>
    <row r="88" s="9" customFormat="1" ht="15">
      <c r="D88" s="33"/>
    </row>
    <row r="89" s="9" customFormat="1" ht="15">
      <c r="D89" s="33"/>
    </row>
    <row r="90" s="9" customFormat="1" ht="15">
      <c r="D90" s="33"/>
    </row>
    <row r="91" s="9" customFormat="1" ht="15">
      <c r="D91" s="33"/>
    </row>
    <row r="92" s="9" customFormat="1" ht="15">
      <c r="D92" s="33"/>
    </row>
    <row r="93" s="9" customFormat="1" ht="15">
      <c r="D93" s="33"/>
    </row>
    <row r="94" s="9" customFormat="1" ht="15">
      <c r="D94" s="33"/>
    </row>
    <row r="95" s="9" customFormat="1" ht="15">
      <c r="D95" s="33"/>
    </row>
    <row r="96" s="9" customFormat="1" ht="15">
      <c r="D96" s="33"/>
    </row>
    <row r="97" s="9" customFormat="1" ht="15">
      <c r="D97" s="33"/>
    </row>
    <row r="98" s="9" customFormat="1" ht="15">
      <c r="D98" s="33"/>
    </row>
    <row r="99" s="9" customFormat="1" ht="15">
      <c r="D99" s="33"/>
    </row>
    <row r="100" s="9" customFormat="1" ht="15">
      <c r="D100" s="33"/>
    </row>
    <row r="101" s="9" customFormat="1" ht="15">
      <c r="D101" s="33"/>
    </row>
    <row r="102" s="9" customFormat="1" ht="15">
      <c r="D102" s="33"/>
    </row>
    <row r="103" s="9" customFormat="1" ht="15">
      <c r="D103" s="33"/>
    </row>
    <row r="104" s="9" customFormat="1" ht="15">
      <c r="D104" s="33"/>
    </row>
    <row r="105" s="9" customFormat="1" ht="15">
      <c r="D105" s="33"/>
    </row>
    <row r="106" s="9" customFormat="1" ht="15">
      <c r="D106" s="33"/>
    </row>
    <row r="107" s="9" customFormat="1" ht="15">
      <c r="D107" s="33"/>
    </row>
    <row r="108" s="9" customFormat="1" ht="15">
      <c r="D108" s="33"/>
    </row>
    <row r="109" s="9" customFormat="1" ht="15">
      <c r="D109" s="33"/>
    </row>
    <row r="110" s="9" customFormat="1" ht="15">
      <c r="D110" s="33"/>
    </row>
    <row r="111" s="9" customFormat="1" ht="15">
      <c r="D111" s="33"/>
    </row>
    <row r="112" s="9" customFormat="1" ht="15">
      <c r="D112" s="33"/>
    </row>
    <row r="113" s="9" customFormat="1" ht="15">
      <c r="D113" s="33"/>
    </row>
    <row r="114" s="9" customFormat="1" ht="15">
      <c r="D114" s="33"/>
    </row>
    <row r="115" s="9" customFormat="1" ht="15">
      <c r="D115" s="33"/>
    </row>
    <row r="116" s="9" customFormat="1" ht="15">
      <c r="D116" s="33"/>
    </row>
    <row r="117" s="9" customFormat="1" ht="15">
      <c r="D117" s="33"/>
    </row>
    <row r="118" s="9" customFormat="1" ht="15">
      <c r="D118" s="33"/>
    </row>
    <row r="119" s="9" customFormat="1" ht="15">
      <c r="D119" s="33"/>
    </row>
    <row r="120" s="9" customFormat="1" ht="15">
      <c r="D120" s="33"/>
    </row>
    <row r="121" s="9" customFormat="1" ht="15">
      <c r="D121" s="33"/>
    </row>
  </sheetData>
  <sheetProtection/>
  <mergeCells count="1">
    <mergeCell ref="A1:D1"/>
  </mergeCells>
  <conditionalFormatting sqref="D4:D16">
    <cfRule type="cellIs" priority="1" dxfId="0" operator="lessThan" stopIfTrue="1">
      <formula>0</formula>
    </cfRule>
    <cfRule type="cellIs" priority="3" dxfId="0" operator="lessThan" stopIfTrue="1">
      <formula>0</formula>
    </cfRule>
  </conditionalFormatting>
  <conditionalFormatting sqref="A13:A15 A4:A11">
    <cfRule type="expression" priority="2" dxfId="2" stopIfTrue="1">
      <formula>"len($A:$A)=3"</formula>
    </cfRule>
  </conditionalFormatting>
  <printOptions horizontalCentered="1"/>
  <pageMargins left="0.75" right="0.75" top="0.59" bottom="0.59" header="0.31" footer="0.31"/>
  <pageSetup blackAndWhite="1" fitToHeight="100" fitToWidth="1" horizontalDpi="600" verticalDpi="6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1"/>
  <sheetViews>
    <sheetView showZeros="0" tabSelected="1" view="pageBreakPreview" zoomScale="110" zoomScaleSheetLayoutView="110" workbookViewId="0" topLeftCell="A1">
      <selection activeCell="F9" sqref="F9"/>
    </sheetView>
  </sheetViews>
  <sheetFormatPr defaultColWidth="9.00390625" defaultRowHeight="15"/>
  <cols>
    <col min="1" max="1" width="38.140625" style="11" customWidth="1"/>
    <col min="2" max="3" width="13.57421875" style="11" bestFit="1" customWidth="1"/>
    <col min="4" max="4" width="17.8515625" style="12" customWidth="1"/>
    <col min="5" max="5" width="11.7109375" style="11" customWidth="1"/>
    <col min="6" max="6" width="10.28125" style="11" customWidth="1"/>
    <col min="7" max="13" width="9.00390625" style="11" customWidth="1"/>
    <col min="14" max="14" width="12.7109375" style="11" bestFit="1" customWidth="1"/>
    <col min="15" max="16384" width="9.00390625" style="11" customWidth="1"/>
  </cols>
  <sheetData>
    <row r="1" spans="1:4" s="7" customFormat="1" ht="30" customHeight="1">
      <c r="A1" s="1" t="s">
        <v>1654</v>
      </c>
      <c r="B1" s="1"/>
      <c r="C1" s="1"/>
      <c r="D1" s="1"/>
    </row>
    <row r="2" spans="1:4" ht="18.75" customHeight="1">
      <c r="A2" s="13"/>
      <c r="C2" s="14"/>
      <c r="D2" s="14" t="s">
        <v>76</v>
      </c>
    </row>
    <row r="3" spans="1:4" s="8" customFormat="1" ht="44.25" customHeight="1">
      <c r="A3" s="15" t="s">
        <v>34</v>
      </c>
      <c r="B3" s="16" t="s">
        <v>35</v>
      </c>
      <c r="C3" s="16" t="s">
        <v>36</v>
      </c>
      <c r="D3" s="17" t="s">
        <v>37</v>
      </c>
    </row>
    <row r="4" spans="1:4" s="9" customFormat="1" ht="19.5" customHeight="1">
      <c r="A4" s="18" t="s">
        <v>1655</v>
      </c>
      <c r="B4" s="19">
        <v>22491</v>
      </c>
      <c r="C4" s="19">
        <v>24235</v>
      </c>
      <c r="D4" s="20">
        <f aca="true" t="shared" si="0" ref="D4:D16">IF(OR(VALUE(C4)=0,ISERROR(C4/B4-1)),"",C4/B4-1)</f>
        <v>0.07754212796229609</v>
      </c>
    </row>
    <row r="5" spans="1:4" s="9" customFormat="1" ht="19.5" customHeight="1">
      <c r="A5" s="21" t="s">
        <v>1656</v>
      </c>
      <c r="B5" s="19">
        <v>14378</v>
      </c>
      <c r="C5" s="19">
        <v>17709</v>
      </c>
      <c r="D5" s="20">
        <f t="shared" si="0"/>
        <v>0.23167338990123798</v>
      </c>
    </row>
    <row r="6" spans="1:4" s="9" customFormat="1" ht="19.5" customHeight="1">
      <c r="A6" s="18" t="s">
        <v>1657</v>
      </c>
      <c r="B6" s="22">
        <v>484</v>
      </c>
      <c r="C6" s="22">
        <v>560</v>
      </c>
      <c r="D6" s="20">
        <f t="shared" si="0"/>
        <v>0.15702479338842967</v>
      </c>
    </row>
    <row r="7" spans="1:4" s="9" customFormat="1" ht="19.5" customHeight="1">
      <c r="A7" s="18" t="s">
        <v>1658</v>
      </c>
      <c r="B7" s="22">
        <v>6132</v>
      </c>
      <c r="C7" s="22">
        <v>7219</v>
      </c>
      <c r="D7" s="20">
        <f t="shared" si="0"/>
        <v>0.17726679712981075</v>
      </c>
    </row>
    <row r="8" spans="1:4" s="9" customFormat="1" ht="19.5" customHeight="1">
      <c r="A8" s="18" t="s">
        <v>1659</v>
      </c>
      <c r="B8" s="22">
        <v>465</v>
      </c>
      <c r="C8" s="22">
        <v>479</v>
      </c>
      <c r="D8" s="20">
        <f t="shared" si="0"/>
        <v>0.03010752688172036</v>
      </c>
    </row>
    <row r="9" spans="1:4" s="9" customFormat="1" ht="19.5" customHeight="1">
      <c r="A9" s="18" t="s">
        <v>1660</v>
      </c>
      <c r="B9" s="22">
        <v>1441</v>
      </c>
      <c r="C9" s="22">
        <v>1885</v>
      </c>
      <c r="D9" s="20">
        <f t="shared" si="0"/>
        <v>0.30811936155447617</v>
      </c>
    </row>
    <row r="10" spans="1:4" s="9" customFormat="1" ht="19.5" customHeight="1">
      <c r="A10" s="21" t="s">
        <v>1661</v>
      </c>
      <c r="B10" s="19">
        <v>3382</v>
      </c>
      <c r="C10" s="19">
        <v>3898</v>
      </c>
      <c r="D10" s="20">
        <f t="shared" si="0"/>
        <v>0.15257244234180956</v>
      </c>
    </row>
    <row r="11" spans="1:4" s="9" customFormat="1" ht="19.5" customHeight="1">
      <c r="A11" s="21" t="s">
        <v>1662</v>
      </c>
      <c r="B11" s="23">
        <v>17436</v>
      </c>
      <c r="C11" s="23">
        <v>18619</v>
      </c>
      <c r="D11" s="20">
        <f t="shared" si="0"/>
        <v>0.06784813030511594</v>
      </c>
    </row>
    <row r="12" spans="1:4" s="10" customFormat="1" ht="19.5" customHeight="1">
      <c r="A12" s="24" t="s">
        <v>1154</v>
      </c>
      <c r="B12" s="25">
        <v>66209</v>
      </c>
      <c r="C12" s="26">
        <v>74604</v>
      </c>
      <c r="D12" s="27">
        <f t="shared" si="0"/>
        <v>0.1267954507695328</v>
      </c>
    </row>
    <row r="13" spans="1:4" s="9" customFormat="1" ht="19.5" customHeight="1">
      <c r="A13" s="28" t="s">
        <v>1663</v>
      </c>
      <c r="B13" s="29"/>
      <c r="C13" s="29"/>
      <c r="D13" s="20">
        <f t="shared" si="0"/>
      </c>
    </row>
    <row r="14" spans="1:4" s="9" customFormat="1" ht="19.5" customHeight="1">
      <c r="A14" s="18" t="s">
        <v>1664</v>
      </c>
      <c r="B14" s="30"/>
      <c r="C14" s="31"/>
      <c r="D14" s="20">
        <f t="shared" si="0"/>
      </c>
    </row>
    <row r="15" spans="1:4" s="9" customFormat="1" ht="19.5" customHeight="1">
      <c r="A15" s="18" t="s">
        <v>1665</v>
      </c>
      <c r="B15" s="30">
        <v>47079</v>
      </c>
      <c r="C15" s="23">
        <v>43787</v>
      </c>
      <c r="D15" s="20">
        <f t="shared" si="0"/>
        <v>-0.06992501964782605</v>
      </c>
    </row>
    <row r="16" spans="1:4" s="10" customFormat="1" ht="19.5" customHeight="1">
      <c r="A16" s="32" t="s">
        <v>142</v>
      </c>
      <c r="B16" s="29">
        <v>113288</v>
      </c>
      <c r="C16" s="29">
        <v>118391</v>
      </c>
      <c r="D16" s="27">
        <f t="shared" si="0"/>
        <v>0.045044488383588766</v>
      </c>
    </row>
    <row r="17" s="9" customFormat="1" ht="15">
      <c r="D17" s="33"/>
    </row>
    <row r="18" s="9" customFormat="1" ht="15">
      <c r="D18" s="33"/>
    </row>
    <row r="19" s="9" customFormat="1" ht="15">
      <c r="D19" s="33"/>
    </row>
    <row r="20" s="9" customFormat="1" ht="15">
      <c r="D20" s="33"/>
    </row>
    <row r="21" s="9" customFormat="1" ht="15">
      <c r="D21" s="33"/>
    </row>
    <row r="22" s="9" customFormat="1" ht="15">
      <c r="D22" s="33"/>
    </row>
    <row r="23" s="9" customFormat="1" ht="15">
      <c r="D23" s="33"/>
    </row>
    <row r="24" s="9" customFormat="1" ht="15">
      <c r="D24" s="33"/>
    </row>
    <row r="25" s="9" customFormat="1" ht="15">
      <c r="D25" s="33"/>
    </row>
    <row r="26" s="9" customFormat="1" ht="15">
      <c r="D26" s="33"/>
    </row>
    <row r="27" s="9" customFormat="1" ht="15">
      <c r="D27" s="33"/>
    </row>
    <row r="28" s="9" customFormat="1" ht="15">
      <c r="D28" s="33"/>
    </row>
    <row r="29" s="9" customFormat="1" ht="15">
      <c r="D29" s="33"/>
    </row>
    <row r="30" s="9" customFormat="1" ht="15">
      <c r="D30" s="33"/>
    </row>
    <row r="31" s="9" customFormat="1" ht="15">
      <c r="D31" s="33"/>
    </row>
    <row r="32" s="9" customFormat="1" ht="15">
      <c r="D32" s="33"/>
    </row>
    <row r="33" s="9" customFormat="1" ht="15">
      <c r="D33" s="33"/>
    </row>
    <row r="34" s="9" customFormat="1" ht="15">
      <c r="D34" s="33"/>
    </row>
    <row r="35" s="9" customFormat="1" ht="15">
      <c r="D35" s="33"/>
    </row>
    <row r="36" s="9" customFormat="1" ht="15">
      <c r="D36" s="33"/>
    </row>
    <row r="37" s="9" customFormat="1" ht="15">
      <c r="D37" s="33"/>
    </row>
    <row r="38" s="9" customFormat="1" ht="15">
      <c r="D38" s="33"/>
    </row>
    <row r="39" s="9" customFormat="1" ht="15">
      <c r="D39" s="33"/>
    </row>
    <row r="40" s="9" customFormat="1" ht="15">
      <c r="D40" s="33"/>
    </row>
    <row r="41" s="9" customFormat="1" ht="15">
      <c r="D41" s="33"/>
    </row>
    <row r="42" s="9" customFormat="1" ht="15">
      <c r="D42" s="33"/>
    </row>
    <row r="43" s="9" customFormat="1" ht="15">
      <c r="D43" s="33"/>
    </row>
    <row r="44" s="9" customFormat="1" ht="15">
      <c r="D44" s="33"/>
    </row>
    <row r="45" s="9" customFormat="1" ht="15">
      <c r="D45" s="33"/>
    </row>
    <row r="46" s="9" customFormat="1" ht="15">
      <c r="D46" s="33"/>
    </row>
    <row r="47" s="9" customFormat="1" ht="15">
      <c r="D47" s="33"/>
    </row>
    <row r="48" s="9" customFormat="1" ht="15">
      <c r="D48" s="33"/>
    </row>
    <row r="49" s="9" customFormat="1" ht="15">
      <c r="D49" s="33"/>
    </row>
    <row r="50" s="9" customFormat="1" ht="15">
      <c r="D50" s="33"/>
    </row>
    <row r="51" s="9" customFormat="1" ht="15">
      <c r="D51" s="33"/>
    </row>
    <row r="52" s="9" customFormat="1" ht="15">
      <c r="D52" s="33"/>
    </row>
    <row r="53" s="9" customFormat="1" ht="15">
      <c r="D53" s="33"/>
    </row>
    <row r="54" s="9" customFormat="1" ht="15">
      <c r="D54" s="33"/>
    </row>
    <row r="55" s="9" customFormat="1" ht="15">
      <c r="D55" s="33"/>
    </row>
    <row r="56" s="9" customFormat="1" ht="15">
      <c r="D56" s="33"/>
    </row>
    <row r="57" s="9" customFormat="1" ht="15">
      <c r="D57" s="33"/>
    </row>
    <row r="58" s="9" customFormat="1" ht="15">
      <c r="D58" s="33"/>
    </row>
    <row r="59" s="9" customFormat="1" ht="15">
      <c r="D59" s="33"/>
    </row>
    <row r="60" s="9" customFormat="1" ht="15">
      <c r="D60" s="33"/>
    </row>
    <row r="61" s="9" customFormat="1" ht="15">
      <c r="D61" s="33"/>
    </row>
    <row r="62" s="9" customFormat="1" ht="15">
      <c r="D62" s="33"/>
    </row>
    <row r="63" s="9" customFormat="1" ht="15">
      <c r="D63" s="33"/>
    </row>
    <row r="64" s="9" customFormat="1" ht="15">
      <c r="D64" s="33"/>
    </row>
    <row r="65" s="9" customFormat="1" ht="15">
      <c r="D65" s="33"/>
    </row>
    <row r="66" s="9" customFormat="1" ht="15">
      <c r="D66" s="33"/>
    </row>
    <row r="67" s="9" customFormat="1" ht="15">
      <c r="D67" s="33"/>
    </row>
    <row r="68" s="9" customFormat="1" ht="15">
      <c r="D68" s="33"/>
    </row>
    <row r="69" s="9" customFormat="1" ht="15">
      <c r="D69" s="33"/>
    </row>
    <row r="70" s="9" customFormat="1" ht="15">
      <c r="D70" s="33"/>
    </row>
    <row r="71" s="9" customFormat="1" ht="15">
      <c r="D71" s="33"/>
    </row>
    <row r="72" s="9" customFormat="1" ht="15">
      <c r="D72" s="33"/>
    </row>
    <row r="73" s="9" customFormat="1" ht="15">
      <c r="D73" s="33"/>
    </row>
    <row r="74" s="9" customFormat="1" ht="15">
      <c r="D74" s="33"/>
    </row>
    <row r="75" s="9" customFormat="1" ht="15">
      <c r="D75" s="33"/>
    </row>
    <row r="76" s="9" customFormat="1" ht="15">
      <c r="D76" s="33"/>
    </row>
    <row r="77" s="9" customFormat="1" ht="15">
      <c r="D77" s="33"/>
    </row>
    <row r="78" s="9" customFormat="1" ht="15">
      <c r="D78" s="33"/>
    </row>
    <row r="79" s="9" customFormat="1" ht="15">
      <c r="D79" s="33"/>
    </row>
    <row r="80" s="9" customFormat="1" ht="15">
      <c r="D80" s="33"/>
    </row>
    <row r="81" s="9" customFormat="1" ht="15">
      <c r="D81" s="33"/>
    </row>
    <row r="82" s="9" customFormat="1" ht="15">
      <c r="D82" s="33"/>
    </row>
    <row r="83" s="9" customFormat="1" ht="15">
      <c r="D83" s="33"/>
    </row>
    <row r="84" s="9" customFormat="1" ht="15">
      <c r="D84" s="33"/>
    </row>
    <row r="85" s="9" customFormat="1" ht="15">
      <c r="D85" s="33"/>
    </row>
    <row r="86" s="9" customFormat="1" ht="15">
      <c r="D86" s="33"/>
    </row>
    <row r="87" s="9" customFormat="1" ht="15">
      <c r="D87" s="33"/>
    </row>
    <row r="88" s="9" customFormat="1" ht="15">
      <c r="D88" s="33"/>
    </row>
    <row r="89" s="9" customFormat="1" ht="15">
      <c r="D89" s="33"/>
    </row>
    <row r="90" s="9" customFormat="1" ht="15">
      <c r="D90" s="33"/>
    </row>
    <row r="91" s="9" customFormat="1" ht="15">
      <c r="D91" s="33"/>
    </row>
    <row r="92" s="9" customFormat="1" ht="15">
      <c r="D92" s="33"/>
    </row>
    <row r="93" s="9" customFormat="1" ht="15">
      <c r="D93" s="33"/>
    </row>
    <row r="94" s="9" customFormat="1" ht="15">
      <c r="D94" s="33"/>
    </row>
    <row r="95" s="9" customFormat="1" ht="15">
      <c r="D95" s="33"/>
    </row>
    <row r="96" s="9" customFormat="1" ht="15">
      <c r="D96" s="33"/>
    </row>
    <row r="97" s="9" customFormat="1" ht="15">
      <c r="D97" s="33"/>
    </row>
    <row r="98" s="9" customFormat="1" ht="15">
      <c r="D98" s="33"/>
    </row>
    <row r="99" s="9" customFormat="1" ht="15">
      <c r="D99" s="33"/>
    </row>
    <row r="100" s="9" customFormat="1" ht="15">
      <c r="D100" s="33"/>
    </row>
    <row r="101" s="9" customFormat="1" ht="15">
      <c r="D101" s="33"/>
    </row>
    <row r="102" s="9" customFormat="1" ht="15">
      <c r="D102" s="33"/>
    </row>
    <row r="103" s="9" customFormat="1" ht="15">
      <c r="D103" s="33"/>
    </row>
    <row r="104" s="9" customFormat="1" ht="15">
      <c r="D104" s="33"/>
    </row>
    <row r="105" s="9" customFormat="1" ht="15">
      <c r="D105" s="33"/>
    </row>
    <row r="106" s="9" customFormat="1" ht="15">
      <c r="D106" s="33"/>
    </row>
    <row r="107" s="9" customFormat="1" ht="15">
      <c r="D107" s="33"/>
    </row>
    <row r="108" s="9" customFormat="1" ht="15">
      <c r="D108" s="33"/>
    </row>
    <row r="109" s="9" customFormat="1" ht="15">
      <c r="D109" s="33"/>
    </row>
    <row r="110" s="9" customFormat="1" ht="15">
      <c r="D110" s="33"/>
    </row>
    <row r="111" s="9" customFormat="1" ht="15">
      <c r="D111" s="33"/>
    </row>
    <row r="112" s="9" customFormat="1" ht="15">
      <c r="D112" s="33"/>
    </row>
    <row r="113" s="9" customFormat="1" ht="15">
      <c r="D113" s="33"/>
    </row>
    <row r="114" s="9" customFormat="1" ht="15">
      <c r="D114" s="33"/>
    </row>
    <row r="115" s="9" customFormat="1" ht="15">
      <c r="D115" s="33"/>
    </row>
    <row r="116" s="9" customFormat="1" ht="15">
      <c r="D116" s="33"/>
    </row>
    <row r="117" s="9" customFormat="1" ht="15">
      <c r="D117" s="33"/>
    </row>
    <row r="118" s="9" customFormat="1" ht="15">
      <c r="D118" s="33"/>
    </row>
    <row r="119" s="9" customFormat="1" ht="15">
      <c r="D119" s="33"/>
    </row>
    <row r="120" s="9" customFormat="1" ht="15">
      <c r="D120" s="33"/>
    </row>
    <row r="121" s="9" customFormat="1" ht="15">
      <c r="D121" s="33"/>
    </row>
  </sheetData>
  <sheetProtection/>
  <mergeCells count="1">
    <mergeCell ref="A1:D1"/>
  </mergeCells>
  <conditionalFormatting sqref="D4:D16">
    <cfRule type="cellIs" priority="1" dxfId="0" operator="lessThan" stopIfTrue="1">
      <formula>0</formula>
    </cfRule>
    <cfRule type="cellIs" priority="2" dxfId="0" operator="lessThan" stopIfTrue="1">
      <formula>0</formula>
    </cfRule>
  </conditionalFormatting>
  <conditionalFormatting sqref="D14:D16 D4:D12">
    <cfRule type="cellIs" priority="4" dxfId="0" operator="lessThan" stopIfTrue="1">
      <formula>0</formula>
    </cfRule>
  </conditionalFormatting>
  <conditionalFormatting sqref="A10:A11 A5">
    <cfRule type="expression" priority="3" dxfId="2" stopIfTrue="1">
      <formula>"len($A:$A)=3"</formula>
    </cfRule>
  </conditionalFormatting>
  <printOptions horizontalCentered="1"/>
  <pageMargins left="0.75" right="0.75" top="0.59" bottom="0.59" header="0.31" footer="0.31"/>
  <pageSetup blackAndWhite="1" fitToHeight="100" fitToWidth="1" horizontalDpi="600" verticalDpi="6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1"/>
  <sheetViews>
    <sheetView showZeros="0" tabSelected="1" view="pageBreakPreview" zoomScaleSheetLayoutView="100" workbookViewId="0" topLeftCell="A1">
      <selection activeCell="F9" sqref="F9"/>
    </sheetView>
  </sheetViews>
  <sheetFormatPr defaultColWidth="9.00390625" defaultRowHeight="15"/>
  <cols>
    <col min="1" max="1" width="42.421875" style="11" customWidth="1"/>
    <col min="2" max="3" width="13.57421875" style="11" bestFit="1" customWidth="1"/>
    <col min="4" max="4" width="17.00390625" style="12" customWidth="1"/>
    <col min="5" max="5" width="10.28125" style="11" customWidth="1"/>
    <col min="6" max="12" width="9.00390625" style="11" customWidth="1"/>
    <col min="13" max="13" width="12.7109375" style="11" bestFit="1" customWidth="1"/>
    <col min="14" max="16384" width="9.00390625" style="11" customWidth="1"/>
  </cols>
  <sheetData>
    <row r="1" spans="1:4" s="7" customFormat="1" ht="30" customHeight="1">
      <c r="A1" s="1" t="s">
        <v>1666</v>
      </c>
      <c r="B1" s="1"/>
      <c r="C1" s="1"/>
      <c r="D1" s="1"/>
    </row>
    <row r="2" spans="1:4" ht="18.75" customHeight="1">
      <c r="A2" s="13"/>
      <c r="B2" s="34"/>
      <c r="D2" s="35" t="s">
        <v>76</v>
      </c>
    </row>
    <row r="3" spans="1:4" s="8" customFormat="1" ht="42" customHeight="1">
      <c r="A3" s="15" t="s">
        <v>34</v>
      </c>
      <c r="B3" s="16" t="s">
        <v>35</v>
      </c>
      <c r="C3" s="16" t="s">
        <v>36</v>
      </c>
      <c r="D3" s="17" t="s">
        <v>37</v>
      </c>
    </row>
    <row r="4" spans="1:4" s="9" customFormat="1" ht="19.5" customHeight="1">
      <c r="A4" s="21" t="s">
        <v>1643</v>
      </c>
      <c r="B4" s="22">
        <v>17617</v>
      </c>
      <c r="C4" s="22">
        <v>18315</v>
      </c>
      <c r="D4" s="20">
        <f aca="true" t="shared" si="0" ref="D4:D16">IF(OR(VALUE(C4)=0,ISERROR(C4/B4-1)),"",C4/B4-1)</f>
        <v>0.039620820798092815</v>
      </c>
    </row>
    <row r="5" spans="1:4" s="9" customFormat="1" ht="19.5" customHeight="1">
      <c r="A5" s="21" t="s">
        <v>1644</v>
      </c>
      <c r="B5" s="22">
        <v>14943</v>
      </c>
      <c r="C5" s="22">
        <v>17709</v>
      </c>
      <c r="D5" s="20">
        <f t="shared" si="0"/>
        <v>0.18510339289299327</v>
      </c>
    </row>
    <row r="6" spans="1:4" s="9" customFormat="1" ht="19.5" customHeight="1">
      <c r="A6" s="21" t="s">
        <v>1645</v>
      </c>
      <c r="B6" s="22">
        <v>295</v>
      </c>
      <c r="C6" s="22">
        <v>274</v>
      </c>
      <c r="D6" s="20">
        <f t="shared" si="0"/>
        <v>-0.07118644067796609</v>
      </c>
    </row>
    <row r="7" spans="1:4" s="9" customFormat="1" ht="19.5" customHeight="1">
      <c r="A7" s="21" t="s">
        <v>1646</v>
      </c>
      <c r="B7" s="19">
        <v>11955</v>
      </c>
      <c r="C7" s="19">
        <v>10314</v>
      </c>
      <c r="D7" s="20">
        <f t="shared" si="0"/>
        <v>-0.13726474278544543</v>
      </c>
    </row>
    <row r="8" spans="1:4" s="9" customFormat="1" ht="19.5" customHeight="1">
      <c r="A8" s="21" t="s">
        <v>1647</v>
      </c>
      <c r="B8" s="19">
        <v>474</v>
      </c>
      <c r="C8" s="19">
        <v>407</v>
      </c>
      <c r="D8" s="20">
        <f t="shared" si="0"/>
        <v>-0.14135021097046419</v>
      </c>
    </row>
    <row r="9" spans="1:4" s="9" customFormat="1" ht="19.5" customHeight="1">
      <c r="A9" s="21" t="s">
        <v>1648</v>
      </c>
      <c r="B9" s="19">
        <v>360</v>
      </c>
      <c r="C9" s="19">
        <v>376</v>
      </c>
      <c r="D9" s="20">
        <f t="shared" si="0"/>
        <v>0.04444444444444451</v>
      </c>
    </row>
    <row r="10" spans="1:4" s="9" customFormat="1" ht="19.5" customHeight="1">
      <c r="A10" s="21" t="s">
        <v>1649</v>
      </c>
      <c r="B10" s="36">
        <v>6017</v>
      </c>
      <c r="C10" s="36">
        <v>6456</v>
      </c>
      <c r="D10" s="20">
        <f t="shared" si="0"/>
        <v>0.07295994681735074</v>
      </c>
    </row>
    <row r="11" spans="1:4" s="9" customFormat="1" ht="19.5" customHeight="1">
      <c r="A11" s="21" t="s">
        <v>1650</v>
      </c>
      <c r="B11" s="19">
        <v>20900</v>
      </c>
      <c r="C11" s="19">
        <v>20119</v>
      </c>
      <c r="D11" s="20">
        <f t="shared" si="0"/>
        <v>-0.037368421052631606</v>
      </c>
    </row>
    <row r="12" spans="1:4" s="10" customFormat="1" ht="19.5" customHeight="1">
      <c r="A12" s="24" t="s">
        <v>1408</v>
      </c>
      <c r="B12" s="26">
        <v>72561</v>
      </c>
      <c r="C12" s="26">
        <v>73970</v>
      </c>
      <c r="D12" s="27">
        <f t="shared" si="0"/>
        <v>0.01941814473339676</v>
      </c>
    </row>
    <row r="13" spans="1:4" s="9" customFormat="1" ht="19.5" customHeight="1">
      <c r="A13" s="37" t="s">
        <v>1651</v>
      </c>
      <c r="B13" s="29"/>
      <c r="C13" s="29"/>
      <c r="D13" s="20">
        <f t="shared" si="0"/>
      </c>
    </row>
    <row r="14" spans="1:4" s="9" customFormat="1" ht="19.5" customHeight="1">
      <c r="A14" s="21" t="s">
        <v>1652</v>
      </c>
      <c r="B14" s="30">
        <v>41375</v>
      </c>
      <c r="C14" s="38">
        <v>46978</v>
      </c>
      <c r="D14" s="20">
        <f t="shared" si="0"/>
        <v>0.13541993957703924</v>
      </c>
    </row>
    <row r="15" spans="1:4" s="9" customFormat="1" ht="19.5" customHeight="1">
      <c r="A15" s="18" t="s">
        <v>1653</v>
      </c>
      <c r="B15" s="30"/>
      <c r="C15" s="39"/>
      <c r="D15" s="20">
        <f t="shared" si="0"/>
      </c>
    </row>
    <row r="16" spans="1:4" s="10" customFormat="1" ht="19.5" customHeight="1">
      <c r="A16" s="32" t="s">
        <v>78</v>
      </c>
      <c r="B16" s="29">
        <v>113936</v>
      </c>
      <c r="C16" s="29">
        <v>120948</v>
      </c>
      <c r="D16" s="27">
        <f t="shared" si="0"/>
        <v>0.06154332256705519</v>
      </c>
    </row>
    <row r="17" spans="2:4" s="9" customFormat="1" ht="15">
      <c r="B17" s="40"/>
      <c r="D17" s="33"/>
    </row>
    <row r="18" spans="1:4" s="9" customFormat="1" ht="15">
      <c r="A18" s="41"/>
      <c r="B18" s="42"/>
      <c r="C18" s="43"/>
      <c r="D18" s="33"/>
    </row>
    <row r="19" spans="2:4" s="9" customFormat="1" ht="15">
      <c r="B19" s="40"/>
      <c r="D19" s="33"/>
    </row>
    <row r="20" spans="2:4" s="9" customFormat="1" ht="15">
      <c r="B20" s="40"/>
      <c r="D20" s="33"/>
    </row>
    <row r="21" spans="2:4" s="9" customFormat="1" ht="15">
      <c r="B21" s="40"/>
      <c r="D21" s="33"/>
    </row>
    <row r="22" spans="2:4" s="9" customFormat="1" ht="15">
      <c r="B22" s="40"/>
      <c r="D22" s="44"/>
    </row>
    <row r="23" spans="2:4" s="9" customFormat="1" ht="15">
      <c r="B23" s="40"/>
      <c r="D23" s="33"/>
    </row>
    <row r="24" s="9" customFormat="1" ht="15">
      <c r="D24" s="33"/>
    </row>
    <row r="25" s="9" customFormat="1" ht="15">
      <c r="D25" s="33"/>
    </row>
    <row r="26" s="9" customFormat="1" ht="15">
      <c r="D26" s="33"/>
    </row>
    <row r="27" s="9" customFormat="1" ht="15">
      <c r="D27" s="33"/>
    </row>
    <row r="28" s="9" customFormat="1" ht="15">
      <c r="D28" s="33"/>
    </row>
    <row r="29" s="9" customFormat="1" ht="15">
      <c r="D29" s="33"/>
    </row>
    <row r="30" s="9" customFormat="1" ht="15">
      <c r="D30" s="33"/>
    </row>
    <row r="31" s="9" customFormat="1" ht="15">
      <c r="D31" s="33"/>
    </row>
    <row r="32" s="9" customFormat="1" ht="15">
      <c r="D32" s="33"/>
    </row>
    <row r="33" s="9" customFormat="1" ht="15">
      <c r="D33" s="33"/>
    </row>
    <row r="34" s="9" customFormat="1" ht="15">
      <c r="D34" s="33"/>
    </row>
    <row r="35" s="9" customFormat="1" ht="15">
      <c r="D35" s="33"/>
    </row>
    <row r="36" s="9" customFormat="1" ht="15">
      <c r="D36" s="33"/>
    </row>
    <row r="37" s="9" customFormat="1" ht="15">
      <c r="D37" s="33"/>
    </row>
    <row r="38" s="9" customFormat="1" ht="15">
      <c r="D38" s="33"/>
    </row>
    <row r="39" s="9" customFormat="1" ht="15">
      <c r="D39" s="33"/>
    </row>
    <row r="40" s="9" customFormat="1" ht="15">
      <c r="D40" s="33"/>
    </row>
    <row r="41" s="9" customFormat="1" ht="15">
      <c r="D41" s="33"/>
    </row>
    <row r="42" s="9" customFormat="1" ht="15">
      <c r="D42" s="33"/>
    </row>
    <row r="43" s="9" customFormat="1" ht="15">
      <c r="D43" s="33"/>
    </row>
    <row r="44" s="9" customFormat="1" ht="15">
      <c r="D44" s="33"/>
    </row>
    <row r="45" s="9" customFormat="1" ht="15">
      <c r="D45" s="33"/>
    </row>
    <row r="46" s="9" customFormat="1" ht="15">
      <c r="D46" s="33"/>
    </row>
    <row r="47" s="9" customFormat="1" ht="15">
      <c r="D47" s="33"/>
    </row>
    <row r="48" s="9" customFormat="1" ht="15">
      <c r="D48" s="33"/>
    </row>
    <row r="49" s="9" customFormat="1" ht="15">
      <c r="D49" s="33"/>
    </row>
    <row r="50" s="9" customFormat="1" ht="15">
      <c r="D50" s="33"/>
    </row>
    <row r="51" s="9" customFormat="1" ht="15">
      <c r="D51" s="33"/>
    </row>
    <row r="52" s="9" customFormat="1" ht="15">
      <c r="D52" s="33"/>
    </row>
    <row r="53" s="9" customFormat="1" ht="15">
      <c r="D53" s="33"/>
    </row>
    <row r="54" s="9" customFormat="1" ht="15">
      <c r="D54" s="33"/>
    </row>
    <row r="55" s="9" customFormat="1" ht="15">
      <c r="D55" s="33"/>
    </row>
    <row r="56" s="9" customFormat="1" ht="15">
      <c r="D56" s="33"/>
    </row>
    <row r="57" s="9" customFormat="1" ht="15">
      <c r="D57" s="33"/>
    </row>
    <row r="58" s="9" customFormat="1" ht="15">
      <c r="D58" s="33"/>
    </row>
    <row r="59" s="9" customFormat="1" ht="15">
      <c r="D59" s="33"/>
    </row>
    <row r="60" s="9" customFormat="1" ht="15">
      <c r="D60" s="33"/>
    </row>
    <row r="61" s="9" customFormat="1" ht="15">
      <c r="D61" s="33"/>
    </row>
    <row r="62" s="9" customFormat="1" ht="15">
      <c r="D62" s="33"/>
    </row>
    <row r="63" s="9" customFormat="1" ht="15">
      <c r="D63" s="33"/>
    </row>
    <row r="64" s="9" customFormat="1" ht="15">
      <c r="D64" s="33"/>
    </row>
    <row r="65" s="9" customFormat="1" ht="15">
      <c r="D65" s="33"/>
    </row>
    <row r="66" s="9" customFormat="1" ht="15">
      <c r="D66" s="33"/>
    </row>
    <row r="67" s="9" customFormat="1" ht="15">
      <c r="D67" s="33"/>
    </row>
    <row r="68" s="9" customFormat="1" ht="15">
      <c r="D68" s="33"/>
    </row>
    <row r="69" s="9" customFormat="1" ht="15">
      <c r="D69" s="33"/>
    </row>
    <row r="70" s="9" customFormat="1" ht="15">
      <c r="D70" s="33"/>
    </row>
    <row r="71" s="9" customFormat="1" ht="15">
      <c r="D71" s="33"/>
    </row>
    <row r="72" s="9" customFormat="1" ht="15">
      <c r="D72" s="33"/>
    </row>
    <row r="73" s="9" customFormat="1" ht="15">
      <c r="D73" s="33"/>
    </row>
    <row r="74" s="9" customFormat="1" ht="15">
      <c r="D74" s="33"/>
    </row>
    <row r="75" s="9" customFormat="1" ht="15">
      <c r="D75" s="33"/>
    </row>
    <row r="76" s="9" customFormat="1" ht="15">
      <c r="D76" s="33"/>
    </row>
    <row r="77" s="9" customFormat="1" ht="15">
      <c r="D77" s="33"/>
    </row>
    <row r="78" s="9" customFormat="1" ht="15">
      <c r="D78" s="33"/>
    </row>
    <row r="79" s="9" customFormat="1" ht="15">
      <c r="D79" s="33"/>
    </row>
    <row r="80" s="9" customFormat="1" ht="15">
      <c r="D80" s="33"/>
    </row>
    <row r="81" s="9" customFormat="1" ht="15">
      <c r="D81" s="33"/>
    </row>
    <row r="82" s="9" customFormat="1" ht="15">
      <c r="D82" s="33"/>
    </row>
    <row r="83" s="9" customFormat="1" ht="15">
      <c r="D83" s="33"/>
    </row>
    <row r="84" s="9" customFormat="1" ht="15">
      <c r="D84" s="33"/>
    </row>
    <row r="85" s="9" customFormat="1" ht="15">
      <c r="D85" s="33"/>
    </row>
    <row r="86" s="9" customFormat="1" ht="15">
      <c r="D86" s="33"/>
    </row>
    <row r="87" s="9" customFormat="1" ht="15">
      <c r="D87" s="33"/>
    </row>
    <row r="88" s="9" customFormat="1" ht="15">
      <c r="D88" s="33"/>
    </row>
    <row r="89" s="9" customFormat="1" ht="15">
      <c r="D89" s="33"/>
    </row>
    <row r="90" s="9" customFormat="1" ht="15">
      <c r="D90" s="33"/>
    </row>
    <row r="91" s="9" customFormat="1" ht="15">
      <c r="D91" s="33"/>
    </row>
    <row r="92" s="9" customFormat="1" ht="15">
      <c r="D92" s="33"/>
    </row>
    <row r="93" s="9" customFormat="1" ht="15">
      <c r="D93" s="33"/>
    </row>
    <row r="94" s="9" customFormat="1" ht="15">
      <c r="D94" s="33"/>
    </row>
    <row r="95" s="9" customFormat="1" ht="15">
      <c r="D95" s="33"/>
    </row>
    <row r="96" s="9" customFormat="1" ht="15">
      <c r="D96" s="33"/>
    </row>
    <row r="97" s="9" customFormat="1" ht="15">
      <c r="D97" s="33"/>
    </row>
    <row r="98" s="9" customFormat="1" ht="15">
      <c r="D98" s="33"/>
    </row>
    <row r="99" s="9" customFormat="1" ht="15">
      <c r="D99" s="33"/>
    </row>
    <row r="100" s="9" customFormat="1" ht="15">
      <c r="D100" s="33"/>
    </row>
    <row r="101" s="9" customFormat="1" ht="15">
      <c r="D101" s="33"/>
    </row>
    <row r="102" s="9" customFormat="1" ht="15">
      <c r="D102" s="33"/>
    </row>
    <row r="103" s="9" customFormat="1" ht="15">
      <c r="D103" s="33"/>
    </row>
    <row r="104" s="9" customFormat="1" ht="15">
      <c r="D104" s="33"/>
    </row>
    <row r="105" s="9" customFormat="1" ht="15">
      <c r="D105" s="33"/>
    </row>
    <row r="106" s="9" customFormat="1" ht="15">
      <c r="D106" s="33"/>
    </row>
    <row r="107" s="9" customFormat="1" ht="15">
      <c r="D107" s="33"/>
    </row>
    <row r="108" s="9" customFormat="1" ht="15">
      <c r="D108" s="33"/>
    </row>
    <row r="109" s="9" customFormat="1" ht="15">
      <c r="D109" s="33"/>
    </row>
    <row r="110" s="9" customFormat="1" ht="15">
      <c r="D110" s="33"/>
    </row>
    <row r="111" s="9" customFormat="1" ht="15">
      <c r="D111" s="33"/>
    </row>
    <row r="112" s="9" customFormat="1" ht="15">
      <c r="D112" s="33"/>
    </row>
    <row r="113" s="9" customFormat="1" ht="15">
      <c r="D113" s="33"/>
    </row>
    <row r="114" s="9" customFormat="1" ht="15">
      <c r="D114" s="33"/>
    </row>
    <row r="115" s="9" customFormat="1" ht="15">
      <c r="D115" s="33"/>
    </row>
    <row r="116" s="9" customFormat="1" ht="15">
      <c r="D116" s="33"/>
    </row>
    <row r="117" s="9" customFormat="1" ht="15">
      <c r="D117" s="33"/>
    </row>
    <row r="118" s="9" customFormat="1" ht="15">
      <c r="D118" s="33"/>
    </row>
    <row r="119" s="9" customFormat="1" ht="15">
      <c r="D119" s="33"/>
    </row>
    <row r="120" s="9" customFormat="1" ht="15">
      <c r="D120" s="33"/>
    </row>
    <row r="121" s="9" customFormat="1" ht="15">
      <c r="D121" s="33"/>
    </row>
  </sheetData>
  <sheetProtection/>
  <mergeCells count="1">
    <mergeCell ref="A1:D1"/>
  </mergeCells>
  <conditionalFormatting sqref="D4:D16">
    <cfRule type="cellIs" priority="1" dxfId="0" operator="lessThan" stopIfTrue="1">
      <formula>0</formula>
    </cfRule>
    <cfRule type="cellIs" priority="2" dxfId="0" operator="lessThan" stopIfTrue="1">
      <formula>0</formula>
    </cfRule>
  </conditionalFormatting>
  <conditionalFormatting sqref="A13:A15 A4:A11">
    <cfRule type="expression" priority="4" dxfId="2" stopIfTrue="1">
      <formula>"len($A:$A)=3"</formula>
    </cfRule>
  </conditionalFormatting>
  <printOptions horizontalCentered="1"/>
  <pageMargins left="0.75" right="0.75" top="0.59" bottom="0.59" header="0.31" footer="0.31"/>
  <pageSetup blackAndWhite="1" fitToHeight="10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7"/>
  <sheetViews>
    <sheetView workbookViewId="0" topLeftCell="W1">
      <selection activeCell="AC17" sqref="AC17"/>
    </sheetView>
  </sheetViews>
  <sheetFormatPr defaultColWidth="9.00390625" defaultRowHeight="15"/>
  <cols>
    <col min="1" max="1" width="26.421875" style="0" bestFit="1" customWidth="1"/>
    <col min="2" max="3" width="7.140625" style="0" bestFit="1" customWidth="1"/>
    <col min="4" max="4" width="11.28125" style="0" bestFit="1" customWidth="1"/>
    <col min="5" max="5" width="15.7109375" style="0" bestFit="1" customWidth="1"/>
    <col min="6" max="6" width="11.28125" style="0" bestFit="1" customWidth="1"/>
    <col min="7" max="7" width="7.140625" style="0" bestFit="1" customWidth="1"/>
    <col min="8" max="8" width="15.7109375" style="0" bestFit="1" customWidth="1"/>
    <col min="9" max="10" width="7.140625" style="0" bestFit="1" customWidth="1"/>
    <col min="11" max="11" width="15.7109375" style="0" bestFit="1" customWidth="1"/>
    <col min="12" max="12" width="11.28125" style="0" bestFit="1" customWidth="1"/>
    <col min="13" max="13" width="7.140625" style="0" bestFit="1" customWidth="1"/>
    <col min="14" max="14" width="11.28125" style="0" bestFit="1" customWidth="1"/>
    <col min="15" max="15" width="5.140625" style="0" bestFit="1" customWidth="1"/>
    <col min="16" max="16" width="7.140625" style="0" bestFit="1" customWidth="1"/>
    <col min="17" max="17" width="13.421875" style="0" bestFit="1" customWidth="1"/>
    <col min="18" max="18" width="9.140625" style="0" bestFit="1" customWidth="1"/>
    <col min="19" max="19" width="20.00390625" style="0" bestFit="1" customWidth="1"/>
    <col min="20" max="20" width="9.140625" style="0" bestFit="1" customWidth="1"/>
    <col min="21" max="21" width="17.8515625" style="0" bestFit="1" customWidth="1"/>
    <col min="22" max="22" width="30.8515625" style="0" bestFit="1" customWidth="1"/>
    <col min="23" max="23" width="9.140625" style="0" bestFit="1" customWidth="1"/>
    <col min="24" max="24" width="17.8515625" style="0" bestFit="1" customWidth="1"/>
    <col min="25" max="25" width="9.140625" style="0" bestFit="1" customWidth="1"/>
    <col min="26" max="26" width="20.00390625" style="0" bestFit="1" customWidth="1"/>
    <col min="27" max="27" width="9.140625" style="0" bestFit="1" customWidth="1"/>
    <col min="28" max="28" width="17.8515625" style="0" bestFit="1" customWidth="1"/>
    <col min="29" max="29" width="29.00390625" style="0" customWidth="1"/>
    <col min="30" max="30" width="9.140625" style="0" bestFit="1" customWidth="1"/>
    <col min="31" max="31" width="17.8515625" style="0" bestFit="1" customWidth="1"/>
    <col min="32" max="33" width="9.140625" style="0" bestFit="1" customWidth="1"/>
  </cols>
  <sheetData>
    <row r="1" spans="1:33" ht="25.5">
      <c r="A1" s="237" t="s">
        <v>75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</row>
    <row r="2" spans="1:33" ht="14.25" customHeight="1">
      <c r="A2" s="92" t="s">
        <v>76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</row>
    <row r="3" spans="1:33" ht="14.25">
      <c r="A3" s="238" t="s">
        <v>77</v>
      </c>
      <c r="B3" s="239" t="s">
        <v>38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 t="s">
        <v>56</v>
      </c>
      <c r="S3" s="239"/>
      <c r="T3" s="239"/>
      <c r="U3" s="239"/>
      <c r="V3" s="239"/>
      <c r="W3" s="239"/>
      <c r="X3" s="239"/>
      <c r="Y3" s="239"/>
      <c r="Z3" s="241" t="s">
        <v>78</v>
      </c>
      <c r="AA3" s="242"/>
      <c r="AB3" s="242"/>
      <c r="AC3" s="242"/>
      <c r="AD3" s="242"/>
      <c r="AE3" s="242"/>
      <c r="AF3" s="242"/>
      <c r="AG3" s="239" t="s">
        <v>78</v>
      </c>
    </row>
    <row r="4" spans="1:33" ht="14.25">
      <c r="A4" s="238"/>
      <c r="B4" s="239" t="s">
        <v>79</v>
      </c>
      <c r="C4" s="239" t="s">
        <v>80</v>
      </c>
      <c r="D4" s="239" t="s">
        <v>81</v>
      </c>
      <c r="E4" s="239" t="s">
        <v>82</v>
      </c>
      <c r="F4" s="239" t="s">
        <v>83</v>
      </c>
      <c r="G4" s="239" t="s">
        <v>84</v>
      </c>
      <c r="H4" s="239" t="s">
        <v>85</v>
      </c>
      <c r="I4" s="239" t="s">
        <v>86</v>
      </c>
      <c r="J4" s="239" t="s">
        <v>87</v>
      </c>
      <c r="K4" s="239" t="s">
        <v>88</v>
      </c>
      <c r="L4" s="239" t="s">
        <v>89</v>
      </c>
      <c r="M4" s="239" t="s">
        <v>90</v>
      </c>
      <c r="N4" s="239" t="s">
        <v>91</v>
      </c>
      <c r="O4" s="239" t="s">
        <v>92</v>
      </c>
      <c r="P4" s="239" t="s">
        <v>93</v>
      </c>
      <c r="Q4" s="239" t="s">
        <v>94</v>
      </c>
      <c r="R4" s="239" t="s">
        <v>95</v>
      </c>
      <c r="S4" s="239" t="s">
        <v>96</v>
      </c>
      <c r="T4" s="239" t="s">
        <v>97</v>
      </c>
      <c r="U4" s="239" t="s">
        <v>98</v>
      </c>
      <c r="V4" s="239" t="s">
        <v>99</v>
      </c>
      <c r="W4" s="239" t="s">
        <v>100</v>
      </c>
      <c r="X4" s="239" t="s">
        <v>101</v>
      </c>
      <c r="Y4" s="239" t="s">
        <v>102</v>
      </c>
      <c r="Z4" s="239" t="s">
        <v>96</v>
      </c>
      <c r="AA4" s="239" t="s">
        <v>97</v>
      </c>
      <c r="AB4" s="239" t="s">
        <v>98</v>
      </c>
      <c r="AC4" s="239" t="s">
        <v>99</v>
      </c>
      <c r="AD4" s="239" t="s">
        <v>100</v>
      </c>
      <c r="AE4" s="239" t="s">
        <v>101</v>
      </c>
      <c r="AF4" s="241" t="s">
        <v>102</v>
      </c>
      <c r="AG4" s="239"/>
    </row>
    <row r="5" spans="1:33" s="236" customFormat="1" ht="15">
      <c r="A5" s="95" t="s">
        <v>103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</row>
    <row r="6" spans="1:33" s="236" customFormat="1" ht="15">
      <c r="A6" s="95" t="s">
        <v>104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</row>
    <row r="7" spans="1:33" s="236" customFormat="1" ht="15">
      <c r="A7" s="95" t="s">
        <v>37</v>
      </c>
      <c r="B7" s="240">
        <f>IF(B5=0,0,B6/B5)*100</f>
        <v>0</v>
      </c>
      <c r="C7" s="240">
        <f aca="true" t="shared" si="0" ref="C7:AG7">IF(C5=0,0,C6/C5)*100</f>
        <v>0</v>
      </c>
      <c r="D7" s="240">
        <f t="shared" si="0"/>
        <v>0</v>
      </c>
      <c r="E7" s="240">
        <f t="shared" si="0"/>
        <v>0</v>
      </c>
      <c r="F7" s="240">
        <f t="shared" si="0"/>
        <v>0</v>
      </c>
      <c r="G7" s="240">
        <f t="shared" si="0"/>
        <v>0</v>
      </c>
      <c r="H7" s="240">
        <f t="shared" si="0"/>
        <v>0</v>
      </c>
      <c r="I7" s="240">
        <f t="shared" si="0"/>
        <v>0</v>
      </c>
      <c r="J7" s="240">
        <f t="shared" si="0"/>
        <v>0</v>
      </c>
      <c r="K7" s="240">
        <f t="shared" si="0"/>
        <v>0</v>
      </c>
      <c r="L7" s="240">
        <f t="shared" si="0"/>
        <v>0</v>
      </c>
      <c r="M7" s="240">
        <f t="shared" si="0"/>
        <v>0</v>
      </c>
      <c r="N7" s="240">
        <f t="shared" si="0"/>
        <v>0</v>
      </c>
      <c r="O7" s="240">
        <f t="shared" si="0"/>
        <v>0</v>
      </c>
      <c r="P7" s="240">
        <f t="shared" si="0"/>
        <v>0</v>
      </c>
      <c r="Q7" s="240">
        <f t="shared" si="0"/>
        <v>0</v>
      </c>
      <c r="R7" s="240">
        <f t="shared" si="0"/>
        <v>0</v>
      </c>
      <c r="S7" s="240">
        <f t="shared" si="0"/>
        <v>0</v>
      </c>
      <c r="T7" s="240">
        <f t="shared" si="0"/>
        <v>0</v>
      </c>
      <c r="U7" s="240">
        <f t="shared" si="0"/>
        <v>0</v>
      </c>
      <c r="V7" s="240">
        <f t="shared" si="0"/>
        <v>0</v>
      </c>
      <c r="W7" s="240">
        <f t="shared" si="0"/>
        <v>0</v>
      </c>
      <c r="X7" s="240">
        <f t="shared" si="0"/>
        <v>0</v>
      </c>
      <c r="Y7" s="240">
        <f t="shared" si="0"/>
        <v>0</v>
      </c>
      <c r="Z7" s="240">
        <f t="shared" si="0"/>
        <v>0</v>
      </c>
      <c r="AA7" s="240">
        <f t="shared" si="0"/>
        <v>0</v>
      </c>
      <c r="AB7" s="240">
        <f t="shared" si="0"/>
        <v>0</v>
      </c>
      <c r="AC7" s="240">
        <f t="shared" si="0"/>
        <v>0</v>
      </c>
      <c r="AD7" s="240">
        <f t="shared" si="0"/>
        <v>0</v>
      </c>
      <c r="AE7" s="240">
        <f t="shared" si="0"/>
        <v>0</v>
      </c>
      <c r="AF7" s="240">
        <f t="shared" si="0"/>
        <v>0</v>
      </c>
      <c r="AG7" s="240">
        <f t="shared" si="0"/>
        <v>0</v>
      </c>
    </row>
  </sheetData>
  <sheetProtection/>
  <mergeCells count="6">
    <mergeCell ref="A1:AG1"/>
    <mergeCell ref="B3:Q3"/>
    <mergeCell ref="R3:Y3"/>
    <mergeCell ref="Z3:AF3"/>
    <mergeCell ref="A3:A4"/>
    <mergeCell ref="AG3:AG4"/>
  </mergeCells>
  <printOptions/>
  <pageMargins left="0.7" right="0.7" top="0.75" bottom="0.75" header="0.3" footer="0.3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showZeros="0" tabSelected="1" view="pageBreakPreview" zoomScaleSheetLayoutView="100" workbookViewId="0" topLeftCell="A1">
      <selection activeCell="F9" sqref="F9"/>
    </sheetView>
  </sheetViews>
  <sheetFormatPr defaultColWidth="9.00390625" defaultRowHeight="15"/>
  <cols>
    <col min="1" max="1" width="43.8515625" style="11" customWidth="1"/>
    <col min="2" max="3" width="13.57421875" style="11" bestFit="1" customWidth="1"/>
    <col min="4" max="4" width="17.00390625" style="12" customWidth="1"/>
    <col min="5" max="9" width="9.00390625" style="11" customWidth="1"/>
    <col min="10" max="10" width="12.7109375" style="11" bestFit="1" customWidth="1"/>
    <col min="11" max="16384" width="9.00390625" style="11" customWidth="1"/>
  </cols>
  <sheetData>
    <row r="1" spans="1:4" s="7" customFormat="1" ht="30" customHeight="1">
      <c r="A1" s="1" t="s">
        <v>1667</v>
      </c>
      <c r="B1" s="1"/>
      <c r="C1" s="1"/>
      <c r="D1" s="1"/>
    </row>
    <row r="2" spans="1:10" ht="18.75" customHeight="1">
      <c r="A2" s="13"/>
      <c r="C2" s="14"/>
      <c r="D2" s="14" t="s">
        <v>76</v>
      </c>
      <c r="E2"/>
      <c r="F2"/>
      <c r="G2"/>
      <c r="H2"/>
      <c r="I2"/>
      <c r="J2"/>
    </row>
    <row r="3" spans="1:4" s="8" customFormat="1" ht="51" customHeight="1">
      <c r="A3" s="15" t="s">
        <v>34</v>
      </c>
      <c r="B3" s="16" t="s">
        <v>35</v>
      </c>
      <c r="C3" s="16" t="s">
        <v>36</v>
      </c>
      <c r="D3" s="17" t="s">
        <v>37</v>
      </c>
    </row>
    <row r="4" spans="1:4" s="9" customFormat="1" ht="19.5" customHeight="1">
      <c r="A4" s="18" t="s">
        <v>1655</v>
      </c>
      <c r="B4" s="19">
        <v>22491</v>
      </c>
      <c r="C4" s="19">
        <v>24235</v>
      </c>
      <c r="D4" s="20">
        <f aca="true" t="shared" si="0" ref="D4:D16">IF(OR(VALUE(C4)=0,ISERROR(C4/B4-1)),"",C4/B4-1)</f>
        <v>0.07754212796229609</v>
      </c>
    </row>
    <row r="5" spans="1:4" s="9" customFormat="1" ht="19.5" customHeight="1">
      <c r="A5" s="21" t="s">
        <v>1656</v>
      </c>
      <c r="B5" s="19">
        <v>14378</v>
      </c>
      <c r="C5" s="19">
        <v>17709</v>
      </c>
      <c r="D5" s="20">
        <f t="shared" si="0"/>
        <v>0.23167338990123798</v>
      </c>
    </row>
    <row r="6" spans="1:4" s="9" customFormat="1" ht="19.5" customHeight="1">
      <c r="A6" s="18" t="s">
        <v>1657</v>
      </c>
      <c r="B6" s="22">
        <v>484</v>
      </c>
      <c r="C6" s="22">
        <v>560</v>
      </c>
      <c r="D6" s="20">
        <f t="shared" si="0"/>
        <v>0.15702479338842967</v>
      </c>
    </row>
    <row r="7" spans="1:4" s="9" customFormat="1" ht="19.5" customHeight="1">
      <c r="A7" s="18" t="s">
        <v>1658</v>
      </c>
      <c r="B7" s="22">
        <v>6132</v>
      </c>
      <c r="C7" s="22">
        <v>7219</v>
      </c>
      <c r="D7" s="20">
        <f t="shared" si="0"/>
        <v>0.17726679712981075</v>
      </c>
    </row>
    <row r="8" spans="1:4" s="9" customFormat="1" ht="19.5" customHeight="1">
      <c r="A8" s="18" t="s">
        <v>1659</v>
      </c>
      <c r="B8" s="22">
        <v>465</v>
      </c>
      <c r="C8" s="22">
        <v>479</v>
      </c>
      <c r="D8" s="20">
        <f t="shared" si="0"/>
        <v>0.03010752688172036</v>
      </c>
    </row>
    <row r="9" spans="1:4" s="9" customFormat="1" ht="19.5" customHeight="1">
      <c r="A9" s="18" t="s">
        <v>1660</v>
      </c>
      <c r="B9" s="22">
        <v>1441</v>
      </c>
      <c r="C9" s="22">
        <v>1885</v>
      </c>
      <c r="D9" s="20">
        <f t="shared" si="0"/>
        <v>0.30811936155447617</v>
      </c>
    </row>
    <row r="10" spans="1:4" s="9" customFormat="1" ht="19.5" customHeight="1">
      <c r="A10" s="21" t="s">
        <v>1661</v>
      </c>
      <c r="B10" s="19">
        <v>3382</v>
      </c>
      <c r="C10" s="19">
        <v>3898</v>
      </c>
      <c r="D10" s="20">
        <f t="shared" si="0"/>
        <v>0.15257244234180956</v>
      </c>
    </row>
    <row r="11" spans="1:4" s="9" customFormat="1" ht="19.5" customHeight="1">
      <c r="A11" s="21" t="s">
        <v>1662</v>
      </c>
      <c r="B11" s="23">
        <v>17436</v>
      </c>
      <c r="C11" s="23">
        <v>18619</v>
      </c>
      <c r="D11" s="20">
        <f t="shared" si="0"/>
        <v>0.06784813030511594</v>
      </c>
    </row>
    <row r="12" spans="1:4" s="10" customFormat="1" ht="19.5" customHeight="1">
      <c r="A12" s="24" t="s">
        <v>1154</v>
      </c>
      <c r="B12" s="25">
        <v>66209</v>
      </c>
      <c r="C12" s="26">
        <v>74604</v>
      </c>
      <c r="D12" s="27">
        <f t="shared" si="0"/>
        <v>0.1267954507695328</v>
      </c>
    </row>
    <row r="13" spans="1:4" s="9" customFormat="1" ht="19.5" customHeight="1">
      <c r="A13" s="28" t="s">
        <v>1663</v>
      </c>
      <c r="B13" s="29"/>
      <c r="C13" s="29"/>
      <c r="D13" s="20">
        <f t="shared" si="0"/>
      </c>
    </row>
    <row r="14" spans="1:4" s="9" customFormat="1" ht="19.5" customHeight="1">
      <c r="A14" s="18" t="s">
        <v>1664</v>
      </c>
      <c r="B14" s="30"/>
      <c r="C14" s="31"/>
      <c r="D14" s="20">
        <f t="shared" si="0"/>
      </c>
    </row>
    <row r="15" spans="1:4" s="9" customFormat="1" ht="19.5" customHeight="1">
      <c r="A15" s="18" t="s">
        <v>1665</v>
      </c>
      <c r="B15" s="30">
        <v>47079</v>
      </c>
      <c r="C15" s="23">
        <v>43787</v>
      </c>
      <c r="D15" s="20">
        <f t="shared" si="0"/>
        <v>-0.06992501964782605</v>
      </c>
    </row>
    <row r="16" spans="1:4" s="10" customFormat="1" ht="19.5" customHeight="1">
      <c r="A16" s="32" t="s">
        <v>142</v>
      </c>
      <c r="B16" s="29">
        <v>113288</v>
      </c>
      <c r="C16" s="29">
        <v>118391</v>
      </c>
      <c r="D16" s="27">
        <f t="shared" si="0"/>
        <v>0.045044488383588766</v>
      </c>
    </row>
    <row r="17" s="9" customFormat="1" ht="15">
      <c r="D17" s="33"/>
    </row>
    <row r="18" s="9" customFormat="1" ht="15">
      <c r="D18" s="33"/>
    </row>
    <row r="19" s="9" customFormat="1" ht="15">
      <c r="D19" s="33"/>
    </row>
    <row r="20" s="9" customFormat="1" ht="15">
      <c r="D20" s="33"/>
    </row>
    <row r="21" s="9" customFormat="1" ht="15">
      <c r="D21" s="33"/>
    </row>
    <row r="22" s="9" customFormat="1" ht="15">
      <c r="D22" s="33"/>
    </row>
    <row r="23" s="9" customFormat="1" ht="15">
      <c r="D23" s="33"/>
    </row>
    <row r="24" s="9" customFormat="1" ht="15">
      <c r="D24" s="33"/>
    </row>
    <row r="25" s="9" customFormat="1" ht="15">
      <c r="D25" s="33"/>
    </row>
    <row r="26" s="9" customFormat="1" ht="15">
      <c r="D26" s="33"/>
    </row>
    <row r="27" s="9" customFormat="1" ht="15">
      <c r="D27" s="33"/>
    </row>
    <row r="28" s="9" customFormat="1" ht="15">
      <c r="D28" s="33"/>
    </row>
    <row r="29" s="9" customFormat="1" ht="15">
      <c r="D29" s="33"/>
    </row>
    <row r="30" s="9" customFormat="1" ht="15">
      <c r="D30" s="33"/>
    </row>
    <row r="31" s="9" customFormat="1" ht="15">
      <c r="D31" s="33"/>
    </row>
    <row r="32" s="9" customFormat="1" ht="15">
      <c r="D32" s="33"/>
    </row>
    <row r="33" s="9" customFormat="1" ht="15">
      <c r="D33" s="33"/>
    </row>
    <row r="34" s="9" customFormat="1" ht="15">
      <c r="D34" s="33"/>
    </row>
    <row r="35" s="9" customFormat="1" ht="15">
      <c r="D35" s="33"/>
    </row>
    <row r="36" s="9" customFormat="1" ht="15">
      <c r="D36" s="33"/>
    </row>
    <row r="37" s="9" customFormat="1" ht="15">
      <c r="D37" s="33"/>
    </row>
    <row r="38" s="9" customFormat="1" ht="15">
      <c r="D38" s="33"/>
    </row>
    <row r="39" s="9" customFormat="1" ht="15">
      <c r="D39" s="33"/>
    </row>
    <row r="40" s="9" customFormat="1" ht="15">
      <c r="D40" s="33"/>
    </row>
    <row r="41" s="9" customFormat="1" ht="15">
      <c r="D41" s="33"/>
    </row>
    <row r="42" s="9" customFormat="1" ht="15">
      <c r="D42" s="33"/>
    </row>
    <row r="43" s="9" customFormat="1" ht="15">
      <c r="D43" s="33"/>
    </row>
    <row r="44" s="9" customFormat="1" ht="15">
      <c r="D44" s="33"/>
    </row>
    <row r="45" s="9" customFormat="1" ht="15">
      <c r="D45" s="33"/>
    </row>
    <row r="46" s="9" customFormat="1" ht="15">
      <c r="D46" s="33"/>
    </row>
    <row r="47" s="9" customFormat="1" ht="15">
      <c r="D47" s="33"/>
    </row>
    <row r="48" s="9" customFormat="1" ht="15">
      <c r="D48" s="33"/>
    </row>
    <row r="49" s="9" customFormat="1" ht="15">
      <c r="D49" s="33"/>
    </row>
    <row r="50" s="9" customFormat="1" ht="15">
      <c r="D50" s="33"/>
    </row>
    <row r="51" s="9" customFormat="1" ht="15">
      <c r="D51" s="33"/>
    </row>
    <row r="52" s="9" customFormat="1" ht="15">
      <c r="D52" s="33"/>
    </row>
    <row r="53" s="9" customFormat="1" ht="15">
      <c r="D53" s="33"/>
    </row>
    <row r="54" s="9" customFormat="1" ht="15">
      <c r="D54" s="33"/>
    </row>
    <row r="55" s="9" customFormat="1" ht="15">
      <c r="D55" s="33"/>
    </row>
    <row r="56" s="9" customFormat="1" ht="15">
      <c r="D56" s="33"/>
    </row>
    <row r="57" s="9" customFormat="1" ht="15">
      <c r="D57" s="33"/>
    </row>
    <row r="58" s="9" customFormat="1" ht="15">
      <c r="D58" s="33"/>
    </row>
    <row r="59" s="9" customFormat="1" ht="15">
      <c r="D59" s="33"/>
    </row>
    <row r="60" s="9" customFormat="1" ht="15">
      <c r="D60" s="33"/>
    </row>
    <row r="61" s="9" customFormat="1" ht="15">
      <c r="D61" s="33"/>
    </row>
    <row r="62" s="9" customFormat="1" ht="15">
      <c r="D62" s="33"/>
    </row>
    <row r="63" s="9" customFormat="1" ht="15">
      <c r="D63" s="33"/>
    </row>
    <row r="64" s="9" customFormat="1" ht="15">
      <c r="D64" s="33"/>
    </row>
    <row r="65" s="9" customFormat="1" ht="15">
      <c r="D65" s="33"/>
    </row>
    <row r="66" s="9" customFormat="1" ht="15">
      <c r="D66" s="33"/>
    </row>
    <row r="67" s="9" customFormat="1" ht="15">
      <c r="D67" s="33"/>
    </row>
    <row r="68" s="9" customFormat="1" ht="15">
      <c r="D68" s="33"/>
    </row>
    <row r="69" s="9" customFormat="1" ht="15">
      <c r="D69" s="33"/>
    </row>
    <row r="70" s="9" customFormat="1" ht="15">
      <c r="D70" s="33"/>
    </row>
    <row r="71" s="9" customFormat="1" ht="15">
      <c r="D71" s="33"/>
    </row>
    <row r="72" s="9" customFormat="1" ht="15">
      <c r="D72" s="33"/>
    </row>
    <row r="73" s="9" customFormat="1" ht="15">
      <c r="D73" s="33"/>
    </row>
    <row r="74" s="9" customFormat="1" ht="15">
      <c r="D74" s="33"/>
    </row>
    <row r="75" s="9" customFormat="1" ht="15">
      <c r="D75" s="33"/>
    </row>
    <row r="76" s="9" customFormat="1" ht="15">
      <c r="D76" s="33"/>
    </row>
    <row r="77" s="9" customFormat="1" ht="15">
      <c r="D77" s="33"/>
    </row>
    <row r="78" s="9" customFormat="1" ht="15">
      <c r="D78" s="33"/>
    </row>
    <row r="79" s="9" customFormat="1" ht="15">
      <c r="D79" s="33"/>
    </row>
    <row r="80" s="9" customFormat="1" ht="15">
      <c r="D80" s="33"/>
    </row>
    <row r="81" s="9" customFormat="1" ht="15">
      <c r="D81" s="33"/>
    </row>
    <row r="82" s="9" customFormat="1" ht="15">
      <c r="D82" s="33"/>
    </row>
    <row r="83" s="9" customFormat="1" ht="15">
      <c r="D83" s="33"/>
    </row>
    <row r="84" s="9" customFormat="1" ht="15">
      <c r="D84" s="33"/>
    </row>
    <row r="85" s="9" customFormat="1" ht="15">
      <c r="D85" s="33"/>
    </row>
    <row r="86" s="9" customFormat="1" ht="15">
      <c r="D86" s="33"/>
    </row>
    <row r="87" s="9" customFormat="1" ht="15">
      <c r="D87" s="33"/>
    </row>
    <row r="88" s="9" customFormat="1" ht="15">
      <c r="D88" s="33"/>
    </row>
    <row r="89" s="9" customFormat="1" ht="15">
      <c r="D89" s="33"/>
    </row>
    <row r="90" s="9" customFormat="1" ht="15">
      <c r="D90" s="33"/>
    </row>
    <row r="91" s="9" customFormat="1" ht="15">
      <c r="D91" s="33"/>
    </row>
    <row r="92" s="9" customFormat="1" ht="15">
      <c r="D92" s="33"/>
    </row>
    <row r="93" s="9" customFormat="1" ht="15">
      <c r="D93" s="33"/>
    </row>
    <row r="94" s="9" customFormat="1" ht="15">
      <c r="D94" s="33"/>
    </row>
    <row r="95" s="9" customFormat="1" ht="15">
      <c r="D95" s="33"/>
    </row>
    <row r="96" s="9" customFormat="1" ht="15">
      <c r="D96" s="33"/>
    </row>
    <row r="97" s="9" customFormat="1" ht="15">
      <c r="D97" s="33"/>
    </row>
    <row r="98" s="9" customFormat="1" ht="15">
      <c r="D98" s="33"/>
    </row>
    <row r="99" s="9" customFormat="1" ht="15">
      <c r="D99" s="33"/>
    </row>
    <row r="100" s="9" customFormat="1" ht="15">
      <c r="D100" s="33"/>
    </row>
    <row r="101" s="9" customFormat="1" ht="15">
      <c r="D101" s="33"/>
    </row>
    <row r="102" s="9" customFormat="1" ht="15">
      <c r="D102" s="33"/>
    </row>
    <row r="103" s="9" customFormat="1" ht="15">
      <c r="D103" s="33"/>
    </row>
    <row r="104" s="9" customFormat="1" ht="15">
      <c r="D104" s="33"/>
    </row>
    <row r="105" s="9" customFormat="1" ht="15">
      <c r="D105" s="33"/>
    </row>
    <row r="106" s="9" customFormat="1" ht="15">
      <c r="D106" s="33"/>
    </row>
    <row r="107" s="9" customFormat="1" ht="15">
      <c r="D107" s="33"/>
    </row>
    <row r="108" s="9" customFormat="1" ht="15">
      <c r="D108" s="33"/>
    </row>
    <row r="109" s="9" customFormat="1" ht="15">
      <c r="D109" s="33"/>
    </row>
    <row r="110" s="9" customFormat="1" ht="15">
      <c r="D110" s="33"/>
    </row>
    <row r="111" s="9" customFormat="1" ht="15">
      <c r="D111" s="33"/>
    </row>
    <row r="112" s="9" customFormat="1" ht="15">
      <c r="D112" s="33"/>
    </row>
    <row r="113" s="9" customFormat="1" ht="15">
      <c r="D113" s="33"/>
    </row>
    <row r="114" s="9" customFormat="1" ht="15">
      <c r="D114" s="33"/>
    </row>
    <row r="115" s="9" customFormat="1" ht="15">
      <c r="D115" s="33"/>
    </row>
    <row r="116" s="9" customFormat="1" ht="15">
      <c r="D116" s="33"/>
    </row>
    <row r="117" s="9" customFormat="1" ht="15">
      <c r="D117" s="33"/>
    </row>
    <row r="118" s="9" customFormat="1" ht="15">
      <c r="D118" s="33"/>
    </row>
    <row r="119" s="9" customFormat="1" ht="15">
      <c r="D119" s="33"/>
    </row>
    <row r="120" s="9" customFormat="1" ht="15">
      <c r="D120" s="33"/>
    </row>
    <row r="121" s="9" customFormat="1" ht="15">
      <c r="D121" s="33"/>
    </row>
  </sheetData>
  <sheetProtection/>
  <mergeCells count="1">
    <mergeCell ref="A1:D1"/>
  </mergeCells>
  <conditionalFormatting sqref="D4:D16">
    <cfRule type="cellIs" priority="4" dxfId="0" operator="lessThan" stopIfTrue="1">
      <formula>0</formula>
    </cfRule>
    <cfRule type="cellIs" priority="9" dxfId="0" operator="lessThan" stopIfTrue="1">
      <formula>0</formula>
    </cfRule>
  </conditionalFormatting>
  <conditionalFormatting sqref="A10:A11 A5">
    <cfRule type="expression" priority="8" dxfId="2" stopIfTrue="1">
      <formula>"len($A:$A)=3"</formula>
    </cfRule>
  </conditionalFormatting>
  <printOptions horizontalCentered="1"/>
  <pageMargins left="0.75" right="0.75" top="0.59" bottom="0.59" header="0.31" footer="0.31"/>
  <pageSetup blackAndWhite="1" fitToHeight="100" fitToWidth="1" horizontalDpi="600" verticalDpi="6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"/>
  <sheetViews>
    <sheetView showZeros="0" tabSelected="1" view="pageBreakPreview" zoomScaleSheetLayoutView="100" workbookViewId="0" topLeftCell="A1">
      <selection activeCell="F9" sqref="F9"/>
    </sheetView>
  </sheetViews>
  <sheetFormatPr defaultColWidth="9.00390625" defaultRowHeight="15"/>
  <cols>
    <col min="1" max="1" width="20.140625" style="0" customWidth="1"/>
    <col min="2" max="2" width="59.8515625" style="0" customWidth="1"/>
  </cols>
  <sheetData>
    <row r="1" spans="1:2" ht="21">
      <c r="A1" s="1" t="s">
        <v>1668</v>
      </c>
      <c r="B1" s="1"/>
    </row>
    <row r="3" spans="1:2" ht="39.75" customHeight="1">
      <c r="A3" s="2" t="s">
        <v>1669</v>
      </c>
      <c r="B3" s="3" t="s">
        <v>1670</v>
      </c>
    </row>
    <row r="4" spans="1:2" ht="72" customHeight="1">
      <c r="A4" s="4" t="s">
        <v>1671</v>
      </c>
      <c r="B4" s="5" t="s">
        <v>1672</v>
      </c>
    </row>
    <row r="5" spans="1:2" ht="155.25" customHeight="1">
      <c r="A5" s="4" t="s">
        <v>1673</v>
      </c>
      <c r="B5" s="6" t="s">
        <v>1674</v>
      </c>
    </row>
    <row r="6" spans="1:2" ht="114" customHeight="1">
      <c r="A6" s="4" t="s">
        <v>1675</v>
      </c>
      <c r="B6" s="6" t="s">
        <v>1676</v>
      </c>
    </row>
  </sheetData>
  <sheetProtection/>
  <mergeCells count="1">
    <mergeCell ref="A1:B1"/>
  </mergeCells>
  <conditionalFormatting sqref="A4:A6">
    <cfRule type="expression" priority="1" dxfId="2" stopIfTrue="1">
      <formula>"len($A:$A)=3"</formula>
    </cfRule>
  </conditionalFormatting>
  <printOptions horizontalCentered="1"/>
  <pageMargins left="0.75" right="0.75" top="0.59" bottom="0.59" header="0.31" footer="0.31"/>
  <pageSetup blackAndWhite="1" fitToHeight="100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showZeros="0" tabSelected="1" view="pageBreakPreview" zoomScaleSheetLayoutView="100" workbookViewId="0" topLeftCell="A1">
      <selection activeCell="F9" sqref="F9"/>
    </sheetView>
  </sheetViews>
  <sheetFormatPr defaultColWidth="8.7109375" defaultRowHeight="15"/>
  <cols>
    <col min="1" max="1" width="43.7109375" style="92" customWidth="1"/>
    <col min="2" max="3" width="13.57421875" style="92" bestFit="1" customWidth="1"/>
    <col min="4" max="4" width="17.7109375" style="92" customWidth="1"/>
    <col min="5" max="16384" width="8.7109375" style="92" customWidth="1"/>
  </cols>
  <sheetData>
    <row r="1" spans="1:4" s="164" customFormat="1" ht="30" customHeight="1">
      <c r="A1" s="179" t="s">
        <v>105</v>
      </c>
      <c r="B1" s="179"/>
      <c r="C1" s="179"/>
      <c r="D1" s="179"/>
    </row>
    <row r="2" spans="2:4" ht="15">
      <c r="B2" s="93"/>
      <c r="C2" s="93"/>
      <c r="D2" s="94" t="s">
        <v>33</v>
      </c>
    </row>
    <row r="3" spans="1:4" s="108" customFormat="1" ht="48" customHeight="1">
      <c r="A3" s="16" t="s">
        <v>106</v>
      </c>
      <c r="B3" s="16" t="s">
        <v>35</v>
      </c>
      <c r="C3" s="16" t="s">
        <v>36</v>
      </c>
      <c r="D3" s="112" t="s">
        <v>37</v>
      </c>
    </row>
    <row r="4" spans="1:4" s="165" customFormat="1" ht="19.5" customHeight="1">
      <c r="A4" s="228" t="s">
        <v>107</v>
      </c>
      <c r="B4" s="229">
        <v>19573</v>
      </c>
      <c r="C4" s="229">
        <v>17848</v>
      </c>
      <c r="D4" s="70">
        <f aca="true" t="shared" si="0" ref="D4:D39">IF(OR(VALUE(C4)=0,ISERROR(C4/B4-1)),"",C4/B4-1)</f>
        <v>-0.08813160987074031</v>
      </c>
    </row>
    <row r="5" spans="1:4" s="165" customFormat="1" ht="19.5" customHeight="1">
      <c r="A5" s="228" t="s">
        <v>108</v>
      </c>
      <c r="B5" s="229">
        <v>0</v>
      </c>
      <c r="C5" s="229"/>
      <c r="D5" s="70">
        <f t="shared" si="0"/>
      </c>
    </row>
    <row r="6" spans="1:4" s="165" customFormat="1" ht="19.5" customHeight="1">
      <c r="A6" s="228" t="s">
        <v>109</v>
      </c>
      <c r="B6" s="229">
        <v>390</v>
      </c>
      <c r="C6" s="229">
        <v>185</v>
      </c>
      <c r="D6" s="70">
        <f t="shared" si="0"/>
        <v>-0.5256410256410257</v>
      </c>
    </row>
    <row r="7" spans="1:4" s="165" customFormat="1" ht="19.5" customHeight="1">
      <c r="A7" s="228" t="s">
        <v>110</v>
      </c>
      <c r="B7" s="229">
        <v>14685</v>
      </c>
      <c r="C7" s="229">
        <v>12197</v>
      </c>
      <c r="D7" s="70">
        <f t="shared" si="0"/>
        <v>-0.169424582907729</v>
      </c>
    </row>
    <row r="8" spans="1:4" s="165" customFormat="1" ht="19.5" customHeight="1">
      <c r="A8" s="228" t="s">
        <v>111</v>
      </c>
      <c r="B8" s="229">
        <v>53310</v>
      </c>
      <c r="C8" s="229">
        <v>53344</v>
      </c>
      <c r="D8" s="70">
        <f t="shared" si="0"/>
        <v>0.0006377790283249585</v>
      </c>
    </row>
    <row r="9" spans="1:4" s="165" customFormat="1" ht="19.5" customHeight="1">
      <c r="A9" s="228" t="s">
        <v>112</v>
      </c>
      <c r="B9" s="229">
        <v>686</v>
      </c>
      <c r="C9" s="229">
        <v>705</v>
      </c>
      <c r="D9" s="70">
        <f t="shared" si="0"/>
        <v>0.0276967930029155</v>
      </c>
    </row>
    <row r="10" spans="1:4" s="165" customFormat="1" ht="19.5" customHeight="1">
      <c r="A10" s="228" t="s">
        <v>113</v>
      </c>
      <c r="B10" s="229">
        <v>5398</v>
      </c>
      <c r="C10" s="229">
        <v>3376</v>
      </c>
      <c r="D10" s="70">
        <f t="shared" si="0"/>
        <v>-0.37458317895516857</v>
      </c>
    </row>
    <row r="11" spans="1:4" s="165" customFormat="1" ht="19.5" customHeight="1">
      <c r="A11" s="228" t="s">
        <v>114</v>
      </c>
      <c r="B11" s="229">
        <v>54977</v>
      </c>
      <c r="C11" s="229">
        <v>46873</v>
      </c>
      <c r="D11" s="70">
        <f t="shared" si="0"/>
        <v>-0.14740709751350567</v>
      </c>
    </row>
    <row r="12" spans="1:4" s="165" customFormat="1" ht="19.5" customHeight="1">
      <c r="A12" s="228" t="s">
        <v>115</v>
      </c>
      <c r="B12" s="229">
        <v>42719</v>
      </c>
      <c r="C12" s="229">
        <v>34555</v>
      </c>
      <c r="D12" s="70">
        <f t="shared" si="0"/>
        <v>-0.1911093424471546</v>
      </c>
    </row>
    <row r="13" spans="1:4" s="165" customFormat="1" ht="19.5" customHeight="1">
      <c r="A13" s="228" t="s">
        <v>116</v>
      </c>
      <c r="B13" s="229">
        <v>4137</v>
      </c>
      <c r="C13" s="229">
        <v>3739</v>
      </c>
      <c r="D13" s="70">
        <f t="shared" si="0"/>
        <v>-0.09620497945371043</v>
      </c>
    </row>
    <row r="14" spans="1:4" s="165" customFormat="1" ht="19.5" customHeight="1">
      <c r="A14" s="228" t="s">
        <v>117</v>
      </c>
      <c r="B14" s="229">
        <v>20948</v>
      </c>
      <c r="C14" s="229">
        <v>3573</v>
      </c>
      <c r="D14" s="70">
        <f t="shared" si="0"/>
        <v>-0.8294347909108268</v>
      </c>
    </row>
    <row r="15" spans="1:4" s="165" customFormat="1" ht="19.5" customHeight="1">
      <c r="A15" s="228" t="s">
        <v>118</v>
      </c>
      <c r="B15" s="229">
        <v>58192</v>
      </c>
      <c r="C15" s="229">
        <v>58957</v>
      </c>
      <c r="D15" s="70">
        <f t="shared" si="0"/>
        <v>0.013146136926037943</v>
      </c>
    </row>
    <row r="16" spans="1:4" s="165" customFormat="1" ht="19.5" customHeight="1">
      <c r="A16" s="228" t="s">
        <v>119</v>
      </c>
      <c r="B16" s="229">
        <v>5822</v>
      </c>
      <c r="C16" s="229">
        <v>9984</v>
      </c>
      <c r="D16" s="70">
        <f t="shared" si="0"/>
        <v>0.7148746135348678</v>
      </c>
    </row>
    <row r="17" spans="1:4" s="165" customFormat="1" ht="19.5" customHeight="1">
      <c r="A17" s="228" t="s">
        <v>120</v>
      </c>
      <c r="B17" s="229">
        <v>2068</v>
      </c>
      <c r="C17" s="229">
        <v>1830</v>
      </c>
      <c r="D17" s="70">
        <f t="shared" si="0"/>
        <v>-0.11508704061895547</v>
      </c>
    </row>
    <row r="18" spans="1:4" s="165" customFormat="1" ht="19.5" customHeight="1">
      <c r="A18" s="228" t="s">
        <v>121</v>
      </c>
      <c r="B18" s="229">
        <v>1566</v>
      </c>
      <c r="C18" s="229">
        <v>372</v>
      </c>
      <c r="D18" s="70">
        <f t="shared" si="0"/>
        <v>-0.7624521072796935</v>
      </c>
    </row>
    <row r="19" spans="1:4" s="165" customFormat="1" ht="19.5" customHeight="1">
      <c r="A19" s="228" t="s">
        <v>122</v>
      </c>
      <c r="B19" s="229">
        <v>12</v>
      </c>
      <c r="C19" s="229">
        <v>10</v>
      </c>
      <c r="D19" s="70">
        <f t="shared" si="0"/>
        <v>-0.16666666666666663</v>
      </c>
    </row>
    <row r="20" spans="1:4" s="165" customFormat="1" ht="19.5" customHeight="1">
      <c r="A20" s="228" t="s">
        <v>123</v>
      </c>
      <c r="B20" s="229">
        <v>0</v>
      </c>
      <c r="C20" s="229"/>
      <c r="D20" s="70">
        <f t="shared" si="0"/>
      </c>
    </row>
    <row r="21" spans="1:4" s="165" customFormat="1" ht="19.5" customHeight="1">
      <c r="A21" s="228" t="s">
        <v>124</v>
      </c>
      <c r="B21" s="229">
        <v>4752</v>
      </c>
      <c r="C21" s="229">
        <v>3234</v>
      </c>
      <c r="D21" s="70">
        <f t="shared" si="0"/>
        <v>-0.3194444444444444</v>
      </c>
    </row>
    <row r="22" spans="1:4" s="165" customFormat="1" ht="19.5" customHeight="1">
      <c r="A22" s="228" t="s">
        <v>125</v>
      </c>
      <c r="B22" s="229">
        <v>7488</v>
      </c>
      <c r="C22" s="229">
        <v>7831</v>
      </c>
      <c r="D22" s="70">
        <f t="shared" si="0"/>
        <v>0.045806623931623935</v>
      </c>
    </row>
    <row r="23" spans="1:4" s="165" customFormat="1" ht="19.5" customHeight="1">
      <c r="A23" s="228" t="s">
        <v>126</v>
      </c>
      <c r="B23" s="229">
        <v>390</v>
      </c>
      <c r="C23" s="229">
        <v>463</v>
      </c>
      <c r="D23" s="70">
        <f t="shared" si="0"/>
        <v>0.18717948717948718</v>
      </c>
    </row>
    <row r="24" spans="1:4" s="165" customFormat="1" ht="19.5" customHeight="1">
      <c r="A24" s="228" t="s">
        <v>127</v>
      </c>
      <c r="B24" s="229">
        <v>1133</v>
      </c>
      <c r="C24" s="229">
        <v>9067</v>
      </c>
      <c r="D24" s="70">
        <f t="shared" si="0"/>
        <v>7.002647837599294</v>
      </c>
    </row>
    <row r="25" spans="1:4" s="165" customFormat="1" ht="19.5" customHeight="1">
      <c r="A25" s="228" t="s">
        <v>128</v>
      </c>
      <c r="B25" s="229">
        <v>957</v>
      </c>
      <c r="C25" s="229">
        <v>3477</v>
      </c>
      <c r="D25" s="70">
        <f t="shared" si="0"/>
        <v>2.633228840125392</v>
      </c>
    </row>
    <row r="26" spans="1:4" s="165" customFormat="1" ht="19.5" customHeight="1">
      <c r="A26" s="228" t="s">
        <v>129</v>
      </c>
      <c r="B26" s="229">
        <v>62</v>
      </c>
      <c r="C26" s="229">
        <v>300</v>
      </c>
      <c r="D26" s="70">
        <f t="shared" si="0"/>
        <v>3.838709677419355</v>
      </c>
    </row>
    <row r="27" spans="1:4" s="165" customFormat="1" ht="19.5" customHeight="1">
      <c r="A27" s="228" t="s">
        <v>130</v>
      </c>
      <c r="B27" s="229">
        <v>0</v>
      </c>
      <c r="C27" s="229">
        <v>2000</v>
      </c>
      <c r="D27" s="70">
        <f t="shared" si="0"/>
      </c>
    </row>
    <row r="28" spans="1:4" s="165" customFormat="1" ht="19.5" customHeight="1">
      <c r="A28" s="114" t="s">
        <v>131</v>
      </c>
      <c r="B28" s="230">
        <v>299265</v>
      </c>
      <c r="C28" s="230">
        <v>273920</v>
      </c>
      <c r="D28" s="27">
        <f t="shared" si="0"/>
        <v>-0.0846908258566822</v>
      </c>
    </row>
    <row r="29" spans="1:4" s="165" customFormat="1" ht="19.5" customHeight="1">
      <c r="A29" s="114" t="s">
        <v>132</v>
      </c>
      <c r="B29" s="230">
        <v>4930</v>
      </c>
      <c r="C29" s="230">
        <v>500</v>
      </c>
      <c r="D29" s="27">
        <f t="shared" si="0"/>
        <v>-0.8985801217038539</v>
      </c>
    </row>
    <row r="30" spans="1:4" s="165" customFormat="1" ht="19.5" customHeight="1">
      <c r="A30" s="114" t="s">
        <v>133</v>
      </c>
      <c r="B30" s="230">
        <v>4930</v>
      </c>
      <c r="C30" s="230"/>
      <c r="D30" s="27">
        <f t="shared" si="0"/>
      </c>
    </row>
    <row r="31" spans="1:4" s="165" customFormat="1" ht="19.5" customHeight="1">
      <c r="A31" s="231" t="s">
        <v>134</v>
      </c>
      <c r="B31" s="230">
        <v>0</v>
      </c>
      <c r="C31" s="230">
        <v>500</v>
      </c>
      <c r="D31" s="27">
        <f t="shared" si="0"/>
      </c>
    </row>
    <row r="32" spans="1:4" s="165" customFormat="1" ht="19.5" customHeight="1">
      <c r="A32" s="114" t="s">
        <v>135</v>
      </c>
      <c r="B32" s="230">
        <v>4103</v>
      </c>
      <c r="C32" s="230">
        <v>3470</v>
      </c>
      <c r="D32" s="27">
        <f t="shared" si="0"/>
        <v>-0.1542773580307092</v>
      </c>
    </row>
    <row r="33" spans="1:4" s="165" customFormat="1" ht="19.5" customHeight="1">
      <c r="A33" s="114" t="s">
        <v>136</v>
      </c>
      <c r="B33" s="230"/>
      <c r="C33" s="230"/>
      <c r="D33" s="27">
        <f t="shared" si="0"/>
      </c>
    </row>
    <row r="34" spans="1:4" s="165" customFormat="1" ht="19.5" customHeight="1">
      <c r="A34" s="114" t="s">
        <v>137</v>
      </c>
      <c r="B34" s="230"/>
      <c r="C34" s="230"/>
      <c r="D34" s="27">
        <f t="shared" si="0"/>
      </c>
    </row>
    <row r="35" spans="1:4" s="165" customFormat="1" ht="19.5" customHeight="1">
      <c r="A35" s="114" t="s">
        <v>138</v>
      </c>
      <c r="B35" s="230">
        <v>3470</v>
      </c>
      <c r="C35" s="230">
        <v>3470</v>
      </c>
      <c r="D35" s="27">
        <f t="shared" si="0"/>
        <v>0</v>
      </c>
    </row>
    <row r="36" spans="1:4" s="165" customFormat="1" ht="19.5" customHeight="1">
      <c r="A36" s="114" t="s">
        <v>139</v>
      </c>
      <c r="B36" s="229"/>
      <c r="C36" s="229"/>
      <c r="D36" s="27">
        <f t="shared" si="0"/>
      </c>
    </row>
    <row r="37" spans="1:4" s="165" customFormat="1" ht="19.5" customHeight="1">
      <c r="A37" s="114" t="s">
        <v>140</v>
      </c>
      <c r="B37" s="95"/>
      <c r="C37" s="232"/>
      <c r="D37" s="27">
        <f t="shared" si="0"/>
      </c>
    </row>
    <row r="38" spans="1:4" s="165" customFormat="1" ht="19.5" customHeight="1">
      <c r="A38" s="114" t="s">
        <v>141</v>
      </c>
      <c r="B38" s="95"/>
      <c r="C38" s="232"/>
      <c r="D38" s="27">
        <f t="shared" si="0"/>
      </c>
    </row>
    <row r="39" spans="1:4" s="165" customFormat="1" ht="19.5" customHeight="1">
      <c r="A39" s="114" t="s">
        <v>142</v>
      </c>
      <c r="B39" s="233">
        <v>308298</v>
      </c>
      <c r="C39" s="234">
        <v>277890</v>
      </c>
      <c r="D39" s="27">
        <f t="shared" si="0"/>
        <v>-0.0986318432166281</v>
      </c>
    </row>
    <row r="40" spans="2:3" s="165" customFormat="1" ht="19.5" customHeight="1">
      <c r="B40" s="235"/>
      <c r="C40" s="235"/>
    </row>
    <row r="41" spans="1:4" s="165" customFormat="1" ht="19.5" customHeight="1">
      <c r="A41" s="110"/>
      <c r="B41" s="111"/>
      <c r="C41" s="111"/>
      <c r="D41" s="111"/>
    </row>
    <row r="42" s="165" customFormat="1" ht="19.5" customHeight="1"/>
    <row r="43" s="165" customFormat="1" ht="19.5" customHeight="1"/>
    <row r="44" s="165" customFormat="1" ht="19.5" customHeight="1"/>
    <row r="45" s="165" customFormat="1" ht="19.5" customHeight="1"/>
    <row r="46" s="165" customFormat="1" ht="19.5" customHeight="1"/>
    <row r="47" s="165" customFormat="1" ht="19.5" customHeight="1"/>
    <row r="48" s="165" customFormat="1" ht="19.5" customHeight="1"/>
    <row r="49" s="165" customFormat="1" ht="19.5" customHeight="1"/>
    <row r="50" s="165" customFormat="1" ht="19.5" customHeight="1"/>
    <row r="51" s="165" customFormat="1" ht="19.5" customHeight="1"/>
    <row r="52" s="165" customFormat="1" ht="19.5" customHeight="1"/>
    <row r="53" s="165" customFormat="1" ht="19.5" customHeight="1"/>
    <row r="54" s="165" customFormat="1" ht="19.5" customHeight="1"/>
    <row r="55" s="165" customFormat="1" ht="19.5" customHeight="1"/>
    <row r="56" s="165" customFormat="1" ht="19.5" customHeight="1"/>
    <row r="57" s="165" customFormat="1" ht="19.5" customHeight="1"/>
    <row r="58" s="165" customFormat="1" ht="19.5" customHeight="1"/>
    <row r="59" s="165" customFormat="1" ht="19.5" customHeight="1"/>
    <row r="60" s="165" customFormat="1" ht="19.5" customHeight="1"/>
    <row r="61" s="165" customFormat="1" ht="19.5" customHeight="1"/>
    <row r="62" s="165" customFormat="1" ht="19.5" customHeight="1"/>
    <row r="63" s="165" customFormat="1" ht="19.5" customHeight="1"/>
    <row r="64" s="165" customFormat="1" ht="19.5" customHeight="1"/>
    <row r="65" s="165" customFormat="1" ht="19.5" customHeight="1"/>
    <row r="66" s="165" customFormat="1" ht="19.5" customHeight="1"/>
    <row r="67" s="165" customFormat="1" ht="19.5" customHeight="1"/>
    <row r="68" s="165" customFormat="1" ht="19.5" customHeight="1"/>
    <row r="69" s="165" customFormat="1" ht="19.5" customHeight="1"/>
    <row r="70" s="165" customFormat="1" ht="19.5" customHeight="1"/>
    <row r="71" s="165" customFormat="1" ht="19.5" customHeight="1"/>
    <row r="72" s="165" customFormat="1" ht="19.5" customHeight="1"/>
    <row r="73" s="165" customFormat="1" ht="19.5" customHeight="1"/>
    <row r="74" s="165" customFormat="1" ht="19.5" customHeight="1"/>
    <row r="75" s="165" customFormat="1" ht="19.5" customHeight="1"/>
    <row r="76" s="165" customFormat="1" ht="19.5" customHeight="1"/>
    <row r="77" s="165" customFormat="1" ht="19.5" customHeight="1"/>
    <row r="78" s="165" customFormat="1" ht="19.5" customHeight="1"/>
    <row r="79" s="165" customFormat="1" ht="19.5" customHeight="1"/>
    <row r="80" s="165" customFormat="1" ht="19.5" customHeight="1"/>
    <row r="81" s="165" customFormat="1" ht="19.5" customHeight="1"/>
    <row r="82" s="165" customFormat="1" ht="19.5" customHeight="1"/>
    <row r="83" s="165" customFormat="1" ht="19.5" customHeight="1"/>
    <row r="84" s="165" customFormat="1" ht="19.5" customHeight="1"/>
    <row r="85" s="165" customFormat="1" ht="19.5" customHeight="1"/>
    <row r="86" s="165" customFormat="1" ht="19.5" customHeight="1"/>
    <row r="87" s="165" customFormat="1" ht="19.5" customHeight="1"/>
    <row r="88" s="165" customFormat="1" ht="19.5" customHeight="1"/>
    <row r="89" s="165" customFormat="1" ht="19.5" customHeight="1"/>
    <row r="90" s="165" customFormat="1" ht="19.5" customHeight="1"/>
    <row r="91" s="165" customFormat="1" ht="19.5" customHeight="1"/>
    <row r="92" s="165" customFormat="1" ht="19.5" customHeight="1"/>
    <row r="93" s="165" customFormat="1" ht="19.5" customHeight="1"/>
    <row r="94" s="165" customFormat="1" ht="19.5" customHeight="1"/>
    <row r="95" s="165" customFormat="1" ht="19.5" customHeight="1"/>
    <row r="96" s="165" customFormat="1" ht="19.5" customHeight="1"/>
    <row r="97" s="165" customFormat="1" ht="19.5" customHeight="1"/>
    <row r="98" s="165" customFormat="1" ht="19.5" customHeight="1"/>
    <row r="99" s="165" customFormat="1" ht="19.5" customHeight="1"/>
    <row r="100" s="165" customFormat="1" ht="19.5" customHeight="1"/>
    <row r="101" s="165" customFormat="1" ht="19.5" customHeight="1"/>
    <row r="102" s="165" customFormat="1" ht="19.5" customHeight="1"/>
    <row r="103" s="165" customFormat="1" ht="19.5" customHeight="1"/>
    <row r="104" s="165" customFormat="1" ht="19.5" customHeight="1"/>
    <row r="105" s="165" customFormat="1" ht="19.5" customHeight="1"/>
    <row r="106" s="165" customFormat="1" ht="19.5" customHeight="1"/>
    <row r="107" s="165" customFormat="1" ht="19.5" customHeight="1"/>
    <row r="108" s="165" customFormat="1" ht="19.5" customHeight="1"/>
    <row r="109" s="165" customFormat="1" ht="19.5" customHeight="1"/>
    <row r="110" s="165" customFormat="1" ht="19.5" customHeight="1"/>
    <row r="111" s="165" customFormat="1" ht="19.5" customHeight="1"/>
    <row r="112" s="165" customFormat="1" ht="19.5" customHeight="1"/>
    <row r="113" s="165" customFormat="1" ht="19.5" customHeight="1"/>
    <row r="114" s="165" customFormat="1" ht="19.5" customHeight="1"/>
    <row r="115" s="165" customFormat="1" ht="19.5" customHeight="1"/>
    <row r="116" s="165" customFormat="1" ht="19.5" customHeight="1"/>
    <row r="117" s="165" customFormat="1" ht="19.5" customHeight="1"/>
    <row r="118" s="165" customFormat="1" ht="19.5" customHeight="1"/>
    <row r="119" s="165" customFormat="1" ht="19.5" customHeight="1"/>
    <row r="120" s="165" customFormat="1" ht="19.5" customHeight="1"/>
    <row r="121" s="165" customFormat="1" ht="19.5" customHeight="1"/>
    <row r="122" s="165" customFormat="1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</sheetData>
  <sheetProtection/>
  <mergeCells count="2">
    <mergeCell ref="A1:D1"/>
    <mergeCell ref="A41:D41"/>
  </mergeCells>
  <printOptions horizontalCentered="1"/>
  <pageMargins left="0.75" right="0.75" top="0.59" bottom="0.59" header="0.31" footer="0.31"/>
  <pageSetup blackAndWhite="1" fitToHeight="100" fitToWidth="1" horizontalDpi="600" verticalDpi="600" orientation="portrait" paperSize="9" scale="9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showZeros="0" tabSelected="1" view="pageBreakPreview" zoomScaleSheetLayoutView="100" workbookViewId="0" topLeftCell="A1">
      <selection activeCell="F9" sqref="F9"/>
    </sheetView>
  </sheetViews>
  <sheetFormatPr defaultColWidth="8.7109375" defaultRowHeight="15"/>
  <cols>
    <col min="1" max="1" width="36.140625" style="92" bestFit="1" customWidth="1"/>
    <col min="2" max="3" width="14.7109375" style="92" customWidth="1"/>
    <col min="4" max="4" width="17.8515625" style="92" customWidth="1"/>
    <col min="5" max="16384" width="8.7109375" style="92" customWidth="1"/>
  </cols>
  <sheetData>
    <row r="1" spans="1:4" s="164" customFormat="1" ht="30" customHeight="1">
      <c r="A1" s="179" t="s">
        <v>143</v>
      </c>
      <c r="B1" s="179"/>
      <c r="C1" s="179"/>
      <c r="D1" s="179"/>
    </row>
    <row r="2" spans="2:4" ht="15">
      <c r="B2" s="93"/>
      <c r="C2" s="93"/>
      <c r="D2" s="94" t="s">
        <v>33</v>
      </c>
    </row>
    <row r="3" spans="1:4" s="212" customFormat="1" ht="38.25" customHeight="1">
      <c r="A3" s="214" t="s">
        <v>34</v>
      </c>
      <c r="B3" s="214" t="s">
        <v>35</v>
      </c>
      <c r="C3" s="214" t="s">
        <v>36</v>
      </c>
      <c r="D3" s="112" t="s">
        <v>37</v>
      </c>
    </row>
    <row r="4" spans="1:4" s="213" customFormat="1" ht="18" customHeight="1">
      <c r="A4" s="215" t="s">
        <v>38</v>
      </c>
      <c r="B4" s="216">
        <v>25535</v>
      </c>
      <c r="C4" s="216">
        <v>32200</v>
      </c>
      <c r="D4" s="70">
        <f aca="true" t="shared" si="0" ref="D4:D40">IF(OR(VALUE(C4)=0,ISERROR(C4/B4-1)),"",C4/B4-1)</f>
        <v>0.26101429410612886</v>
      </c>
    </row>
    <row r="5" spans="1:4" s="213" customFormat="1" ht="18" customHeight="1">
      <c r="A5" s="215" t="s">
        <v>39</v>
      </c>
      <c r="B5" s="217">
        <v>12802</v>
      </c>
      <c r="C5" s="217">
        <v>16040</v>
      </c>
      <c r="D5" s="70">
        <f t="shared" si="0"/>
        <v>0.2529292298078425</v>
      </c>
    </row>
    <row r="6" spans="1:4" s="213" customFormat="1" ht="18" customHeight="1">
      <c r="A6" s="215" t="s">
        <v>40</v>
      </c>
      <c r="B6" s="217">
        <v>18</v>
      </c>
      <c r="C6" s="217"/>
      <c r="D6" s="70">
        <f t="shared" si="0"/>
      </c>
    </row>
    <row r="7" spans="1:4" s="213" customFormat="1" ht="18" customHeight="1">
      <c r="A7" s="215" t="s">
        <v>41</v>
      </c>
      <c r="B7" s="217">
        <v>2148</v>
      </c>
      <c r="C7" s="217">
        <v>3000</v>
      </c>
      <c r="D7" s="70">
        <f t="shared" si="0"/>
        <v>0.3966480446927374</v>
      </c>
    </row>
    <row r="8" spans="1:4" s="213" customFormat="1" ht="18" customHeight="1">
      <c r="A8" s="215" t="s">
        <v>42</v>
      </c>
      <c r="B8" s="217"/>
      <c r="C8" s="217"/>
      <c r="D8" s="70">
        <f t="shared" si="0"/>
      </c>
    </row>
    <row r="9" spans="1:4" s="213" customFormat="1" ht="18" customHeight="1">
      <c r="A9" s="215" t="s">
        <v>43</v>
      </c>
      <c r="B9" s="217">
        <v>717</v>
      </c>
      <c r="C9" s="217">
        <v>1100</v>
      </c>
      <c r="D9" s="70">
        <f t="shared" si="0"/>
        <v>0.5341701534170153</v>
      </c>
    </row>
    <row r="10" spans="1:4" s="213" customFormat="1" ht="18" customHeight="1">
      <c r="A10" s="215" t="s">
        <v>44</v>
      </c>
      <c r="B10" s="217">
        <v>820</v>
      </c>
      <c r="C10" s="217">
        <v>1000</v>
      </c>
      <c r="D10" s="70">
        <f t="shared" si="0"/>
        <v>0.2195121951219512</v>
      </c>
    </row>
    <row r="11" spans="1:4" s="213" customFormat="1" ht="18" customHeight="1">
      <c r="A11" s="215" t="s">
        <v>45</v>
      </c>
      <c r="B11" s="217">
        <v>1187</v>
      </c>
      <c r="C11" s="217">
        <v>1600</v>
      </c>
      <c r="D11" s="70">
        <f t="shared" si="0"/>
        <v>0.34793597304128054</v>
      </c>
    </row>
    <row r="12" spans="1:4" s="213" customFormat="1" ht="18" customHeight="1">
      <c r="A12" s="215" t="s">
        <v>46</v>
      </c>
      <c r="B12" s="217">
        <v>1208</v>
      </c>
      <c r="C12" s="217">
        <v>1500</v>
      </c>
      <c r="D12" s="70">
        <f t="shared" si="0"/>
        <v>0.24172185430463577</v>
      </c>
    </row>
    <row r="13" spans="1:4" s="213" customFormat="1" ht="18" customHeight="1">
      <c r="A13" s="215" t="s">
        <v>47</v>
      </c>
      <c r="B13" s="217">
        <v>332</v>
      </c>
      <c r="C13" s="217">
        <v>500</v>
      </c>
      <c r="D13" s="70">
        <f t="shared" si="0"/>
        <v>0.5060240963855422</v>
      </c>
    </row>
    <row r="14" spans="1:4" s="213" customFormat="1" ht="18" customHeight="1">
      <c r="A14" s="215" t="s">
        <v>48</v>
      </c>
      <c r="B14" s="217">
        <v>652</v>
      </c>
      <c r="C14" s="217">
        <v>800</v>
      </c>
      <c r="D14" s="70">
        <f t="shared" si="0"/>
        <v>0.22699386503067487</v>
      </c>
    </row>
    <row r="15" spans="1:4" s="213" customFormat="1" ht="18" customHeight="1">
      <c r="A15" s="215" t="s">
        <v>49</v>
      </c>
      <c r="B15" s="217">
        <v>1669</v>
      </c>
      <c r="C15" s="217">
        <v>2000</v>
      </c>
      <c r="D15" s="70">
        <f t="shared" si="0"/>
        <v>0.19832234871180354</v>
      </c>
    </row>
    <row r="16" spans="1:4" s="213" customFormat="1" ht="18" customHeight="1">
      <c r="A16" s="215" t="s">
        <v>50</v>
      </c>
      <c r="B16" s="217">
        <v>919</v>
      </c>
      <c r="C16" s="217">
        <v>1100</v>
      </c>
      <c r="D16" s="70">
        <f t="shared" si="0"/>
        <v>0.19695321001088129</v>
      </c>
    </row>
    <row r="17" spans="1:4" s="213" customFormat="1" ht="18" customHeight="1">
      <c r="A17" s="215" t="s">
        <v>51</v>
      </c>
      <c r="B17" s="217">
        <v>1185</v>
      </c>
      <c r="C17" s="217">
        <v>1500</v>
      </c>
      <c r="D17" s="70">
        <f t="shared" si="0"/>
        <v>0.26582278481012667</v>
      </c>
    </row>
    <row r="18" spans="1:4" s="213" customFormat="1" ht="18" customHeight="1">
      <c r="A18" s="215" t="s">
        <v>52</v>
      </c>
      <c r="B18" s="217">
        <v>1878</v>
      </c>
      <c r="C18" s="217">
        <v>2000</v>
      </c>
      <c r="D18" s="70">
        <f t="shared" si="0"/>
        <v>0.06496272630457933</v>
      </c>
    </row>
    <row r="19" spans="1:4" s="213" customFormat="1" ht="18" customHeight="1">
      <c r="A19" s="215" t="s">
        <v>53</v>
      </c>
      <c r="B19" s="217"/>
      <c r="C19" s="217"/>
      <c r="D19" s="70">
        <f t="shared" si="0"/>
      </c>
    </row>
    <row r="20" spans="1:4" s="213" customFormat="1" ht="18" customHeight="1">
      <c r="A20" s="218" t="s">
        <v>54</v>
      </c>
      <c r="B20" s="217"/>
      <c r="C20" s="217">
        <v>60</v>
      </c>
      <c r="D20" s="70">
        <f t="shared" si="0"/>
      </c>
    </row>
    <row r="21" spans="1:4" s="213" customFormat="1" ht="18" customHeight="1">
      <c r="A21" s="215" t="s">
        <v>55</v>
      </c>
      <c r="B21" s="217"/>
      <c r="C21" s="217"/>
      <c r="D21" s="70">
        <f t="shared" si="0"/>
      </c>
    </row>
    <row r="22" spans="1:4" s="213" customFormat="1" ht="18" customHeight="1">
      <c r="A22" s="215" t="s">
        <v>56</v>
      </c>
      <c r="B22" s="216">
        <v>23988</v>
      </c>
      <c r="C22" s="216">
        <v>20800</v>
      </c>
      <c r="D22" s="70">
        <f t="shared" si="0"/>
        <v>-0.13289978322494578</v>
      </c>
    </row>
    <row r="23" spans="1:4" s="213" customFormat="1" ht="18" customHeight="1">
      <c r="A23" s="215" t="s">
        <v>57</v>
      </c>
      <c r="B23" s="217">
        <v>9323</v>
      </c>
      <c r="C23" s="217">
        <v>4500</v>
      </c>
      <c r="D23" s="70">
        <f t="shared" si="0"/>
        <v>-0.5173227501877078</v>
      </c>
    </row>
    <row r="24" spans="1:4" s="213" customFormat="1" ht="18" customHeight="1">
      <c r="A24" s="215" t="s">
        <v>58</v>
      </c>
      <c r="B24" s="217">
        <v>3857</v>
      </c>
      <c r="C24" s="217">
        <v>1200</v>
      </c>
      <c r="D24" s="70">
        <f t="shared" si="0"/>
        <v>-0.688877365828364</v>
      </c>
    </row>
    <row r="25" spans="1:4" s="213" customFormat="1" ht="18" customHeight="1">
      <c r="A25" s="215" t="s">
        <v>59</v>
      </c>
      <c r="B25" s="217">
        <v>2326</v>
      </c>
      <c r="C25" s="217">
        <v>3000</v>
      </c>
      <c r="D25" s="70">
        <f t="shared" si="0"/>
        <v>0.28976784178847814</v>
      </c>
    </row>
    <row r="26" spans="1:4" s="213" customFormat="1" ht="18" customHeight="1">
      <c r="A26" s="215" t="s">
        <v>60</v>
      </c>
      <c r="B26" s="217">
        <v>644</v>
      </c>
      <c r="C26" s="217">
        <v>200</v>
      </c>
      <c r="D26" s="70">
        <f t="shared" si="0"/>
        <v>-0.68944099378882</v>
      </c>
    </row>
    <row r="27" spans="1:4" s="213" customFormat="1" ht="18" customHeight="1">
      <c r="A27" s="215" t="s">
        <v>61</v>
      </c>
      <c r="B27" s="217">
        <v>6778</v>
      </c>
      <c r="C27" s="217">
        <v>10000</v>
      </c>
      <c r="D27" s="70">
        <f t="shared" si="0"/>
        <v>0.4753614635585719</v>
      </c>
    </row>
    <row r="28" spans="1:4" s="213" customFormat="1" ht="18" customHeight="1">
      <c r="A28" s="215" t="s">
        <v>62</v>
      </c>
      <c r="B28" s="217"/>
      <c r="C28" s="217"/>
      <c r="D28" s="70">
        <f t="shared" si="0"/>
      </c>
    </row>
    <row r="29" spans="1:4" s="213" customFormat="1" ht="18" customHeight="1">
      <c r="A29" s="215" t="s">
        <v>63</v>
      </c>
      <c r="B29" s="217">
        <v>302</v>
      </c>
      <c r="C29" s="217">
        <v>900</v>
      </c>
      <c r="D29" s="70">
        <f t="shared" si="0"/>
        <v>1.980132450331126</v>
      </c>
    </row>
    <row r="30" spans="1:4" s="213" customFormat="1" ht="18" customHeight="1">
      <c r="A30" s="215" t="s">
        <v>64</v>
      </c>
      <c r="B30" s="217">
        <v>758</v>
      </c>
      <c r="C30" s="217">
        <v>1000</v>
      </c>
      <c r="D30" s="70">
        <f t="shared" si="0"/>
        <v>0.3192612137203166</v>
      </c>
    </row>
    <row r="31" spans="1:4" s="213" customFormat="1" ht="18" customHeight="1">
      <c r="A31" s="219" t="s">
        <v>65</v>
      </c>
      <c r="B31" s="220">
        <v>49523</v>
      </c>
      <c r="C31" s="220">
        <v>53000</v>
      </c>
      <c r="D31" s="27">
        <f t="shared" si="0"/>
        <v>0.0702098015063708</v>
      </c>
    </row>
    <row r="32" spans="1:4" s="213" customFormat="1" ht="18" customHeight="1">
      <c r="A32" s="219" t="s">
        <v>66</v>
      </c>
      <c r="B32" s="221">
        <v>61930</v>
      </c>
      <c r="C32" s="221"/>
      <c r="D32" s="27">
        <f t="shared" si="0"/>
      </c>
    </row>
    <row r="33" spans="1:4" s="213" customFormat="1" ht="18" customHeight="1">
      <c r="A33" s="222" t="s">
        <v>67</v>
      </c>
      <c r="B33" s="223"/>
      <c r="C33" s="215"/>
      <c r="D33" s="70">
        <f t="shared" si="0"/>
      </c>
    </row>
    <row r="34" spans="1:4" s="213" customFormat="1" ht="18" customHeight="1">
      <c r="A34" s="222" t="s">
        <v>68</v>
      </c>
      <c r="B34" s="224">
        <v>57000</v>
      </c>
      <c r="C34" s="215"/>
      <c r="D34" s="70">
        <f t="shared" si="0"/>
      </c>
    </row>
    <row r="35" spans="1:4" s="213" customFormat="1" ht="18" customHeight="1">
      <c r="A35" s="222" t="s">
        <v>69</v>
      </c>
      <c r="B35" s="224">
        <v>4930</v>
      </c>
      <c r="C35" s="215"/>
      <c r="D35" s="70">
        <f t="shared" si="0"/>
      </c>
    </row>
    <row r="36" spans="1:4" s="213" customFormat="1" ht="18" customHeight="1">
      <c r="A36" s="219" t="s">
        <v>70</v>
      </c>
      <c r="B36" s="220">
        <v>2354</v>
      </c>
      <c r="C36" s="225">
        <v>34800</v>
      </c>
      <c r="D36" s="27">
        <f t="shared" si="0"/>
        <v>13.783347493627867</v>
      </c>
    </row>
    <row r="37" spans="1:4" s="213" customFormat="1" ht="18" customHeight="1">
      <c r="A37" s="226" t="s">
        <v>71</v>
      </c>
      <c r="B37" s="220">
        <v>2073</v>
      </c>
      <c r="C37" s="225">
        <v>633</v>
      </c>
      <c r="D37" s="27">
        <f t="shared" si="0"/>
        <v>-0.6946454413892909</v>
      </c>
    </row>
    <row r="38" spans="1:4" s="213" customFormat="1" ht="18" customHeight="1">
      <c r="A38" s="226" t="s">
        <v>72</v>
      </c>
      <c r="B38" s="225">
        <v>782</v>
      </c>
      <c r="C38" s="225">
        <v>33800</v>
      </c>
      <c r="D38" s="27">
        <f t="shared" si="0"/>
        <v>42.22250639386189</v>
      </c>
    </row>
    <row r="39" spans="1:4" s="213" customFormat="1" ht="18" customHeight="1">
      <c r="A39" s="226" t="s">
        <v>73</v>
      </c>
      <c r="B39" s="225">
        <v>9</v>
      </c>
      <c r="C39" s="225"/>
      <c r="D39" s="27">
        <f t="shared" si="0"/>
      </c>
    </row>
    <row r="40" spans="1:4" s="213" customFormat="1" ht="19.5" customHeight="1">
      <c r="A40" s="226" t="s">
        <v>74</v>
      </c>
      <c r="B40" s="225">
        <v>1563</v>
      </c>
      <c r="C40" s="225">
        <v>1000</v>
      </c>
      <c r="D40" s="27">
        <f t="shared" si="0"/>
        <v>-0.3602047344849648</v>
      </c>
    </row>
    <row r="41" spans="1:4" s="213" customFormat="1" ht="19.5" customHeight="1">
      <c r="A41" s="227" t="s">
        <v>144</v>
      </c>
      <c r="B41" s="227"/>
      <c r="C41" s="227"/>
      <c r="D41" s="227"/>
    </row>
    <row r="42" s="213" customFormat="1" ht="19.5" customHeight="1"/>
    <row r="43" s="213" customFormat="1" ht="19.5" customHeight="1"/>
    <row r="44" s="213" customFormat="1" ht="19.5" customHeight="1"/>
    <row r="45" s="213" customFormat="1" ht="19.5" customHeight="1"/>
    <row r="46" s="213" customFormat="1" ht="19.5" customHeight="1"/>
    <row r="47" s="213" customFormat="1" ht="19.5" customHeight="1"/>
    <row r="48" s="213" customFormat="1" ht="19.5" customHeight="1"/>
    <row r="49" s="213" customFormat="1" ht="19.5" customHeight="1"/>
    <row r="50" s="213" customFormat="1" ht="19.5" customHeight="1"/>
    <row r="51" s="213" customFormat="1" ht="19.5" customHeight="1"/>
    <row r="52" s="213" customFormat="1" ht="19.5" customHeight="1"/>
    <row r="53" s="213" customFormat="1" ht="19.5" customHeight="1"/>
    <row r="54" s="213" customFormat="1" ht="19.5" customHeight="1"/>
    <row r="55" s="213" customFormat="1" ht="19.5" customHeight="1"/>
    <row r="56" s="213" customFormat="1" ht="19.5" customHeight="1"/>
    <row r="57" s="213" customFormat="1" ht="19.5" customHeight="1"/>
    <row r="58" s="213" customFormat="1" ht="19.5" customHeight="1"/>
    <row r="59" s="213" customFormat="1" ht="19.5" customHeight="1"/>
    <row r="60" s="213" customFormat="1" ht="19.5" customHeight="1"/>
    <row r="61" s="213" customFormat="1" ht="19.5" customHeight="1"/>
    <row r="62" s="213" customFormat="1" ht="19.5" customHeight="1"/>
    <row r="63" s="213" customFormat="1" ht="19.5" customHeight="1"/>
    <row r="64" s="213" customFormat="1" ht="19.5" customHeight="1"/>
    <row r="65" s="213" customFormat="1" ht="19.5" customHeight="1"/>
    <row r="66" s="213" customFormat="1" ht="19.5" customHeight="1"/>
    <row r="67" s="213" customFormat="1" ht="19.5" customHeight="1"/>
    <row r="68" s="213" customFormat="1" ht="19.5" customHeight="1"/>
    <row r="69" s="213" customFormat="1" ht="19.5" customHeight="1"/>
    <row r="70" s="213" customFormat="1" ht="19.5" customHeight="1"/>
    <row r="71" s="213" customFormat="1" ht="19.5" customHeight="1"/>
    <row r="72" s="213" customFormat="1" ht="19.5" customHeight="1"/>
    <row r="73" s="213" customFormat="1" ht="19.5" customHeight="1"/>
    <row r="74" s="213" customFormat="1" ht="19.5" customHeight="1"/>
    <row r="75" s="213" customFormat="1" ht="19.5" customHeight="1"/>
    <row r="76" s="213" customFormat="1" ht="19.5" customHeight="1"/>
    <row r="77" s="213" customFormat="1" ht="19.5" customHeight="1"/>
    <row r="78" s="213" customFormat="1" ht="19.5" customHeight="1"/>
    <row r="79" s="213" customFormat="1" ht="19.5" customHeight="1"/>
    <row r="80" s="213" customFormat="1" ht="19.5" customHeight="1"/>
    <row r="81" s="213" customFormat="1" ht="19.5" customHeight="1"/>
    <row r="82" s="213" customFormat="1" ht="19.5" customHeight="1"/>
    <row r="83" s="213" customFormat="1" ht="19.5" customHeight="1"/>
    <row r="84" s="213" customFormat="1" ht="19.5" customHeight="1"/>
    <row r="85" s="213" customFormat="1" ht="19.5" customHeight="1"/>
    <row r="86" s="213" customFormat="1" ht="19.5" customHeight="1"/>
    <row r="87" s="213" customFormat="1" ht="19.5" customHeight="1"/>
    <row r="88" s="213" customFormat="1" ht="19.5" customHeight="1"/>
    <row r="89" s="213" customFormat="1" ht="19.5" customHeight="1"/>
    <row r="90" s="213" customFormat="1" ht="19.5" customHeight="1"/>
    <row r="91" s="213" customFormat="1" ht="19.5" customHeight="1"/>
    <row r="92" s="213" customFormat="1" ht="19.5" customHeight="1"/>
    <row r="93" s="213" customFormat="1" ht="19.5" customHeight="1"/>
    <row r="94" s="213" customFormat="1" ht="19.5" customHeight="1"/>
    <row r="95" s="213" customFormat="1" ht="19.5" customHeight="1"/>
    <row r="96" s="213" customFormat="1" ht="19.5" customHeight="1"/>
    <row r="97" s="213" customFormat="1" ht="19.5" customHeight="1"/>
    <row r="98" s="213" customFormat="1" ht="19.5" customHeight="1"/>
    <row r="99" s="213" customFormat="1" ht="19.5" customHeight="1"/>
    <row r="100" s="213" customFormat="1" ht="19.5" customHeight="1"/>
    <row r="101" s="213" customFormat="1" ht="19.5" customHeight="1"/>
    <row r="102" s="213" customFormat="1" ht="19.5" customHeight="1"/>
    <row r="103" s="213" customFormat="1" ht="19.5" customHeight="1"/>
    <row r="104" s="213" customFormat="1" ht="19.5" customHeight="1"/>
    <row r="105" s="213" customFormat="1" ht="19.5" customHeight="1"/>
    <row r="106" s="213" customFormat="1" ht="19.5" customHeight="1"/>
    <row r="107" s="213" customFormat="1" ht="19.5" customHeight="1"/>
    <row r="108" s="213" customFormat="1" ht="19.5" customHeight="1"/>
    <row r="109" s="213" customFormat="1" ht="19.5" customHeight="1"/>
    <row r="110" s="213" customFormat="1" ht="19.5" customHeight="1"/>
    <row r="111" s="213" customFormat="1" ht="19.5" customHeight="1"/>
    <row r="112" s="213" customFormat="1" ht="19.5" customHeight="1"/>
    <row r="113" s="213" customFormat="1" ht="19.5" customHeight="1"/>
    <row r="114" s="213" customFormat="1" ht="19.5" customHeight="1"/>
    <row r="115" s="213" customFormat="1" ht="19.5" customHeight="1"/>
    <row r="116" s="165" customFormat="1" ht="19.5" customHeight="1"/>
    <row r="117" s="165" customFormat="1" ht="19.5" customHeight="1"/>
    <row r="118" s="165" customFormat="1" ht="19.5" customHeight="1"/>
    <row r="119" s="165" customFormat="1" ht="19.5" customHeight="1"/>
    <row r="120" s="165" customFormat="1" ht="19.5" customHeight="1"/>
    <row r="121" s="165" customFormat="1" ht="19.5" customHeight="1"/>
    <row r="122" s="165" customFormat="1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</sheetData>
  <sheetProtection/>
  <mergeCells count="2">
    <mergeCell ref="A1:D1"/>
    <mergeCell ref="A41:D41"/>
  </mergeCells>
  <conditionalFormatting sqref="D4:D21 D35:D36">
    <cfRule type="cellIs" priority="2" dxfId="0" operator="lessThan" stopIfTrue="1">
      <formula>0</formula>
    </cfRule>
  </conditionalFormatting>
  <dataValidations count="1">
    <dataValidation type="custom" allowBlank="1" showInputMessage="1" showErrorMessage="1" errorTitle="提示" error="对不起，此处只能输入数字。" sqref="B23:C30">
      <formula1>OR(B23="",ISNUMBER(B23))</formula1>
    </dataValidation>
  </dataValidations>
  <printOptions horizontalCentered="1"/>
  <pageMargins left="0.75" right="0.75" top="0.59" bottom="0.59" header="0.31" footer="0.31"/>
  <pageSetup blackAndWhite="1" fitToHeight="100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77"/>
  <sheetViews>
    <sheetView showZeros="0" tabSelected="1" view="pageBreakPreview" zoomScale="110" zoomScaleSheetLayoutView="110" workbookViewId="0" topLeftCell="A1">
      <selection activeCell="F9" sqref="F9"/>
    </sheetView>
  </sheetViews>
  <sheetFormatPr defaultColWidth="8.7109375" defaultRowHeight="15"/>
  <cols>
    <col min="1" max="1" width="36.140625" style="92" customWidth="1"/>
    <col min="2" max="2" width="12.57421875" style="181" customWidth="1"/>
    <col min="3" max="3" width="13.140625" style="181" customWidth="1"/>
    <col min="4" max="4" width="16.00390625" style="92" customWidth="1"/>
    <col min="5" max="5" width="22.8515625" style="92" customWidth="1"/>
    <col min="6" max="16384" width="8.7109375" style="92" customWidth="1"/>
  </cols>
  <sheetData>
    <row r="1" spans="1:4" s="164" customFormat="1" ht="30" customHeight="1">
      <c r="A1" s="179" t="s">
        <v>145</v>
      </c>
      <c r="B1" s="179"/>
      <c r="C1" s="179"/>
      <c r="D1" s="179"/>
    </row>
    <row r="2" spans="2:4" ht="15">
      <c r="B2" s="93"/>
      <c r="C2" s="93"/>
      <c r="D2" s="94" t="s">
        <v>33</v>
      </c>
    </row>
    <row r="3" spans="1:4" s="108" customFormat="1" ht="39" customHeight="1">
      <c r="A3" s="16" t="s">
        <v>34</v>
      </c>
      <c r="B3" s="16" t="s">
        <v>35</v>
      </c>
      <c r="C3" s="16" t="s">
        <v>36</v>
      </c>
      <c r="D3" s="112" t="s">
        <v>37</v>
      </c>
    </row>
    <row r="4" spans="1:4" s="165" customFormat="1" ht="15">
      <c r="A4" s="182" t="s">
        <v>146</v>
      </c>
      <c r="B4" s="183">
        <v>19573</v>
      </c>
      <c r="C4" s="183">
        <v>17848</v>
      </c>
      <c r="D4" s="100">
        <f aca="true" t="shared" si="0" ref="D4:D61">IF(OR(VALUE(C4)=0,ISERROR(C4/B4-1)),"",C4/B4-1)</f>
        <v>-0.08813160987074031</v>
      </c>
    </row>
    <row r="5" spans="1:4" s="165" customFormat="1" ht="15">
      <c r="A5" s="182" t="s">
        <v>147</v>
      </c>
      <c r="B5" s="183">
        <v>769</v>
      </c>
      <c r="C5" s="183">
        <v>642</v>
      </c>
      <c r="D5" s="100">
        <f t="shared" si="0"/>
        <v>-0.165149544863459</v>
      </c>
    </row>
    <row r="6" spans="1:4" s="165" customFormat="1" ht="15">
      <c r="A6" s="184" t="s">
        <v>148</v>
      </c>
      <c r="B6" s="185">
        <v>404</v>
      </c>
      <c r="C6" s="186">
        <v>393</v>
      </c>
      <c r="D6" s="100">
        <f t="shared" si="0"/>
        <v>-0.027227722772277252</v>
      </c>
    </row>
    <row r="7" spans="1:4" s="165" customFormat="1" ht="15">
      <c r="A7" s="184" t="s">
        <v>149</v>
      </c>
      <c r="B7" s="185">
        <v>16</v>
      </c>
      <c r="C7" s="186">
        <v>20</v>
      </c>
      <c r="D7" s="100">
        <f t="shared" si="0"/>
        <v>0.25</v>
      </c>
    </row>
    <row r="8" spans="1:4" s="165" customFormat="1" ht="15">
      <c r="A8" s="184" t="s">
        <v>150</v>
      </c>
      <c r="B8" s="185"/>
      <c r="C8" s="186"/>
      <c r="D8" s="100">
        <f t="shared" si="0"/>
      </c>
    </row>
    <row r="9" spans="1:4" s="165" customFormat="1" ht="15">
      <c r="A9" s="184" t="s">
        <v>151</v>
      </c>
      <c r="B9" s="185">
        <v>76</v>
      </c>
      <c r="C9" s="186">
        <v>8</v>
      </c>
      <c r="D9" s="100">
        <f t="shared" si="0"/>
        <v>-0.8947368421052632</v>
      </c>
    </row>
    <row r="10" spans="1:4" s="165" customFormat="1" ht="15">
      <c r="A10" s="184" t="s">
        <v>152</v>
      </c>
      <c r="B10" s="185"/>
      <c r="C10" s="186"/>
      <c r="D10" s="100">
        <f t="shared" si="0"/>
      </c>
    </row>
    <row r="11" spans="1:4" s="165" customFormat="1" ht="15">
      <c r="A11" s="184" t="s">
        <v>153</v>
      </c>
      <c r="B11" s="185"/>
      <c r="C11" s="186"/>
      <c r="D11" s="100">
        <f t="shared" si="0"/>
      </c>
    </row>
    <row r="12" spans="1:4" s="165" customFormat="1" ht="15">
      <c r="A12" s="184" t="s">
        <v>154</v>
      </c>
      <c r="B12" s="185"/>
      <c r="C12" s="186"/>
      <c r="D12" s="100">
        <f t="shared" si="0"/>
      </c>
    </row>
    <row r="13" spans="1:4" s="165" customFormat="1" ht="15">
      <c r="A13" s="184" t="s">
        <v>155</v>
      </c>
      <c r="B13" s="185">
        <v>152</v>
      </c>
      <c r="C13" s="186">
        <v>134</v>
      </c>
      <c r="D13" s="100">
        <f t="shared" si="0"/>
        <v>-0.11842105263157898</v>
      </c>
    </row>
    <row r="14" spans="1:4" s="165" customFormat="1" ht="15">
      <c r="A14" s="184" t="s">
        <v>156</v>
      </c>
      <c r="B14" s="185"/>
      <c r="C14" s="186"/>
      <c r="D14" s="100">
        <f t="shared" si="0"/>
      </c>
    </row>
    <row r="15" spans="1:4" s="165" customFormat="1" ht="15">
      <c r="A15" s="184" t="s">
        <v>157</v>
      </c>
      <c r="B15" s="185"/>
      <c r="C15" s="186"/>
      <c r="D15" s="100">
        <f t="shared" si="0"/>
      </c>
    </row>
    <row r="16" spans="1:4" s="165" customFormat="1" ht="15">
      <c r="A16" s="184" t="s">
        <v>158</v>
      </c>
      <c r="B16" s="185">
        <v>121</v>
      </c>
      <c r="C16" s="186">
        <v>87</v>
      </c>
      <c r="D16" s="100">
        <f t="shared" si="0"/>
        <v>-0.28099173553719003</v>
      </c>
    </row>
    <row r="17" spans="1:4" s="165" customFormat="1" ht="15">
      <c r="A17" s="182" t="s">
        <v>159</v>
      </c>
      <c r="B17" s="183">
        <v>483</v>
      </c>
      <c r="C17" s="183">
        <v>428</v>
      </c>
      <c r="D17" s="100">
        <f t="shared" si="0"/>
        <v>-0.11387163561076608</v>
      </c>
    </row>
    <row r="18" spans="1:4" s="165" customFormat="1" ht="15">
      <c r="A18" s="187" t="s">
        <v>160</v>
      </c>
      <c r="B18" s="185">
        <v>354</v>
      </c>
      <c r="C18" s="186">
        <v>345</v>
      </c>
      <c r="D18" s="100">
        <f t="shared" si="0"/>
        <v>-0.025423728813559365</v>
      </c>
    </row>
    <row r="19" spans="1:4" s="165" customFormat="1" ht="15">
      <c r="A19" s="187" t="s">
        <v>161</v>
      </c>
      <c r="B19" s="185">
        <v>5</v>
      </c>
      <c r="C19" s="186"/>
      <c r="D19" s="100">
        <f t="shared" si="0"/>
      </c>
    </row>
    <row r="20" spans="1:4" s="165" customFormat="1" ht="15">
      <c r="A20" s="187" t="s">
        <v>162</v>
      </c>
      <c r="B20" s="185"/>
      <c r="C20" s="186"/>
      <c r="D20" s="100">
        <f t="shared" si="0"/>
      </c>
    </row>
    <row r="21" spans="1:4" s="165" customFormat="1" ht="15">
      <c r="A21" s="187" t="s">
        <v>163</v>
      </c>
      <c r="B21" s="185">
        <v>52</v>
      </c>
      <c r="C21" s="186">
        <v>19</v>
      </c>
      <c r="D21" s="100">
        <f t="shared" si="0"/>
        <v>-0.6346153846153846</v>
      </c>
    </row>
    <row r="22" spans="1:4" s="165" customFormat="1" ht="15">
      <c r="A22" s="187" t="s">
        <v>164</v>
      </c>
      <c r="B22" s="185">
        <v>40</v>
      </c>
      <c r="C22" s="186">
        <v>40</v>
      </c>
      <c r="D22" s="100">
        <f t="shared" si="0"/>
        <v>0</v>
      </c>
    </row>
    <row r="23" spans="1:4" s="165" customFormat="1" ht="15">
      <c r="A23" s="187" t="s">
        <v>165</v>
      </c>
      <c r="B23" s="185">
        <v>12</v>
      </c>
      <c r="C23" s="186">
        <v>12</v>
      </c>
      <c r="D23" s="100">
        <f t="shared" si="0"/>
        <v>0</v>
      </c>
    </row>
    <row r="24" spans="1:4" s="165" customFormat="1" ht="15">
      <c r="A24" s="187" t="s">
        <v>166</v>
      </c>
      <c r="B24" s="185"/>
      <c r="C24" s="186"/>
      <c r="D24" s="100">
        <f t="shared" si="0"/>
      </c>
    </row>
    <row r="25" spans="1:4" s="165" customFormat="1" ht="15">
      <c r="A25" s="188" t="s">
        <v>167</v>
      </c>
      <c r="B25" s="185">
        <v>20</v>
      </c>
      <c r="C25" s="186">
        <v>12</v>
      </c>
      <c r="D25" s="100">
        <f t="shared" si="0"/>
        <v>-0.4</v>
      </c>
    </row>
    <row r="26" spans="1:4" s="165" customFormat="1" ht="15">
      <c r="A26" s="189" t="s">
        <v>168</v>
      </c>
      <c r="B26" s="183">
        <v>6930</v>
      </c>
      <c r="C26" s="183">
        <v>5142</v>
      </c>
      <c r="D26" s="100">
        <f t="shared" si="0"/>
        <v>-0.258008658008658</v>
      </c>
    </row>
    <row r="27" spans="1:4" s="165" customFormat="1" ht="15">
      <c r="A27" s="188" t="s">
        <v>160</v>
      </c>
      <c r="B27" s="185">
        <v>4296</v>
      </c>
      <c r="C27" s="186">
        <v>4459</v>
      </c>
      <c r="D27" s="100">
        <f t="shared" si="0"/>
        <v>0.037942271880819334</v>
      </c>
    </row>
    <row r="28" spans="1:4" s="165" customFormat="1" ht="15">
      <c r="A28" s="188" t="s">
        <v>161</v>
      </c>
      <c r="B28" s="185">
        <v>161</v>
      </c>
      <c r="C28" s="186">
        <v>125</v>
      </c>
      <c r="D28" s="100">
        <f t="shared" si="0"/>
        <v>-0.22360248447204967</v>
      </c>
    </row>
    <row r="29" spans="1:4" s="165" customFormat="1" ht="15">
      <c r="A29" s="188" t="s">
        <v>162</v>
      </c>
      <c r="B29" s="185"/>
      <c r="C29" s="186"/>
      <c r="D29" s="100">
        <f t="shared" si="0"/>
      </c>
    </row>
    <row r="30" spans="1:4" s="165" customFormat="1" ht="15">
      <c r="A30" s="188" t="s">
        <v>169</v>
      </c>
      <c r="B30" s="185"/>
      <c r="C30" s="186"/>
      <c r="D30" s="100">
        <f t="shared" si="0"/>
      </c>
    </row>
    <row r="31" spans="1:4" s="165" customFormat="1" ht="15">
      <c r="A31" s="188" t="s">
        <v>170</v>
      </c>
      <c r="B31" s="185"/>
      <c r="C31" s="186"/>
      <c r="D31" s="100">
        <f t="shared" si="0"/>
      </c>
    </row>
    <row r="32" spans="1:4" s="165" customFormat="1" ht="15">
      <c r="A32" s="188" t="s">
        <v>171</v>
      </c>
      <c r="B32" s="185"/>
      <c r="C32" s="186"/>
      <c r="D32" s="100">
        <f t="shared" si="0"/>
      </c>
    </row>
    <row r="33" spans="1:4" s="165" customFormat="1" ht="15">
      <c r="A33" s="188" t="s">
        <v>172</v>
      </c>
      <c r="B33" s="185"/>
      <c r="C33" s="186"/>
      <c r="D33" s="100">
        <f t="shared" si="0"/>
      </c>
    </row>
    <row r="34" spans="1:4" s="165" customFormat="1" ht="15">
      <c r="A34" s="188" t="s">
        <v>173</v>
      </c>
      <c r="B34" s="185">
        <v>30</v>
      </c>
      <c r="C34" s="186">
        <v>30</v>
      </c>
      <c r="D34" s="100">
        <f t="shared" si="0"/>
        <v>0</v>
      </c>
    </row>
    <row r="35" spans="1:4" s="165" customFormat="1" ht="15">
      <c r="A35" s="188" t="s">
        <v>174</v>
      </c>
      <c r="B35" s="185"/>
      <c r="C35" s="186"/>
      <c r="D35" s="100">
        <f t="shared" si="0"/>
      </c>
    </row>
    <row r="36" spans="1:4" s="165" customFormat="1" ht="15">
      <c r="A36" s="188" t="s">
        <v>166</v>
      </c>
      <c r="B36" s="185">
        <v>165</v>
      </c>
      <c r="C36" s="186">
        <v>171</v>
      </c>
      <c r="D36" s="100">
        <f t="shared" si="0"/>
        <v>0.036363636363636376</v>
      </c>
    </row>
    <row r="37" spans="1:4" s="165" customFormat="1" ht="15">
      <c r="A37" s="188" t="s">
        <v>175</v>
      </c>
      <c r="B37" s="185">
        <v>2278</v>
      </c>
      <c r="C37" s="186">
        <v>357</v>
      </c>
      <c r="D37" s="100">
        <f t="shared" si="0"/>
        <v>-0.8432835820895522</v>
      </c>
    </row>
    <row r="38" spans="1:4" s="165" customFormat="1" ht="15">
      <c r="A38" s="189" t="s">
        <v>176</v>
      </c>
      <c r="B38" s="183">
        <v>602</v>
      </c>
      <c r="C38" s="183">
        <v>559</v>
      </c>
      <c r="D38" s="100">
        <f t="shared" si="0"/>
        <v>-0.0714285714285714</v>
      </c>
    </row>
    <row r="39" spans="1:4" s="165" customFormat="1" ht="15">
      <c r="A39" s="188" t="s">
        <v>160</v>
      </c>
      <c r="B39" s="185">
        <v>436</v>
      </c>
      <c r="C39" s="186">
        <v>447</v>
      </c>
      <c r="D39" s="100">
        <f t="shared" si="0"/>
        <v>0.025229357798165042</v>
      </c>
    </row>
    <row r="40" spans="1:4" s="165" customFormat="1" ht="15">
      <c r="A40" s="188" t="s">
        <v>161</v>
      </c>
      <c r="B40" s="185">
        <v>30</v>
      </c>
      <c r="C40" s="186"/>
      <c r="D40" s="100">
        <f t="shared" si="0"/>
      </c>
    </row>
    <row r="41" spans="1:4" s="165" customFormat="1" ht="15">
      <c r="A41" s="188" t="s">
        <v>162</v>
      </c>
      <c r="B41" s="185"/>
      <c r="C41" s="186"/>
      <c r="D41" s="100">
        <f t="shared" si="0"/>
      </c>
    </row>
    <row r="42" spans="1:4" s="165" customFormat="1" ht="15">
      <c r="A42" s="188" t="s">
        <v>177</v>
      </c>
      <c r="B42" s="185"/>
      <c r="C42" s="186"/>
      <c r="D42" s="100">
        <f t="shared" si="0"/>
      </c>
    </row>
    <row r="43" spans="1:4" s="165" customFormat="1" ht="15">
      <c r="A43" s="188" t="s">
        <v>178</v>
      </c>
      <c r="B43" s="185"/>
      <c r="C43" s="186"/>
      <c r="D43" s="100">
        <f t="shared" si="0"/>
      </c>
    </row>
    <row r="44" spans="1:4" s="165" customFormat="1" ht="15">
      <c r="A44" s="188" t="s">
        <v>179</v>
      </c>
      <c r="B44" s="185"/>
      <c r="C44" s="186"/>
      <c r="D44" s="100">
        <f t="shared" si="0"/>
      </c>
    </row>
    <row r="45" spans="1:4" s="165" customFormat="1" ht="15">
      <c r="A45" s="188" t="s">
        <v>180</v>
      </c>
      <c r="B45" s="185"/>
      <c r="C45" s="186"/>
      <c r="D45" s="100">
        <f t="shared" si="0"/>
      </c>
    </row>
    <row r="46" spans="1:4" s="165" customFormat="1" ht="15">
      <c r="A46" s="187" t="s">
        <v>181</v>
      </c>
      <c r="B46" s="185">
        <v>31</v>
      </c>
      <c r="C46" s="186">
        <v>54</v>
      </c>
      <c r="D46" s="100">
        <f t="shared" si="0"/>
        <v>0.7419354838709677</v>
      </c>
    </row>
    <row r="47" spans="1:4" s="165" customFormat="1" ht="15">
      <c r="A47" s="187" t="s">
        <v>182</v>
      </c>
      <c r="B47" s="185"/>
      <c r="C47" s="186"/>
      <c r="D47" s="100">
        <f t="shared" si="0"/>
      </c>
    </row>
    <row r="48" spans="1:4" s="165" customFormat="1" ht="15">
      <c r="A48" s="187" t="s">
        <v>166</v>
      </c>
      <c r="B48" s="185">
        <v>67</v>
      </c>
      <c r="C48" s="186">
        <v>58</v>
      </c>
      <c r="D48" s="100">
        <f t="shared" si="0"/>
        <v>-0.13432835820895528</v>
      </c>
    </row>
    <row r="49" spans="1:4" s="165" customFormat="1" ht="15">
      <c r="A49" s="187" t="s">
        <v>183</v>
      </c>
      <c r="B49" s="185">
        <v>38</v>
      </c>
      <c r="C49" s="186"/>
      <c r="D49" s="100">
        <f t="shared" si="0"/>
      </c>
    </row>
    <row r="50" spans="1:4" s="165" customFormat="1" ht="15">
      <c r="A50" s="184" t="s">
        <v>184</v>
      </c>
      <c r="B50" s="183">
        <v>304</v>
      </c>
      <c r="C50" s="183">
        <v>293</v>
      </c>
      <c r="D50" s="100">
        <f t="shared" si="0"/>
        <v>-0.03618421052631582</v>
      </c>
    </row>
    <row r="51" spans="1:4" s="165" customFormat="1" ht="15">
      <c r="A51" s="187" t="s">
        <v>160</v>
      </c>
      <c r="B51" s="185">
        <v>166</v>
      </c>
      <c r="C51" s="186">
        <v>148</v>
      </c>
      <c r="D51" s="100">
        <f t="shared" si="0"/>
        <v>-0.10843373493975905</v>
      </c>
    </row>
    <row r="52" spans="1:4" s="165" customFormat="1" ht="15">
      <c r="A52" s="187" t="s">
        <v>161</v>
      </c>
      <c r="B52" s="185"/>
      <c r="C52" s="186"/>
      <c r="D52" s="100">
        <f t="shared" si="0"/>
      </c>
    </row>
    <row r="53" spans="1:4" s="165" customFormat="1" ht="15">
      <c r="A53" s="187" t="s">
        <v>162</v>
      </c>
      <c r="B53" s="185"/>
      <c r="C53" s="186"/>
      <c r="D53" s="100">
        <f t="shared" si="0"/>
      </c>
    </row>
    <row r="54" spans="1:4" s="165" customFormat="1" ht="15">
      <c r="A54" s="187" t="s">
        <v>185</v>
      </c>
      <c r="B54" s="185"/>
      <c r="C54" s="186"/>
      <c r="D54" s="100">
        <f t="shared" si="0"/>
      </c>
    </row>
    <row r="55" spans="1:4" s="165" customFormat="1" ht="15">
      <c r="A55" s="187" t="s">
        <v>186</v>
      </c>
      <c r="B55" s="185"/>
      <c r="C55" s="186">
        <v>2</v>
      </c>
      <c r="D55" s="100">
        <f t="shared" si="0"/>
      </c>
    </row>
    <row r="56" spans="1:4" s="165" customFormat="1" ht="15">
      <c r="A56" s="187" t="s">
        <v>187</v>
      </c>
      <c r="B56" s="185"/>
      <c r="C56" s="186"/>
      <c r="D56" s="100">
        <f t="shared" si="0"/>
      </c>
    </row>
    <row r="57" spans="1:4" s="165" customFormat="1" ht="15">
      <c r="A57" s="187" t="s">
        <v>188</v>
      </c>
      <c r="B57" s="185">
        <v>8</v>
      </c>
      <c r="C57" s="186">
        <v>10</v>
      </c>
      <c r="D57" s="100">
        <f t="shared" si="0"/>
        <v>0.25</v>
      </c>
    </row>
    <row r="58" spans="1:4" s="165" customFormat="1" ht="15">
      <c r="A58" s="187" t="s">
        <v>189</v>
      </c>
      <c r="B58" s="185">
        <v>51</v>
      </c>
      <c r="C58" s="186">
        <v>40</v>
      </c>
      <c r="D58" s="100">
        <f t="shared" si="0"/>
        <v>-0.21568627450980393</v>
      </c>
    </row>
    <row r="59" spans="1:4" s="165" customFormat="1" ht="15">
      <c r="A59" s="187" t="s">
        <v>166</v>
      </c>
      <c r="B59" s="185"/>
      <c r="C59" s="186"/>
      <c r="D59" s="100">
        <f t="shared" si="0"/>
      </c>
    </row>
    <row r="60" spans="1:4" s="165" customFormat="1" ht="15">
      <c r="A60" s="187" t="s">
        <v>190</v>
      </c>
      <c r="B60" s="185">
        <v>79</v>
      </c>
      <c r="C60" s="186">
        <v>93</v>
      </c>
      <c r="D60" s="100">
        <f t="shared" si="0"/>
        <v>0.17721518987341778</v>
      </c>
    </row>
    <row r="61" spans="1:4" s="165" customFormat="1" ht="15">
      <c r="A61" s="184" t="s">
        <v>191</v>
      </c>
      <c r="B61" s="183">
        <v>1678</v>
      </c>
      <c r="C61" s="183">
        <v>1600</v>
      </c>
      <c r="D61" s="100">
        <f t="shared" si="0"/>
        <v>-0.04648390941597136</v>
      </c>
    </row>
    <row r="62" spans="1:4" s="165" customFormat="1" ht="15">
      <c r="A62" s="187" t="s">
        <v>160</v>
      </c>
      <c r="B62" s="185">
        <v>626</v>
      </c>
      <c r="C62" s="186">
        <v>938</v>
      </c>
      <c r="D62" s="100">
        <f>IF(OR(ISERROR(C62/B62-1),C62=0),"",C62/B62-1)</f>
        <v>0.49840255591054317</v>
      </c>
    </row>
    <row r="63" spans="1:4" s="165" customFormat="1" ht="15">
      <c r="A63" s="187" t="s">
        <v>161</v>
      </c>
      <c r="B63" s="185"/>
      <c r="C63" s="186" t="s">
        <v>192</v>
      </c>
      <c r="D63" s="100">
        <f aca="true" t="shared" si="1" ref="D63:D126">IF(OR(ISERROR(C63/B63-1),C63=0),"",C63/B63-1)</f>
      </c>
    </row>
    <row r="64" spans="1:4" s="165" customFormat="1" ht="15">
      <c r="A64" s="187" t="s">
        <v>162</v>
      </c>
      <c r="B64" s="185"/>
      <c r="C64" s="186" t="s">
        <v>192</v>
      </c>
      <c r="D64" s="100">
        <f t="shared" si="1"/>
      </c>
    </row>
    <row r="65" spans="1:4" s="165" customFormat="1" ht="15">
      <c r="A65" s="187" t="s">
        <v>193</v>
      </c>
      <c r="B65" s="185"/>
      <c r="C65" s="186" t="s">
        <v>192</v>
      </c>
      <c r="D65" s="100">
        <f t="shared" si="1"/>
      </c>
    </row>
    <row r="66" spans="1:4" s="165" customFormat="1" ht="15">
      <c r="A66" s="187" t="s">
        <v>194</v>
      </c>
      <c r="B66" s="185"/>
      <c r="C66" s="186" t="s">
        <v>192</v>
      </c>
      <c r="D66" s="100">
        <f t="shared" si="1"/>
      </c>
    </row>
    <row r="67" spans="1:4" s="165" customFormat="1" ht="15">
      <c r="A67" s="187" t="s">
        <v>195</v>
      </c>
      <c r="B67" s="185"/>
      <c r="C67" s="186" t="s">
        <v>192</v>
      </c>
      <c r="D67" s="100">
        <f t="shared" si="1"/>
      </c>
    </row>
    <row r="68" spans="1:4" s="165" customFormat="1" ht="15">
      <c r="A68" s="187" t="s">
        <v>196</v>
      </c>
      <c r="B68" s="185">
        <v>84</v>
      </c>
      <c r="C68" s="186">
        <v>84</v>
      </c>
      <c r="D68" s="100">
        <f t="shared" si="1"/>
        <v>0</v>
      </c>
    </row>
    <row r="69" spans="1:4" s="165" customFormat="1" ht="15">
      <c r="A69" s="187" t="s">
        <v>197</v>
      </c>
      <c r="B69" s="185"/>
      <c r="C69" s="186" t="s">
        <v>192</v>
      </c>
      <c r="D69" s="100">
        <f t="shared" si="1"/>
      </c>
    </row>
    <row r="70" spans="1:4" s="165" customFormat="1" ht="15">
      <c r="A70" s="187" t="s">
        <v>166</v>
      </c>
      <c r="B70" s="185">
        <v>590</v>
      </c>
      <c r="C70" s="186">
        <v>578</v>
      </c>
      <c r="D70" s="100">
        <f t="shared" si="1"/>
        <v>-0.02033898305084747</v>
      </c>
    </row>
    <row r="71" spans="1:4" s="165" customFormat="1" ht="15">
      <c r="A71" s="187" t="s">
        <v>198</v>
      </c>
      <c r="B71" s="185">
        <v>378</v>
      </c>
      <c r="C71" s="186" t="s">
        <v>192</v>
      </c>
      <c r="D71" s="100">
        <f t="shared" si="1"/>
      </c>
    </row>
    <row r="72" spans="1:4" s="165" customFormat="1" ht="15">
      <c r="A72" s="184" t="s">
        <v>199</v>
      </c>
      <c r="B72" s="183"/>
      <c r="C72" s="183"/>
      <c r="D72" s="100">
        <f t="shared" si="1"/>
      </c>
    </row>
    <row r="73" spans="1:4" s="165" customFormat="1" ht="15">
      <c r="A73" s="187" t="s">
        <v>160</v>
      </c>
      <c r="B73" s="185"/>
      <c r="C73" s="186"/>
      <c r="D73" s="100">
        <f t="shared" si="1"/>
      </c>
    </row>
    <row r="74" spans="1:4" s="165" customFormat="1" ht="15">
      <c r="A74" s="187" t="s">
        <v>161</v>
      </c>
      <c r="B74" s="185"/>
      <c r="C74" s="186"/>
      <c r="D74" s="100">
        <f t="shared" si="1"/>
      </c>
    </row>
    <row r="75" spans="1:4" s="165" customFormat="1" ht="15">
      <c r="A75" s="187" t="s">
        <v>162</v>
      </c>
      <c r="B75" s="185"/>
      <c r="C75" s="186"/>
      <c r="D75" s="100">
        <f t="shared" si="1"/>
      </c>
    </row>
    <row r="76" spans="1:4" s="165" customFormat="1" ht="15">
      <c r="A76" s="187" t="s">
        <v>200</v>
      </c>
      <c r="B76" s="185"/>
      <c r="C76" s="186"/>
      <c r="D76" s="100">
        <f t="shared" si="1"/>
      </c>
    </row>
    <row r="77" spans="1:4" s="165" customFormat="1" ht="15">
      <c r="A77" s="187" t="s">
        <v>201</v>
      </c>
      <c r="B77" s="185"/>
      <c r="C77" s="186"/>
      <c r="D77" s="100">
        <f t="shared" si="1"/>
      </c>
    </row>
    <row r="78" spans="1:4" s="165" customFormat="1" ht="15">
      <c r="A78" s="187" t="s">
        <v>202</v>
      </c>
      <c r="B78" s="185"/>
      <c r="C78" s="186"/>
      <c r="D78" s="100">
        <f t="shared" si="1"/>
      </c>
    </row>
    <row r="79" spans="1:4" s="165" customFormat="1" ht="15">
      <c r="A79" s="187" t="s">
        <v>203</v>
      </c>
      <c r="B79" s="185"/>
      <c r="C79" s="186"/>
      <c r="D79" s="100">
        <f t="shared" si="1"/>
      </c>
    </row>
    <row r="80" spans="1:4" s="165" customFormat="1" ht="15">
      <c r="A80" s="187" t="s">
        <v>204</v>
      </c>
      <c r="B80" s="185"/>
      <c r="C80" s="186"/>
      <c r="D80" s="100">
        <f t="shared" si="1"/>
      </c>
    </row>
    <row r="81" spans="1:4" s="165" customFormat="1" ht="15">
      <c r="A81" s="187" t="s">
        <v>196</v>
      </c>
      <c r="B81" s="185"/>
      <c r="C81" s="186"/>
      <c r="D81" s="100">
        <f t="shared" si="1"/>
      </c>
    </row>
    <row r="82" spans="1:4" s="165" customFormat="1" ht="15">
      <c r="A82" s="187" t="s">
        <v>166</v>
      </c>
      <c r="B82" s="185"/>
      <c r="C82" s="186"/>
      <c r="D82" s="100">
        <f t="shared" si="1"/>
      </c>
    </row>
    <row r="83" spans="1:4" s="165" customFormat="1" ht="15">
      <c r="A83" s="187" t="s">
        <v>205</v>
      </c>
      <c r="B83" s="185"/>
      <c r="C83" s="186"/>
      <c r="D83" s="100">
        <f t="shared" si="1"/>
      </c>
    </row>
    <row r="84" spans="1:4" s="165" customFormat="1" ht="15">
      <c r="A84" s="184" t="s">
        <v>206</v>
      </c>
      <c r="B84" s="183">
        <v>148</v>
      </c>
      <c r="C84" s="183">
        <v>87</v>
      </c>
      <c r="D84" s="100">
        <f t="shared" si="1"/>
        <v>-0.41216216216216217</v>
      </c>
    </row>
    <row r="85" spans="1:4" s="165" customFormat="1" ht="15">
      <c r="A85" s="187" t="s">
        <v>160</v>
      </c>
      <c r="B85" s="185">
        <v>41</v>
      </c>
      <c r="C85" s="186">
        <v>7</v>
      </c>
      <c r="D85" s="100">
        <f t="shared" si="1"/>
        <v>-0.8292682926829268</v>
      </c>
    </row>
    <row r="86" spans="1:4" s="165" customFormat="1" ht="15">
      <c r="A86" s="187" t="s">
        <v>161</v>
      </c>
      <c r="B86" s="185"/>
      <c r="C86" s="186" t="s">
        <v>192</v>
      </c>
      <c r="D86" s="100">
        <f t="shared" si="1"/>
      </c>
    </row>
    <row r="87" spans="1:4" s="165" customFormat="1" ht="15">
      <c r="A87" s="187" t="s">
        <v>162</v>
      </c>
      <c r="B87" s="185"/>
      <c r="C87" s="186" t="s">
        <v>192</v>
      </c>
      <c r="D87" s="100">
        <f t="shared" si="1"/>
      </c>
    </row>
    <row r="88" spans="1:4" s="165" customFormat="1" ht="15">
      <c r="A88" s="187" t="s">
        <v>207</v>
      </c>
      <c r="B88" s="185">
        <v>44</v>
      </c>
      <c r="C88" s="186">
        <v>80</v>
      </c>
      <c r="D88" s="100">
        <f t="shared" si="1"/>
        <v>0.8181818181818181</v>
      </c>
    </row>
    <row r="89" spans="1:4" s="165" customFormat="1" ht="15">
      <c r="A89" s="187" t="s">
        <v>208</v>
      </c>
      <c r="B89" s="185"/>
      <c r="C89" s="186"/>
      <c r="D89" s="100">
        <f t="shared" si="1"/>
      </c>
    </row>
    <row r="90" spans="1:4" s="165" customFormat="1" ht="15">
      <c r="A90" s="187" t="s">
        <v>196</v>
      </c>
      <c r="B90" s="185"/>
      <c r="C90" s="186"/>
      <c r="D90" s="100">
        <f t="shared" si="1"/>
      </c>
    </row>
    <row r="91" spans="1:4" s="165" customFormat="1" ht="15">
      <c r="A91" s="187" t="s">
        <v>166</v>
      </c>
      <c r="B91" s="185">
        <v>23</v>
      </c>
      <c r="C91" s="186"/>
      <c r="D91" s="100">
        <f t="shared" si="1"/>
      </c>
    </row>
    <row r="92" spans="1:4" s="165" customFormat="1" ht="15">
      <c r="A92" s="187" t="s">
        <v>209</v>
      </c>
      <c r="B92" s="185">
        <v>40</v>
      </c>
      <c r="C92" s="186"/>
      <c r="D92" s="100">
        <f t="shared" si="1"/>
      </c>
    </row>
    <row r="93" spans="1:4" s="165" customFormat="1" ht="15">
      <c r="A93" s="184" t="s">
        <v>210</v>
      </c>
      <c r="B93" s="183"/>
      <c r="C93" s="183"/>
      <c r="D93" s="100">
        <f t="shared" si="1"/>
      </c>
    </row>
    <row r="94" spans="1:4" s="165" customFormat="1" ht="15">
      <c r="A94" s="187" t="s">
        <v>160</v>
      </c>
      <c r="B94" s="185"/>
      <c r="C94" s="186"/>
      <c r="D94" s="100">
        <f t="shared" si="1"/>
      </c>
    </row>
    <row r="95" spans="1:4" s="165" customFormat="1" ht="15">
      <c r="A95" s="187" t="s">
        <v>161</v>
      </c>
      <c r="B95" s="185"/>
      <c r="C95" s="186"/>
      <c r="D95" s="100">
        <f t="shared" si="1"/>
      </c>
    </row>
    <row r="96" spans="1:4" s="165" customFormat="1" ht="15">
      <c r="A96" s="187" t="s">
        <v>162</v>
      </c>
      <c r="B96" s="185"/>
      <c r="C96" s="186"/>
      <c r="D96" s="100">
        <f t="shared" si="1"/>
      </c>
    </row>
    <row r="97" spans="1:4" s="165" customFormat="1" ht="15">
      <c r="A97" s="187" t="s">
        <v>211</v>
      </c>
      <c r="B97" s="185"/>
      <c r="C97" s="186"/>
      <c r="D97" s="100">
        <f t="shared" si="1"/>
      </c>
    </row>
    <row r="98" spans="1:4" s="165" customFormat="1" ht="15">
      <c r="A98" s="187" t="s">
        <v>212</v>
      </c>
      <c r="B98" s="185"/>
      <c r="C98" s="186"/>
      <c r="D98" s="100">
        <f t="shared" si="1"/>
      </c>
    </row>
    <row r="99" spans="1:4" s="165" customFormat="1" ht="15">
      <c r="A99" s="188" t="s">
        <v>213</v>
      </c>
      <c r="B99" s="185"/>
      <c r="C99" s="186"/>
      <c r="D99" s="100">
        <f t="shared" si="1"/>
      </c>
    </row>
    <row r="100" spans="1:4" s="165" customFormat="1" ht="15">
      <c r="A100" s="187" t="s">
        <v>196</v>
      </c>
      <c r="B100" s="185"/>
      <c r="C100" s="186"/>
      <c r="D100" s="100">
        <f t="shared" si="1"/>
      </c>
    </row>
    <row r="101" spans="1:4" s="165" customFormat="1" ht="15">
      <c r="A101" s="187" t="s">
        <v>166</v>
      </c>
      <c r="B101" s="185"/>
      <c r="C101" s="186"/>
      <c r="D101" s="100">
        <f t="shared" si="1"/>
      </c>
    </row>
    <row r="102" spans="1:4" s="165" customFormat="1" ht="15">
      <c r="A102" s="187" t="s">
        <v>214</v>
      </c>
      <c r="B102" s="185"/>
      <c r="C102" s="186"/>
      <c r="D102" s="100">
        <f t="shared" si="1"/>
      </c>
    </row>
    <row r="103" spans="1:4" s="165" customFormat="1" ht="15">
      <c r="A103" s="184" t="s">
        <v>215</v>
      </c>
      <c r="B103" s="183">
        <v>422</v>
      </c>
      <c r="C103" s="183">
        <v>365</v>
      </c>
      <c r="D103" s="100">
        <f t="shared" si="1"/>
        <v>-0.13507109004739337</v>
      </c>
    </row>
    <row r="104" spans="1:4" s="165" customFormat="1" ht="15">
      <c r="A104" s="187" t="s">
        <v>160</v>
      </c>
      <c r="B104" s="185">
        <v>318</v>
      </c>
      <c r="C104" s="186">
        <v>338</v>
      </c>
      <c r="D104" s="100">
        <f t="shared" si="1"/>
        <v>0.06289308176100628</v>
      </c>
    </row>
    <row r="105" spans="1:4" s="165" customFormat="1" ht="15">
      <c r="A105" s="187" t="s">
        <v>161</v>
      </c>
      <c r="B105" s="185"/>
      <c r="C105" s="186"/>
      <c r="D105" s="100">
        <f t="shared" si="1"/>
      </c>
    </row>
    <row r="106" spans="1:4" s="165" customFormat="1" ht="15">
      <c r="A106" s="187" t="s">
        <v>162</v>
      </c>
      <c r="B106" s="185"/>
      <c r="C106" s="186"/>
      <c r="D106" s="100">
        <f t="shared" si="1"/>
      </c>
    </row>
    <row r="107" spans="1:4" s="165" customFormat="1" ht="15">
      <c r="A107" s="187" t="s">
        <v>216</v>
      </c>
      <c r="B107" s="185"/>
      <c r="C107" s="186"/>
      <c r="D107" s="100">
        <f t="shared" si="1"/>
      </c>
    </row>
    <row r="108" spans="1:4" s="165" customFormat="1" ht="15">
      <c r="A108" s="187" t="s">
        <v>217</v>
      </c>
      <c r="B108" s="185"/>
      <c r="C108" s="186"/>
      <c r="D108" s="100">
        <f t="shared" si="1"/>
      </c>
    </row>
    <row r="109" spans="1:4" s="165" customFormat="1" ht="15">
      <c r="A109" s="187" t="s">
        <v>218</v>
      </c>
      <c r="B109" s="185">
        <v>4</v>
      </c>
      <c r="C109" s="186">
        <v>5</v>
      </c>
      <c r="D109" s="100">
        <f t="shared" si="1"/>
        <v>0.25</v>
      </c>
    </row>
    <row r="110" spans="1:4" s="165" customFormat="1" ht="15">
      <c r="A110" s="187" t="s">
        <v>219</v>
      </c>
      <c r="B110" s="185"/>
      <c r="C110" s="186"/>
      <c r="D110" s="100">
        <f t="shared" si="1"/>
      </c>
    </row>
    <row r="111" spans="1:4" s="165" customFormat="1" ht="15">
      <c r="A111" s="187" t="s">
        <v>220</v>
      </c>
      <c r="B111" s="185"/>
      <c r="C111" s="186"/>
      <c r="D111" s="100">
        <f t="shared" si="1"/>
      </c>
    </row>
    <row r="112" spans="1:4" s="165" customFormat="1" ht="15">
      <c r="A112" s="187" t="s">
        <v>221</v>
      </c>
      <c r="B112" s="185"/>
      <c r="C112" s="186"/>
      <c r="D112" s="100">
        <f t="shared" si="1"/>
      </c>
    </row>
    <row r="113" spans="1:4" s="165" customFormat="1" ht="15">
      <c r="A113" s="187" t="s">
        <v>222</v>
      </c>
      <c r="B113" s="185">
        <v>5</v>
      </c>
      <c r="C113" s="186">
        <v>5</v>
      </c>
      <c r="D113" s="100">
        <f t="shared" si="1"/>
        <v>0</v>
      </c>
    </row>
    <row r="114" spans="1:4" s="165" customFormat="1" ht="15">
      <c r="A114" s="187" t="s">
        <v>223</v>
      </c>
      <c r="B114" s="185"/>
      <c r="C114" s="186"/>
      <c r="D114" s="100">
        <f t="shared" si="1"/>
      </c>
    </row>
    <row r="115" spans="1:4" s="165" customFormat="1" ht="15">
      <c r="A115" s="187" t="s">
        <v>224</v>
      </c>
      <c r="B115" s="185"/>
      <c r="C115" s="186"/>
      <c r="D115" s="100">
        <f t="shared" si="1"/>
      </c>
    </row>
    <row r="116" spans="1:4" s="165" customFormat="1" ht="15">
      <c r="A116" s="187" t="s">
        <v>166</v>
      </c>
      <c r="B116" s="185">
        <v>80</v>
      </c>
      <c r="C116" s="186"/>
      <c r="D116" s="100">
        <f t="shared" si="1"/>
      </c>
    </row>
    <row r="117" spans="1:4" s="165" customFormat="1" ht="15">
      <c r="A117" s="187" t="s">
        <v>225</v>
      </c>
      <c r="B117" s="185">
        <v>15</v>
      </c>
      <c r="C117" s="186">
        <v>17</v>
      </c>
      <c r="D117" s="100">
        <f t="shared" si="1"/>
        <v>0.1333333333333333</v>
      </c>
    </row>
    <row r="118" spans="1:4" s="165" customFormat="1" ht="15">
      <c r="A118" s="184" t="s">
        <v>226</v>
      </c>
      <c r="B118" s="183">
        <v>1310</v>
      </c>
      <c r="C118" s="183">
        <v>1300</v>
      </c>
      <c r="D118" s="100">
        <f t="shared" si="1"/>
        <v>-0.007633587786259555</v>
      </c>
    </row>
    <row r="119" spans="1:4" s="165" customFormat="1" ht="15">
      <c r="A119" s="187" t="s">
        <v>160</v>
      </c>
      <c r="B119" s="185">
        <v>1244</v>
      </c>
      <c r="C119" s="186">
        <v>1295</v>
      </c>
      <c r="D119" s="100">
        <f t="shared" si="1"/>
        <v>0.04099678456591649</v>
      </c>
    </row>
    <row r="120" spans="1:4" s="165" customFormat="1" ht="15">
      <c r="A120" s="187" t="s">
        <v>161</v>
      </c>
      <c r="B120" s="185">
        <v>19</v>
      </c>
      <c r="C120" s="186"/>
      <c r="D120" s="100">
        <f t="shared" si="1"/>
      </c>
    </row>
    <row r="121" spans="1:4" s="165" customFormat="1" ht="15">
      <c r="A121" s="187" t="s">
        <v>162</v>
      </c>
      <c r="B121" s="185"/>
      <c r="C121" s="186"/>
      <c r="D121" s="100">
        <f t="shared" si="1"/>
      </c>
    </row>
    <row r="122" spans="1:4" ht="14.25">
      <c r="A122" s="190" t="s">
        <v>227</v>
      </c>
      <c r="B122" s="185"/>
      <c r="C122" s="186"/>
      <c r="D122" s="100">
        <f t="shared" si="1"/>
      </c>
    </row>
    <row r="123" spans="1:4" ht="14.25">
      <c r="A123" s="190" t="s">
        <v>228</v>
      </c>
      <c r="B123" s="185"/>
      <c r="C123" s="186"/>
      <c r="D123" s="100">
        <f t="shared" si="1"/>
      </c>
    </row>
    <row r="124" spans="1:4" ht="14.25">
      <c r="A124" s="190" t="s">
        <v>229</v>
      </c>
      <c r="B124" s="185"/>
      <c r="C124" s="186"/>
      <c r="D124" s="100">
        <f t="shared" si="1"/>
      </c>
    </row>
    <row r="125" spans="1:4" ht="14.25">
      <c r="A125" s="190" t="s">
        <v>166</v>
      </c>
      <c r="B125" s="185"/>
      <c r="C125" s="186"/>
      <c r="D125" s="100">
        <f t="shared" si="1"/>
      </c>
    </row>
    <row r="126" spans="1:4" ht="14.25">
      <c r="A126" s="190" t="s">
        <v>230</v>
      </c>
      <c r="B126" s="185">
        <v>47</v>
      </c>
      <c r="C126" s="186">
        <v>5</v>
      </c>
      <c r="D126" s="100">
        <f t="shared" si="1"/>
        <v>-0.8936170212765957</v>
      </c>
    </row>
    <row r="127" spans="1:4" ht="14.25">
      <c r="A127" s="191" t="s">
        <v>231</v>
      </c>
      <c r="B127" s="183">
        <v>307</v>
      </c>
      <c r="C127" s="183">
        <v>241</v>
      </c>
      <c r="D127" s="100">
        <f aca="true" t="shared" si="2" ref="D127:D190">IF(OR(ISERROR(C127/B127-1),C127=0),"",C127/B127-1)</f>
        <v>-0.21498371335504884</v>
      </c>
    </row>
    <row r="128" spans="1:4" ht="14.25">
      <c r="A128" s="190" t="s">
        <v>160</v>
      </c>
      <c r="B128" s="185">
        <v>203</v>
      </c>
      <c r="C128" s="186">
        <v>216</v>
      </c>
      <c r="D128" s="100">
        <f t="shared" si="2"/>
        <v>0.0640394088669951</v>
      </c>
    </row>
    <row r="129" spans="1:4" ht="14.25">
      <c r="A129" s="190" t="s">
        <v>161</v>
      </c>
      <c r="B129" s="185">
        <v>37</v>
      </c>
      <c r="C129" s="186"/>
      <c r="D129" s="100">
        <f t="shared" si="2"/>
      </c>
    </row>
    <row r="130" spans="1:4" ht="14.25">
      <c r="A130" s="190" t="s">
        <v>162</v>
      </c>
      <c r="B130" s="185"/>
      <c r="C130" s="186"/>
      <c r="D130" s="100">
        <f t="shared" si="2"/>
      </c>
    </row>
    <row r="131" spans="1:4" ht="14.25">
      <c r="A131" s="190" t="s">
        <v>232</v>
      </c>
      <c r="B131" s="185"/>
      <c r="C131" s="186"/>
      <c r="D131" s="100">
        <f t="shared" si="2"/>
      </c>
    </row>
    <row r="132" spans="1:4" ht="14.25">
      <c r="A132" s="190" t="s">
        <v>233</v>
      </c>
      <c r="B132" s="185"/>
      <c r="C132" s="186"/>
      <c r="D132" s="100">
        <f t="shared" si="2"/>
      </c>
    </row>
    <row r="133" spans="1:4" ht="14.25">
      <c r="A133" s="190" t="s">
        <v>234</v>
      </c>
      <c r="B133" s="185"/>
      <c r="C133" s="186"/>
      <c r="D133" s="100">
        <f t="shared" si="2"/>
      </c>
    </row>
    <row r="134" spans="1:4" ht="14.25">
      <c r="A134" s="190" t="s">
        <v>235</v>
      </c>
      <c r="B134" s="185"/>
      <c r="C134" s="186"/>
      <c r="D134" s="100">
        <f t="shared" si="2"/>
      </c>
    </row>
    <row r="135" spans="1:4" ht="14.25">
      <c r="A135" s="190" t="s">
        <v>236</v>
      </c>
      <c r="B135" s="185">
        <v>3</v>
      </c>
      <c r="C135" s="186">
        <v>5</v>
      </c>
      <c r="D135" s="100">
        <f t="shared" si="2"/>
        <v>0.6666666666666667</v>
      </c>
    </row>
    <row r="136" spans="1:4" ht="14.25">
      <c r="A136" s="190" t="s">
        <v>166</v>
      </c>
      <c r="B136" s="185"/>
      <c r="C136" s="186"/>
      <c r="D136" s="100">
        <f t="shared" si="2"/>
      </c>
    </row>
    <row r="137" spans="1:4" ht="14.25">
      <c r="A137" s="190" t="s">
        <v>237</v>
      </c>
      <c r="B137" s="185">
        <v>64</v>
      </c>
      <c r="C137" s="186">
        <v>20</v>
      </c>
      <c r="D137" s="100">
        <f t="shared" si="2"/>
        <v>-0.6875</v>
      </c>
    </row>
    <row r="138" spans="1:4" ht="14.25">
      <c r="A138" s="191" t="s">
        <v>238</v>
      </c>
      <c r="B138" s="183"/>
      <c r="C138" s="183"/>
      <c r="D138" s="100">
        <f t="shared" si="2"/>
      </c>
    </row>
    <row r="139" spans="1:4" ht="14.25">
      <c r="A139" s="190" t="s">
        <v>160</v>
      </c>
      <c r="B139" s="185"/>
      <c r="C139" s="186"/>
      <c r="D139" s="100">
        <f t="shared" si="2"/>
      </c>
    </row>
    <row r="140" spans="1:4" ht="14.25">
      <c r="A140" s="190" t="s">
        <v>161</v>
      </c>
      <c r="B140" s="185"/>
      <c r="C140" s="186"/>
      <c r="D140" s="100">
        <f t="shared" si="2"/>
      </c>
    </row>
    <row r="141" spans="1:4" ht="14.25">
      <c r="A141" s="190" t="s">
        <v>162</v>
      </c>
      <c r="B141" s="185"/>
      <c r="C141" s="186"/>
      <c r="D141" s="100">
        <f t="shared" si="2"/>
      </c>
    </row>
    <row r="142" spans="1:4" ht="14.25">
      <c r="A142" s="190" t="s">
        <v>239</v>
      </c>
      <c r="B142" s="185"/>
      <c r="C142" s="186"/>
      <c r="D142" s="100">
        <f t="shared" si="2"/>
      </c>
    </row>
    <row r="143" spans="1:4" ht="14.25">
      <c r="A143" s="190" t="s">
        <v>240</v>
      </c>
      <c r="B143" s="185"/>
      <c r="C143" s="186"/>
      <c r="D143" s="100">
        <f t="shared" si="2"/>
      </c>
    </row>
    <row r="144" spans="1:4" ht="14.25">
      <c r="A144" s="190" t="s">
        <v>241</v>
      </c>
      <c r="B144" s="185"/>
      <c r="C144" s="186"/>
      <c r="D144" s="100">
        <f t="shared" si="2"/>
      </c>
    </row>
    <row r="145" spans="1:4" ht="14.25">
      <c r="A145" s="190" t="s">
        <v>242</v>
      </c>
      <c r="B145" s="185"/>
      <c r="C145" s="186"/>
      <c r="D145" s="100">
        <f t="shared" si="2"/>
      </c>
    </row>
    <row r="146" spans="1:4" ht="14.25">
      <c r="A146" s="190" t="s">
        <v>243</v>
      </c>
      <c r="B146" s="185"/>
      <c r="C146" s="186"/>
      <c r="D146" s="100">
        <f t="shared" si="2"/>
      </c>
    </row>
    <row r="147" spans="1:4" ht="14.25">
      <c r="A147" s="190" t="s">
        <v>244</v>
      </c>
      <c r="B147" s="185"/>
      <c r="C147" s="186"/>
      <c r="D147" s="100">
        <f t="shared" si="2"/>
      </c>
    </row>
    <row r="148" spans="1:4" ht="14.25">
      <c r="A148" s="190" t="s">
        <v>166</v>
      </c>
      <c r="B148" s="185"/>
      <c r="C148" s="186"/>
      <c r="D148" s="100">
        <f t="shared" si="2"/>
      </c>
    </row>
    <row r="149" spans="1:4" ht="14.25">
      <c r="A149" s="190" t="s">
        <v>245</v>
      </c>
      <c r="B149" s="185"/>
      <c r="C149" s="186"/>
      <c r="D149" s="100">
        <f t="shared" si="2"/>
      </c>
    </row>
    <row r="150" spans="1:4" ht="14.25">
      <c r="A150" s="191" t="s">
        <v>246</v>
      </c>
      <c r="B150" s="183">
        <v>973</v>
      </c>
      <c r="C150" s="183">
        <v>946</v>
      </c>
      <c r="D150" s="100">
        <f t="shared" si="2"/>
        <v>-0.027749229188078095</v>
      </c>
    </row>
    <row r="151" spans="1:4" ht="14.25">
      <c r="A151" s="190" t="s">
        <v>160</v>
      </c>
      <c r="B151" s="185">
        <v>869</v>
      </c>
      <c r="C151" s="186">
        <v>850</v>
      </c>
      <c r="D151" s="100">
        <f t="shared" si="2"/>
        <v>-0.021864211737629424</v>
      </c>
    </row>
    <row r="152" spans="1:4" ht="14.25">
      <c r="A152" s="190" t="s">
        <v>161</v>
      </c>
      <c r="B152" s="185"/>
      <c r="C152" s="186" t="s">
        <v>192</v>
      </c>
      <c r="D152" s="100">
        <f t="shared" si="2"/>
      </c>
    </row>
    <row r="153" spans="1:4" ht="14.25">
      <c r="A153" s="190" t="s">
        <v>162</v>
      </c>
      <c r="B153" s="185"/>
      <c r="C153" s="186" t="s">
        <v>192</v>
      </c>
      <c r="D153" s="100">
        <f t="shared" si="2"/>
      </c>
    </row>
    <row r="154" spans="1:4" ht="14.25">
      <c r="A154" s="190" t="s">
        <v>247</v>
      </c>
      <c r="B154" s="185"/>
      <c r="C154" s="186" t="s">
        <v>192</v>
      </c>
      <c r="D154" s="100">
        <f t="shared" si="2"/>
      </c>
    </row>
    <row r="155" spans="1:4" ht="14.25">
      <c r="A155" s="190" t="s">
        <v>248</v>
      </c>
      <c r="B155" s="185">
        <v>8</v>
      </c>
      <c r="C155" s="186" t="s">
        <v>192</v>
      </c>
      <c r="D155" s="100">
        <f t="shared" si="2"/>
      </c>
    </row>
    <row r="156" spans="1:4" ht="14.25">
      <c r="A156" s="190" t="s">
        <v>249</v>
      </c>
      <c r="B156" s="185"/>
      <c r="C156" s="186" t="s">
        <v>192</v>
      </c>
      <c r="D156" s="100">
        <f t="shared" si="2"/>
      </c>
    </row>
    <row r="157" spans="1:4" ht="14.25">
      <c r="A157" s="190" t="s">
        <v>196</v>
      </c>
      <c r="B157" s="185"/>
      <c r="C157" s="186" t="s">
        <v>192</v>
      </c>
      <c r="D157" s="100">
        <f t="shared" si="2"/>
      </c>
    </row>
    <row r="158" spans="1:4" ht="14.25">
      <c r="A158" s="190" t="s">
        <v>166</v>
      </c>
      <c r="B158" s="185">
        <v>87</v>
      </c>
      <c r="C158" s="186">
        <v>96</v>
      </c>
      <c r="D158" s="100">
        <f t="shared" si="2"/>
        <v>0.10344827586206895</v>
      </c>
    </row>
    <row r="159" spans="1:4" ht="14.25">
      <c r="A159" s="190" t="s">
        <v>250</v>
      </c>
      <c r="B159" s="185">
        <v>9</v>
      </c>
      <c r="C159" s="186"/>
      <c r="D159" s="100">
        <f t="shared" si="2"/>
      </c>
    </row>
    <row r="160" spans="1:4" ht="14.25">
      <c r="A160" s="191" t="s">
        <v>251</v>
      </c>
      <c r="B160" s="183"/>
      <c r="C160" s="183"/>
      <c r="D160" s="100">
        <f t="shared" si="2"/>
      </c>
    </row>
    <row r="161" spans="1:4" ht="14.25">
      <c r="A161" s="190" t="s">
        <v>160</v>
      </c>
      <c r="B161" s="185"/>
      <c r="C161" s="186"/>
      <c r="D161" s="100">
        <f t="shared" si="2"/>
      </c>
    </row>
    <row r="162" spans="1:4" ht="14.25">
      <c r="A162" s="190" t="s">
        <v>161</v>
      </c>
      <c r="B162" s="185"/>
      <c r="C162" s="186"/>
      <c r="D162" s="100">
        <f t="shared" si="2"/>
      </c>
    </row>
    <row r="163" spans="1:4" ht="14.25">
      <c r="A163" s="190" t="s">
        <v>162</v>
      </c>
      <c r="B163" s="185"/>
      <c r="C163" s="186"/>
      <c r="D163" s="100">
        <f t="shared" si="2"/>
      </c>
    </row>
    <row r="164" spans="1:4" ht="14.25">
      <c r="A164" s="192" t="s">
        <v>252</v>
      </c>
      <c r="B164" s="185"/>
      <c r="C164" s="186"/>
      <c r="D164" s="100">
        <f t="shared" si="2"/>
      </c>
    </row>
    <row r="165" spans="1:4" ht="14.25">
      <c r="A165" s="190" t="s">
        <v>253</v>
      </c>
      <c r="B165" s="185"/>
      <c r="C165" s="186"/>
      <c r="D165" s="100">
        <f t="shared" si="2"/>
      </c>
    </row>
    <row r="166" spans="1:4" ht="14.25">
      <c r="A166" s="192" t="s">
        <v>254</v>
      </c>
      <c r="B166" s="185"/>
      <c r="C166" s="186"/>
      <c r="D166" s="100">
        <f t="shared" si="2"/>
      </c>
    </row>
    <row r="167" spans="1:4" ht="14.25">
      <c r="A167" s="190" t="s">
        <v>255</v>
      </c>
      <c r="B167" s="185"/>
      <c r="C167" s="186"/>
      <c r="D167" s="100">
        <f t="shared" si="2"/>
      </c>
    </row>
    <row r="168" spans="1:4" ht="14.25">
      <c r="A168" s="190" t="s">
        <v>256</v>
      </c>
      <c r="B168" s="185"/>
      <c r="C168" s="186"/>
      <c r="D168" s="100">
        <f t="shared" si="2"/>
      </c>
    </row>
    <row r="169" spans="1:4" ht="14.25">
      <c r="A169" s="190" t="s">
        <v>257</v>
      </c>
      <c r="B169" s="185"/>
      <c r="C169" s="186"/>
      <c r="D169" s="100">
        <f t="shared" si="2"/>
      </c>
    </row>
    <row r="170" spans="1:4" ht="14.25">
      <c r="A170" s="190" t="s">
        <v>196</v>
      </c>
      <c r="B170" s="185"/>
      <c r="C170" s="186"/>
      <c r="D170" s="100">
        <f t="shared" si="2"/>
      </c>
    </row>
    <row r="171" spans="1:4" ht="14.25">
      <c r="A171" s="190" t="s">
        <v>166</v>
      </c>
      <c r="B171" s="185"/>
      <c r="C171" s="186"/>
      <c r="D171" s="100">
        <f t="shared" si="2"/>
      </c>
    </row>
    <row r="172" spans="1:4" ht="14.25">
      <c r="A172" s="192" t="s">
        <v>258</v>
      </c>
      <c r="B172" s="185"/>
      <c r="C172" s="186"/>
      <c r="D172" s="100">
        <f t="shared" si="2"/>
      </c>
    </row>
    <row r="173" spans="1:4" ht="14.25">
      <c r="A173" s="191" t="s">
        <v>259</v>
      </c>
      <c r="B173" s="183">
        <v>317</v>
      </c>
      <c r="C173" s="183">
        <v>145</v>
      </c>
      <c r="D173" s="100">
        <f t="shared" si="2"/>
        <v>-0.5425867507886435</v>
      </c>
    </row>
    <row r="174" spans="1:4" ht="14.25">
      <c r="A174" s="190" t="s">
        <v>160</v>
      </c>
      <c r="B174" s="185"/>
      <c r="C174" s="186" t="s">
        <v>192</v>
      </c>
      <c r="D174" s="100">
        <f t="shared" si="2"/>
      </c>
    </row>
    <row r="175" spans="1:4" ht="14.25">
      <c r="A175" s="190" t="s">
        <v>161</v>
      </c>
      <c r="B175" s="185"/>
      <c r="C175" s="186" t="s">
        <v>192</v>
      </c>
      <c r="D175" s="100">
        <f t="shared" si="2"/>
      </c>
    </row>
    <row r="176" spans="1:4" ht="14.25">
      <c r="A176" s="190" t="s">
        <v>162</v>
      </c>
      <c r="B176" s="185"/>
      <c r="C176" s="186" t="s">
        <v>192</v>
      </c>
      <c r="D176" s="100">
        <f t="shared" si="2"/>
      </c>
    </row>
    <row r="177" spans="1:4" ht="14.25">
      <c r="A177" s="190" t="s">
        <v>260</v>
      </c>
      <c r="B177" s="185">
        <v>115</v>
      </c>
      <c r="C177" s="186">
        <v>25</v>
      </c>
      <c r="D177" s="100">
        <f t="shared" si="2"/>
        <v>-0.782608695652174</v>
      </c>
    </row>
    <row r="178" spans="1:4" ht="14.25">
      <c r="A178" s="190" t="s">
        <v>166</v>
      </c>
      <c r="B178" s="185"/>
      <c r="C178" s="186" t="s">
        <v>192</v>
      </c>
      <c r="D178" s="100">
        <f t="shared" si="2"/>
      </c>
    </row>
    <row r="179" spans="1:4" ht="14.25">
      <c r="A179" s="190" t="s">
        <v>261</v>
      </c>
      <c r="B179" s="185">
        <v>202</v>
      </c>
      <c r="C179" s="186">
        <v>120</v>
      </c>
      <c r="D179" s="100">
        <f t="shared" si="2"/>
        <v>-0.40594059405940597</v>
      </c>
    </row>
    <row r="180" spans="1:4" ht="14.25">
      <c r="A180" s="191" t="s">
        <v>262</v>
      </c>
      <c r="B180" s="183">
        <v>104</v>
      </c>
      <c r="C180" s="183">
        <v>100</v>
      </c>
      <c r="D180" s="100">
        <f t="shared" si="2"/>
        <v>-0.038461538461538436</v>
      </c>
    </row>
    <row r="181" spans="1:4" ht="14.25">
      <c r="A181" s="190" t="s">
        <v>160</v>
      </c>
      <c r="B181" s="185">
        <v>104</v>
      </c>
      <c r="C181" s="186">
        <v>100</v>
      </c>
      <c r="D181" s="100">
        <f t="shared" si="2"/>
        <v>-0.038461538461538436</v>
      </c>
    </row>
    <row r="182" spans="1:4" ht="14.25">
      <c r="A182" s="190" t="s">
        <v>161</v>
      </c>
      <c r="B182" s="185"/>
      <c r="C182" s="186"/>
      <c r="D182" s="100">
        <f t="shared" si="2"/>
      </c>
    </row>
    <row r="183" spans="1:4" ht="14.25">
      <c r="A183" s="190" t="s">
        <v>162</v>
      </c>
      <c r="B183" s="185"/>
      <c r="C183" s="186"/>
      <c r="D183" s="100">
        <f t="shared" si="2"/>
      </c>
    </row>
    <row r="184" spans="1:4" ht="14.25">
      <c r="A184" s="190" t="s">
        <v>263</v>
      </c>
      <c r="B184" s="185"/>
      <c r="C184" s="186"/>
      <c r="D184" s="100">
        <f t="shared" si="2"/>
      </c>
    </row>
    <row r="185" spans="1:4" ht="14.25">
      <c r="A185" s="190" t="s">
        <v>166</v>
      </c>
      <c r="B185" s="185"/>
      <c r="C185" s="186"/>
      <c r="D185" s="100">
        <f t="shared" si="2"/>
      </c>
    </row>
    <row r="186" spans="1:4" ht="14.25">
      <c r="A186" s="190" t="s">
        <v>264</v>
      </c>
      <c r="B186" s="185"/>
      <c r="C186" s="186"/>
      <c r="D186" s="100">
        <f t="shared" si="2"/>
      </c>
    </row>
    <row r="187" spans="1:4" ht="14.25">
      <c r="A187" s="191" t="s">
        <v>265</v>
      </c>
      <c r="B187" s="183">
        <v>2</v>
      </c>
      <c r="C187" s="183"/>
      <c r="D187" s="100">
        <f t="shared" si="2"/>
      </c>
    </row>
    <row r="188" spans="1:4" ht="14.25">
      <c r="A188" s="190" t="s">
        <v>160</v>
      </c>
      <c r="B188" s="185"/>
      <c r="C188" s="186"/>
      <c r="D188" s="100">
        <f t="shared" si="2"/>
      </c>
    </row>
    <row r="189" spans="1:4" ht="14.25">
      <c r="A189" s="190" t="s">
        <v>161</v>
      </c>
      <c r="B189" s="185"/>
      <c r="C189" s="186"/>
      <c r="D189" s="100">
        <f t="shared" si="2"/>
      </c>
    </row>
    <row r="190" spans="1:4" ht="14.25">
      <c r="A190" s="190" t="s">
        <v>162</v>
      </c>
      <c r="B190" s="185"/>
      <c r="C190" s="186"/>
      <c r="D190" s="100">
        <f t="shared" si="2"/>
      </c>
    </row>
    <row r="191" spans="1:4" ht="14.25">
      <c r="A191" s="190" t="s">
        <v>266</v>
      </c>
      <c r="B191" s="185"/>
      <c r="C191" s="186"/>
      <c r="D191" s="100">
        <f aca="true" t="shared" si="3" ref="D191:D254">IF(OR(ISERROR(C191/B191-1),C191=0),"",C191/B191-1)</f>
      </c>
    </row>
    <row r="192" spans="1:4" ht="14.25">
      <c r="A192" s="190" t="s">
        <v>267</v>
      </c>
      <c r="B192" s="185"/>
      <c r="C192" s="186"/>
      <c r="D192" s="100">
        <f t="shared" si="3"/>
      </c>
    </row>
    <row r="193" spans="1:4" ht="14.25">
      <c r="A193" s="190" t="s">
        <v>268</v>
      </c>
      <c r="B193" s="185">
        <v>2</v>
      </c>
      <c r="C193" s="186"/>
      <c r="D193" s="100">
        <f t="shared" si="3"/>
      </c>
    </row>
    <row r="194" spans="1:4" ht="14.25">
      <c r="A194" s="190" t="s">
        <v>166</v>
      </c>
      <c r="B194" s="185"/>
      <c r="C194" s="186"/>
      <c r="D194" s="100">
        <f t="shared" si="3"/>
      </c>
    </row>
    <row r="195" spans="1:4" ht="14.25">
      <c r="A195" s="190" t="s">
        <v>269</v>
      </c>
      <c r="B195" s="185"/>
      <c r="C195" s="186"/>
      <c r="D195" s="100">
        <f t="shared" si="3"/>
      </c>
    </row>
    <row r="196" spans="1:4" ht="14.25">
      <c r="A196" s="191" t="s">
        <v>270</v>
      </c>
      <c r="B196" s="183">
        <v>103</v>
      </c>
      <c r="C196" s="183">
        <v>104</v>
      </c>
      <c r="D196" s="100">
        <f t="shared" si="3"/>
        <v>0.009708737864077666</v>
      </c>
    </row>
    <row r="197" spans="1:4" ht="14.25">
      <c r="A197" s="190" t="s">
        <v>160</v>
      </c>
      <c r="B197" s="185"/>
      <c r="C197" s="186"/>
      <c r="D197" s="100">
        <f t="shared" si="3"/>
      </c>
    </row>
    <row r="198" spans="1:4" ht="14.25">
      <c r="A198" s="190" t="s">
        <v>161</v>
      </c>
      <c r="B198" s="185"/>
      <c r="C198" s="186"/>
      <c r="D198" s="100">
        <f t="shared" si="3"/>
      </c>
    </row>
    <row r="199" spans="1:4" ht="14.25">
      <c r="A199" s="190" t="s">
        <v>162</v>
      </c>
      <c r="B199" s="185"/>
      <c r="C199" s="186"/>
      <c r="D199" s="100">
        <f t="shared" si="3"/>
      </c>
    </row>
    <row r="200" spans="1:4" ht="14.25">
      <c r="A200" s="190" t="s">
        <v>271</v>
      </c>
      <c r="B200" s="185">
        <v>103</v>
      </c>
      <c r="C200" s="186">
        <v>104</v>
      </c>
      <c r="D200" s="100">
        <f t="shared" si="3"/>
        <v>0.009708737864077666</v>
      </c>
    </row>
    <row r="201" spans="1:4" ht="14.25">
      <c r="A201" s="190" t="s">
        <v>272</v>
      </c>
      <c r="B201" s="185"/>
      <c r="C201" s="186"/>
      <c r="D201" s="100">
        <f t="shared" si="3"/>
      </c>
    </row>
    <row r="202" spans="1:4" ht="14.25">
      <c r="A202" s="191" t="s">
        <v>273</v>
      </c>
      <c r="B202" s="183">
        <v>87</v>
      </c>
      <c r="C202" s="183">
        <v>101</v>
      </c>
      <c r="D202" s="100">
        <f t="shared" si="3"/>
        <v>0.16091954022988508</v>
      </c>
    </row>
    <row r="203" spans="1:4" ht="14.25">
      <c r="A203" s="190" t="s">
        <v>160</v>
      </c>
      <c r="B203" s="185">
        <v>67</v>
      </c>
      <c r="C203" s="186">
        <v>70</v>
      </c>
      <c r="D203" s="100">
        <f t="shared" si="3"/>
        <v>0.04477611940298498</v>
      </c>
    </row>
    <row r="204" spans="1:4" ht="14.25">
      <c r="A204" s="190" t="s">
        <v>161</v>
      </c>
      <c r="B204" s="185">
        <v>10</v>
      </c>
      <c r="C204" s="186">
        <v>9</v>
      </c>
      <c r="D204" s="100">
        <f t="shared" si="3"/>
        <v>-0.09999999999999998</v>
      </c>
    </row>
    <row r="205" spans="1:4" ht="14.25">
      <c r="A205" s="190" t="s">
        <v>162</v>
      </c>
      <c r="B205" s="185"/>
      <c r="C205" s="186"/>
      <c r="D205" s="100">
        <f t="shared" si="3"/>
      </c>
    </row>
    <row r="206" spans="1:4" ht="14.25">
      <c r="A206" s="190" t="s">
        <v>165</v>
      </c>
      <c r="B206" s="185"/>
      <c r="C206" s="186"/>
      <c r="D206" s="100">
        <f t="shared" si="3"/>
      </c>
    </row>
    <row r="207" spans="1:4" ht="14.25">
      <c r="A207" s="190" t="s">
        <v>166</v>
      </c>
      <c r="B207" s="185"/>
      <c r="C207" s="186"/>
      <c r="D207" s="100">
        <f t="shared" si="3"/>
      </c>
    </row>
    <row r="208" spans="1:4" ht="14.25">
      <c r="A208" s="183" t="s">
        <v>274</v>
      </c>
      <c r="B208" s="185">
        <v>10</v>
      </c>
      <c r="C208" s="186">
        <v>22</v>
      </c>
      <c r="D208" s="100">
        <f t="shared" si="3"/>
        <v>1.2000000000000002</v>
      </c>
    </row>
    <row r="209" spans="1:4" ht="14.25">
      <c r="A209" s="191" t="s">
        <v>275</v>
      </c>
      <c r="B209" s="183">
        <v>252</v>
      </c>
      <c r="C209" s="183">
        <v>320</v>
      </c>
      <c r="D209" s="100">
        <f t="shared" si="3"/>
        <v>0.26984126984126977</v>
      </c>
    </row>
    <row r="210" spans="1:4" ht="14.25">
      <c r="A210" s="190" t="s">
        <v>160</v>
      </c>
      <c r="B210" s="185">
        <v>230</v>
      </c>
      <c r="C210" s="186">
        <v>204</v>
      </c>
      <c r="D210" s="100">
        <f t="shared" si="3"/>
        <v>-0.11304347826086958</v>
      </c>
    </row>
    <row r="211" spans="1:4" ht="14.25">
      <c r="A211" s="190" t="s">
        <v>161</v>
      </c>
      <c r="B211" s="185">
        <v>10</v>
      </c>
      <c r="C211" s="186">
        <v>86</v>
      </c>
      <c r="D211" s="100">
        <f t="shared" si="3"/>
        <v>7.6</v>
      </c>
    </row>
    <row r="212" spans="1:4" ht="14.25">
      <c r="A212" s="190" t="s">
        <v>162</v>
      </c>
      <c r="B212" s="185"/>
      <c r="C212" s="186"/>
      <c r="D212" s="100">
        <f t="shared" si="3"/>
      </c>
    </row>
    <row r="213" spans="1:4" ht="14.25">
      <c r="A213" s="190" t="s">
        <v>276</v>
      </c>
      <c r="B213" s="183"/>
      <c r="C213" s="183"/>
      <c r="D213" s="100">
        <f t="shared" si="3"/>
      </c>
    </row>
    <row r="214" spans="1:4" ht="14.25">
      <c r="A214" s="190" t="s">
        <v>277</v>
      </c>
      <c r="B214" s="183"/>
      <c r="C214" s="183"/>
      <c r="D214" s="100">
        <f t="shared" si="3"/>
      </c>
    </row>
    <row r="215" spans="1:4" ht="14.25">
      <c r="A215" s="190" t="s">
        <v>166</v>
      </c>
      <c r="B215" s="183"/>
      <c r="C215" s="183">
        <v>20</v>
      </c>
      <c r="D215" s="100">
        <f t="shared" si="3"/>
      </c>
    </row>
    <row r="216" spans="1:4" ht="14.25">
      <c r="A216" s="190" t="s">
        <v>278</v>
      </c>
      <c r="B216" s="183">
        <v>12</v>
      </c>
      <c r="C216" s="183">
        <v>10</v>
      </c>
      <c r="D216" s="100">
        <f t="shared" si="3"/>
        <v>-0.16666666666666663</v>
      </c>
    </row>
    <row r="217" spans="1:4" ht="14.25">
      <c r="A217" s="193" t="s">
        <v>279</v>
      </c>
      <c r="B217" s="183"/>
      <c r="C217" s="183"/>
      <c r="D217" s="100">
        <f t="shared" si="3"/>
      </c>
    </row>
    <row r="218" spans="1:4" ht="14.25">
      <c r="A218" s="193" t="s">
        <v>280</v>
      </c>
      <c r="B218" s="183">
        <v>390</v>
      </c>
      <c r="C218" s="183">
        <v>185</v>
      </c>
      <c r="D218" s="100">
        <f t="shared" si="3"/>
        <v>-0.5256410256410257</v>
      </c>
    </row>
    <row r="219" spans="1:4" ht="14.25">
      <c r="A219" s="193" t="s">
        <v>281</v>
      </c>
      <c r="B219" s="183">
        <v>14685</v>
      </c>
      <c r="C219" s="183">
        <v>12197</v>
      </c>
      <c r="D219" s="100">
        <f t="shared" si="3"/>
        <v>-0.169424582907729</v>
      </c>
    </row>
    <row r="220" spans="1:4" ht="14.25">
      <c r="A220" s="193" t="s">
        <v>282</v>
      </c>
      <c r="B220" s="183">
        <v>53310</v>
      </c>
      <c r="C220" s="183">
        <v>53344</v>
      </c>
      <c r="D220" s="100">
        <f t="shared" si="3"/>
        <v>0.0006377790283249585</v>
      </c>
    </row>
    <row r="221" spans="1:4" ht="14.25">
      <c r="A221" s="191" t="s">
        <v>283</v>
      </c>
      <c r="B221" s="183">
        <v>761</v>
      </c>
      <c r="C221" s="183">
        <v>768</v>
      </c>
      <c r="D221" s="100">
        <f t="shared" si="3"/>
        <v>0.009198423127463773</v>
      </c>
    </row>
    <row r="222" spans="1:4" ht="14.25">
      <c r="A222" s="190" t="s">
        <v>160</v>
      </c>
      <c r="B222" s="185">
        <v>283</v>
      </c>
      <c r="C222" s="186">
        <v>266</v>
      </c>
      <c r="D222" s="100">
        <f t="shared" si="3"/>
        <v>-0.060070671378091856</v>
      </c>
    </row>
    <row r="223" spans="1:4" ht="14.25">
      <c r="A223" s="190" t="s">
        <v>161</v>
      </c>
      <c r="B223" s="185"/>
      <c r="C223" s="186"/>
      <c r="D223" s="100">
        <f t="shared" si="3"/>
      </c>
    </row>
    <row r="224" spans="1:4" ht="14.25">
      <c r="A224" s="190" t="s">
        <v>162</v>
      </c>
      <c r="B224" s="185"/>
      <c r="C224" s="186"/>
      <c r="D224" s="100">
        <f t="shared" si="3"/>
      </c>
    </row>
    <row r="225" spans="1:4" ht="14.25">
      <c r="A225" s="190" t="s">
        <v>284</v>
      </c>
      <c r="B225" s="185">
        <v>478</v>
      </c>
      <c r="C225" s="186">
        <v>502</v>
      </c>
      <c r="D225" s="100">
        <f t="shared" si="3"/>
        <v>0.05020920502092041</v>
      </c>
    </row>
    <row r="226" spans="1:4" ht="14.25">
      <c r="A226" s="191" t="s">
        <v>285</v>
      </c>
      <c r="B226" s="183">
        <v>48999</v>
      </c>
      <c r="C226" s="183">
        <v>49853</v>
      </c>
      <c r="D226" s="100">
        <f t="shared" si="3"/>
        <v>0.017428927120961557</v>
      </c>
    </row>
    <row r="227" spans="1:4" ht="14.25">
      <c r="A227" s="190" t="s">
        <v>286</v>
      </c>
      <c r="B227" s="185">
        <v>2090</v>
      </c>
      <c r="C227" s="186">
        <v>5102</v>
      </c>
      <c r="D227" s="100">
        <f t="shared" si="3"/>
        <v>1.4411483253588515</v>
      </c>
    </row>
    <row r="228" spans="1:4" ht="14.25">
      <c r="A228" s="190" t="s">
        <v>287</v>
      </c>
      <c r="B228" s="185">
        <v>28182</v>
      </c>
      <c r="C228" s="186">
        <v>24696</v>
      </c>
      <c r="D228" s="100">
        <f t="shared" si="3"/>
        <v>-0.1236959761549925</v>
      </c>
    </row>
    <row r="229" spans="1:4" ht="14.25">
      <c r="A229" s="190" t="s">
        <v>288</v>
      </c>
      <c r="B229" s="185">
        <v>14215</v>
      </c>
      <c r="C229" s="186">
        <v>15251</v>
      </c>
      <c r="D229" s="100">
        <f t="shared" si="3"/>
        <v>0.0728807597608161</v>
      </c>
    </row>
    <row r="230" spans="1:4" ht="14.25">
      <c r="A230" s="190" t="s">
        <v>289</v>
      </c>
      <c r="B230" s="185">
        <v>2380</v>
      </c>
      <c r="C230" s="186">
        <v>2679</v>
      </c>
      <c r="D230" s="100">
        <f t="shared" si="3"/>
        <v>0.12563025210084033</v>
      </c>
    </row>
    <row r="231" spans="1:4" ht="14.25">
      <c r="A231" s="190" t="s">
        <v>290</v>
      </c>
      <c r="B231" s="185">
        <v>147</v>
      </c>
      <c r="C231" s="186">
        <v>150</v>
      </c>
      <c r="D231" s="100">
        <f t="shared" si="3"/>
        <v>0.020408163265306145</v>
      </c>
    </row>
    <row r="232" spans="1:4" ht="14.25">
      <c r="A232" s="190" t="s">
        <v>291</v>
      </c>
      <c r="B232" s="185"/>
      <c r="C232" s="186"/>
      <c r="D232" s="100">
        <f t="shared" si="3"/>
      </c>
    </row>
    <row r="233" spans="1:4" ht="14.25">
      <c r="A233" s="190" t="s">
        <v>292</v>
      </c>
      <c r="B233" s="185"/>
      <c r="C233" s="186"/>
      <c r="D233" s="100">
        <f t="shared" si="3"/>
      </c>
    </row>
    <row r="234" spans="1:4" ht="14.25">
      <c r="A234" s="190" t="s">
        <v>293</v>
      </c>
      <c r="B234" s="185">
        <v>1985</v>
      </c>
      <c r="C234" s="186">
        <v>1975</v>
      </c>
      <c r="D234" s="100">
        <f t="shared" si="3"/>
        <v>-0.005037783375314908</v>
      </c>
    </row>
    <row r="235" spans="1:4" ht="14.25">
      <c r="A235" s="191" t="s">
        <v>294</v>
      </c>
      <c r="B235" s="183">
        <v>1381</v>
      </c>
      <c r="C235" s="183">
        <v>1484</v>
      </c>
      <c r="D235" s="100">
        <f t="shared" si="3"/>
        <v>0.07458363504706744</v>
      </c>
    </row>
    <row r="236" spans="1:4" ht="14.25">
      <c r="A236" s="190" t="s">
        <v>295</v>
      </c>
      <c r="B236" s="185"/>
      <c r="C236" s="186"/>
      <c r="D236" s="100">
        <f t="shared" si="3"/>
      </c>
    </row>
    <row r="237" spans="1:4" ht="14.25">
      <c r="A237" s="190" t="s">
        <v>296</v>
      </c>
      <c r="B237" s="185">
        <v>390</v>
      </c>
      <c r="C237" s="186"/>
      <c r="D237" s="100">
        <f t="shared" si="3"/>
      </c>
    </row>
    <row r="238" spans="1:4" ht="14.25">
      <c r="A238" s="190" t="s">
        <v>297</v>
      </c>
      <c r="B238" s="185"/>
      <c r="C238" s="186"/>
      <c r="D238" s="100">
        <f t="shared" si="3"/>
      </c>
    </row>
    <row r="239" spans="1:4" ht="14.25">
      <c r="A239" s="190" t="s">
        <v>298</v>
      </c>
      <c r="B239" s="185">
        <v>1008</v>
      </c>
      <c r="C239" s="186">
        <v>1484</v>
      </c>
      <c r="D239" s="100">
        <f t="shared" si="3"/>
        <v>0.4722222222222223</v>
      </c>
    </row>
    <row r="240" spans="1:4" ht="14.25">
      <c r="A240" s="190" t="s">
        <v>299</v>
      </c>
      <c r="B240" s="185"/>
      <c r="C240" s="186"/>
      <c r="D240" s="100">
        <f t="shared" si="3"/>
      </c>
    </row>
    <row r="241" spans="1:4" ht="14.25">
      <c r="A241" s="190" t="s">
        <v>300</v>
      </c>
      <c r="B241" s="185">
        <v>-17</v>
      </c>
      <c r="C241" s="186"/>
      <c r="D241" s="100">
        <f t="shared" si="3"/>
      </c>
    </row>
    <row r="242" spans="1:4" ht="14.25">
      <c r="A242" s="191" t="s">
        <v>301</v>
      </c>
      <c r="B242" s="183"/>
      <c r="C242" s="183"/>
      <c r="D242" s="100">
        <f t="shared" si="3"/>
      </c>
    </row>
    <row r="243" spans="1:4" ht="14.25">
      <c r="A243" s="190" t="s">
        <v>302</v>
      </c>
      <c r="B243" s="185"/>
      <c r="C243" s="186"/>
      <c r="D243" s="100">
        <f t="shared" si="3"/>
      </c>
    </row>
    <row r="244" spans="1:4" ht="14.25">
      <c r="A244" s="190" t="s">
        <v>303</v>
      </c>
      <c r="B244" s="185"/>
      <c r="C244" s="186"/>
      <c r="D244" s="100">
        <f t="shared" si="3"/>
      </c>
    </row>
    <row r="245" spans="1:4" ht="14.25">
      <c r="A245" s="190" t="s">
        <v>304</v>
      </c>
      <c r="B245" s="185"/>
      <c r="C245" s="186"/>
      <c r="D245" s="100">
        <f t="shared" si="3"/>
      </c>
    </row>
    <row r="246" spans="1:4" ht="14.25">
      <c r="A246" s="190" t="s">
        <v>305</v>
      </c>
      <c r="B246" s="185"/>
      <c r="C246" s="186"/>
      <c r="D246" s="100">
        <f t="shared" si="3"/>
      </c>
    </row>
    <row r="247" spans="1:4" ht="14.25">
      <c r="A247" s="190" t="s">
        <v>306</v>
      </c>
      <c r="B247" s="185"/>
      <c r="C247" s="186"/>
      <c r="D247" s="100">
        <f t="shared" si="3"/>
      </c>
    </row>
    <row r="248" spans="1:4" ht="14.25">
      <c r="A248" s="191" t="s">
        <v>307</v>
      </c>
      <c r="B248" s="183"/>
      <c r="C248" s="183"/>
      <c r="D248" s="100">
        <f t="shared" si="3"/>
      </c>
    </row>
    <row r="249" spans="1:4" ht="14.25">
      <c r="A249" s="190" t="s">
        <v>308</v>
      </c>
      <c r="B249" s="185"/>
      <c r="C249" s="186"/>
      <c r="D249" s="100">
        <f t="shared" si="3"/>
      </c>
    </row>
    <row r="250" spans="1:4" ht="14.25">
      <c r="A250" s="190" t="s">
        <v>309</v>
      </c>
      <c r="B250" s="185"/>
      <c r="C250" s="186"/>
      <c r="D250" s="100">
        <f t="shared" si="3"/>
      </c>
    </row>
    <row r="251" spans="1:4" ht="14.25">
      <c r="A251" s="190" t="s">
        <v>310</v>
      </c>
      <c r="B251" s="185"/>
      <c r="C251" s="186"/>
      <c r="D251" s="100">
        <f t="shared" si="3"/>
      </c>
    </row>
    <row r="252" spans="1:4" ht="14.25">
      <c r="A252" s="191" t="s">
        <v>311</v>
      </c>
      <c r="B252" s="183"/>
      <c r="C252" s="183"/>
      <c r="D252" s="100">
        <f t="shared" si="3"/>
      </c>
    </row>
    <row r="253" spans="1:4" ht="14.25">
      <c r="A253" s="190" t="s">
        <v>312</v>
      </c>
      <c r="B253" s="185"/>
      <c r="C253" s="186"/>
      <c r="D253" s="100">
        <f t="shared" si="3"/>
      </c>
    </row>
    <row r="254" spans="1:4" ht="14.25">
      <c r="A254" s="190" t="s">
        <v>313</v>
      </c>
      <c r="B254" s="185"/>
      <c r="C254" s="186"/>
      <c r="D254" s="100">
        <f t="shared" si="3"/>
      </c>
    </row>
    <row r="255" spans="1:4" ht="14.25">
      <c r="A255" s="190" t="s">
        <v>314</v>
      </c>
      <c r="B255" s="185"/>
      <c r="C255" s="186"/>
      <c r="D255" s="100">
        <f aca="true" t="shared" si="4" ref="D255:D318">IF(OR(ISERROR(C255/B255-1),C255=0),"",C255/B255-1)</f>
      </c>
    </row>
    <row r="256" spans="1:4" ht="14.25">
      <c r="A256" s="191" t="s">
        <v>315</v>
      </c>
      <c r="B256" s="183">
        <v>79</v>
      </c>
      <c r="C256" s="183">
        <v>10</v>
      </c>
      <c r="D256" s="100">
        <f t="shared" si="4"/>
        <v>-0.8734177215189873</v>
      </c>
    </row>
    <row r="257" spans="1:4" ht="14.25">
      <c r="A257" s="190" t="s">
        <v>316</v>
      </c>
      <c r="B257" s="185">
        <v>79</v>
      </c>
      <c r="C257" s="186">
        <v>10</v>
      </c>
      <c r="D257" s="100">
        <f t="shared" si="4"/>
        <v>-0.8734177215189873</v>
      </c>
    </row>
    <row r="258" spans="1:4" ht="14.25">
      <c r="A258" s="190" t="s">
        <v>317</v>
      </c>
      <c r="B258" s="185"/>
      <c r="C258" s="186"/>
      <c r="D258" s="100">
        <f t="shared" si="4"/>
      </c>
    </row>
    <row r="259" spans="1:4" ht="14.25">
      <c r="A259" s="190" t="s">
        <v>318</v>
      </c>
      <c r="B259" s="185"/>
      <c r="C259" s="186"/>
      <c r="D259" s="100">
        <f t="shared" si="4"/>
      </c>
    </row>
    <row r="260" spans="1:4" ht="14.25">
      <c r="A260" s="191" t="s">
        <v>319</v>
      </c>
      <c r="B260" s="183">
        <v>954</v>
      </c>
      <c r="C260" s="183">
        <v>319</v>
      </c>
      <c r="D260" s="100">
        <f t="shared" si="4"/>
        <v>-0.6656184486373166</v>
      </c>
    </row>
    <row r="261" spans="1:4" ht="14.25">
      <c r="A261" s="190" t="s">
        <v>320</v>
      </c>
      <c r="B261" s="185">
        <v>80</v>
      </c>
      <c r="C261" s="186">
        <v>83</v>
      </c>
      <c r="D261" s="100">
        <f t="shared" si="4"/>
        <v>0.03750000000000009</v>
      </c>
    </row>
    <row r="262" spans="1:4" ht="14.25">
      <c r="A262" s="190" t="s">
        <v>321</v>
      </c>
      <c r="B262" s="185">
        <v>874</v>
      </c>
      <c r="C262" s="186">
        <v>236</v>
      </c>
      <c r="D262" s="100">
        <f t="shared" si="4"/>
        <v>-0.7299771167048055</v>
      </c>
    </row>
    <row r="263" spans="1:4" ht="14.25">
      <c r="A263" s="190" t="s">
        <v>322</v>
      </c>
      <c r="B263" s="185"/>
      <c r="C263" s="186"/>
      <c r="D263" s="100">
        <f t="shared" si="4"/>
      </c>
    </row>
    <row r="264" spans="1:4" ht="14.25">
      <c r="A264" s="190" t="s">
        <v>323</v>
      </c>
      <c r="B264" s="185"/>
      <c r="C264" s="186"/>
      <c r="D264" s="100">
        <f t="shared" si="4"/>
      </c>
    </row>
    <row r="265" spans="1:4" ht="14.25">
      <c r="A265" s="190" t="s">
        <v>324</v>
      </c>
      <c r="B265" s="185"/>
      <c r="C265" s="186"/>
      <c r="D265" s="100">
        <f t="shared" si="4"/>
      </c>
    </row>
    <row r="266" spans="1:4" ht="14.25">
      <c r="A266" s="191" t="s">
        <v>325</v>
      </c>
      <c r="B266" s="183">
        <v>1056</v>
      </c>
      <c r="C266" s="183">
        <v>750</v>
      </c>
      <c r="D266" s="100">
        <f t="shared" si="4"/>
        <v>-0.2897727272727273</v>
      </c>
    </row>
    <row r="267" spans="1:4" ht="14.25">
      <c r="A267" s="190" t="s">
        <v>326</v>
      </c>
      <c r="B267" s="185"/>
      <c r="C267" s="186"/>
      <c r="D267" s="100">
        <f t="shared" si="4"/>
      </c>
    </row>
    <row r="268" spans="1:4" ht="14.25">
      <c r="A268" s="190" t="s">
        <v>327</v>
      </c>
      <c r="B268" s="185">
        <v>-26</v>
      </c>
      <c r="C268" s="186"/>
      <c r="D268" s="100">
        <f t="shared" si="4"/>
      </c>
    </row>
    <row r="269" spans="1:4" ht="14.25">
      <c r="A269" s="190" t="s">
        <v>328</v>
      </c>
      <c r="B269" s="185"/>
      <c r="C269" s="186"/>
      <c r="D269" s="100">
        <f t="shared" si="4"/>
      </c>
    </row>
    <row r="270" spans="1:4" ht="14.25">
      <c r="A270" s="190" t="s">
        <v>329</v>
      </c>
      <c r="B270" s="185"/>
      <c r="C270" s="186"/>
      <c r="D270" s="100">
        <f t="shared" si="4"/>
      </c>
    </row>
    <row r="271" spans="1:4" ht="14.25">
      <c r="A271" s="190" t="s">
        <v>330</v>
      </c>
      <c r="B271" s="185">
        <v>50</v>
      </c>
      <c r="C271" s="186">
        <v>50</v>
      </c>
      <c r="D271" s="100">
        <f t="shared" si="4"/>
        <v>0</v>
      </c>
    </row>
    <row r="272" spans="1:4" ht="14.25">
      <c r="A272" s="190" t="s">
        <v>331</v>
      </c>
      <c r="B272" s="185">
        <v>1032</v>
      </c>
      <c r="C272" s="186">
        <v>700</v>
      </c>
      <c r="D272" s="100">
        <f t="shared" si="4"/>
        <v>-0.32170542635658916</v>
      </c>
    </row>
    <row r="273" spans="1:4" ht="14.25">
      <c r="A273" s="191" t="s">
        <v>332</v>
      </c>
      <c r="B273" s="185">
        <v>80</v>
      </c>
      <c r="C273" s="186">
        <v>160</v>
      </c>
      <c r="D273" s="100">
        <f t="shared" si="4"/>
        <v>1</v>
      </c>
    </row>
    <row r="274" spans="1:4" ht="14.25">
      <c r="A274" s="190" t="s">
        <v>332</v>
      </c>
      <c r="B274" s="185">
        <v>80</v>
      </c>
      <c r="C274" s="186">
        <v>160</v>
      </c>
      <c r="D274" s="100">
        <f t="shared" si="4"/>
        <v>1</v>
      </c>
    </row>
    <row r="275" spans="1:4" ht="14.25">
      <c r="A275" s="193" t="s">
        <v>333</v>
      </c>
      <c r="B275" s="183">
        <v>686</v>
      </c>
      <c r="C275" s="183">
        <v>705</v>
      </c>
      <c r="D275" s="100">
        <f t="shared" si="4"/>
        <v>0.0276967930029155</v>
      </c>
    </row>
    <row r="276" spans="1:4" ht="14.25">
      <c r="A276" s="191" t="s">
        <v>334</v>
      </c>
      <c r="B276" s="183">
        <v>99</v>
      </c>
      <c r="C276" s="183">
        <v>55</v>
      </c>
      <c r="D276" s="100">
        <f t="shared" si="4"/>
        <v>-0.4444444444444444</v>
      </c>
    </row>
    <row r="277" spans="1:4" ht="14.25">
      <c r="A277" s="190" t="s">
        <v>160</v>
      </c>
      <c r="B277" s="185">
        <v>59</v>
      </c>
      <c r="C277" s="186">
        <v>55</v>
      </c>
      <c r="D277" s="100">
        <f t="shared" si="4"/>
        <v>-0.06779661016949157</v>
      </c>
    </row>
    <row r="278" spans="1:4" ht="14.25">
      <c r="A278" s="190" t="s">
        <v>161</v>
      </c>
      <c r="B278" s="185"/>
      <c r="C278" s="186"/>
      <c r="D278" s="100">
        <f t="shared" si="4"/>
      </c>
    </row>
    <row r="279" spans="1:4" ht="14.25">
      <c r="A279" s="190" t="s">
        <v>162</v>
      </c>
      <c r="B279" s="185"/>
      <c r="C279" s="186"/>
      <c r="D279" s="100">
        <f t="shared" si="4"/>
      </c>
    </row>
    <row r="280" spans="1:4" ht="14.25">
      <c r="A280" s="190" t="s">
        <v>335</v>
      </c>
      <c r="B280" s="185">
        <v>40</v>
      </c>
      <c r="C280" s="186"/>
      <c r="D280" s="100">
        <f t="shared" si="4"/>
      </c>
    </row>
    <row r="281" spans="1:4" ht="14.25">
      <c r="A281" s="191" t="s">
        <v>336</v>
      </c>
      <c r="B281" s="183"/>
      <c r="C281" s="183"/>
      <c r="D281" s="100">
        <f t="shared" si="4"/>
      </c>
    </row>
    <row r="282" spans="1:4" ht="14.25">
      <c r="A282" s="190" t="s">
        <v>337</v>
      </c>
      <c r="B282" s="185"/>
      <c r="C282" s="186"/>
      <c r="D282" s="100">
        <f t="shared" si="4"/>
      </c>
    </row>
    <row r="283" spans="1:4" ht="14.25">
      <c r="A283" s="190" t="s">
        <v>338</v>
      </c>
      <c r="B283" s="185"/>
      <c r="C283" s="186"/>
      <c r="D283" s="100">
        <f t="shared" si="4"/>
      </c>
    </row>
    <row r="284" spans="1:4" ht="14.25">
      <c r="A284" s="190" t="s">
        <v>339</v>
      </c>
      <c r="B284" s="185"/>
      <c r="C284" s="186"/>
      <c r="D284" s="100">
        <f t="shared" si="4"/>
      </c>
    </row>
    <row r="285" spans="1:4" ht="14.25">
      <c r="A285" s="190" t="s">
        <v>340</v>
      </c>
      <c r="B285" s="185"/>
      <c r="C285" s="186"/>
      <c r="D285" s="100">
        <f t="shared" si="4"/>
      </c>
    </row>
    <row r="286" spans="1:4" ht="14.25">
      <c r="A286" s="190" t="s">
        <v>341</v>
      </c>
      <c r="B286" s="185"/>
      <c r="C286" s="186"/>
      <c r="D286" s="100">
        <f t="shared" si="4"/>
      </c>
    </row>
    <row r="287" spans="1:4" ht="14.25">
      <c r="A287" s="190" t="s">
        <v>342</v>
      </c>
      <c r="B287" s="185"/>
      <c r="C287" s="186"/>
      <c r="D287" s="100">
        <f t="shared" si="4"/>
      </c>
    </row>
    <row r="288" spans="1:4" ht="14.25">
      <c r="A288" s="190" t="s">
        <v>343</v>
      </c>
      <c r="B288" s="185"/>
      <c r="C288" s="186"/>
      <c r="D288" s="100">
        <f t="shared" si="4"/>
      </c>
    </row>
    <row r="289" spans="1:4" ht="14.25">
      <c r="A289" s="190" t="s">
        <v>344</v>
      </c>
      <c r="B289" s="185"/>
      <c r="C289" s="186"/>
      <c r="D289" s="100">
        <f t="shared" si="4"/>
      </c>
    </row>
    <row r="290" spans="1:4" ht="14.25">
      <c r="A290" s="191" t="s">
        <v>345</v>
      </c>
      <c r="B290" s="183"/>
      <c r="C290" s="183"/>
      <c r="D290" s="100">
        <f t="shared" si="4"/>
      </c>
    </row>
    <row r="291" spans="1:4" ht="14.25">
      <c r="A291" s="190" t="s">
        <v>337</v>
      </c>
      <c r="B291" s="185"/>
      <c r="C291" s="186"/>
      <c r="D291" s="100">
        <f t="shared" si="4"/>
      </c>
    </row>
    <row r="292" spans="1:4" ht="14.25">
      <c r="A292" s="190" t="s">
        <v>346</v>
      </c>
      <c r="B292" s="185"/>
      <c r="C292" s="186"/>
      <c r="D292" s="100">
        <f t="shared" si="4"/>
      </c>
    </row>
    <row r="293" spans="1:4" ht="14.25">
      <c r="A293" s="190" t="s">
        <v>347</v>
      </c>
      <c r="B293" s="185"/>
      <c r="C293" s="186"/>
      <c r="D293" s="100">
        <f t="shared" si="4"/>
      </c>
    </row>
    <row r="294" spans="1:4" ht="14.25">
      <c r="A294" s="190" t="s">
        <v>348</v>
      </c>
      <c r="B294" s="185"/>
      <c r="C294" s="186"/>
      <c r="D294" s="100">
        <f t="shared" si="4"/>
      </c>
    </row>
    <row r="295" spans="1:4" ht="14.25">
      <c r="A295" s="190" t="s">
        <v>349</v>
      </c>
      <c r="B295" s="185"/>
      <c r="C295" s="186"/>
      <c r="D295" s="100">
        <f t="shared" si="4"/>
      </c>
    </row>
    <row r="296" spans="1:4" ht="14.25">
      <c r="A296" s="191" t="s">
        <v>350</v>
      </c>
      <c r="B296" s="183">
        <v>482</v>
      </c>
      <c r="C296" s="183">
        <v>560</v>
      </c>
      <c r="D296" s="100">
        <f t="shared" si="4"/>
        <v>0.16182572614107893</v>
      </c>
    </row>
    <row r="297" spans="1:4" ht="14.25">
      <c r="A297" s="190" t="s">
        <v>337</v>
      </c>
      <c r="B297" s="185"/>
      <c r="C297" s="186" t="s">
        <v>192</v>
      </c>
      <c r="D297" s="100">
        <f t="shared" si="4"/>
      </c>
    </row>
    <row r="298" spans="1:4" ht="14.25">
      <c r="A298" s="190" t="s">
        <v>351</v>
      </c>
      <c r="B298" s="185">
        <v>377</v>
      </c>
      <c r="C298" s="186">
        <v>490</v>
      </c>
      <c r="D298" s="100">
        <f t="shared" si="4"/>
        <v>0.29973474801061006</v>
      </c>
    </row>
    <row r="299" spans="1:4" ht="14.25">
      <c r="A299" s="190" t="s">
        <v>352</v>
      </c>
      <c r="B299" s="185">
        <v>50</v>
      </c>
      <c r="C299" s="186">
        <v>50</v>
      </c>
      <c r="D299" s="100">
        <f t="shared" si="4"/>
        <v>0</v>
      </c>
    </row>
    <row r="300" spans="1:4" ht="14.25">
      <c r="A300" s="190" t="s">
        <v>353</v>
      </c>
      <c r="B300" s="185"/>
      <c r="C300" s="186" t="s">
        <v>192</v>
      </c>
      <c r="D300" s="100">
        <f t="shared" si="4"/>
      </c>
    </row>
    <row r="301" spans="1:4" ht="14.25">
      <c r="A301" s="190" t="s">
        <v>354</v>
      </c>
      <c r="B301" s="185">
        <v>55</v>
      </c>
      <c r="C301" s="186">
        <v>20</v>
      </c>
      <c r="D301" s="100">
        <f t="shared" si="4"/>
        <v>-0.6363636363636364</v>
      </c>
    </row>
    <row r="302" spans="1:4" ht="14.25">
      <c r="A302" s="191" t="s">
        <v>355</v>
      </c>
      <c r="B302" s="183">
        <v>3</v>
      </c>
      <c r="C302" s="183"/>
      <c r="D302" s="100">
        <f t="shared" si="4"/>
      </c>
    </row>
    <row r="303" spans="1:4" ht="14.25">
      <c r="A303" s="190" t="s">
        <v>337</v>
      </c>
      <c r="B303" s="185"/>
      <c r="C303" s="186"/>
      <c r="D303" s="100">
        <f t="shared" si="4"/>
      </c>
    </row>
    <row r="304" spans="1:4" ht="14.25">
      <c r="A304" s="190" t="s">
        <v>356</v>
      </c>
      <c r="B304" s="185"/>
      <c r="C304" s="186"/>
      <c r="D304" s="100">
        <f t="shared" si="4"/>
      </c>
    </row>
    <row r="305" spans="1:4" ht="14.25">
      <c r="A305" s="190" t="s">
        <v>357</v>
      </c>
      <c r="B305" s="185"/>
      <c r="C305" s="186"/>
      <c r="D305" s="100">
        <f t="shared" si="4"/>
      </c>
    </row>
    <row r="306" spans="1:4" ht="14.25">
      <c r="A306" s="190" t="s">
        <v>358</v>
      </c>
      <c r="B306" s="185">
        <v>3</v>
      </c>
      <c r="C306" s="186"/>
      <c r="D306" s="100">
        <f t="shared" si="4"/>
      </c>
    </row>
    <row r="307" spans="1:4" ht="14.25">
      <c r="A307" s="191" t="s">
        <v>359</v>
      </c>
      <c r="B307" s="183"/>
      <c r="C307" s="183"/>
      <c r="D307" s="100">
        <f t="shared" si="4"/>
      </c>
    </row>
    <row r="308" spans="1:4" ht="14.25">
      <c r="A308" s="190" t="s">
        <v>360</v>
      </c>
      <c r="B308" s="185"/>
      <c r="C308" s="186"/>
      <c r="D308" s="100">
        <f t="shared" si="4"/>
      </c>
    </row>
    <row r="309" spans="1:4" ht="14.25">
      <c r="A309" s="190" t="s">
        <v>361</v>
      </c>
      <c r="B309" s="185"/>
      <c r="C309" s="186"/>
      <c r="D309" s="100">
        <f t="shared" si="4"/>
      </c>
    </row>
    <row r="310" spans="1:4" ht="14.25">
      <c r="A310" s="190" t="s">
        <v>362</v>
      </c>
      <c r="B310" s="185"/>
      <c r="C310" s="186"/>
      <c r="D310" s="100">
        <f t="shared" si="4"/>
      </c>
    </row>
    <row r="311" spans="1:4" ht="14.25">
      <c r="A311" s="190" t="s">
        <v>363</v>
      </c>
      <c r="B311" s="185"/>
      <c r="C311" s="186"/>
      <c r="D311" s="100">
        <f t="shared" si="4"/>
      </c>
    </row>
    <row r="312" spans="1:4" ht="14.25">
      <c r="A312" s="191" t="s">
        <v>364</v>
      </c>
      <c r="B312" s="183">
        <v>96</v>
      </c>
      <c r="C312" s="183">
        <v>90</v>
      </c>
      <c r="D312" s="100">
        <f t="shared" si="4"/>
        <v>-0.0625</v>
      </c>
    </row>
    <row r="313" spans="1:4" ht="14.25">
      <c r="A313" s="190" t="s">
        <v>337</v>
      </c>
      <c r="B313" s="185"/>
      <c r="C313" s="186"/>
      <c r="D313" s="100">
        <f t="shared" si="4"/>
      </c>
    </row>
    <row r="314" spans="1:4" ht="14.25">
      <c r="A314" s="190" t="s">
        <v>365</v>
      </c>
      <c r="B314" s="185">
        <v>31</v>
      </c>
      <c r="C314" s="186">
        <v>90</v>
      </c>
      <c r="D314" s="100">
        <f t="shared" si="4"/>
        <v>1.903225806451613</v>
      </c>
    </row>
    <row r="315" spans="1:4" ht="14.25">
      <c r="A315" s="190" t="s">
        <v>366</v>
      </c>
      <c r="B315" s="185"/>
      <c r="C315" s="186"/>
      <c r="D315" s="100">
        <f t="shared" si="4"/>
      </c>
    </row>
    <row r="316" spans="1:4" ht="14.25">
      <c r="A316" s="190" t="s">
        <v>367</v>
      </c>
      <c r="B316" s="185"/>
      <c r="C316" s="186"/>
      <c r="D316" s="100">
        <f t="shared" si="4"/>
      </c>
    </row>
    <row r="317" spans="1:4" ht="14.25">
      <c r="A317" s="190" t="s">
        <v>368</v>
      </c>
      <c r="B317" s="185"/>
      <c r="C317" s="186"/>
      <c r="D317" s="100">
        <f t="shared" si="4"/>
      </c>
    </row>
    <row r="318" spans="1:4" ht="14.25">
      <c r="A318" s="190" t="s">
        <v>369</v>
      </c>
      <c r="B318" s="185">
        <v>65</v>
      </c>
      <c r="C318" s="186"/>
      <c r="D318" s="100">
        <f t="shared" si="4"/>
      </c>
    </row>
    <row r="319" spans="1:4" ht="14.25">
      <c r="A319" s="191" t="s">
        <v>370</v>
      </c>
      <c r="B319" s="183"/>
      <c r="C319" s="183"/>
      <c r="D319" s="100">
        <f aca="true" t="shared" si="5" ref="D319:D382">IF(OR(ISERROR(C319/B319-1),C319=0),"",C319/B319-1)</f>
      </c>
    </row>
    <row r="320" spans="1:4" ht="14.25">
      <c r="A320" s="190" t="s">
        <v>371</v>
      </c>
      <c r="B320" s="185"/>
      <c r="C320" s="186"/>
      <c r="D320" s="100">
        <f t="shared" si="5"/>
      </c>
    </row>
    <row r="321" spans="1:4" ht="14.25">
      <c r="A321" s="190" t="s">
        <v>372</v>
      </c>
      <c r="B321" s="185"/>
      <c r="C321" s="186"/>
      <c r="D321" s="100">
        <f t="shared" si="5"/>
      </c>
    </row>
    <row r="322" spans="1:4" ht="14.25">
      <c r="A322" s="190" t="s">
        <v>373</v>
      </c>
      <c r="B322" s="185"/>
      <c r="C322" s="186"/>
      <c r="D322" s="100">
        <f t="shared" si="5"/>
      </c>
    </row>
    <row r="323" spans="1:4" ht="14.25">
      <c r="A323" s="191" t="s">
        <v>374</v>
      </c>
      <c r="B323" s="183"/>
      <c r="C323" s="183"/>
      <c r="D323" s="100">
        <f t="shared" si="5"/>
      </c>
    </row>
    <row r="324" spans="1:4" ht="14.25">
      <c r="A324" s="190" t="s">
        <v>375</v>
      </c>
      <c r="B324" s="185"/>
      <c r="C324" s="186"/>
      <c r="D324" s="100">
        <f t="shared" si="5"/>
      </c>
    </row>
    <row r="325" spans="1:4" ht="14.25">
      <c r="A325" s="190" t="s">
        <v>376</v>
      </c>
      <c r="B325" s="185"/>
      <c r="C325" s="186"/>
      <c r="D325" s="100">
        <f t="shared" si="5"/>
      </c>
    </row>
    <row r="326" spans="1:4" ht="14.25">
      <c r="A326" s="191" t="s">
        <v>377</v>
      </c>
      <c r="B326" s="96"/>
      <c r="C326" s="96"/>
      <c r="D326" s="100">
        <f t="shared" si="5"/>
      </c>
    </row>
    <row r="327" spans="1:4" ht="14.25">
      <c r="A327" s="190" t="s">
        <v>378</v>
      </c>
      <c r="B327" s="96"/>
      <c r="C327" s="96"/>
      <c r="D327" s="100">
        <f t="shared" si="5"/>
      </c>
    </row>
    <row r="328" spans="1:4" ht="14.25">
      <c r="A328" s="190" t="s">
        <v>379</v>
      </c>
      <c r="B328" s="96"/>
      <c r="C328" s="96"/>
      <c r="D328" s="100">
        <f t="shared" si="5"/>
      </c>
    </row>
    <row r="329" spans="1:4" ht="14.25">
      <c r="A329" s="190" t="s">
        <v>380</v>
      </c>
      <c r="B329" s="96"/>
      <c r="C329" s="96"/>
      <c r="D329" s="100">
        <f t="shared" si="5"/>
      </c>
    </row>
    <row r="330" spans="1:4" ht="14.25">
      <c r="A330" s="190" t="s">
        <v>381</v>
      </c>
      <c r="B330" s="96"/>
      <c r="C330" s="96"/>
      <c r="D330" s="100">
        <f t="shared" si="5"/>
      </c>
    </row>
    <row r="331" spans="1:4" ht="14.25">
      <c r="A331" s="192" t="s">
        <v>382</v>
      </c>
      <c r="B331" s="96"/>
      <c r="C331" s="96"/>
      <c r="D331" s="100">
        <f t="shared" si="5"/>
      </c>
    </row>
    <row r="332" spans="1:4" ht="14.25">
      <c r="A332" s="190" t="s">
        <v>383</v>
      </c>
      <c r="B332" s="96"/>
      <c r="C332" s="96"/>
      <c r="D332" s="100">
        <f t="shared" si="5"/>
      </c>
    </row>
    <row r="333" spans="1:4" ht="14.25">
      <c r="A333" s="191" t="s">
        <v>384</v>
      </c>
      <c r="B333" s="183">
        <v>6</v>
      </c>
      <c r="C333" s="183"/>
      <c r="D333" s="100">
        <f t="shared" si="5"/>
      </c>
    </row>
    <row r="334" spans="1:4" ht="14.25">
      <c r="A334" s="190" t="s">
        <v>385</v>
      </c>
      <c r="B334" s="185">
        <v>4</v>
      </c>
      <c r="C334" s="186"/>
      <c r="D334" s="100">
        <f t="shared" si="5"/>
      </c>
    </row>
    <row r="335" spans="1:4" ht="14.25">
      <c r="A335" s="190" t="s">
        <v>386</v>
      </c>
      <c r="B335" s="185"/>
      <c r="C335" s="186"/>
      <c r="D335" s="100">
        <f t="shared" si="5"/>
      </c>
    </row>
    <row r="336" spans="1:4" ht="14.25">
      <c r="A336" s="190" t="s">
        <v>387</v>
      </c>
      <c r="B336" s="185"/>
      <c r="C336" s="186"/>
      <c r="D336" s="100">
        <f t="shared" si="5"/>
      </c>
    </row>
    <row r="337" spans="1:4" ht="14.25">
      <c r="A337" s="190" t="s">
        <v>384</v>
      </c>
      <c r="B337" s="185">
        <v>2</v>
      </c>
      <c r="C337" s="186"/>
      <c r="D337" s="100">
        <f t="shared" si="5"/>
      </c>
    </row>
    <row r="338" spans="1:4" ht="14.25">
      <c r="A338" s="193" t="s">
        <v>388</v>
      </c>
      <c r="B338" s="183">
        <v>5398</v>
      </c>
      <c r="C338" s="183">
        <v>3376</v>
      </c>
      <c r="D338" s="100">
        <f t="shared" si="5"/>
        <v>-0.37458317895516857</v>
      </c>
    </row>
    <row r="339" spans="1:4" ht="14.25">
      <c r="A339" s="191" t="s">
        <v>389</v>
      </c>
      <c r="B339" s="183">
        <v>4306</v>
      </c>
      <c r="C339" s="183">
        <v>2208</v>
      </c>
      <c r="D339" s="100">
        <f t="shared" si="5"/>
        <v>-0.4872271249419414</v>
      </c>
    </row>
    <row r="340" spans="1:4" ht="14.25">
      <c r="A340" s="190" t="s">
        <v>160</v>
      </c>
      <c r="B340" s="185">
        <v>222</v>
      </c>
      <c r="C340" s="186">
        <v>234</v>
      </c>
      <c r="D340" s="100">
        <f t="shared" si="5"/>
        <v>0.054054054054053946</v>
      </c>
    </row>
    <row r="341" spans="1:4" ht="14.25">
      <c r="A341" s="190" t="s">
        <v>161</v>
      </c>
      <c r="B341" s="185">
        <v>2</v>
      </c>
      <c r="C341" s="186"/>
      <c r="D341" s="100">
        <f t="shared" si="5"/>
      </c>
    </row>
    <row r="342" spans="1:4" ht="14.25">
      <c r="A342" s="190" t="s">
        <v>162</v>
      </c>
      <c r="B342" s="185"/>
      <c r="C342" s="186"/>
      <c r="D342" s="100">
        <f t="shared" si="5"/>
      </c>
    </row>
    <row r="343" spans="1:4" ht="14.25">
      <c r="A343" s="190" t="s">
        <v>390</v>
      </c>
      <c r="B343" s="185"/>
      <c r="C343" s="186"/>
      <c r="D343" s="100">
        <f t="shared" si="5"/>
      </c>
    </row>
    <row r="344" spans="1:4" ht="14.25">
      <c r="A344" s="190" t="s">
        <v>391</v>
      </c>
      <c r="B344" s="185"/>
      <c r="C344" s="186"/>
      <c r="D344" s="100">
        <f t="shared" si="5"/>
      </c>
    </row>
    <row r="345" spans="1:4" ht="14.25">
      <c r="A345" s="190" t="s">
        <v>392</v>
      </c>
      <c r="B345" s="185"/>
      <c r="C345" s="186"/>
      <c r="D345" s="100">
        <f t="shared" si="5"/>
      </c>
    </row>
    <row r="346" spans="1:4" ht="14.25">
      <c r="A346" s="190" t="s">
        <v>393</v>
      </c>
      <c r="B346" s="185"/>
      <c r="C346" s="186"/>
      <c r="D346" s="100">
        <f t="shared" si="5"/>
      </c>
    </row>
    <row r="347" spans="1:4" ht="14.25">
      <c r="A347" s="190" t="s">
        <v>394</v>
      </c>
      <c r="B347" s="185"/>
      <c r="C347" s="186"/>
      <c r="D347" s="100">
        <f t="shared" si="5"/>
      </c>
    </row>
    <row r="348" spans="1:4" ht="14.25">
      <c r="A348" s="190" t="s">
        <v>395</v>
      </c>
      <c r="B348" s="185">
        <v>839</v>
      </c>
      <c r="C348" s="186">
        <v>897</v>
      </c>
      <c r="D348" s="100">
        <f t="shared" si="5"/>
        <v>0.06912991656734202</v>
      </c>
    </row>
    <row r="349" spans="1:4" ht="14.25">
      <c r="A349" s="190" t="s">
        <v>396</v>
      </c>
      <c r="B349" s="185"/>
      <c r="C349" s="186"/>
      <c r="D349" s="100">
        <f t="shared" si="5"/>
      </c>
    </row>
    <row r="350" spans="1:4" ht="14.25">
      <c r="A350" s="190" t="s">
        <v>397</v>
      </c>
      <c r="B350" s="185">
        <v>15</v>
      </c>
      <c r="C350" s="186">
        <v>20</v>
      </c>
      <c r="D350" s="100">
        <f t="shared" si="5"/>
        <v>0.33333333333333326</v>
      </c>
    </row>
    <row r="351" spans="1:4" ht="14.25">
      <c r="A351" s="190" t="s">
        <v>398</v>
      </c>
      <c r="B351" s="185"/>
      <c r="C351" s="186"/>
      <c r="D351" s="100">
        <f t="shared" si="5"/>
      </c>
    </row>
    <row r="352" spans="1:4" ht="14.25">
      <c r="A352" s="190" t="s">
        <v>399</v>
      </c>
      <c r="B352" s="185">
        <v>3228</v>
      </c>
      <c r="C352" s="186">
        <v>1057</v>
      </c>
      <c r="D352" s="100">
        <f t="shared" si="5"/>
        <v>-0.6725526641883519</v>
      </c>
    </row>
    <row r="353" spans="1:4" ht="14.25">
      <c r="A353" s="191" t="s">
        <v>400</v>
      </c>
      <c r="B353" s="183">
        <v>-10</v>
      </c>
      <c r="C353" s="183">
        <v>8</v>
      </c>
      <c r="D353" s="100">
        <f t="shared" si="5"/>
        <v>-1.8</v>
      </c>
    </row>
    <row r="354" spans="1:4" ht="14.25">
      <c r="A354" s="190" t="s">
        <v>160</v>
      </c>
      <c r="B354" s="185"/>
      <c r="C354" s="186"/>
      <c r="D354" s="100">
        <f t="shared" si="5"/>
      </c>
    </row>
    <row r="355" spans="1:4" ht="14.25">
      <c r="A355" s="190" t="s">
        <v>161</v>
      </c>
      <c r="B355" s="185"/>
      <c r="C355" s="186"/>
      <c r="D355" s="100">
        <f t="shared" si="5"/>
      </c>
    </row>
    <row r="356" spans="1:4" ht="14.25">
      <c r="A356" s="190" t="s">
        <v>162</v>
      </c>
      <c r="B356" s="185"/>
      <c r="C356" s="186"/>
      <c r="D356" s="100">
        <f t="shared" si="5"/>
      </c>
    </row>
    <row r="357" spans="1:4" ht="14.25">
      <c r="A357" s="190" t="s">
        <v>401</v>
      </c>
      <c r="B357" s="185">
        <v>-13</v>
      </c>
      <c r="C357" s="186">
        <v>8</v>
      </c>
      <c r="D357" s="100">
        <f t="shared" si="5"/>
        <v>-1.6153846153846154</v>
      </c>
    </row>
    <row r="358" spans="1:4" ht="14.25">
      <c r="A358" s="190" t="s">
        <v>402</v>
      </c>
      <c r="B358" s="185">
        <v>3</v>
      </c>
      <c r="C358" s="186"/>
      <c r="D358" s="100">
        <f t="shared" si="5"/>
      </c>
    </row>
    <row r="359" spans="1:4" ht="14.25">
      <c r="A359" s="190" t="s">
        <v>403</v>
      </c>
      <c r="B359" s="185"/>
      <c r="C359" s="186"/>
      <c r="D359" s="100">
        <f t="shared" si="5"/>
      </c>
    </row>
    <row r="360" spans="1:4" ht="14.25">
      <c r="A360" s="190" t="s">
        <v>404</v>
      </c>
      <c r="B360" s="185"/>
      <c r="C360" s="186"/>
      <c r="D360" s="100">
        <f t="shared" si="5"/>
      </c>
    </row>
    <row r="361" spans="1:4" ht="14.25">
      <c r="A361" s="191" t="s">
        <v>405</v>
      </c>
      <c r="B361" s="183">
        <v>32</v>
      </c>
      <c r="C361" s="183">
        <v>34</v>
      </c>
      <c r="D361" s="100">
        <f t="shared" si="5"/>
        <v>0.0625</v>
      </c>
    </row>
    <row r="362" spans="1:4" ht="14.25">
      <c r="A362" s="190" t="s">
        <v>160</v>
      </c>
      <c r="B362" s="185"/>
      <c r="C362" s="186"/>
      <c r="D362" s="100">
        <f t="shared" si="5"/>
      </c>
    </row>
    <row r="363" spans="1:4" ht="14.25">
      <c r="A363" s="190" t="s">
        <v>161</v>
      </c>
      <c r="B363" s="185"/>
      <c r="C363" s="186"/>
      <c r="D363" s="100">
        <f t="shared" si="5"/>
      </c>
    </row>
    <row r="364" spans="1:4" ht="14.25">
      <c r="A364" s="190" t="s">
        <v>162</v>
      </c>
      <c r="B364" s="185"/>
      <c r="C364" s="186"/>
      <c r="D364" s="100">
        <f t="shared" si="5"/>
      </c>
    </row>
    <row r="365" spans="1:4" ht="14.25">
      <c r="A365" s="190" t="s">
        <v>406</v>
      </c>
      <c r="B365" s="185"/>
      <c r="C365" s="186"/>
      <c r="D365" s="100">
        <f t="shared" si="5"/>
      </c>
    </row>
    <row r="366" spans="1:4" ht="14.25">
      <c r="A366" s="190" t="s">
        <v>407</v>
      </c>
      <c r="B366" s="185"/>
      <c r="C366" s="186"/>
      <c r="D366" s="100">
        <f t="shared" si="5"/>
      </c>
    </row>
    <row r="367" spans="1:4" ht="14.25">
      <c r="A367" s="190" t="s">
        <v>408</v>
      </c>
      <c r="B367" s="185"/>
      <c r="C367" s="186"/>
      <c r="D367" s="100">
        <f t="shared" si="5"/>
      </c>
    </row>
    <row r="368" spans="1:4" ht="14.25">
      <c r="A368" s="190" t="s">
        <v>409</v>
      </c>
      <c r="B368" s="185"/>
      <c r="C368" s="186"/>
      <c r="D368" s="100">
        <f t="shared" si="5"/>
      </c>
    </row>
    <row r="369" spans="1:4" ht="14.25">
      <c r="A369" s="190" t="s">
        <v>410</v>
      </c>
      <c r="B369" s="185">
        <v>31</v>
      </c>
      <c r="C369" s="186">
        <v>34</v>
      </c>
      <c r="D369" s="100">
        <f t="shared" si="5"/>
        <v>0.09677419354838701</v>
      </c>
    </row>
    <row r="370" spans="1:4" ht="14.25">
      <c r="A370" s="190" t="s">
        <v>411</v>
      </c>
      <c r="B370" s="185"/>
      <c r="C370" s="186"/>
      <c r="D370" s="100">
        <f t="shared" si="5"/>
      </c>
    </row>
    <row r="371" spans="1:4" ht="14.25">
      <c r="A371" s="190" t="s">
        <v>412</v>
      </c>
      <c r="B371" s="185">
        <v>1</v>
      </c>
      <c r="C371" s="186"/>
      <c r="D371" s="100">
        <f t="shared" si="5"/>
      </c>
    </row>
    <row r="372" spans="1:4" ht="14.25">
      <c r="A372" s="191" t="s">
        <v>413</v>
      </c>
      <c r="B372" s="183">
        <v>796</v>
      </c>
      <c r="C372" s="183">
        <v>816</v>
      </c>
      <c r="D372" s="100">
        <f t="shared" si="5"/>
        <v>0.025125628140703515</v>
      </c>
    </row>
    <row r="373" spans="1:4" ht="14.25">
      <c r="A373" s="190" t="s">
        <v>160</v>
      </c>
      <c r="B373" s="185"/>
      <c r="C373" s="186"/>
      <c r="D373" s="100">
        <f t="shared" si="5"/>
      </c>
    </row>
    <row r="374" spans="1:4" ht="14.25">
      <c r="A374" s="190" t="s">
        <v>161</v>
      </c>
      <c r="B374" s="185"/>
      <c r="C374" s="186"/>
      <c r="D374" s="100">
        <f t="shared" si="5"/>
      </c>
    </row>
    <row r="375" spans="1:4" ht="14.25">
      <c r="A375" s="190" t="s">
        <v>162</v>
      </c>
      <c r="B375" s="185"/>
      <c r="C375" s="186"/>
      <c r="D375" s="100">
        <f t="shared" si="5"/>
      </c>
    </row>
    <row r="376" spans="1:4" ht="14.25">
      <c r="A376" s="190" t="s">
        <v>414</v>
      </c>
      <c r="B376" s="185">
        <v>317</v>
      </c>
      <c r="C376" s="186">
        <v>340</v>
      </c>
      <c r="D376" s="100">
        <f t="shared" si="5"/>
        <v>0.0725552050473186</v>
      </c>
    </row>
    <row r="377" spans="1:4" ht="14.25">
      <c r="A377" s="190" t="s">
        <v>415</v>
      </c>
      <c r="B377" s="185"/>
      <c r="C377" s="186" t="s">
        <v>192</v>
      </c>
      <c r="D377" s="100">
        <f t="shared" si="5"/>
      </c>
    </row>
    <row r="378" spans="1:4" ht="14.25">
      <c r="A378" s="190" t="s">
        <v>416</v>
      </c>
      <c r="B378" s="185">
        <v>27</v>
      </c>
      <c r="C378" s="186">
        <v>28</v>
      </c>
      <c r="D378" s="100">
        <f t="shared" si="5"/>
        <v>0.03703703703703698</v>
      </c>
    </row>
    <row r="379" spans="1:4" ht="14.25">
      <c r="A379" s="190" t="s">
        <v>417</v>
      </c>
      <c r="B379" s="185"/>
      <c r="C379" s="186" t="s">
        <v>192</v>
      </c>
      <c r="D379" s="100">
        <f t="shared" si="5"/>
      </c>
    </row>
    <row r="380" spans="1:4" ht="14.25">
      <c r="A380" s="190" t="s">
        <v>418</v>
      </c>
      <c r="B380" s="185">
        <v>16</v>
      </c>
      <c r="C380" s="186">
        <v>15</v>
      </c>
      <c r="D380" s="100">
        <f t="shared" si="5"/>
        <v>-0.0625</v>
      </c>
    </row>
    <row r="381" spans="1:4" ht="14.25">
      <c r="A381" s="190" t="s">
        <v>419</v>
      </c>
      <c r="B381" s="185"/>
      <c r="C381" s="186" t="s">
        <v>192</v>
      </c>
      <c r="D381" s="100">
        <f t="shared" si="5"/>
      </c>
    </row>
    <row r="382" spans="1:4" ht="14.25">
      <c r="A382" s="190" t="s">
        <v>420</v>
      </c>
      <c r="B382" s="185">
        <v>436</v>
      </c>
      <c r="C382" s="186">
        <v>433</v>
      </c>
      <c r="D382" s="100">
        <f t="shared" si="5"/>
        <v>-0.006880733944954143</v>
      </c>
    </row>
    <row r="383" spans="1:4" ht="14.25">
      <c r="A383" s="194" t="s">
        <v>421</v>
      </c>
      <c r="B383" s="96"/>
      <c r="C383" s="96"/>
      <c r="D383" s="100">
        <f aca="true" t="shared" si="6" ref="D383:D446">IF(OR(ISERROR(C383/B383-1),C383=0),"",C383/B383-1)</f>
      </c>
    </row>
    <row r="384" spans="1:4" ht="14.25">
      <c r="A384" s="190" t="s">
        <v>422</v>
      </c>
      <c r="B384" s="96"/>
      <c r="C384" s="96"/>
      <c r="D384" s="100">
        <f t="shared" si="6"/>
      </c>
    </row>
    <row r="385" spans="1:4" ht="14.25">
      <c r="A385" s="190" t="s">
        <v>423</v>
      </c>
      <c r="B385" s="96"/>
      <c r="C385" s="96"/>
      <c r="D385" s="100">
        <f t="shared" si="6"/>
      </c>
    </row>
    <row r="386" spans="1:4" ht="14.25">
      <c r="A386" s="190" t="s">
        <v>424</v>
      </c>
      <c r="B386" s="96"/>
      <c r="C386" s="96"/>
      <c r="D386" s="100">
        <f t="shared" si="6"/>
      </c>
    </row>
    <row r="387" spans="1:4" ht="14.25">
      <c r="A387" s="192" t="s">
        <v>425</v>
      </c>
      <c r="B387" s="96"/>
      <c r="C387" s="96"/>
      <c r="D387" s="100">
        <f t="shared" si="6"/>
      </c>
    </row>
    <row r="388" spans="1:4" ht="14.25">
      <c r="A388" s="191" t="s">
        <v>426</v>
      </c>
      <c r="B388" s="183">
        <v>274</v>
      </c>
      <c r="C388" s="183">
        <v>310</v>
      </c>
      <c r="D388" s="100">
        <f t="shared" si="6"/>
        <v>0.13138686131386867</v>
      </c>
    </row>
    <row r="389" spans="1:4" ht="14.25">
      <c r="A389" s="190" t="s">
        <v>427</v>
      </c>
      <c r="B389" s="185">
        <v>21</v>
      </c>
      <c r="C389" s="186">
        <v>50</v>
      </c>
      <c r="D389" s="100">
        <f t="shared" si="6"/>
        <v>1.380952380952381</v>
      </c>
    </row>
    <row r="390" spans="1:4" ht="14.25">
      <c r="A390" s="190" t="s">
        <v>428</v>
      </c>
      <c r="B390" s="185">
        <v>40</v>
      </c>
      <c r="C390" s="186">
        <v>30</v>
      </c>
      <c r="D390" s="100">
        <f t="shared" si="6"/>
        <v>-0.25</v>
      </c>
    </row>
    <row r="391" spans="1:4" ht="14.25">
      <c r="A391" s="190" t="s">
        <v>426</v>
      </c>
      <c r="B391" s="185">
        <v>213</v>
      </c>
      <c r="C391" s="186">
        <v>230</v>
      </c>
      <c r="D391" s="100">
        <f t="shared" si="6"/>
        <v>0.07981220657277</v>
      </c>
    </row>
    <row r="392" spans="1:4" ht="14.25">
      <c r="A392" s="193" t="s">
        <v>429</v>
      </c>
      <c r="B392" s="183">
        <v>54977</v>
      </c>
      <c r="C392" s="183">
        <v>46873</v>
      </c>
      <c r="D392" s="100">
        <f t="shared" si="6"/>
        <v>-0.14740709751350567</v>
      </c>
    </row>
    <row r="393" spans="1:4" ht="14.25">
      <c r="A393" s="191" t="s">
        <v>430</v>
      </c>
      <c r="B393" s="183">
        <v>2439</v>
      </c>
      <c r="C393" s="183">
        <v>1449</v>
      </c>
      <c r="D393" s="100">
        <f t="shared" si="6"/>
        <v>-0.40590405904059046</v>
      </c>
    </row>
    <row r="394" spans="1:4" ht="14.25">
      <c r="A394" s="190" t="s">
        <v>160</v>
      </c>
      <c r="B394" s="185">
        <v>237</v>
      </c>
      <c r="C394" s="186">
        <v>251</v>
      </c>
      <c r="D394" s="100">
        <f t="shared" si="6"/>
        <v>0.05907172995780585</v>
      </c>
    </row>
    <row r="395" spans="1:4" ht="14.25">
      <c r="A395" s="190" t="s">
        <v>161</v>
      </c>
      <c r="B395" s="185"/>
      <c r="C395" s="186"/>
      <c r="D395" s="100">
        <f t="shared" si="6"/>
      </c>
    </row>
    <row r="396" spans="1:4" ht="14.25">
      <c r="A396" s="190" t="s">
        <v>162</v>
      </c>
      <c r="B396" s="185"/>
      <c r="C396" s="186"/>
      <c r="D396" s="100">
        <f t="shared" si="6"/>
      </c>
    </row>
    <row r="397" spans="1:4" ht="14.25">
      <c r="A397" s="190" t="s">
        <v>431</v>
      </c>
      <c r="B397" s="185"/>
      <c r="C397" s="186"/>
      <c r="D397" s="100">
        <f t="shared" si="6"/>
      </c>
    </row>
    <row r="398" spans="1:4" ht="14.25">
      <c r="A398" s="190" t="s">
        <v>432</v>
      </c>
      <c r="B398" s="185">
        <v>3</v>
      </c>
      <c r="C398" s="186"/>
      <c r="D398" s="100">
        <f t="shared" si="6"/>
      </c>
    </row>
    <row r="399" spans="1:4" ht="14.25">
      <c r="A399" s="190" t="s">
        <v>433</v>
      </c>
      <c r="B399" s="185"/>
      <c r="C399" s="186"/>
      <c r="D399" s="100">
        <f t="shared" si="6"/>
      </c>
    </row>
    <row r="400" spans="1:4" ht="14.25">
      <c r="A400" s="190" t="s">
        <v>434</v>
      </c>
      <c r="B400" s="185">
        <v>6</v>
      </c>
      <c r="C400" s="186">
        <v>1</v>
      </c>
      <c r="D400" s="100">
        <f t="shared" si="6"/>
        <v>-0.8333333333333334</v>
      </c>
    </row>
    <row r="401" spans="1:4" ht="14.25">
      <c r="A401" s="190" t="s">
        <v>196</v>
      </c>
      <c r="B401" s="185"/>
      <c r="C401" s="186">
        <v>3</v>
      </c>
      <c r="D401" s="100">
        <f t="shared" si="6"/>
      </c>
    </row>
    <row r="402" spans="1:4" ht="14.25">
      <c r="A402" s="190" t="s">
        <v>435</v>
      </c>
      <c r="B402" s="185">
        <v>1187</v>
      </c>
      <c r="C402" s="186">
        <v>1088</v>
      </c>
      <c r="D402" s="100">
        <f t="shared" si="6"/>
        <v>-0.08340353833192926</v>
      </c>
    </row>
    <row r="403" spans="1:4" ht="14.25">
      <c r="A403" s="190" t="s">
        <v>436</v>
      </c>
      <c r="B403" s="185"/>
      <c r="C403" s="186"/>
      <c r="D403" s="100">
        <f t="shared" si="6"/>
      </c>
    </row>
    <row r="404" spans="1:4" ht="14.25">
      <c r="A404" s="192" t="s">
        <v>437</v>
      </c>
      <c r="B404" s="185"/>
      <c r="C404" s="186"/>
      <c r="D404" s="100">
        <f t="shared" si="6"/>
      </c>
    </row>
    <row r="405" spans="1:4" ht="14.25">
      <c r="A405" s="190" t="s">
        <v>438</v>
      </c>
      <c r="B405" s="185">
        <v>6</v>
      </c>
      <c r="C405" s="186">
        <v>6</v>
      </c>
      <c r="D405" s="100">
        <f t="shared" si="6"/>
        <v>0</v>
      </c>
    </row>
    <row r="406" spans="1:4" ht="14.25">
      <c r="A406" s="192" t="s">
        <v>439</v>
      </c>
      <c r="B406" s="185">
        <v>1000</v>
      </c>
      <c r="C406" s="186">
        <v>100</v>
      </c>
      <c r="D406" s="100">
        <f t="shared" si="6"/>
        <v>-0.9</v>
      </c>
    </row>
    <row r="407" spans="1:4" ht="14.25">
      <c r="A407" s="191" t="s">
        <v>440</v>
      </c>
      <c r="B407" s="183">
        <v>961</v>
      </c>
      <c r="C407" s="183">
        <v>807</v>
      </c>
      <c r="D407" s="100">
        <f t="shared" si="6"/>
        <v>-0.16024973985431845</v>
      </c>
    </row>
    <row r="408" spans="1:4" ht="14.25">
      <c r="A408" s="190" t="s">
        <v>160</v>
      </c>
      <c r="B408" s="185">
        <v>22</v>
      </c>
      <c r="C408" s="186">
        <v>13</v>
      </c>
      <c r="D408" s="100">
        <f t="shared" si="6"/>
        <v>-0.40909090909090906</v>
      </c>
    </row>
    <row r="409" spans="1:4" ht="14.25">
      <c r="A409" s="190" t="s">
        <v>161</v>
      </c>
      <c r="B409" s="185"/>
      <c r="C409" s="186"/>
      <c r="D409" s="100">
        <f t="shared" si="6"/>
      </c>
    </row>
    <row r="410" spans="1:4" ht="14.25">
      <c r="A410" s="190" t="s">
        <v>162</v>
      </c>
      <c r="B410" s="185"/>
      <c r="C410" s="186"/>
      <c r="D410" s="100">
        <f t="shared" si="6"/>
      </c>
    </row>
    <row r="411" spans="1:4" ht="14.25">
      <c r="A411" s="190" t="s">
        <v>441</v>
      </c>
      <c r="B411" s="185"/>
      <c r="C411" s="186"/>
      <c r="D411" s="100">
        <f t="shared" si="6"/>
      </c>
    </row>
    <row r="412" spans="1:4" ht="14.25">
      <c r="A412" s="190" t="s">
        <v>442</v>
      </c>
      <c r="B412" s="185">
        <v>80</v>
      </c>
      <c r="C412" s="186">
        <v>6</v>
      </c>
      <c r="D412" s="100">
        <f t="shared" si="6"/>
        <v>-0.925</v>
      </c>
    </row>
    <row r="413" spans="1:4" ht="14.25">
      <c r="A413" s="190" t="s">
        <v>443</v>
      </c>
      <c r="B413" s="185"/>
      <c r="C413" s="186"/>
      <c r="D413" s="100">
        <f t="shared" si="6"/>
      </c>
    </row>
    <row r="414" spans="1:4" ht="14.25">
      <c r="A414" s="190" t="s">
        <v>444</v>
      </c>
      <c r="B414" s="185">
        <v>13</v>
      </c>
      <c r="C414" s="186">
        <v>25</v>
      </c>
      <c r="D414" s="100">
        <f t="shared" si="6"/>
        <v>0.9230769230769231</v>
      </c>
    </row>
    <row r="415" spans="1:4" ht="14.25">
      <c r="A415" s="190" t="s">
        <v>445</v>
      </c>
      <c r="B415" s="185">
        <v>271</v>
      </c>
      <c r="C415" s="186">
        <v>483</v>
      </c>
      <c r="D415" s="100">
        <f t="shared" si="6"/>
        <v>0.7822878228782288</v>
      </c>
    </row>
    <row r="416" spans="1:4" ht="14.25">
      <c r="A416" s="190" t="s">
        <v>446</v>
      </c>
      <c r="B416" s="185"/>
      <c r="C416" s="186"/>
      <c r="D416" s="100">
        <f t="shared" si="6"/>
      </c>
    </row>
    <row r="417" spans="1:4" ht="14.25">
      <c r="A417" s="190" t="s">
        <v>447</v>
      </c>
      <c r="B417" s="185">
        <v>575</v>
      </c>
      <c r="C417" s="186">
        <v>280</v>
      </c>
      <c r="D417" s="100">
        <f t="shared" si="6"/>
        <v>-0.5130434782608695</v>
      </c>
    </row>
    <row r="418" spans="1:4" ht="14.25">
      <c r="A418" s="191" t="s">
        <v>448</v>
      </c>
      <c r="B418" s="96"/>
      <c r="C418" s="96"/>
      <c r="D418" s="100">
        <f t="shared" si="6"/>
      </c>
    </row>
    <row r="419" spans="1:4" ht="14.25">
      <c r="A419" s="190" t="s">
        <v>449</v>
      </c>
      <c r="B419" s="96"/>
      <c r="C419" s="96"/>
      <c r="D419" s="100">
        <f t="shared" si="6"/>
      </c>
    </row>
    <row r="420" spans="1:4" ht="14.25">
      <c r="A420" s="192" t="s">
        <v>450</v>
      </c>
      <c r="B420" s="96"/>
      <c r="C420" s="96"/>
      <c r="D420" s="100">
        <f t="shared" si="6"/>
      </c>
    </row>
    <row r="421" spans="1:4" ht="14.25">
      <c r="A421" s="191" t="s">
        <v>451</v>
      </c>
      <c r="B421" s="183">
        <v>19351</v>
      </c>
      <c r="C421" s="183">
        <v>22498</v>
      </c>
      <c r="D421" s="100">
        <f t="shared" si="6"/>
        <v>0.162627254405457</v>
      </c>
    </row>
    <row r="422" spans="1:4" ht="14.25">
      <c r="A422" s="190" t="s">
        <v>452</v>
      </c>
      <c r="B422" s="185"/>
      <c r="C422" s="186"/>
      <c r="D422" s="100">
        <f t="shared" si="6"/>
      </c>
    </row>
    <row r="423" spans="1:4" ht="14.25">
      <c r="A423" s="190" t="s">
        <v>453</v>
      </c>
      <c r="B423" s="185">
        <v>6414</v>
      </c>
      <c r="C423" s="186">
        <v>5946</v>
      </c>
      <c r="D423" s="100">
        <f t="shared" si="6"/>
        <v>-0.07296538821328347</v>
      </c>
    </row>
    <row r="424" spans="1:4" ht="14.25">
      <c r="A424" s="190" t="s">
        <v>454</v>
      </c>
      <c r="B424" s="185">
        <v>177</v>
      </c>
      <c r="C424" s="186">
        <v>161</v>
      </c>
      <c r="D424" s="100">
        <f t="shared" si="6"/>
        <v>-0.09039548022598876</v>
      </c>
    </row>
    <row r="425" spans="1:4" ht="14.25">
      <c r="A425" s="190" t="s">
        <v>455</v>
      </c>
      <c r="B425" s="185">
        <v>3801</v>
      </c>
      <c r="C425" s="186">
        <v>3068</v>
      </c>
      <c r="D425" s="100">
        <f t="shared" si="6"/>
        <v>-0.1928439884240989</v>
      </c>
    </row>
    <row r="426" spans="1:4" ht="14.25">
      <c r="A426" s="192" t="s">
        <v>456</v>
      </c>
      <c r="B426" s="185">
        <v>8169</v>
      </c>
      <c r="C426" s="186">
        <v>9301</v>
      </c>
      <c r="D426" s="100">
        <f t="shared" si="6"/>
        <v>0.13857265271147012</v>
      </c>
    </row>
    <row r="427" spans="1:4" ht="14.25">
      <c r="A427" s="192" t="s">
        <v>457</v>
      </c>
      <c r="B427" s="185"/>
      <c r="C427" s="186">
        <v>3591</v>
      </c>
      <c r="D427" s="100">
        <f t="shared" si="6"/>
      </c>
    </row>
    <row r="428" spans="1:4" ht="14.25">
      <c r="A428" s="192" t="s">
        <v>458</v>
      </c>
      <c r="B428" s="185">
        <v>391</v>
      </c>
      <c r="C428" s="186">
        <v>400</v>
      </c>
      <c r="D428" s="100">
        <f t="shared" si="6"/>
        <v>0.023017902813299296</v>
      </c>
    </row>
    <row r="429" spans="1:4" ht="14.25">
      <c r="A429" s="190" t="s">
        <v>459</v>
      </c>
      <c r="B429" s="185">
        <v>399</v>
      </c>
      <c r="C429" s="186">
        <v>31</v>
      </c>
      <c r="D429" s="100">
        <f t="shared" si="6"/>
        <v>-0.9223057644110275</v>
      </c>
    </row>
    <row r="430" spans="1:4" ht="14.25">
      <c r="A430" s="191" t="s">
        <v>460</v>
      </c>
      <c r="B430" s="183">
        <v>1706</v>
      </c>
      <c r="C430" s="183">
        <v>40</v>
      </c>
      <c r="D430" s="100">
        <f t="shared" si="6"/>
        <v>-0.9765533411488863</v>
      </c>
    </row>
    <row r="431" spans="1:4" ht="14.25">
      <c r="A431" s="190" t="s">
        <v>461</v>
      </c>
      <c r="B431" s="185"/>
      <c r="C431" s="186"/>
      <c r="D431" s="100">
        <f t="shared" si="6"/>
      </c>
    </row>
    <row r="432" spans="1:4" ht="14.25">
      <c r="A432" s="190" t="s">
        <v>462</v>
      </c>
      <c r="B432" s="185"/>
      <c r="C432" s="186"/>
      <c r="D432" s="100">
        <f t="shared" si="6"/>
      </c>
    </row>
    <row r="433" spans="1:4" ht="14.25">
      <c r="A433" s="190" t="s">
        <v>463</v>
      </c>
      <c r="B433" s="185">
        <v>1706</v>
      </c>
      <c r="C433" s="186">
        <v>40</v>
      </c>
      <c r="D433" s="100">
        <f t="shared" si="6"/>
        <v>-0.9765533411488863</v>
      </c>
    </row>
    <row r="434" spans="1:4" ht="14.25">
      <c r="A434" s="191" t="s">
        <v>464</v>
      </c>
      <c r="B434" s="183">
        <v>418</v>
      </c>
      <c r="C434" s="183">
        <v>1235</v>
      </c>
      <c r="D434" s="100">
        <f t="shared" si="6"/>
        <v>1.9545454545454546</v>
      </c>
    </row>
    <row r="435" spans="1:4" ht="14.25">
      <c r="A435" s="190" t="s">
        <v>465</v>
      </c>
      <c r="B435" s="185"/>
      <c r="C435" s="186"/>
      <c r="D435" s="100">
        <f t="shared" si="6"/>
      </c>
    </row>
    <row r="436" spans="1:4" ht="14.25">
      <c r="A436" s="190" t="s">
        <v>466</v>
      </c>
      <c r="B436" s="185"/>
      <c r="C436" s="186"/>
      <c r="D436" s="100">
        <f t="shared" si="6"/>
      </c>
    </row>
    <row r="437" spans="1:4" ht="14.25">
      <c r="A437" s="190" t="s">
        <v>467</v>
      </c>
      <c r="B437" s="185"/>
      <c r="C437" s="186"/>
      <c r="D437" s="100">
        <f t="shared" si="6"/>
      </c>
    </row>
    <row r="438" spans="1:4" ht="14.25">
      <c r="A438" s="190" t="s">
        <v>468</v>
      </c>
      <c r="B438" s="185">
        <v>-208</v>
      </c>
      <c r="C438" s="186">
        <v>305</v>
      </c>
      <c r="D438" s="100">
        <f t="shared" si="6"/>
        <v>-2.4663461538461537</v>
      </c>
    </row>
    <row r="439" spans="1:4" ht="14.25">
      <c r="A439" s="190" t="s">
        <v>469</v>
      </c>
      <c r="B439" s="185"/>
      <c r="C439" s="186"/>
      <c r="D439" s="100">
        <f t="shared" si="6"/>
      </c>
    </row>
    <row r="440" spans="1:4" ht="14.25">
      <c r="A440" s="190" t="s">
        <v>470</v>
      </c>
      <c r="B440" s="185">
        <v>16</v>
      </c>
      <c r="C440" s="186">
        <v>20</v>
      </c>
      <c r="D440" s="100">
        <f t="shared" si="6"/>
        <v>0.25</v>
      </c>
    </row>
    <row r="441" spans="1:4" ht="14.25">
      <c r="A441" s="190" t="s">
        <v>471</v>
      </c>
      <c r="B441" s="185">
        <v>10</v>
      </c>
      <c r="C441" s="186">
        <v>10</v>
      </c>
      <c r="D441" s="100">
        <f t="shared" si="6"/>
        <v>0</v>
      </c>
    </row>
    <row r="442" spans="1:4" ht="14.25">
      <c r="A442" s="190" t="s">
        <v>472</v>
      </c>
      <c r="B442" s="185"/>
      <c r="C442" s="186" t="s">
        <v>192</v>
      </c>
      <c r="D442" s="100">
        <f t="shared" si="6"/>
      </c>
    </row>
    <row r="443" spans="1:4" ht="14.25">
      <c r="A443" s="190" t="s">
        <v>473</v>
      </c>
      <c r="B443" s="185">
        <v>600</v>
      </c>
      <c r="C443" s="186">
        <v>900</v>
      </c>
      <c r="D443" s="100">
        <f t="shared" si="6"/>
        <v>0.5</v>
      </c>
    </row>
    <row r="444" spans="1:4" ht="14.25">
      <c r="A444" s="191" t="s">
        <v>474</v>
      </c>
      <c r="B444" s="183">
        <v>210</v>
      </c>
      <c r="C444" s="183">
        <v>964</v>
      </c>
      <c r="D444" s="100">
        <f t="shared" si="6"/>
        <v>3.59047619047619</v>
      </c>
    </row>
    <row r="445" spans="1:4" ht="14.25">
      <c r="A445" s="190" t="s">
        <v>475</v>
      </c>
      <c r="B445" s="185">
        <v>-9</v>
      </c>
      <c r="C445" s="186">
        <v>30</v>
      </c>
      <c r="D445" s="100">
        <f t="shared" si="6"/>
        <v>-4.333333333333334</v>
      </c>
    </row>
    <row r="446" spans="1:4" ht="14.25">
      <c r="A446" s="190" t="s">
        <v>476</v>
      </c>
      <c r="B446" s="185">
        <v>8</v>
      </c>
      <c r="C446" s="186">
        <v>76</v>
      </c>
      <c r="D446" s="100">
        <f t="shared" si="6"/>
        <v>8.5</v>
      </c>
    </row>
    <row r="447" spans="1:4" ht="14.25">
      <c r="A447" s="190" t="s">
        <v>477</v>
      </c>
      <c r="B447" s="185">
        <v>-22</v>
      </c>
      <c r="C447" s="186">
        <v>90</v>
      </c>
      <c r="D447" s="100">
        <f aca="true" t="shared" si="7" ref="D447:D510">IF(OR(ISERROR(C447/B447-1),C447=0),"",C447/B447-1)</f>
        <v>-5.090909090909091</v>
      </c>
    </row>
    <row r="448" spans="1:4" ht="14.25">
      <c r="A448" s="190" t="s">
        <v>478</v>
      </c>
      <c r="B448" s="185"/>
      <c r="C448" s="186"/>
      <c r="D448" s="100">
        <f t="shared" si="7"/>
      </c>
    </row>
    <row r="449" spans="1:4" ht="14.25">
      <c r="A449" s="190" t="s">
        <v>479</v>
      </c>
      <c r="B449" s="185">
        <v>78</v>
      </c>
      <c r="C449" s="186">
        <v>81</v>
      </c>
      <c r="D449" s="100">
        <f t="shared" si="7"/>
        <v>0.03846153846153855</v>
      </c>
    </row>
    <row r="450" spans="1:4" ht="14.25">
      <c r="A450" s="190" t="s">
        <v>480</v>
      </c>
      <c r="B450" s="185"/>
      <c r="C450" s="186"/>
      <c r="D450" s="100">
        <f t="shared" si="7"/>
      </c>
    </row>
    <row r="451" spans="1:4" ht="14.25">
      <c r="A451" s="190" t="s">
        <v>481</v>
      </c>
      <c r="B451" s="185">
        <v>155</v>
      </c>
      <c r="C451" s="186">
        <v>687</v>
      </c>
      <c r="D451" s="100">
        <f t="shared" si="7"/>
        <v>3.4322580645161294</v>
      </c>
    </row>
    <row r="452" spans="1:4" ht="14.25">
      <c r="A452" s="191" t="s">
        <v>482</v>
      </c>
      <c r="B452" s="183">
        <v>150</v>
      </c>
      <c r="C452" s="183">
        <v>272</v>
      </c>
      <c r="D452" s="100">
        <f t="shared" si="7"/>
        <v>0.8133333333333332</v>
      </c>
    </row>
    <row r="453" spans="1:4" ht="14.25">
      <c r="A453" s="190" t="s">
        <v>483</v>
      </c>
      <c r="B453" s="185">
        <v>100</v>
      </c>
      <c r="C453" s="186">
        <v>203</v>
      </c>
      <c r="D453" s="100">
        <f t="shared" si="7"/>
        <v>1.0299999999999998</v>
      </c>
    </row>
    <row r="454" spans="1:4" ht="14.25">
      <c r="A454" s="190" t="s">
        <v>484</v>
      </c>
      <c r="B454" s="185">
        <v>45</v>
      </c>
      <c r="C454" s="186">
        <v>35</v>
      </c>
      <c r="D454" s="100">
        <f t="shared" si="7"/>
        <v>-0.2222222222222222</v>
      </c>
    </row>
    <row r="455" spans="1:4" ht="14.25">
      <c r="A455" s="192" t="s">
        <v>485</v>
      </c>
      <c r="B455" s="185">
        <v>1</v>
      </c>
      <c r="C455" s="186">
        <v>5</v>
      </c>
      <c r="D455" s="100">
        <f t="shared" si="7"/>
        <v>4</v>
      </c>
    </row>
    <row r="456" spans="1:4" ht="14.25">
      <c r="A456" s="190" t="s">
        <v>486</v>
      </c>
      <c r="B456" s="185">
        <v>4</v>
      </c>
      <c r="C456" s="186">
        <v>29</v>
      </c>
      <c r="D456" s="100">
        <f t="shared" si="7"/>
        <v>6.25</v>
      </c>
    </row>
    <row r="457" spans="1:4" ht="14.25">
      <c r="A457" s="190" t="s">
        <v>487</v>
      </c>
      <c r="B457" s="185"/>
      <c r="C457" s="186" t="s">
        <v>192</v>
      </c>
      <c r="D457" s="100">
        <f t="shared" si="7"/>
      </c>
    </row>
    <row r="458" spans="1:4" ht="14.25">
      <c r="A458" s="191" t="s">
        <v>488</v>
      </c>
      <c r="B458" s="183">
        <v>1257</v>
      </c>
      <c r="C458" s="183">
        <v>532</v>
      </c>
      <c r="D458" s="100">
        <f t="shared" si="7"/>
        <v>-0.5767700875099443</v>
      </c>
    </row>
    <row r="459" spans="1:4" ht="14.25">
      <c r="A459" s="190" t="s">
        <v>489</v>
      </c>
      <c r="B459" s="185">
        <v>27</v>
      </c>
      <c r="C459" s="186">
        <v>13</v>
      </c>
      <c r="D459" s="100">
        <f t="shared" si="7"/>
        <v>-0.5185185185185186</v>
      </c>
    </row>
    <row r="460" spans="1:4" ht="14.25">
      <c r="A460" s="190" t="s">
        <v>490</v>
      </c>
      <c r="B460" s="185">
        <v>1035</v>
      </c>
      <c r="C460" s="186">
        <v>311</v>
      </c>
      <c r="D460" s="100">
        <f t="shared" si="7"/>
        <v>-0.6995169082125604</v>
      </c>
    </row>
    <row r="461" spans="1:4" ht="14.25">
      <c r="A461" s="190" t="s">
        <v>491</v>
      </c>
      <c r="B461" s="185"/>
      <c r="C461" s="186"/>
      <c r="D461" s="100">
        <f t="shared" si="7"/>
      </c>
    </row>
    <row r="462" spans="1:4" ht="14.25">
      <c r="A462" s="190" t="s">
        <v>492</v>
      </c>
      <c r="B462" s="185"/>
      <c r="C462" s="186"/>
      <c r="D462" s="100">
        <f t="shared" si="7"/>
      </c>
    </row>
    <row r="463" spans="1:4" ht="14.25">
      <c r="A463" s="190" t="s">
        <v>493</v>
      </c>
      <c r="B463" s="185">
        <v>190</v>
      </c>
      <c r="C463" s="186">
        <v>208</v>
      </c>
      <c r="D463" s="100">
        <f t="shared" si="7"/>
        <v>0.09473684210526323</v>
      </c>
    </row>
    <row r="464" spans="1:4" ht="14.25">
      <c r="A464" s="190" t="s">
        <v>494</v>
      </c>
      <c r="B464" s="185">
        <v>5</v>
      </c>
      <c r="C464" s="186"/>
      <c r="D464" s="100">
        <f t="shared" si="7"/>
      </c>
    </row>
    <row r="465" spans="1:4" ht="14.25">
      <c r="A465" s="191" t="s">
        <v>495</v>
      </c>
      <c r="B465" s="183">
        <v>606</v>
      </c>
      <c r="C465" s="183">
        <v>508</v>
      </c>
      <c r="D465" s="100">
        <f t="shared" si="7"/>
        <v>-0.16171617161716167</v>
      </c>
    </row>
    <row r="466" spans="1:4" ht="14.25">
      <c r="A466" s="190" t="s">
        <v>160</v>
      </c>
      <c r="B466" s="185">
        <v>113</v>
      </c>
      <c r="C466" s="186">
        <v>115</v>
      </c>
      <c r="D466" s="100">
        <f t="shared" si="7"/>
        <v>0.017699115044247815</v>
      </c>
    </row>
    <row r="467" spans="1:4" ht="14.25">
      <c r="A467" s="190" t="s">
        <v>161</v>
      </c>
      <c r="B467" s="185">
        <v>5</v>
      </c>
      <c r="C467" s="186"/>
      <c r="D467" s="100">
        <f t="shared" si="7"/>
      </c>
    </row>
    <row r="468" spans="1:4" ht="14.25">
      <c r="A468" s="190" t="s">
        <v>162</v>
      </c>
      <c r="B468" s="185"/>
      <c r="C468" s="186"/>
      <c r="D468" s="100">
        <f t="shared" si="7"/>
      </c>
    </row>
    <row r="469" spans="1:4" ht="14.25">
      <c r="A469" s="190" t="s">
        <v>496</v>
      </c>
      <c r="B469" s="185">
        <v>205</v>
      </c>
      <c r="C469" s="186">
        <v>30</v>
      </c>
      <c r="D469" s="100">
        <f t="shared" si="7"/>
        <v>-0.8536585365853658</v>
      </c>
    </row>
    <row r="470" spans="1:4" ht="14.25">
      <c r="A470" s="190" t="s">
        <v>497</v>
      </c>
      <c r="B470" s="185">
        <v>57</v>
      </c>
      <c r="C470" s="186">
        <v>20</v>
      </c>
      <c r="D470" s="100">
        <f t="shared" si="7"/>
        <v>-0.6491228070175439</v>
      </c>
    </row>
    <row r="471" spans="1:4" ht="14.25">
      <c r="A471" s="190" t="s">
        <v>498</v>
      </c>
      <c r="B471" s="185"/>
      <c r="C471" s="186"/>
      <c r="D471" s="100">
        <f t="shared" si="7"/>
      </c>
    </row>
    <row r="472" spans="1:4" ht="14.25">
      <c r="A472" s="190" t="s">
        <v>499</v>
      </c>
      <c r="B472" s="185">
        <v>163</v>
      </c>
      <c r="C472" s="186">
        <v>203</v>
      </c>
      <c r="D472" s="100">
        <f t="shared" si="7"/>
        <v>0.24539877300613488</v>
      </c>
    </row>
    <row r="473" spans="1:4" ht="14.25">
      <c r="A473" s="190" t="s">
        <v>500</v>
      </c>
      <c r="B473" s="185">
        <v>63</v>
      </c>
      <c r="C473" s="186">
        <v>140</v>
      </c>
      <c r="D473" s="100">
        <f t="shared" si="7"/>
        <v>1.2222222222222223</v>
      </c>
    </row>
    <row r="474" spans="1:4" ht="14.25">
      <c r="A474" s="191" t="s">
        <v>501</v>
      </c>
      <c r="B474" s="183">
        <v>559</v>
      </c>
      <c r="C474" s="183">
        <v>310</v>
      </c>
      <c r="D474" s="100">
        <f t="shared" si="7"/>
        <v>-0.445438282647585</v>
      </c>
    </row>
    <row r="475" spans="1:4" ht="14.25">
      <c r="A475" s="190" t="s">
        <v>502</v>
      </c>
      <c r="B475" s="185">
        <v>559</v>
      </c>
      <c r="C475" s="186">
        <v>310</v>
      </c>
      <c r="D475" s="100">
        <f t="shared" si="7"/>
        <v>-0.445438282647585</v>
      </c>
    </row>
    <row r="476" spans="1:4" ht="14.25">
      <c r="A476" s="190" t="s">
        <v>503</v>
      </c>
      <c r="B476" s="185"/>
      <c r="C476" s="186"/>
      <c r="D476" s="100">
        <f t="shared" si="7"/>
      </c>
    </row>
    <row r="477" spans="1:4" ht="14.25">
      <c r="A477" s="190" t="s">
        <v>504</v>
      </c>
      <c r="B477" s="185"/>
      <c r="C477" s="186"/>
      <c r="D477" s="100">
        <f t="shared" si="7"/>
      </c>
    </row>
    <row r="478" spans="1:4" ht="14.25">
      <c r="A478" s="190" t="s">
        <v>505</v>
      </c>
      <c r="B478" s="185"/>
      <c r="C478" s="186"/>
      <c r="D478" s="100">
        <f t="shared" si="7"/>
      </c>
    </row>
    <row r="479" spans="1:4" ht="14.25">
      <c r="A479" s="191" t="s">
        <v>506</v>
      </c>
      <c r="B479" s="183">
        <v>2</v>
      </c>
      <c r="C479" s="183"/>
      <c r="D479" s="100">
        <f t="shared" si="7"/>
      </c>
    </row>
    <row r="480" spans="1:4" ht="14.25">
      <c r="A480" s="190" t="s">
        <v>160</v>
      </c>
      <c r="B480" s="185"/>
      <c r="C480" s="186"/>
      <c r="D480" s="100">
        <f t="shared" si="7"/>
      </c>
    </row>
    <row r="481" spans="1:4" ht="14.25">
      <c r="A481" s="190" t="s">
        <v>161</v>
      </c>
      <c r="B481" s="185">
        <v>2</v>
      </c>
      <c r="C481" s="186"/>
      <c r="D481" s="100">
        <f t="shared" si="7"/>
      </c>
    </row>
    <row r="482" spans="1:4" ht="14.25">
      <c r="A482" s="190" t="s">
        <v>162</v>
      </c>
      <c r="B482" s="185"/>
      <c r="C482" s="186"/>
      <c r="D482" s="100">
        <f t="shared" si="7"/>
      </c>
    </row>
    <row r="483" spans="1:4" ht="14.25">
      <c r="A483" s="190" t="s">
        <v>507</v>
      </c>
      <c r="B483" s="185"/>
      <c r="C483" s="186"/>
      <c r="D483" s="100">
        <f t="shared" si="7"/>
      </c>
    </row>
    <row r="484" spans="1:4" ht="14.25">
      <c r="A484" s="191" t="s">
        <v>508</v>
      </c>
      <c r="B484" s="183">
        <v>527</v>
      </c>
      <c r="C484" s="183">
        <v>2339</v>
      </c>
      <c r="D484" s="100">
        <f t="shared" si="7"/>
        <v>3.4383301707779887</v>
      </c>
    </row>
    <row r="485" spans="1:4" ht="14.25">
      <c r="A485" s="190" t="s">
        <v>509</v>
      </c>
      <c r="B485" s="185">
        <v>144</v>
      </c>
      <c r="C485" s="186">
        <v>910</v>
      </c>
      <c r="D485" s="100">
        <f t="shared" si="7"/>
        <v>5.319444444444445</v>
      </c>
    </row>
    <row r="486" spans="1:4" ht="14.25">
      <c r="A486" s="190" t="s">
        <v>510</v>
      </c>
      <c r="B486" s="185">
        <v>383</v>
      </c>
      <c r="C486" s="186">
        <v>1429</v>
      </c>
      <c r="D486" s="100">
        <f t="shared" si="7"/>
        <v>2.731070496083551</v>
      </c>
    </row>
    <row r="487" spans="1:4" ht="14.25">
      <c r="A487" s="191" t="s">
        <v>511</v>
      </c>
      <c r="B487" s="183">
        <v>275</v>
      </c>
      <c r="C487" s="183">
        <v>264</v>
      </c>
      <c r="D487" s="100">
        <f t="shared" si="7"/>
        <v>-0.040000000000000036</v>
      </c>
    </row>
    <row r="488" spans="1:4" ht="14.25">
      <c r="A488" s="190" t="s">
        <v>512</v>
      </c>
      <c r="B488" s="185">
        <v>205</v>
      </c>
      <c r="C488" s="186">
        <v>224</v>
      </c>
      <c r="D488" s="100">
        <f t="shared" si="7"/>
        <v>0.09268292682926838</v>
      </c>
    </row>
    <row r="489" spans="1:4" ht="14.25">
      <c r="A489" s="190" t="s">
        <v>513</v>
      </c>
      <c r="B489" s="185">
        <v>70</v>
      </c>
      <c r="C489" s="186">
        <v>40</v>
      </c>
      <c r="D489" s="100">
        <f t="shared" si="7"/>
        <v>-0.4285714285714286</v>
      </c>
    </row>
    <row r="490" spans="1:4" ht="14.25">
      <c r="A490" s="191" t="s">
        <v>514</v>
      </c>
      <c r="B490" s="183">
        <v>339</v>
      </c>
      <c r="C490" s="183">
        <v>314</v>
      </c>
      <c r="D490" s="100">
        <f t="shared" si="7"/>
        <v>-0.07374631268436582</v>
      </c>
    </row>
    <row r="491" spans="1:4" ht="14.25">
      <c r="A491" s="190" t="s">
        <v>515</v>
      </c>
      <c r="B491" s="185">
        <v>15</v>
      </c>
      <c r="C491" s="186">
        <v>30</v>
      </c>
      <c r="D491" s="100">
        <f t="shared" si="7"/>
        <v>1</v>
      </c>
    </row>
    <row r="492" spans="1:4" ht="14.25">
      <c r="A492" s="190" t="s">
        <v>516</v>
      </c>
      <c r="B492" s="185">
        <v>324</v>
      </c>
      <c r="C492" s="186">
        <v>284</v>
      </c>
      <c r="D492" s="100">
        <f t="shared" si="7"/>
        <v>-0.12345679012345678</v>
      </c>
    </row>
    <row r="493" spans="1:4" ht="14.25">
      <c r="A493" s="191" t="s">
        <v>517</v>
      </c>
      <c r="B493" s="96"/>
      <c r="C493" s="96"/>
      <c r="D493" s="100">
        <f t="shared" si="7"/>
      </c>
    </row>
    <row r="494" spans="1:4" ht="14.25">
      <c r="A494" s="190" t="s">
        <v>518</v>
      </c>
      <c r="B494" s="96"/>
      <c r="C494" s="96"/>
      <c r="D494" s="100">
        <f t="shared" si="7"/>
      </c>
    </row>
    <row r="495" spans="1:4" ht="14.25">
      <c r="A495" s="190" t="s">
        <v>519</v>
      </c>
      <c r="B495" s="96"/>
      <c r="C495" s="96"/>
      <c r="D495" s="100">
        <f t="shared" si="7"/>
      </c>
    </row>
    <row r="496" spans="1:4" ht="14.25">
      <c r="A496" s="192" t="s">
        <v>520</v>
      </c>
      <c r="B496" s="96"/>
      <c r="C496" s="96"/>
      <c r="D496" s="100">
        <f t="shared" si="7"/>
      </c>
    </row>
    <row r="497" spans="1:4" ht="14.25">
      <c r="A497" s="194" t="s">
        <v>521</v>
      </c>
      <c r="B497" s="96"/>
      <c r="C497" s="96"/>
      <c r="D497" s="100">
        <f t="shared" si="7"/>
      </c>
    </row>
    <row r="498" spans="1:4" ht="14.25">
      <c r="A498" s="190" t="s">
        <v>518</v>
      </c>
      <c r="B498" s="96"/>
      <c r="C498" s="96"/>
      <c r="D498" s="100">
        <f t="shared" si="7"/>
      </c>
    </row>
    <row r="499" spans="1:4" ht="14.25">
      <c r="A499" s="190" t="s">
        <v>519</v>
      </c>
      <c r="B499" s="96"/>
      <c r="C499" s="96"/>
      <c r="D499" s="100">
        <f t="shared" si="7"/>
      </c>
    </row>
    <row r="500" spans="1:4" ht="14.25">
      <c r="A500" s="190" t="s">
        <v>522</v>
      </c>
      <c r="B500" s="96"/>
      <c r="C500" s="96"/>
      <c r="D500" s="100">
        <f t="shared" si="7"/>
      </c>
    </row>
    <row r="501" spans="1:4" ht="14.25">
      <c r="A501" s="191" t="s">
        <v>523</v>
      </c>
      <c r="B501" s="183"/>
      <c r="C501" s="183"/>
      <c r="D501" s="100">
        <f t="shared" si="7"/>
      </c>
    </row>
    <row r="502" spans="1:4" ht="14.25">
      <c r="A502" s="190" t="s">
        <v>524</v>
      </c>
      <c r="B502" s="185"/>
      <c r="C502" s="186"/>
      <c r="D502" s="100">
        <f t="shared" si="7"/>
      </c>
    </row>
    <row r="503" spans="1:4" ht="14.25">
      <c r="A503" s="190" t="s">
        <v>525</v>
      </c>
      <c r="B503" s="185"/>
      <c r="C503" s="186"/>
      <c r="D503" s="100">
        <f t="shared" si="7"/>
      </c>
    </row>
    <row r="504" spans="1:4" ht="14.25">
      <c r="A504" s="191" t="s">
        <v>526</v>
      </c>
      <c r="B504" s="183">
        <v>76</v>
      </c>
      <c r="C504" s="183">
        <v>99</v>
      </c>
      <c r="D504" s="100">
        <f t="shared" si="7"/>
        <v>0.30263157894736836</v>
      </c>
    </row>
    <row r="505" spans="1:4" ht="14.25">
      <c r="A505" s="190" t="s">
        <v>527</v>
      </c>
      <c r="B505" s="185">
        <v>4</v>
      </c>
      <c r="C505" s="186">
        <v>79</v>
      </c>
      <c r="D505" s="100">
        <f t="shared" si="7"/>
        <v>18.75</v>
      </c>
    </row>
    <row r="506" spans="1:4" ht="14.25">
      <c r="A506" s="190" t="s">
        <v>528</v>
      </c>
      <c r="B506" s="185">
        <v>72</v>
      </c>
      <c r="C506" s="186">
        <v>20</v>
      </c>
      <c r="D506" s="100">
        <f t="shared" si="7"/>
        <v>-0.7222222222222222</v>
      </c>
    </row>
    <row r="507" spans="1:4" ht="14.25">
      <c r="A507" s="191" t="s">
        <v>529</v>
      </c>
      <c r="B507" s="183">
        <v>10434</v>
      </c>
      <c r="C507" s="183">
        <v>10108</v>
      </c>
      <c r="D507" s="100">
        <f t="shared" si="7"/>
        <v>-0.031244009967414277</v>
      </c>
    </row>
    <row r="508" spans="1:4" ht="14.25">
      <c r="A508" s="192" t="s">
        <v>530</v>
      </c>
      <c r="B508" s="185">
        <v>6000</v>
      </c>
      <c r="C508" s="186">
        <v>6174</v>
      </c>
      <c r="D508" s="100">
        <f t="shared" si="7"/>
        <v>0.028999999999999915</v>
      </c>
    </row>
    <row r="509" spans="1:4" ht="14.25">
      <c r="A509" s="192" t="s">
        <v>531</v>
      </c>
      <c r="B509" s="185">
        <v>3730</v>
      </c>
      <c r="C509" s="186">
        <v>3934</v>
      </c>
      <c r="D509" s="100">
        <f t="shared" si="7"/>
        <v>0.05469168900804289</v>
      </c>
    </row>
    <row r="510" spans="1:4" ht="14.25">
      <c r="A510" s="192" t="s">
        <v>532</v>
      </c>
      <c r="B510" s="185">
        <v>704</v>
      </c>
      <c r="C510" s="186"/>
      <c r="D510" s="100">
        <f t="shared" si="7"/>
      </c>
    </row>
    <row r="511" spans="1:4" ht="14.25">
      <c r="A511" s="191" t="s">
        <v>533</v>
      </c>
      <c r="B511" s="183">
        <v>335</v>
      </c>
      <c r="C511" s="183">
        <v>344</v>
      </c>
      <c r="D511" s="100">
        <f aca="true" t="shared" si="8" ref="D511:D529">IF(OR(ISERROR(C511/B511-1),C511=0),"",C511/B511-1)</f>
        <v>0.02686567164179099</v>
      </c>
    </row>
    <row r="512" spans="1:4" ht="14.25">
      <c r="A512" s="190" t="s">
        <v>534</v>
      </c>
      <c r="B512" s="185"/>
      <c r="C512" s="186"/>
      <c r="D512" s="100">
        <f t="shared" si="8"/>
      </c>
    </row>
    <row r="513" spans="1:4" ht="14.25">
      <c r="A513" s="190" t="s">
        <v>535</v>
      </c>
      <c r="B513" s="185">
        <v>131</v>
      </c>
      <c r="C513" s="186">
        <v>137</v>
      </c>
      <c r="D513" s="100">
        <f t="shared" si="8"/>
        <v>0.04580152671755733</v>
      </c>
    </row>
    <row r="514" spans="1:4" ht="14.25">
      <c r="A514" s="190" t="s">
        <v>536</v>
      </c>
      <c r="B514" s="185">
        <v>204</v>
      </c>
      <c r="C514" s="186">
        <v>207</v>
      </c>
      <c r="D514" s="100">
        <f t="shared" si="8"/>
        <v>0.014705882352941124</v>
      </c>
    </row>
    <row r="515" spans="1:4" ht="14.25">
      <c r="A515" s="190" t="s">
        <v>537</v>
      </c>
      <c r="B515" s="185"/>
      <c r="C515" s="186"/>
      <c r="D515" s="100">
        <f t="shared" si="8"/>
      </c>
    </row>
    <row r="516" spans="1:4" ht="14.25">
      <c r="A516" s="191" t="s">
        <v>538</v>
      </c>
      <c r="B516" s="185">
        <v>15332</v>
      </c>
      <c r="C516" s="186">
        <v>4790</v>
      </c>
      <c r="D516" s="100">
        <f t="shared" si="8"/>
        <v>-0.6875815288285938</v>
      </c>
    </row>
    <row r="517" spans="1:4" ht="14.25">
      <c r="A517" s="190" t="s">
        <v>538</v>
      </c>
      <c r="B517" s="185">
        <v>15332</v>
      </c>
      <c r="C517" s="186">
        <v>4790</v>
      </c>
      <c r="D517" s="100">
        <f t="shared" si="8"/>
        <v>-0.6875815288285938</v>
      </c>
    </row>
    <row r="518" spans="1:4" ht="14.25">
      <c r="A518" s="193" t="s">
        <v>539</v>
      </c>
      <c r="B518" s="183">
        <v>42719</v>
      </c>
      <c r="C518" s="183">
        <v>34555</v>
      </c>
      <c r="D518" s="100">
        <f t="shared" si="8"/>
        <v>-0.1911093424471546</v>
      </c>
    </row>
    <row r="519" spans="1:4" ht="14.25">
      <c r="A519" s="191" t="s">
        <v>540</v>
      </c>
      <c r="B519" s="183">
        <v>317</v>
      </c>
      <c r="C519" s="183">
        <v>320</v>
      </c>
      <c r="D519" s="100">
        <f t="shared" si="8"/>
        <v>0.009463722397476282</v>
      </c>
    </row>
    <row r="520" spans="1:4" ht="14.25">
      <c r="A520" s="190" t="s">
        <v>160</v>
      </c>
      <c r="B520" s="185">
        <v>307</v>
      </c>
      <c r="C520" s="186">
        <v>320</v>
      </c>
      <c r="D520" s="100">
        <f t="shared" si="8"/>
        <v>0.04234527687296419</v>
      </c>
    </row>
    <row r="521" spans="1:4" ht="14.25">
      <c r="A521" s="190" t="s">
        <v>161</v>
      </c>
      <c r="B521" s="185"/>
      <c r="C521" s="186"/>
      <c r="D521" s="100">
        <f t="shared" si="8"/>
      </c>
    </row>
    <row r="522" spans="1:4" ht="14.25">
      <c r="A522" s="190" t="s">
        <v>162</v>
      </c>
      <c r="B522" s="185"/>
      <c r="C522" s="186"/>
      <c r="D522" s="100">
        <f t="shared" si="8"/>
      </c>
    </row>
    <row r="523" spans="1:4" ht="14.25">
      <c r="A523" s="192" t="s">
        <v>541</v>
      </c>
      <c r="B523" s="185">
        <v>10</v>
      </c>
      <c r="C523" s="186"/>
      <c r="D523" s="100">
        <f t="shared" si="8"/>
      </c>
    </row>
    <row r="524" spans="1:4" ht="14.25">
      <c r="A524" s="191" t="s">
        <v>542</v>
      </c>
      <c r="B524" s="183">
        <v>5347</v>
      </c>
      <c r="C524" s="183">
        <v>2298</v>
      </c>
      <c r="D524" s="100">
        <f t="shared" si="8"/>
        <v>-0.5702262951187582</v>
      </c>
    </row>
    <row r="525" spans="1:4" ht="14.25">
      <c r="A525" s="190" t="s">
        <v>543</v>
      </c>
      <c r="B525" s="185">
        <v>4404</v>
      </c>
      <c r="C525" s="186">
        <v>1401</v>
      </c>
      <c r="D525" s="100">
        <f t="shared" si="8"/>
        <v>-0.6818801089918256</v>
      </c>
    </row>
    <row r="526" spans="1:4" ht="14.25">
      <c r="A526" s="190" t="s">
        <v>544</v>
      </c>
      <c r="B526" s="185">
        <v>592</v>
      </c>
      <c r="C526" s="186">
        <v>587</v>
      </c>
      <c r="D526" s="100">
        <f t="shared" si="8"/>
        <v>-0.008445945945945943</v>
      </c>
    </row>
    <row r="527" spans="1:4" ht="14.25">
      <c r="A527" s="190" t="s">
        <v>545</v>
      </c>
      <c r="B527" s="185"/>
      <c r="C527" s="186" t="s">
        <v>192</v>
      </c>
      <c r="D527" s="100">
        <f t="shared" si="8"/>
      </c>
    </row>
    <row r="528" spans="1:4" ht="14.25">
      <c r="A528" s="190" t="s">
        <v>546</v>
      </c>
      <c r="B528" s="185"/>
      <c r="C528" s="186" t="s">
        <v>192</v>
      </c>
      <c r="D528" s="100">
        <f t="shared" si="8"/>
      </c>
    </row>
    <row r="529" spans="1:4" ht="14.25">
      <c r="A529" s="190" t="s">
        <v>547</v>
      </c>
      <c r="B529" s="185"/>
      <c r="C529" s="186" t="s">
        <v>192</v>
      </c>
      <c r="D529" s="100">
        <f t="shared" si="8"/>
      </c>
    </row>
    <row r="530" spans="1:4" ht="14.25">
      <c r="A530" s="190" t="s">
        <v>548</v>
      </c>
      <c r="B530" s="185"/>
      <c r="C530" s="186" t="s">
        <v>192</v>
      </c>
      <c r="D530" s="100">
        <f aca="true" t="shared" si="9" ref="D530:D593">IF(OR(ISERROR(C530/B530-1),C530=0),"",C530/B530-1)</f>
      </c>
    </row>
    <row r="531" spans="1:4" ht="14.25">
      <c r="A531" s="190" t="s">
        <v>549</v>
      </c>
      <c r="B531" s="185"/>
      <c r="C531" s="186" t="s">
        <v>192</v>
      </c>
      <c r="D531" s="100">
        <f t="shared" si="9"/>
      </c>
    </row>
    <row r="532" spans="1:4" ht="14.25">
      <c r="A532" s="190" t="s">
        <v>550</v>
      </c>
      <c r="B532" s="185"/>
      <c r="C532" s="186" t="s">
        <v>192</v>
      </c>
      <c r="D532" s="100">
        <f t="shared" si="9"/>
      </c>
    </row>
    <row r="533" spans="1:4" ht="14.25">
      <c r="A533" s="190" t="s">
        <v>551</v>
      </c>
      <c r="B533" s="185"/>
      <c r="C533" s="186" t="s">
        <v>192</v>
      </c>
      <c r="D533" s="100">
        <f t="shared" si="9"/>
      </c>
    </row>
    <row r="534" spans="1:4" ht="14.25">
      <c r="A534" s="190" t="s">
        <v>552</v>
      </c>
      <c r="B534" s="185"/>
      <c r="C534" s="186" t="s">
        <v>192</v>
      </c>
      <c r="D534" s="100">
        <f t="shared" si="9"/>
      </c>
    </row>
    <row r="535" spans="1:4" ht="14.25">
      <c r="A535" s="190" t="s">
        <v>553</v>
      </c>
      <c r="B535" s="185"/>
      <c r="C535" s="186" t="s">
        <v>192</v>
      </c>
      <c r="D535" s="100">
        <f t="shared" si="9"/>
      </c>
    </row>
    <row r="536" spans="1:4" ht="14.25">
      <c r="A536" s="190" t="s">
        <v>554</v>
      </c>
      <c r="B536" s="185">
        <v>351</v>
      </c>
      <c r="C536" s="186">
        <v>310</v>
      </c>
      <c r="D536" s="100">
        <f t="shared" si="9"/>
        <v>-0.11680911680911676</v>
      </c>
    </row>
    <row r="537" spans="1:4" ht="14.25">
      <c r="A537" s="191" t="s">
        <v>555</v>
      </c>
      <c r="B537" s="183">
        <v>4852</v>
      </c>
      <c r="C537" s="183">
        <v>4677</v>
      </c>
      <c r="D537" s="100">
        <f t="shared" si="9"/>
        <v>-0.036067600989282744</v>
      </c>
    </row>
    <row r="538" spans="1:4" ht="14.25">
      <c r="A538" s="190" t="s">
        <v>556</v>
      </c>
      <c r="B538" s="185"/>
      <c r="C538" s="186" t="s">
        <v>192</v>
      </c>
      <c r="D538" s="100">
        <f t="shared" si="9"/>
      </c>
    </row>
    <row r="539" spans="1:4" ht="14.25">
      <c r="A539" s="190" t="s">
        <v>557</v>
      </c>
      <c r="B539" s="185">
        <v>3909</v>
      </c>
      <c r="C539" s="186">
        <v>3971</v>
      </c>
      <c r="D539" s="100">
        <f t="shared" si="9"/>
        <v>0.01586083397288318</v>
      </c>
    </row>
    <row r="540" spans="1:4" ht="14.25">
      <c r="A540" s="190" t="s">
        <v>558</v>
      </c>
      <c r="B540" s="185">
        <v>943</v>
      </c>
      <c r="C540" s="186">
        <v>706</v>
      </c>
      <c r="D540" s="100">
        <f t="shared" si="9"/>
        <v>-0.25132555673382817</v>
      </c>
    </row>
    <row r="541" spans="1:4" ht="14.25">
      <c r="A541" s="191" t="s">
        <v>559</v>
      </c>
      <c r="B541" s="183">
        <v>6263</v>
      </c>
      <c r="C541" s="183">
        <v>3828</v>
      </c>
      <c r="D541" s="100">
        <f t="shared" si="9"/>
        <v>-0.38879131406674117</v>
      </c>
    </row>
    <row r="542" spans="1:4" ht="14.25">
      <c r="A542" s="190" t="s">
        <v>560</v>
      </c>
      <c r="B542" s="185">
        <v>1030</v>
      </c>
      <c r="C542" s="186">
        <v>582</v>
      </c>
      <c r="D542" s="100">
        <f t="shared" si="9"/>
        <v>-0.43495145631067966</v>
      </c>
    </row>
    <row r="543" spans="1:4" ht="14.25">
      <c r="A543" s="190" t="s">
        <v>561</v>
      </c>
      <c r="B543" s="185">
        <v>119</v>
      </c>
      <c r="C543" s="186">
        <v>110</v>
      </c>
      <c r="D543" s="100">
        <f t="shared" si="9"/>
        <v>-0.07563025210084029</v>
      </c>
    </row>
    <row r="544" spans="1:4" ht="14.25">
      <c r="A544" s="190" t="s">
        <v>562</v>
      </c>
      <c r="B544" s="185">
        <v>2633</v>
      </c>
      <c r="C544" s="186">
        <v>577</v>
      </c>
      <c r="D544" s="100">
        <f t="shared" si="9"/>
        <v>-0.780858336498291</v>
      </c>
    </row>
    <row r="545" spans="1:4" ht="14.25">
      <c r="A545" s="190" t="s">
        <v>563</v>
      </c>
      <c r="B545" s="185"/>
      <c r="C545" s="186"/>
      <c r="D545" s="100">
        <f t="shared" si="9"/>
      </c>
    </row>
    <row r="546" spans="1:4" ht="14.25">
      <c r="A546" s="190" t="s">
        <v>564</v>
      </c>
      <c r="B546" s="185"/>
      <c r="C546" s="186"/>
      <c r="D546" s="100">
        <f t="shared" si="9"/>
      </c>
    </row>
    <row r="547" spans="1:4" ht="14.25">
      <c r="A547" s="190" t="s">
        <v>565</v>
      </c>
      <c r="B547" s="185"/>
      <c r="C547" s="186"/>
      <c r="D547" s="100">
        <f t="shared" si="9"/>
      </c>
    </row>
    <row r="548" spans="1:4" ht="14.25">
      <c r="A548" s="190" t="s">
        <v>566</v>
      </c>
      <c r="B548" s="185"/>
      <c r="C548" s="186"/>
      <c r="D548" s="100">
        <f t="shared" si="9"/>
      </c>
    </row>
    <row r="549" spans="1:4" ht="14.25">
      <c r="A549" s="190" t="s">
        <v>567</v>
      </c>
      <c r="B549" s="185">
        <v>1596</v>
      </c>
      <c r="C549" s="186">
        <v>1794</v>
      </c>
      <c r="D549" s="100">
        <f t="shared" si="9"/>
        <v>0.12406015037593976</v>
      </c>
    </row>
    <row r="550" spans="1:4" ht="14.25">
      <c r="A550" s="190" t="s">
        <v>568</v>
      </c>
      <c r="B550" s="185">
        <v>823</v>
      </c>
      <c r="C550" s="186">
        <v>615</v>
      </c>
      <c r="D550" s="100">
        <f t="shared" si="9"/>
        <v>-0.25273390036452004</v>
      </c>
    </row>
    <row r="551" spans="1:4" ht="14.25">
      <c r="A551" s="190" t="s">
        <v>569</v>
      </c>
      <c r="B551" s="185">
        <v>62</v>
      </c>
      <c r="C551" s="186">
        <v>150</v>
      </c>
      <c r="D551" s="100">
        <f t="shared" si="9"/>
        <v>1.4193548387096775</v>
      </c>
    </row>
    <row r="552" spans="1:4" ht="14.25">
      <c r="A552" s="190" t="s">
        <v>570</v>
      </c>
      <c r="B552" s="185"/>
      <c r="C552" s="186"/>
      <c r="D552" s="100">
        <f t="shared" si="9"/>
      </c>
    </row>
    <row r="553" spans="1:4" ht="14.25">
      <c r="A553" s="191" t="s">
        <v>571</v>
      </c>
      <c r="B553" s="183">
        <v>107</v>
      </c>
      <c r="C553" s="183">
        <v>300</v>
      </c>
      <c r="D553" s="100">
        <f t="shared" si="9"/>
        <v>1.8037383177570092</v>
      </c>
    </row>
    <row r="554" spans="1:4" ht="14.25">
      <c r="A554" s="190" t="s">
        <v>572</v>
      </c>
      <c r="B554" s="185">
        <v>107</v>
      </c>
      <c r="C554" s="186">
        <v>200</v>
      </c>
      <c r="D554" s="100">
        <f t="shared" si="9"/>
        <v>0.8691588785046729</v>
      </c>
    </row>
    <row r="555" spans="1:4" ht="14.25">
      <c r="A555" s="190" t="s">
        <v>573</v>
      </c>
      <c r="B555" s="185"/>
      <c r="C555" s="186">
        <v>100</v>
      </c>
      <c r="D555" s="100">
        <f t="shared" si="9"/>
      </c>
    </row>
    <row r="556" spans="1:4" ht="14.25">
      <c r="A556" s="191" t="s">
        <v>574</v>
      </c>
      <c r="B556" s="183">
        <v>1277</v>
      </c>
      <c r="C556" s="183">
        <v>1451</v>
      </c>
      <c r="D556" s="100">
        <f t="shared" si="9"/>
        <v>0.13625685199686766</v>
      </c>
    </row>
    <row r="557" spans="1:4" ht="14.25">
      <c r="A557" s="190" t="s">
        <v>575</v>
      </c>
      <c r="B557" s="185">
        <v>20</v>
      </c>
      <c r="C557" s="186">
        <v>55</v>
      </c>
      <c r="D557" s="100">
        <f t="shared" si="9"/>
        <v>1.75</v>
      </c>
    </row>
    <row r="558" spans="1:4" ht="14.25">
      <c r="A558" s="190" t="s">
        <v>576</v>
      </c>
      <c r="B558" s="185"/>
      <c r="C558" s="186"/>
      <c r="D558" s="100">
        <f t="shared" si="9"/>
      </c>
    </row>
    <row r="559" spans="1:4" ht="14.25">
      <c r="A559" s="190" t="s">
        <v>577</v>
      </c>
      <c r="B559" s="185">
        <v>1257</v>
      </c>
      <c r="C559" s="186">
        <v>1396</v>
      </c>
      <c r="D559" s="100">
        <f t="shared" si="9"/>
        <v>0.11058074781225136</v>
      </c>
    </row>
    <row r="560" spans="1:4" ht="14.25">
      <c r="A560" s="191" t="s">
        <v>578</v>
      </c>
      <c r="B560" s="183">
        <v>60</v>
      </c>
      <c r="C560" s="183">
        <v>290</v>
      </c>
      <c r="D560" s="100">
        <f t="shared" si="9"/>
        <v>3.833333333333333</v>
      </c>
    </row>
    <row r="561" spans="1:4" ht="14.25">
      <c r="A561" s="190" t="s">
        <v>160</v>
      </c>
      <c r="B561" s="185"/>
      <c r="C561" s="186"/>
      <c r="D561" s="100">
        <f t="shared" si="9"/>
      </c>
    </row>
    <row r="562" spans="1:4" ht="14.25">
      <c r="A562" s="190" t="s">
        <v>161</v>
      </c>
      <c r="B562" s="185"/>
      <c r="C562" s="186"/>
      <c r="D562" s="100">
        <f t="shared" si="9"/>
      </c>
    </row>
    <row r="563" spans="1:4" ht="14.25">
      <c r="A563" s="190" t="s">
        <v>162</v>
      </c>
      <c r="B563" s="185"/>
      <c r="C563" s="186"/>
      <c r="D563" s="100">
        <f t="shared" si="9"/>
      </c>
    </row>
    <row r="564" spans="1:4" ht="14.25">
      <c r="A564" s="190" t="s">
        <v>579</v>
      </c>
      <c r="B564" s="185"/>
      <c r="C564" s="186"/>
      <c r="D564" s="100">
        <f t="shared" si="9"/>
      </c>
    </row>
    <row r="565" spans="1:4" ht="14.25">
      <c r="A565" s="190" t="s">
        <v>580</v>
      </c>
      <c r="B565" s="185"/>
      <c r="C565" s="186"/>
      <c r="D565" s="100">
        <f t="shared" si="9"/>
      </c>
    </row>
    <row r="566" spans="1:4" ht="14.25">
      <c r="A566" s="190" t="s">
        <v>581</v>
      </c>
      <c r="B566" s="185"/>
      <c r="C566" s="186"/>
      <c r="D566" s="100">
        <f t="shared" si="9"/>
      </c>
    </row>
    <row r="567" spans="1:4" ht="14.25">
      <c r="A567" s="190" t="s">
        <v>582</v>
      </c>
      <c r="B567" s="185">
        <v>54</v>
      </c>
      <c r="C567" s="186">
        <v>210</v>
      </c>
      <c r="D567" s="100">
        <f t="shared" si="9"/>
        <v>2.888888888888889</v>
      </c>
    </row>
    <row r="568" spans="1:4" ht="14.25">
      <c r="A568" s="190" t="s">
        <v>166</v>
      </c>
      <c r="B568" s="185"/>
      <c r="C568" s="186"/>
      <c r="D568" s="100">
        <f t="shared" si="9"/>
      </c>
    </row>
    <row r="569" spans="1:4" ht="14.25">
      <c r="A569" s="192" t="s">
        <v>583</v>
      </c>
      <c r="B569" s="185">
        <v>6</v>
      </c>
      <c r="C569" s="186">
        <v>80</v>
      </c>
      <c r="D569" s="100">
        <f t="shared" si="9"/>
        <v>12.333333333333334</v>
      </c>
    </row>
    <row r="570" spans="1:4" ht="14.25">
      <c r="A570" s="191" t="s">
        <v>584</v>
      </c>
      <c r="B570" s="183">
        <v>9051</v>
      </c>
      <c r="C570" s="183">
        <v>7355</v>
      </c>
      <c r="D570" s="100">
        <f t="shared" si="9"/>
        <v>-0.18738260965639153</v>
      </c>
    </row>
    <row r="571" spans="1:4" ht="14.25">
      <c r="A571" s="190" t="s">
        <v>585</v>
      </c>
      <c r="B571" s="185">
        <v>1646</v>
      </c>
      <c r="C571" s="186">
        <v>1529</v>
      </c>
      <c r="D571" s="100">
        <f t="shared" si="9"/>
        <v>-0.07108140947752128</v>
      </c>
    </row>
    <row r="572" spans="1:4" ht="14.25">
      <c r="A572" s="190" t="s">
        <v>586</v>
      </c>
      <c r="B572" s="185">
        <v>3810</v>
      </c>
      <c r="C572" s="186">
        <v>3304</v>
      </c>
      <c r="D572" s="100">
        <f t="shared" si="9"/>
        <v>-0.1328083989501312</v>
      </c>
    </row>
    <row r="573" spans="1:4" ht="14.25">
      <c r="A573" s="190" t="s">
        <v>587</v>
      </c>
      <c r="B573" s="185">
        <v>3263</v>
      </c>
      <c r="C573" s="186">
        <v>2352</v>
      </c>
      <c r="D573" s="100">
        <f t="shared" si="9"/>
        <v>-0.27919092859331907</v>
      </c>
    </row>
    <row r="574" spans="1:4" ht="14.25">
      <c r="A574" s="190" t="s">
        <v>588</v>
      </c>
      <c r="B574" s="185">
        <v>332</v>
      </c>
      <c r="C574" s="186">
        <v>170</v>
      </c>
      <c r="D574" s="100">
        <f t="shared" si="9"/>
        <v>-0.4879518072289156</v>
      </c>
    </row>
    <row r="575" spans="1:4" ht="14.25">
      <c r="A575" s="191" t="s">
        <v>589</v>
      </c>
      <c r="B575" s="183">
        <v>13852</v>
      </c>
      <c r="C575" s="183">
        <v>12900</v>
      </c>
      <c r="D575" s="100">
        <f t="shared" si="9"/>
        <v>-0.06872653768408898</v>
      </c>
    </row>
    <row r="576" spans="1:4" ht="14.25">
      <c r="A576" s="192" t="s">
        <v>590</v>
      </c>
      <c r="B576" s="185"/>
      <c r="C576" s="186"/>
      <c r="D576" s="100">
        <f t="shared" si="9"/>
      </c>
    </row>
    <row r="577" spans="1:4" ht="14.25">
      <c r="A577" s="192" t="s">
        <v>591</v>
      </c>
      <c r="B577" s="185">
        <v>13852</v>
      </c>
      <c r="C577" s="186">
        <v>12900</v>
      </c>
      <c r="D577" s="100">
        <f t="shared" si="9"/>
        <v>-0.06872653768408898</v>
      </c>
    </row>
    <row r="578" spans="1:4" ht="14.25">
      <c r="A578" s="192" t="s">
        <v>592</v>
      </c>
      <c r="B578" s="185"/>
      <c r="C578" s="186"/>
      <c r="D578" s="100">
        <f t="shared" si="9"/>
      </c>
    </row>
    <row r="579" spans="1:4" ht="14.25">
      <c r="A579" s="192" t="s">
        <v>593</v>
      </c>
      <c r="B579" s="185"/>
      <c r="C579" s="186"/>
      <c r="D579" s="100">
        <f t="shared" si="9"/>
      </c>
    </row>
    <row r="580" spans="1:4" ht="14.25">
      <c r="A580" s="192" t="s">
        <v>594</v>
      </c>
      <c r="B580" s="185"/>
      <c r="C580" s="186"/>
      <c r="D580" s="100">
        <f t="shared" si="9"/>
      </c>
    </row>
    <row r="581" spans="1:4" ht="14.25">
      <c r="A581" s="191" t="s">
        <v>595</v>
      </c>
      <c r="B581" s="183">
        <v>1277</v>
      </c>
      <c r="C581" s="183">
        <v>767</v>
      </c>
      <c r="D581" s="100">
        <f t="shared" si="9"/>
        <v>-0.39937353171495693</v>
      </c>
    </row>
    <row r="582" spans="1:4" ht="14.25">
      <c r="A582" s="190" t="s">
        <v>596</v>
      </c>
      <c r="B582" s="185">
        <v>1103</v>
      </c>
      <c r="C582" s="186">
        <v>752</v>
      </c>
      <c r="D582" s="100">
        <f t="shared" si="9"/>
        <v>-0.31822302810516767</v>
      </c>
    </row>
    <row r="583" spans="1:4" ht="14.25">
      <c r="A583" s="190" t="s">
        <v>597</v>
      </c>
      <c r="B583" s="185"/>
      <c r="C583" s="186"/>
      <c r="D583" s="100">
        <f t="shared" si="9"/>
      </c>
    </row>
    <row r="584" spans="1:4" ht="14.25">
      <c r="A584" s="190" t="s">
        <v>598</v>
      </c>
      <c r="B584" s="185">
        <v>174</v>
      </c>
      <c r="C584" s="186">
        <v>15</v>
      </c>
      <c r="D584" s="100">
        <f t="shared" si="9"/>
        <v>-0.9137931034482758</v>
      </c>
    </row>
    <row r="585" spans="1:4" ht="14.25">
      <c r="A585" s="191" t="s">
        <v>599</v>
      </c>
      <c r="B585" s="183">
        <v>24</v>
      </c>
      <c r="C585" s="183">
        <v>75</v>
      </c>
      <c r="D585" s="100">
        <f t="shared" si="9"/>
        <v>2.125</v>
      </c>
    </row>
    <row r="586" spans="1:4" ht="14.25">
      <c r="A586" s="190" t="s">
        <v>600</v>
      </c>
      <c r="B586" s="185">
        <v>24</v>
      </c>
      <c r="C586" s="186">
        <v>75</v>
      </c>
      <c r="D586" s="100">
        <f t="shared" si="9"/>
        <v>2.125</v>
      </c>
    </row>
    <row r="587" spans="1:4" ht="14.25">
      <c r="A587" s="190" t="s">
        <v>601</v>
      </c>
      <c r="B587" s="185"/>
      <c r="C587" s="186"/>
      <c r="D587" s="100">
        <f t="shared" si="9"/>
      </c>
    </row>
    <row r="588" spans="1:4" ht="14.25">
      <c r="A588" s="191" t="s">
        <v>602</v>
      </c>
      <c r="B588" s="185">
        <v>292</v>
      </c>
      <c r="C588" s="186">
        <v>294</v>
      </c>
      <c r="D588" s="100">
        <f t="shared" si="9"/>
        <v>0.006849315068493178</v>
      </c>
    </row>
    <row r="589" spans="1:4" ht="14.25">
      <c r="A589" s="190" t="s">
        <v>602</v>
      </c>
      <c r="B589" s="96"/>
      <c r="C589" s="96"/>
      <c r="D589" s="100">
        <f t="shared" si="9"/>
      </c>
    </row>
    <row r="590" spans="1:4" ht="14.25">
      <c r="A590" s="193" t="s">
        <v>603</v>
      </c>
      <c r="B590" s="183">
        <v>4137</v>
      </c>
      <c r="C590" s="183">
        <v>3739</v>
      </c>
      <c r="D590" s="100">
        <f t="shared" si="9"/>
        <v>-0.09620497945371043</v>
      </c>
    </row>
    <row r="591" spans="1:4" ht="14.25">
      <c r="A591" s="191" t="s">
        <v>604</v>
      </c>
      <c r="B591" s="183">
        <v>211</v>
      </c>
      <c r="C591" s="183">
        <v>161</v>
      </c>
      <c r="D591" s="100">
        <f t="shared" si="9"/>
        <v>-0.23696682464454977</v>
      </c>
    </row>
    <row r="592" spans="1:4" ht="14.25">
      <c r="A592" s="190" t="s">
        <v>160</v>
      </c>
      <c r="B592" s="185">
        <v>171</v>
      </c>
      <c r="C592" s="186">
        <v>161</v>
      </c>
      <c r="D592" s="100">
        <f t="shared" si="9"/>
        <v>-0.05847953216374269</v>
      </c>
    </row>
    <row r="593" spans="1:4" ht="14.25">
      <c r="A593" s="190" t="s">
        <v>161</v>
      </c>
      <c r="B593" s="185"/>
      <c r="C593" s="186"/>
      <c r="D593" s="100">
        <f t="shared" si="9"/>
      </c>
    </row>
    <row r="594" spans="1:4" ht="14.25">
      <c r="A594" s="190" t="s">
        <v>162</v>
      </c>
      <c r="B594" s="185"/>
      <c r="C594" s="186"/>
      <c r="D594" s="100">
        <f aca="true" t="shared" si="10" ref="D594:D657">IF(OR(ISERROR(C594/B594-1),C594=0),"",C594/B594-1)</f>
      </c>
    </row>
    <row r="595" spans="1:4" ht="14.25">
      <c r="A595" s="190" t="s">
        <v>605</v>
      </c>
      <c r="B595" s="185"/>
      <c r="C595" s="186"/>
      <c r="D595" s="100">
        <f t="shared" si="10"/>
      </c>
    </row>
    <row r="596" spans="1:4" ht="14.25">
      <c r="A596" s="190" t="s">
        <v>606</v>
      </c>
      <c r="B596" s="185"/>
      <c r="C596" s="186"/>
      <c r="D596" s="100">
        <f t="shared" si="10"/>
      </c>
    </row>
    <row r="597" spans="1:4" ht="14.25">
      <c r="A597" s="190" t="s">
        <v>607</v>
      </c>
      <c r="B597" s="185"/>
      <c r="C597" s="186"/>
      <c r="D597" s="100">
        <f t="shared" si="10"/>
      </c>
    </row>
    <row r="598" spans="1:4" ht="14.25">
      <c r="A598" s="190" t="s">
        <v>608</v>
      </c>
      <c r="B598" s="185"/>
      <c r="C598" s="186"/>
      <c r="D598" s="100">
        <f t="shared" si="10"/>
      </c>
    </row>
    <row r="599" spans="1:4" ht="14.25">
      <c r="A599" s="190" t="s">
        <v>609</v>
      </c>
      <c r="B599" s="185">
        <v>40</v>
      </c>
      <c r="C599" s="186"/>
      <c r="D599" s="100">
        <f t="shared" si="10"/>
      </c>
    </row>
    <row r="600" spans="1:4" ht="14.25">
      <c r="A600" s="191" t="s">
        <v>610</v>
      </c>
      <c r="B600" s="183">
        <v>56</v>
      </c>
      <c r="C600" s="183">
        <v>66</v>
      </c>
      <c r="D600" s="100">
        <f t="shared" si="10"/>
        <v>0.1785714285714286</v>
      </c>
    </row>
    <row r="601" spans="1:4" ht="14.25">
      <c r="A601" s="190" t="s">
        <v>611</v>
      </c>
      <c r="B601" s="185"/>
      <c r="C601" s="186"/>
      <c r="D601" s="100">
        <f t="shared" si="10"/>
      </c>
    </row>
    <row r="602" spans="1:4" ht="14.25">
      <c r="A602" s="190" t="s">
        <v>612</v>
      </c>
      <c r="B602" s="185"/>
      <c r="C602" s="186"/>
      <c r="D602" s="100">
        <f t="shared" si="10"/>
      </c>
    </row>
    <row r="603" spans="1:4" ht="14.25">
      <c r="A603" s="190" t="s">
        <v>613</v>
      </c>
      <c r="B603" s="185">
        <v>56</v>
      </c>
      <c r="C603" s="186">
        <v>66</v>
      </c>
      <c r="D603" s="100">
        <f t="shared" si="10"/>
        <v>0.1785714285714286</v>
      </c>
    </row>
    <row r="604" spans="1:4" ht="14.25">
      <c r="A604" s="191" t="s">
        <v>614</v>
      </c>
      <c r="B604" s="183">
        <v>1287</v>
      </c>
      <c r="C604" s="183">
        <v>533</v>
      </c>
      <c r="D604" s="100">
        <f t="shared" si="10"/>
        <v>-0.5858585858585859</v>
      </c>
    </row>
    <row r="605" spans="1:4" ht="14.25">
      <c r="A605" s="190" t="s">
        <v>615</v>
      </c>
      <c r="B605" s="185"/>
      <c r="C605" s="186">
        <v>10</v>
      </c>
      <c r="D605" s="100">
        <f t="shared" si="10"/>
      </c>
    </row>
    <row r="606" spans="1:4" ht="14.25">
      <c r="A606" s="190" t="s">
        <v>616</v>
      </c>
      <c r="B606" s="185">
        <v>1291</v>
      </c>
      <c r="C606" s="186">
        <v>523</v>
      </c>
      <c r="D606" s="100">
        <f t="shared" si="10"/>
        <v>-0.5948876839659178</v>
      </c>
    </row>
    <row r="607" spans="1:4" ht="14.25">
      <c r="A607" s="190" t="s">
        <v>617</v>
      </c>
      <c r="B607" s="96"/>
      <c r="C607" s="96"/>
      <c r="D607" s="100">
        <f t="shared" si="10"/>
      </c>
    </row>
    <row r="608" spans="1:4" ht="14.25">
      <c r="A608" s="190" t="s">
        <v>618</v>
      </c>
      <c r="B608" s="96"/>
      <c r="C608" s="96"/>
      <c r="D608" s="100">
        <f t="shared" si="10"/>
      </c>
    </row>
    <row r="609" spans="1:4" ht="14.25">
      <c r="A609" s="190" t="s">
        <v>619</v>
      </c>
      <c r="B609" s="96"/>
      <c r="C609" s="96"/>
      <c r="D609" s="100">
        <f t="shared" si="10"/>
      </c>
    </row>
    <row r="610" spans="1:4" ht="14.25">
      <c r="A610" s="190" t="s">
        <v>620</v>
      </c>
      <c r="B610" s="96"/>
      <c r="C610" s="96"/>
      <c r="D610" s="100">
        <f t="shared" si="10"/>
      </c>
    </row>
    <row r="611" spans="1:4" ht="14.25">
      <c r="A611" s="190" t="s">
        <v>621</v>
      </c>
      <c r="B611" s="96"/>
      <c r="C611" s="96"/>
      <c r="D611" s="100">
        <f t="shared" si="10"/>
      </c>
    </row>
    <row r="612" spans="1:4" ht="14.25">
      <c r="A612" s="190" t="s">
        <v>622</v>
      </c>
      <c r="B612" s="185">
        <v>-4</v>
      </c>
      <c r="C612" s="96"/>
      <c r="D612" s="100">
        <f t="shared" si="10"/>
      </c>
    </row>
    <row r="613" spans="1:4" ht="14.25">
      <c r="A613" s="191" t="s">
        <v>623</v>
      </c>
      <c r="B613" s="183">
        <v>378</v>
      </c>
      <c r="C613" s="183">
        <v>150</v>
      </c>
      <c r="D613" s="100">
        <f t="shared" si="10"/>
        <v>-0.6031746031746033</v>
      </c>
    </row>
    <row r="614" spans="1:4" ht="14.25">
      <c r="A614" s="190" t="s">
        <v>624</v>
      </c>
      <c r="B614" s="185"/>
      <c r="C614" s="186">
        <v>50</v>
      </c>
      <c r="D614" s="100">
        <f t="shared" si="10"/>
      </c>
    </row>
    <row r="615" spans="1:4" ht="14.25">
      <c r="A615" s="190" t="s">
        <v>625</v>
      </c>
      <c r="B615" s="185">
        <v>140</v>
      </c>
      <c r="C615" s="186">
        <v>100</v>
      </c>
      <c r="D615" s="100">
        <f t="shared" si="10"/>
        <v>-0.2857142857142857</v>
      </c>
    </row>
    <row r="616" spans="1:4" ht="14.25">
      <c r="A616" s="190" t="s">
        <v>626</v>
      </c>
      <c r="B616" s="185"/>
      <c r="C616" s="186"/>
      <c r="D616" s="100">
        <f t="shared" si="10"/>
      </c>
    </row>
    <row r="617" spans="1:4" ht="14.25">
      <c r="A617" s="190" t="s">
        <v>627</v>
      </c>
      <c r="B617" s="185"/>
      <c r="C617" s="186"/>
      <c r="D617" s="100">
        <f t="shared" si="10"/>
      </c>
    </row>
    <row r="618" spans="1:4" ht="14.25">
      <c r="A618" s="190" t="s">
        <v>628</v>
      </c>
      <c r="B618" s="185">
        <v>238</v>
      </c>
      <c r="C618" s="186"/>
      <c r="D618" s="100">
        <f t="shared" si="10"/>
      </c>
    </row>
    <row r="619" spans="1:4" ht="14.25">
      <c r="A619" s="191" t="s">
        <v>629</v>
      </c>
      <c r="B619" s="183">
        <v>1538</v>
      </c>
      <c r="C619" s="183">
        <v>848</v>
      </c>
      <c r="D619" s="100">
        <f t="shared" si="10"/>
        <v>-0.4486345903771132</v>
      </c>
    </row>
    <row r="620" spans="1:4" ht="14.25">
      <c r="A620" s="190" t="s">
        <v>630</v>
      </c>
      <c r="B620" s="185">
        <v>991</v>
      </c>
      <c r="C620" s="186">
        <v>548</v>
      </c>
      <c r="D620" s="100">
        <f t="shared" si="10"/>
        <v>-0.4470232088799193</v>
      </c>
    </row>
    <row r="621" spans="1:4" ht="14.25">
      <c r="A621" s="190" t="s">
        <v>631</v>
      </c>
      <c r="B621" s="185">
        <v>131</v>
      </c>
      <c r="C621" s="186">
        <v>200</v>
      </c>
      <c r="D621" s="100">
        <f t="shared" si="10"/>
        <v>0.5267175572519085</v>
      </c>
    </row>
    <row r="622" spans="1:4" ht="14.25">
      <c r="A622" s="190" t="s">
        <v>632</v>
      </c>
      <c r="B622" s="185">
        <v>7</v>
      </c>
      <c r="C622" s="186" t="s">
        <v>192</v>
      </c>
      <c r="D622" s="100">
        <f t="shared" si="10"/>
      </c>
    </row>
    <row r="623" spans="1:4" ht="14.25">
      <c r="A623" s="190" t="s">
        <v>633</v>
      </c>
      <c r="B623" s="185">
        <v>160</v>
      </c>
      <c r="C623" s="186">
        <v>100</v>
      </c>
      <c r="D623" s="100">
        <f t="shared" si="10"/>
        <v>-0.375</v>
      </c>
    </row>
    <row r="624" spans="1:4" ht="14.25">
      <c r="A624" s="190" t="s">
        <v>634</v>
      </c>
      <c r="B624" s="185">
        <v>249</v>
      </c>
      <c r="C624" s="186"/>
      <c r="D624" s="100">
        <f t="shared" si="10"/>
      </c>
    </row>
    <row r="625" spans="1:4" ht="14.25">
      <c r="A625" s="191" t="s">
        <v>635</v>
      </c>
      <c r="B625" s="183">
        <v>657</v>
      </c>
      <c r="C625" s="183">
        <v>1960</v>
      </c>
      <c r="D625" s="100">
        <f t="shared" si="10"/>
        <v>1.9832572298325721</v>
      </c>
    </row>
    <row r="626" spans="1:4" ht="14.25">
      <c r="A626" s="190" t="s">
        <v>636</v>
      </c>
      <c r="B626" s="185">
        <v>623</v>
      </c>
      <c r="C626" s="186">
        <v>1360</v>
      </c>
      <c r="D626" s="100">
        <f t="shared" si="10"/>
        <v>1.1829855537720708</v>
      </c>
    </row>
    <row r="627" spans="1:4" ht="14.25">
      <c r="A627" s="190" t="s">
        <v>637</v>
      </c>
      <c r="B627" s="185"/>
      <c r="C627" s="186" t="s">
        <v>192</v>
      </c>
      <c r="D627" s="100">
        <f t="shared" si="10"/>
      </c>
    </row>
    <row r="628" spans="1:4" ht="14.25">
      <c r="A628" s="190" t="s">
        <v>638</v>
      </c>
      <c r="B628" s="185"/>
      <c r="C628" s="186" t="s">
        <v>192</v>
      </c>
      <c r="D628" s="100">
        <f t="shared" si="10"/>
      </c>
    </row>
    <row r="629" spans="1:4" ht="14.25">
      <c r="A629" s="190" t="s">
        <v>639</v>
      </c>
      <c r="B629" s="185"/>
      <c r="C629" s="186"/>
      <c r="D629" s="100">
        <f t="shared" si="10"/>
      </c>
    </row>
    <row r="630" spans="1:4" ht="14.25">
      <c r="A630" s="190" t="s">
        <v>640</v>
      </c>
      <c r="B630" s="185">
        <v>34</v>
      </c>
      <c r="C630" s="186">
        <v>600</v>
      </c>
      <c r="D630" s="100">
        <f t="shared" si="10"/>
        <v>16.647058823529413</v>
      </c>
    </row>
    <row r="631" spans="1:4" ht="14.25">
      <c r="A631" s="191" t="s">
        <v>641</v>
      </c>
      <c r="B631" s="96"/>
      <c r="C631" s="96"/>
      <c r="D631" s="100">
        <f t="shared" si="10"/>
      </c>
    </row>
    <row r="632" spans="1:4" ht="14.25">
      <c r="A632" s="190" t="s">
        <v>642</v>
      </c>
      <c r="B632" s="96"/>
      <c r="C632" s="96"/>
      <c r="D632" s="100">
        <f t="shared" si="10"/>
      </c>
    </row>
    <row r="633" spans="1:4" ht="14.25">
      <c r="A633" s="190" t="s">
        <v>643</v>
      </c>
      <c r="B633" s="96"/>
      <c r="C633" s="96"/>
      <c r="D633" s="100">
        <f t="shared" si="10"/>
      </c>
    </row>
    <row r="634" spans="1:4" ht="14.25">
      <c r="A634" s="191" t="s">
        <v>644</v>
      </c>
      <c r="B634" s="96"/>
      <c r="C634" s="96"/>
      <c r="D634" s="100">
        <f t="shared" si="10"/>
      </c>
    </row>
    <row r="635" spans="1:4" ht="14.25">
      <c r="A635" s="190" t="s">
        <v>645</v>
      </c>
      <c r="B635" s="96"/>
      <c r="C635" s="96"/>
      <c r="D635" s="100">
        <f t="shared" si="10"/>
      </c>
    </row>
    <row r="636" spans="1:4" ht="14.25">
      <c r="A636" s="190" t="s">
        <v>646</v>
      </c>
      <c r="B636" s="96"/>
      <c r="C636" s="96"/>
      <c r="D636" s="100">
        <f t="shared" si="10"/>
      </c>
    </row>
    <row r="637" spans="1:4" ht="14.25">
      <c r="A637" s="191" t="s">
        <v>647</v>
      </c>
      <c r="B637" s="96"/>
      <c r="C637" s="96"/>
      <c r="D637" s="100">
        <f t="shared" si="10"/>
      </c>
    </row>
    <row r="638" spans="1:4" ht="14.25">
      <c r="A638" s="190" t="s">
        <v>647</v>
      </c>
      <c r="B638" s="96"/>
      <c r="C638" s="96"/>
      <c r="D638" s="100">
        <f t="shared" si="10"/>
      </c>
    </row>
    <row r="639" spans="1:4" ht="14.25">
      <c r="A639" s="191" t="s">
        <v>648</v>
      </c>
      <c r="B639" s="185">
        <v>10</v>
      </c>
      <c r="C639" s="186">
        <v>21</v>
      </c>
      <c r="D639" s="100">
        <f t="shared" si="10"/>
        <v>1.1</v>
      </c>
    </row>
    <row r="640" spans="1:4" ht="14.25">
      <c r="A640" s="190" t="s">
        <v>648</v>
      </c>
      <c r="B640" s="185">
        <v>10</v>
      </c>
      <c r="C640" s="186">
        <v>21</v>
      </c>
      <c r="D640" s="100">
        <f t="shared" si="10"/>
        <v>1.1</v>
      </c>
    </row>
    <row r="641" spans="1:4" ht="14.25">
      <c r="A641" s="191" t="s">
        <v>649</v>
      </c>
      <c r="B641" s="96"/>
      <c r="C641" s="96"/>
      <c r="D641" s="100">
        <f t="shared" si="10"/>
      </c>
    </row>
    <row r="642" spans="1:4" ht="14.25">
      <c r="A642" s="190" t="s">
        <v>650</v>
      </c>
      <c r="B642" s="96"/>
      <c r="C642" s="96"/>
      <c r="D642" s="100">
        <f t="shared" si="10"/>
      </c>
    </row>
    <row r="643" spans="1:4" ht="14.25">
      <c r="A643" s="190" t="s">
        <v>651</v>
      </c>
      <c r="B643" s="96"/>
      <c r="C643" s="96"/>
      <c r="D643" s="100">
        <f t="shared" si="10"/>
      </c>
    </row>
    <row r="644" spans="1:4" ht="14.25">
      <c r="A644" s="190" t="s">
        <v>652</v>
      </c>
      <c r="B644" s="96"/>
      <c r="C644" s="96"/>
      <c r="D644" s="100">
        <f t="shared" si="10"/>
      </c>
    </row>
    <row r="645" spans="1:4" ht="14.25">
      <c r="A645" s="190" t="s">
        <v>653</v>
      </c>
      <c r="B645" s="96"/>
      <c r="C645" s="96"/>
      <c r="D645" s="100">
        <f t="shared" si="10"/>
      </c>
    </row>
    <row r="646" spans="1:4" ht="14.25">
      <c r="A646" s="190" t="s">
        <v>654</v>
      </c>
      <c r="B646" s="96"/>
      <c r="C646" s="96"/>
      <c r="D646" s="100">
        <f t="shared" si="10"/>
      </c>
    </row>
    <row r="647" spans="1:4" ht="14.25">
      <c r="A647" s="191" t="s">
        <v>655</v>
      </c>
      <c r="B647" s="96"/>
      <c r="C647" s="96"/>
      <c r="D647" s="100">
        <f t="shared" si="10"/>
      </c>
    </row>
    <row r="648" spans="1:4" ht="14.25">
      <c r="A648" s="190" t="s">
        <v>655</v>
      </c>
      <c r="B648" s="96"/>
      <c r="C648" s="96"/>
      <c r="D648" s="100">
        <f t="shared" si="10"/>
      </c>
    </row>
    <row r="649" spans="1:4" ht="14.25">
      <c r="A649" s="191" t="s">
        <v>656</v>
      </c>
      <c r="B649" s="96"/>
      <c r="C649" s="96"/>
      <c r="D649" s="100">
        <f t="shared" si="10"/>
      </c>
    </row>
    <row r="650" spans="1:4" ht="14.25">
      <c r="A650" s="190" t="s">
        <v>656</v>
      </c>
      <c r="B650" s="96"/>
      <c r="C650" s="96"/>
      <c r="D650" s="100">
        <f t="shared" si="10"/>
      </c>
    </row>
    <row r="651" spans="1:4" ht="14.25">
      <c r="A651" s="191" t="s">
        <v>657</v>
      </c>
      <c r="B651" s="96"/>
      <c r="C651" s="96"/>
      <c r="D651" s="100">
        <f t="shared" si="10"/>
      </c>
    </row>
    <row r="652" spans="1:4" ht="14.25">
      <c r="A652" s="190" t="s">
        <v>160</v>
      </c>
      <c r="B652" s="96"/>
      <c r="C652" s="96"/>
      <c r="D652" s="100">
        <f t="shared" si="10"/>
      </c>
    </row>
    <row r="653" spans="1:4" ht="14.25">
      <c r="A653" s="190" t="s">
        <v>161</v>
      </c>
      <c r="B653" s="96"/>
      <c r="C653" s="96"/>
      <c r="D653" s="100">
        <f t="shared" si="10"/>
      </c>
    </row>
    <row r="654" spans="1:4" ht="14.25">
      <c r="A654" s="190" t="s">
        <v>162</v>
      </c>
      <c r="B654" s="96"/>
      <c r="C654" s="96"/>
      <c r="D654" s="100">
        <f t="shared" si="10"/>
      </c>
    </row>
    <row r="655" spans="1:4" ht="14.25">
      <c r="A655" s="190" t="s">
        <v>658</v>
      </c>
      <c r="B655" s="96"/>
      <c r="C655" s="96"/>
      <c r="D655" s="100">
        <f t="shared" si="10"/>
      </c>
    </row>
    <row r="656" spans="1:4" ht="14.25">
      <c r="A656" s="190" t="s">
        <v>659</v>
      </c>
      <c r="B656" s="96"/>
      <c r="C656" s="96"/>
      <c r="D656" s="100">
        <f t="shared" si="10"/>
      </c>
    </row>
    <row r="657" spans="1:4" ht="14.25">
      <c r="A657" s="190" t="s">
        <v>660</v>
      </c>
      <c r="B657" s="96"/>
      <c r="C657" s="96"/>
      <c r="D657" s="100">
        <f t="shared" si="10"/>
      </c>
    </row>
    <row r="658" spans="1:4" ht="14.25">
      <c r="A658" s="190" t="s">
        <v>661</v>
      </c>
      <c r="B658" s="96"/>
      <c r="C658" s="96"/>
      <c r="D658" s="100">
        <f aca="true" t="shared" si="11" ref="D658:D721">IF(OR(ISERROR(C658/B658-1),C658=0),"",C658/B658-1)</f>
      </c>
    </row>
    <row r="659" spans="1:4" ht="14.25">
      <c r="A659" s="190" t="s">
        <v>662</v>
      </c>
      <c r="B659" s="96"/>
      <c r="C659" s="96"/>
      <c r="D659" s="100">
        <f t="shared" si="11"/>
      </c>
    </row>
    <row r="660" spans="1:4" ht="14.25">
      <c r="A660" s="190" t="s">
        <v>663</v>
      </c>
      <c r="B660" s="96"/>
      <c r="C660" s="96"/>
      <c r="D660" s="100">
        <f t="shared" si="11"/>
      </c>
    </row>
    <row r="661" spans="1:4" ht="14.25">
      <c r="A661" s="190" t="s">
        <v>664</v>
      </c>
      <c r="B661" s="96"/>
      <c r="C661" s="96"/>
      <c r="D661" s="100">
        <f t="shared" si="11"/>
      </c>
    </row>
    <row r="662" spans="1:4" ht="14.25">
      <c r="A662" s="190" t="s">
        <v>196</v>
      </c>
      <c r="B662" s="96"/>
      <c r="C662" s="96"/>
      <c r="D662" s="100">
        <f t="shared" si="11"/>
      </c>
    </row>
    <row r="663" spans="1:4" ht="14.25">
      <c r="A663" s="190" t="s">
        <v>665</v>
      </c>
      <c r="B663" s="96"/>
      <c r="C663" s="96"/>
      <c r="D663" s="100">
        <f t="shared" si="11"/>
      </c>
    </row>
    <row r="664" spans="1:4" ht="14.25">
      <c r="A664" s="190" t="s">
        <v>166</v>
      </c>
      <c r="B664" s="96"/>
      <c r="C664" s="96"/>
      <c r="D664" s="100">
        <f t="shared" si="11"/>
      </c>
    </row>
    <row r="665" spans="1:4" ht="14.25">
      <c r="A665" s="190" t="s">
        <v>666</v>
      </c>
      <c r="B665" s="96"/>
      <c r="C665" s="96"/>
      <c r="D665" s="100">
        <f t="shared" si="11"/>
      </c>
    </row>
    <row r="666" spans="1:4" ht="14.25">
      <c r="A666" s="191" t="s">
        <v>667</v>
      </c>
      <c r="B666" s="96"/>
      <c r="C666" s="96"/>
      <c r="D666" s="100">
        <f t="shared" si="11"/>
      </c>
    </row>
    <row r="667" spans="1:4" ht="14.25">
      <c r="A667" s="190" t="s">
        <v>668</v>
      </c>
      <c r="B667" s="96"/>
      <c r="C667" s="96"/>
      <c r="D667" s="100">
        <f t="shared" si="11"/>
      </c>
    </row>
    <row r="668" spans="1:4" ht="14.25">
      <c r="A668" s="190" t="s">
        <v>669</v>
      </c>
      <c r="B668" s="96"/>
      <c r="C668" s="96"/>
      <c r="D668" s="100">
        <f t="shared" si="11"/>
      </c>
    </row>
    <row r="669" spans="1:4" ht="14.25">
      <c r="A669" s="190" t="s">
        <v>670</v>
      </c>
      <c r="B669" s="96"/>
      <c r="C669" s="96"/>
      <c r="D669" s="100">
        <f t="shared" si="11"/>
      </c>
    </row>
    <row r="670" spans="1:4" ht="14.25">
      <c r="A670" s="192" t="s">
        <v>671</v>
      </c>
      <c r="B670" s="96"/>
      <c r="C670" s="96"/>
      <c r="D670" s="100">
        <f t="shared" si="11"/>
      </c>
    </row>
    <row r="671" spans="1:4" ht="14.25">
      <c r="A671" s="191" t="s">
        <v>672</v>
      </c>
      <c r="B671" s="96"/>
      <c r="C671" s="96"/>
      <c r="D671" s="100">
        <f t="shared" si="11"/>
      </c>
    </row>
    <row r="672" spans="1:4" ht="14.25">
      <c r="A672" s="190" t="s">
        <v>673</v>
      </c>
      <c r="B672" s="96"/>
      <c r="C672" s="96"/>
      <c r="D672" s="100">
        <f t="shared" si="11"/>
      </c>
    </row>
    <row r="673" spans="1:4" ht="14.25">
      <c r="A673" s="190" t="s">
        <v>674</v>
      </c>
      <c r="B673" s="96"/>
      <c r="C673" s="96"/>
      <c r="D673" s="100">
        <f t="shared" si="11"/>
      </c>
    </row>
    <row r="674" spans="1:4" ht="14.25">
      <c r="A674" s="190" t="s">
        <v>675</v>
      </c>
      <c r="B674" s="96"/>
      <c r="C674" s="96"/>
      <c r="D674" s="100">
        <f t="shared" si="11"/>
      </c>
    </row>
    <row r="675" spans="1:4" ht="14.25">
      <c r="A675" s="192" t="s">
        <v>676</v>
      </c>
      <c r="B675" s="96"/>
      <c r="C675" s="96"/>
      <c r="D675" s="100">
        <f t="shared" si="11"/>
      </c>
    </row>
    <row r="676" spans="1:4" ht="14.25">
      <c r="A676" s="191" t="s">
        <v>677</v>
      </c>
      <c r="B676" s="96"/>
      <c r="C676" s="96"/>
      <c r="D676" s="100">
        <f t="shared" si="11"/>
      </c>
    </row>
    <row r="677" spans="1:4" ht="14.25">
      <c r="A677" s="190" t="s">
        <v>677</v>
      </c>
      <c r="B677" s="96"/>
      <c r="C677" s="96"/>
      <c r="D677" s="100">
        <f t="shared" si="11"/>
      </c>
    </row>
    <row r="678" spans="1:4" ht="14.25">
      <c r="A678" s="193" t="s">
        <v>678</v>
      </c>
      <c r="B678" s="183">
        <v>20948</v>
      </c>
      <c r="C678" s="183">
        <v>3573</v>
      </c>
      <c r="D678" s="100">
        <f t="shared" si="11"/>
        <v>-0.8294347909108268</v>
      </c>
    </row>
    <row r="679" spans="1:4" ht="14.25">
      <c r="A679" s="191" t="s">
        <v>679</v>
      </c>
      <c r="B679" s="183">
        <v>1991</v>
      </c>
      <c r="C679" s="183">
        <v>1434</v>
      </c>
      <c r="D679" s="100">
        <f t="shared" si="11"/>
        <v>-0.2797589151180312</v>
      </c>
    </row>
    <row r="680" spans="1:4" ht="14.25">
      <c r="A680" s="190" t="s">
        <v>160</v>
      </c>
      <c r="B680" s="185">
        <v>179</v>
      </c>
      <c r="C680" s="186">
        <v>165</v>
      </c>
      <c r="D680" s="100">
        <f t="shared" si="11"/>
        <v>-0.07821229050279332</v>
      </c>
    </row>
    <row r="681" spans="1:4" ht="14.25">
      <c r="A681" s="190" t="s">
        <v>161</v>
      </c>
      <c r="B681" s="185">
        <v>30</v>
      </c>
      <c r="C681" s="186" t="s">
        <v>192</v>
      </c>
      <c r="D681" s="100">
        <f t="shared" si="11"/>
      </c>
    </row>
    <row r="682" spans="1:4" ht="14.25">
      <c r="A682" s="190" t="s">
        <v>162</v>
      </c>
      <c r="B682" s="185"/>
      <c r="C682" s="186" t="s">
        <v>192</v>
      </c>
      <c r="D682" s="100">
        <f t="shared" si="11"/>
      </c>
    </row>
    <row r="683" spans="1:4" ht="14.25">
      <c r="A683" s="190" t="s">
        <v>680</v>
      </c>
      <c r="B683" s="185"/>
      <c r="C683" s="186" t="s">
        <v>192</v>
      </c>
      <c r="D683" s="100">
        <f t="shared" si="11"/>
      </c>
    </row>
    <row r="684" spans="1:4" ht="14.25">
      <c r="A684" s="190" t="s">
        <v>681</v>
      </c>
      <c r="B684" s="185"/>
      <c r="C684" s="186" t="s">
        <v>192</v>
      </c>
      <c r="D684" s="100">
        <f t="shared" si="11"/>
      </c>
    </row>
    <row r="685" spans="1:4" ht="14.25">
      <c r="A685" s="190" t="s">
        <v>682</v>
      </c>
      <c r="B685" s="185"/>
      <c r="C685" s="186" t="s">
        <v>192</v>
      </c>
      <c r="D685" s="100">
        <f t="shared" si="11"/>
      </c>
    </row>
    <row r="686" spans="1:4" ht="14.25">
      <c r="A686" s="190" t="s">
        <v>683</v>
      </c>
      <c r="B686" s="185"/>
      <c r="C686" s="186" t="s">
        <v>192</v>
      </c>
      <c r="D686" s="100">
        <f t="shared" si="11"/>
      </c>
    </row>
    <row r="687" spans="1:4" ht="14.25">
      <c r="A687" s="190" t="s">
        <v>684</v>
      </c>
      <c r="B687" s="185"/>
      <c r="C687" s="186" t="s">
        <v>192</v>
      </c>
      <c r="D687" s="100">
        <f t="shared" si="11"/>
      </c>
    </row>
    <row r="688" spans="1:4" ht="14.25">
      <c r="A688" s="190" t="s">
        <v>685</v>
      </c>
      <c r="B688" s="185"/>
      <c r="C688" s="186" t="s">
        <v>192</v>
      </c>
      <c r="D688" s="100">
        <f t="shared" si="11"/>
      </c>
    </row>
    <row r="689" spans="1:4" ht="14.25">
      <c r="A689" s="190" t="s">
        <v>686</v>
      </c>
      <c r="B689" s="185"/>
      <c r="C689" s="186" t="s">
        <v>192</v>
      </c>
      <c r="D689" s="100">
        <f t="shared" si="11"/>
      </c>
    </row>
    <row r="690" spans="1:4" ht="14.25">
      <c r="A690" s="190" t="s">
        <v>687</v>
      </c>
      <c r="B690" s="185">
        <v>1782</v>
      </c>
      <c r="C690" s="186">
        <v>1269</v>
      </c>
      <c r="D690" s="100">
        <f t="shared" si="11"/>
        <v>-0.28787878787878785</v>
      </c>
    </row>
    <row r="691" spans="1:4" ht="14.25">
      <c r="A691" s="191" t="s">
        <v>688</v>
      </c>
      <c r="B691" s="185">
        <v>170</v>
      </c>
      <c r="C691" s="186">
        <v>80</v>
      </c>
      <c r="D691" s="100">
        <f t="shared" si="11"/>
        <v>-0.5294117647058824</v>
      </c>
    </row>
    <row r="692" spans="1:4" ht="14.25">
      <c r="A692" s="190" t="s">
        <v>688</v>
      </c>
      <c r="B692" s="185">
        <v>170</v>
      </c>
      <c r="C692" s="186">
        <v>80</v>
      </c>
      <c r="D692" s="100">
        <f t="shared" si="11"/>
        <v>-0.5294117647058824</v>
      </c>
    </row>
    <row r="693" spans="1:4" ht="14.25">
      <c r="A693" s="191" t="s">
        <v>689</v>
      </c>
      <c r="B693" s="183">
        <v>16932</v>
      </c>
      <c r="C693" s="183">
        <v>895</v>
      </c>
      <c r="D693" s="100">
        <f t="shared" si="11"/>
        <v>-0.9471415072052918</v>
      </c>
    </row>
    <row r="694" spans="1:4" ht="14.25">
      <c r="A694" s="190" t="s">
        <v>690</v>
      </c>
      <c r="B694" s="185">
        <v>11104</v>
      </c>
      <c r="C694" s="186">
        <v>795</v>
      </c>
      <c r="D694" s="100">
        <f t="shared" si="11"/>
        <v>-0.9284041786743515</v>
      </c>
    </row>
    <row r="695" spans="1:4" ht="14.25">
      <c r="A695" s="190" t="s">
        <v>691</v>
      </c>
      <c r="B695" s="185">
        <v>5828</v>
      </c>
      <c r="C695" s="186">
        <v>100</v>
      </c>
      <c r="D695" s="100">
        <f t="shared" si="11"/>
        <v>-0.9828414550446122</v>
      </c>
    </row>
    <row r="696" spans="1:4" ht="14.25">
      <c r="A696" s="191" t="s">
        <v>692</v>
      </c>
      <c r="B696" s="185">
        <v>1390</v>
      </c>
      <c r="C696" s="186">
        <v>800</v>
      </c>
      <c r="D696" s="100">
        <f t="shared" si="11"/>
        <v>-0.4244604316546763</v>
      </c>
    </row>
    <row r="697" spans="1:4" ht="14.25">
      <c r="A697" s="190" t="s">
        <v>692</v>
      </c>
      <c r="B697" s="185">
        <v>1390</v>
      </c>
      <c r="C697" s="186">
        <v>800</v>
      </c>
      <c r="D697" s="100">
        <f t="shared" si="11"/>
        <v>-0.4244604316546763</v>
      </c>
    </row>
    <row r="698" spans="1:4" ht="14.25">
      <c r="A698" s="191" t="s">
        <v>693</v>
      </c>
      <c r="B698" s="96"/>
      <c r="C698" s="96"/>
      <c r="D698" s="100">
        <f t="shared" si="11"/>
      </c>
    </row>
    <row r="699" spans="1:4" ht="14.25">
      <c r="A699" s="190" t="s">
        <v>693</v>
      </c>
      <c r="B699" s="96"/>
      <c r="C699" s="96"/>
      <c r="D699" s="100">
        <f t="shared" si="11"/>
      </c>
    </row>
    <row r="700" spans="1:4" ht="14.25">
      <c r="A700" s="194" t="s">
        <v>694</v>
      </c>
      <c r="B700" s="96"/>
      <c r="C700" s="96"/>
      <c r="D700" s="100">
        <f t="shared" si="11"/>
      </c>
    </row>
    <row r="701" spans="1:4" ht="14.25">
      <c r="A701" s="190" t="s">
        <v>695</v>
      </c>
      <c r="B701" s="96"/>
      <c r="C701" s="96"/>
      <c r="D701" s="100">
        <f t="shared" si="11"/>
      </c>
    </row>
    <row r="702" spans="1:4" ht="14.25">
      <c r="A702" s="190" t="s">
        <v>696</v>
      </c>
      <c r="B702" s="96"/>
      <c r="C702" s="96"/>
      <c r="D702" s="100">
        <f t="shared" si="11"/>
      </c>
    </row>
    <row r="703" spans="1:4" ht="14.25">
      <c r="A703" s="190" t="s">
        <v>697</v>
      </c>
      <c r="B703" s="96"/>
      <c r="C703" s="96"/>
      <c r="D703" s="100">
        <f t="shared" si="11"/>
      </c>
    </row>
    <row r="704" spans="1:4" ht="14.25">
      <c r="A704" s="190" t="s">
        <v>698</v>
      </c>
      <c r="B704" s="96"/>
      <c r="C704" s="96"/>
      <c r="D704" s="100">
        <f t="shared" si="11"/>
      </c>
    </row>
    <row r="705" spans="1:4" ht="14.25">
      <c r="A705" s="190" t="s">
        <v>699</v>
      </c>
      <c r="B705" s="96"/>
      <c r="C705" s="96"/>
      <c r="D705" s="100">
        <f t="shared" si="11"/>
      </c>
    </row>
    <row r="706" spans="1:4" ht="14.25">
      <c r="A706" s="190" t="s">
        <v>700</v>
      </c>
      <c r="B706" s="96"/>
      <c r="C706" s="96"/>
      <c r="D706" s="100">
        <f t="shared" si="11"/>
      </c>
    </row>
    <row r="707" spans="1:4" ht="14.25">
      <c r="A707" s="190" t="s">
        <v>701</v>
      </c>
      <c r="B707" s="96"/>
      <c r="C707" s="96"/>
      <c r="D707" s="100">
        <f t="shared" si="11"/>
      </c>
    </row>
    <row r="708" spans="1:4" ht="14.25">
      <c r="A708" s="190" t="s">
        <v>702</v>
      </c>
      <c r="B708" s="96"/>
      <c r="C708" s="96"/>
      <c r="D708" s="100">
        <f t="shared" si="11"/>
      </c>
    </row>
    <row r="709" spans="1:4" ht="14.25">
      <c r="A709" s="190" t="s">
        <v>703</v>
      </c>
      <c r="B709" s="96"/>
      <c r="C709" s="96"/>
      <c r="D709" s="100">
        <f t="shared" si="11"/>
      </c>
    </row>
    <row r="710" spans="1:4" ht="14.25">
      <c r="A710" s="190" t="s">
        <v>704</v>
      </c>
      <c r="B710" s="96"/>
      <c r="C710" s="96"/>
      <c r="D710" s="100">
        <f t="shared" si="11"/>
      </c>
    </row>
    <row r="711" spans="1:4" ht="14.25">
      <c r="A711" s="190" t="s">
        <v>705</v>
      </c>
      <c r="B711" s="96"/>
      <c r="C711" s="96"/>
      <c r="D711" s="100">
        <f t="shared" si="11"/>
      </c>
    </row>
    <row r="712" spans="1:4" ht="14.25">
      <c r="A712" s="192" t="s">
        <v>706</v>
      </c>
      <c r="B712" s="96"/>
      <c r="C712" s="96"/>
      <c r="D712" s="100">
        <f t="shared" si="11"/>
      </c>
    </row>
    <row r="713" spans="1:4" ht="14.25">
      <c r="A713" s="194" t="s">
        <v>707</v>
      </c>
      <c r="B713" s="96"/>
      <c r="C713" s="96"/>
      <c r="D713" s="100">
        <f t="shared" si="11"/>
      </c>
    </row>
    <row r="714" spans="1:4" ht="14.25">
      <c r="A714" s="190" t="s">
        <v>708</v>
      </c>
      <c r="B714" s="96"/>
      <c r="C714" s="96"/>
      <c r="D714" s="100">
        <f t="shared" si="11"/>
      </c>
    </row>
    <row r="715" spans="1:4" ht="14.25">
      <c r="A715" s="190" t="s">
        <v>709</v>
      </c>
      <c r="B715" s="96"/>
      <c r="C715" s="96"/>
      <c r="D715" s="100">
        <f t="shared" si="11"/>
      </c>
    </row>
    <row r="716" spans="1:4" ht="14.25">
      <c r="A716" s="190" t="s">
        <v>710</v>
      </c>
      <c r="B716" s="96"/>
      <c r="C716" s="96"/>
      <c r="D716" s="100">
        <f t="shared" si="11"/>
      </c>
    </row>
    <row r="717" spans="1:4" ht="14.25">
      <c r="A717" s="190" t="s">
        <v>711</v>
      </c>
      <c r="B717" s="96"/>
      <c r="C717" s="96"/>
      <c r="D717" s="100">
        <f t="shared" si="11"/>
      </c>
    </row>
    <row r="718" spans="1:4" ht="14.25">
      <c r="A718" s="192" t="s">
        <v>712</v>
      </c>
      <c r="B718" s="96"/>
      <c r="C718" s="96"/>
      <c r="D718" s="100">
        <f t="shared" si="11"/>
      </c>
    </row>
    <row r="719" spans="1:4" ht="14.25">
      <c r="A719" s="194" t="s">
        <v>713</v>
      </c>
      <c r="B719" s="96"/>
      <c r="C719" s="96"/>
      <c r="D719" s="100">
        <f t="shared" si="11"/>
      </c>
    </row>
    <row r="720" spans="1:4" ht="14.25">
      <c r="A720" s="190" t="s">
        <v>695</v>
      </c>
      <c r="B720" s="96"/>
      <c r="C720" s="96"/>
      <c r="D720" s="100">
        <f t="shared" si="11"/>
      </c>
    </row>
    <row r="721" spans="1:4" ht="14.25">
      <c r="A721" s="190" t="s">
        <v>696</v>
      </c>
      <c r="B721" s="96"/>
      <c r="C721" s="96"/>
      <c r="D721" s="100">
        <f t="shared" si="11"/>
      </c>
    </row>
    <row r="722" spans="1:4" ht="14.25">
      <c r="A722" s="190" t="s">
        <v>714</v>
      </c>
      <c r="B722" s="96"/>
      <c r="C722" s="96"/>
      <c r="D722" s="100">
        <f aca="true" t="shared" si="12" ref="D722:D785">IF(OR(ISERROR(C722/B722-1),C722=0),"",C722/B722-1)</f>
      </c>
    </row>
    <row r="723" spans="1:4" ht="14.25">
      <c r="A723" s="194" t="s">
        <v>715</v>
      </c>
      <c r="B723" s="96"/>
      <c r="C723" s="96"/>
      <c r="D723" s="100">
        <f t="shared" si="12"/>
      </c>
    </row>
    <row r="724" spans="1:4" ht="14.25">
      <c r="A724" s="194" t="s">
        <v>716</v>
      </c>
      <c r="B724" s="96"/>
      <c r="C724" s="96"/>
      <c r="D724" s="100">
        <f t="shared" si="12"/>
      </c>
    </row>
    <row r="725" spans="1:4" ht="14.25">
      <c r="A725" s="190" t="s">
        <v>717</v>
      </c>
      <c r="B725" s="96"/>
      <c r="C725" s="96"/>
      <c r="D725" s="100">
        <f t="shared" si="12"/>
      </c>
    </row>
    <row r="726" spans="1:4" ht="14.25">
      <c r="A726" s="190" t="s">
        <v>718</v>
      </c>
      <c r="B726" s="96"/>
      <c r="C726" s="96"/>
      <c r="D726" s="100">
        <f t="shared" si="12"/>
      </c>
    </row>
    <row r="727" spans="1:4" ht="14.25">
      <c r="A727" s="190" t="s">
        <v>719</v>
      </c>
      <c r="B727" s="96"/>
      <c r="C727" s="96"/>
      <c r="D727" s="100">
        <f t="shared" si="12"/>
      </c>
    </row>
    <row r="728" spans="1:4" ht="14.25">
      <c r="A728" s="190" t="s">
        <v>720</v>
      </c>
      <c r="B728" s="96"/>
      <c r="C728" s="96"/>
      <c r="D728" s="100">
        <f t="shared" si="12"/>
      </c>
    </row>
    <row r="729" spans="1:4" ht="14.25">
      <c r="A729" s="192" t="s">
        <v>721</v>
      </c>
      <c r="B729" s="96"/>
      <c r="C729" s="96"/>
      <c r="D729" s="100">
        <f t="shared" si="12"/>
      </c>
    </row>
    <row r="730" spans="1:4" ht="14.25">
      <c r="A730" s="194" t="s">
        <v>722</v>
      </c>
      <c r="B730" s="96"/>
      <c r="C730" s="96"/>
      <c r="D730" s="100">
        <f t="shared" si="12"/>
      </c>
    </row>
    <row r="731" spans="1:4" ht="14.25">
      <c r="A731" s="190" t="s">
        <v>708</v>
      </c>
      <c r="B731" s="96"/>
      <c r="C731" s="96"/>
      <c r="D731" s="100">
        <f t="shared" si="12"/>
      </c>
    </row>
    <row r="732" spans="1:4" ht="14.25">
      <c r="A732" s="190" t="s">
        <v>709</v>
      </c>
      <c r="B732" s="96"/>
      <c r="C732" s="96"/>
      <c r="D732" s="100">
        <f t="shared" si="12"/>
      </c>
    </row>
    <row r="733" spans="1:4" ht="14.25">
      <c r="A733" s="190" t="s">
        <v>710</v>
      </c>
      <c r="B733" s="96"/>
      <c r="C733" s="96"/>
      <c r="D733" s="100">
        <f t="shared" si="12"/>
      </c>
    </row>
    <row r="734" spans="1:4" ht="14.25">
      <c r="A734" s="190" t="s">
        <v>711</v>
      </c>
      <c r="B734" s="96"/>
      <c r="C734" s="96"/>
      <c r="D734" s="100">
        <f t="shared" si="12"/>
      </c>
    </row>
    <row r="735" spans="1:4" ht="14.25">
      <c r="A735" s="192" t="s">
        <v>723</v>
      </c>
      <c r="B735" s="96"/>
      <c r="C735" s="96"/>
      <c r="D735" s="100">
        <f t="shared" si="12"/>
      </c>
    </row>
    <row r="736" spans="1:4" ht="14.25">
      <c r="A736" s="194" t="s">
        <v>724</v>
      </c>
      <c r="B736" s="96"/>
      <c r="C736" s="96"/>
      <c r="D736" s="100">
        <f t="shared" si="12"/>
      </c>
    </row>
    <row r="737" spans="1:4" ht="14.25">
      <c r="A737" s="190" t="s">
        <v>725</v>
      </c>
      <c r="B737" s="96"/>
      <c r="C737" s="96"/>
      <c r="D737" s="100">
        <f t="shared" si="12"/>
      </c>
    </row>
    <row r="738" spans="1:4" ht="14.25">
      <c r="A738" s="190" t="s">
        <v>726</v>
      </c>
      <c r="B738" s="96"/>
      <c r="C738" s="96"/>
      <c r="D738" s="100">
        <f t="shared" si="12"/>
      </c>
    </row>
    <row r="739" spans="1:4" ht="14.25">
      <c r="A739" s="190" t="s">
        <v>727</v>
      </c>
      <c r="B739" s="96"/>
      <c r="C739" s="96"/>
      <c r="D739" s="100">
        <f t="shared" si="12"/>
      </c>
    </row>
    <row r="740" spans="1:4" ht="14.25">
      <c r="A740" s="191" t="s">
        <v>728</v>
      </c>
      <c r="B740" s="185">
        <v>465</v>
      </c>
      <c r="C740" s="186">
        <v>364</v>
      </c>
      <c r="D740" s="100">
        <f t="shared" si="12"/>
        <v>-0.21720430107526878</v>
      </c>
    </row>
    <row r="741" spans="1:4" ht="14.25">
      <c r="A741" s="190" t="s">
        <v>728</v>
      </c>
      <c r="B741" s="185">
        <v>465</v>
      </c>
      <c r="C741" s="186">
        <v>364</v>
      </c>
      <c r="D741" s="100">
        <f t="shared" si="12"/>
        <v>-0.21720430107526878</v>
      </c>
    </row>
    <row r="742" spans="1:4" ht="14.25">
      <c r="A742" s="193" t="s">
        <v>729</v>
      </c>
      <c r="B742" s="183">
        <v>58192</v>
      </c>
      <c r="C742" s="183">
        <v>58957</v>
      </c>
      <c r="D742" s="100">
        <f t="shared" si="12"/>
        <v>0.013146136926037943</v>
      </c>
    </row>
    <row r="743" spans="1:4" ht="14.25">
      <c r="A743" s="191" t="s">
        <v>730</v>
      </c>
      <c r="B743" s="183">
        <v>15593</v>
      </c>
      <c r="C743" s="183">
        <v>20850</v>
      </c>
      <c r="D743" s="100">
        <f t="shared" si="12"/>
        <v>0.3371384595651896</v>
      </c>
    </row>
    <row r="744" spans="1:4" ht="14.25">
      <c r="A744" s="190" t="s">
        <v>160</v>
      </c>
      <c r="B744" s="185">
        <v>434</v>
      </c>
      <c r="C744" s="186">
        <v>430</v>
      </c>
      <c r="D744" s="100">
        <f t="shared" si="12"/>
        <v>-0.009216589861751112</v>
      </c>
    </row>
    <row r="745" spans="1:4" ht="14.25">
      <c r="A745" s="190" t="s">
        <v>161</v>
      </c>
      <c r="B745" s="185">
        <v>13</v>
      </c>
      <c r="C745" s="186"/>
      <c r="D745" s="100">
        <f t="shared" si="12"/>
      </c>
    </row>
    <row r="746" spans="1:4" ht="14.25">
      <c r="A746" s="190" t="s">
        <v>162</v>
      </c>
      <c r="B746" s="185"/>
      <c r="C746" s="186"/>
      <c r="D746" s="100">
        <f t="shared" si="12"/>
      </c>
    </row>
    <row r="747" spans="1:4" ht="14.25">
      <c r="A747" s="190" t="s">
        <v>166</v>
      </c>
      <c r="B747" s="185">
        <v>4865</v>
      </c>
      <c r="C747" s="186">
        <v>5110</v>
      </c>
      <c r="D747" s="100">
        <f t="shared" si="12"/>
        <v>0.050359712230215736</v>
      </c>
    </row>
    <row r="748" spans="1:4" ht="14.25">
      <c r="A748" s="190" t="s">
        <v>731</v>
      </c>
      <c r="B748" s="185">
        <v>2484</v>
      </c>
      <c r="C748" s="186">
        <v>1223</v>
      </c>
      <c r="D748" s="100">
        <f t="shared" si="12"/>
        <v>-0.5076489533011272</v>
      </c>
    </row>
    <row r="749" spans="1:4" ht="14.25">
      <c r="A749" s="190" t="s">
        <v>732</v>
      </c>
      <c r="B749" s="185">
        <v>2971</v>
      </c>
      <c r="C749" s="186">
        <v>1984</v>
      </c>
      <c r="D749" s="100">
        <f t="shared" si="12"/>
        <v>-0.33221137664086164</v>
      </c>
    </row>
    <row r="750" spans="1:4" ht="14.25">
      <c r="A750" s="190" t="s">
        <v>733</v>
      </c>
      <c r="B750" s="185">
        <v>52</v>
      </c>
      <c r="C750" s="186">
        <v>100</v>
      </c>
      <c r="D750" s="100">
        <f t="shared" si="12"/>
        <v>0.9230769230769231</v>
      </c>
    </row>
    <row r="751" spans="1:4" ht="14.25">
      <c r="A751" s="190" t="s">
        <v>734</v>
      </c>
      <c r="B751" s="185"/>
      <c r="C751" s="186"/>
      <c r="D751" s="100">
        <f t="shared" si="12"/>
      </c>
    </row>
    <row r="752" spans="1:4" ht="14.25">
      <c r="A752" s="190" t="s">
        <v>735</v>
      </c>
      <c r="B752" s="185"/>
      <c r="C752" s="186"/>
      <c r="D752" s="100">
        <f t="shared" si="12"/>
      </c>
    </row>
    <row r="753" spans="1:4" ht="14.25">
      <c r="A753" s="190" t="s">
        <v>736</v>
      </c>
      <c r="B753" s="185"/>
      <c r="C753" s="186"/>
      <c r="D753" s="100">
        <f t="shared" si="12"/>
      </c>
    </row>
    <row r="754" spans="1:4" ht="14.25">
      <c r="A754" s="190" t="s">
        <v>737</v>
      </c>
      <c r="B754" s="185"/>
      <c r="C754" s="186"/>
      <c r="D754" s="100">
        <f t="shared" si="12"/>
      </c>
    </row>
    <row r="755" spans="1:4" ht="14.25">
      <c r="A755" s="190" t="s">
        <v>738</v>
      </c>
      <c r="B755" s="185"/>
      <c r="C755" s="186"/>
      <c r="D755" s="100">
        <f t="shared" si="12"/>
      </c>
    </row>
    <row r="756" spans="1:4" ht="14.25">
      <c r="A756" s="190" t="s">
        <v>739</v>
      </c>
      <c r="B756" s="185">
        <v>50</v>
      </c>
      <c r="C756" s="186">
        <v>100</v>
      </c>
      <c r="D756" s="100">
        <f t="shared" si="12"/>
        <v>1</v>
      </c>
    </row>
    <row r="757" spans="1:4" ht="14.25">
      <c r="A757" s="190" t="s">
        <v>740</v>
      </c>
      <c r="B757" s="185"/>
      <c r="C757" s="186"/>
      <c r="D757" s="100">
        <f t="shared" si="12"/>
      </c>
    </row>
    <row r="758" spans="1:4" ht="14.25">
      <c r="A758" s="190" t="s">
        <v>741</v>
      </c>
      <c r="B758" s="185"/>
      <c r="C758" s="186"/>
      <c r="D758" s="100">
        <f t="shared" si="12"/>
      </c>
    </row>
    <row r="759" spans="1:4" ht="14.25">
      <c r="A759" s="190" t="s">
        <v>742</v>
      </c>
      <c r="B759" s="185">
        <v>914</v>
      </c>
      <c r="C759" s="186">
        <v>5132</v>
      </c>
      <c r="D759" s="100">
        <f t="shared" si="12"/>
        <v>4.61487964989059</v>
      </c>
    </row>
    <row r="760" spans="1:4" ht="14.25">
      <c r="A760" s="190" t="s">
        <v>743</v>
      </c>
      <c r="B760" s="185">
        <v>221</v>
      </c>
      <c r="C760" s="186">
        <v>800</v>
      </c>
      <c r="D760" s="100">
        <f t="shared" si="12"/>
        <v>2.6199095022624435</v>
      </c>
    </row>
    <row r="761" spans="1:4" ht="14.25">
      <c r="A761" s="190" t="s">
        <v>744</v>
      </c>
      <c r="B761" s="185"/>
      <c r="C761" s="186"/>
      <c r="D761" s="100">
        <f t="shared" si="12"/>
      </c>
    </row>
    <row r="762" spans="1:4" ht="14.25">
      <c r="A762" s="190" t="s">
        <v>745</v>
      </c>
      <c r="B762" s="185">
        <v>98</v>
      </c>
      <c r="C762" s="186">
        <v>600</v>
      </c>
      <c r="D762" s="100">
        <f t="shared" si="12"/>
        <v>5.122448979591836</v>
      </c>
    </row>
    <row r="763" spans="1:4" ht="14.25">
      <c r="A763" s="190" t="s">
        <v>746</v>
      </c>
      <c r="B763" s="185"/>
      <c r="C763" s="186"/>
      <c r="D763" s="100">
        <f t="shared" si="12"/>
      </c>
    </row>
    <row r="764" spans="1:4" ht="14.25">
      <c r="A764" s="190" t="s">
        <v>747</v>
      </c>
      <c r="B764" s="185">
        <v>44</v>
      </c>
      <c r="C764" s="186">
        <v>100</v>
      </c>
      <c r="D764" s="100">
        <f t="shared" si="12"/>
        <v>1.272727272727273</v>
      </c>
    </row>
    <row r="765" spans="1:4" ht="14.25">
      <c r="A765" s="190" t="s">
        <v>748</v>
      </c>
      <c r="B765" s="185">
        <v>2278</v>
      </c>
      <c r="C765" s="186">
        <v>4578</v>
      </c>
      <c r="D765" s="100">
        <f t="shared" si="12"/>
        <v>1.0096575943810362</v>
      </c>
    </row>
    <row r="766" spans="1:4" ht="14.25">
      <c r="A766" s="190" t="s">
        <v>749</v>
      </c>
      <c r="B766" s="185"/>
      <c r="C766" s="186"/>
      <c r="D766" s="100">
        <f t="shared" si="12"/>
      </c>
    </row>
    <row r="767" spans="1:4" ht="14.25">
      <c r="A767" s="190" t="s">
        <v>750</v>
      </c>
      <c r="B767" s="185">
        <v>155</v>
      </c>
      <c r="C767" s="186">
        <v>393</v>
      </c>
      <c r="D767" s="100">
        <f t="shared" si="12"/>
        <v>1.535483870967742</v>
      </c>
    </row>
    <row r="768" spans="1:4" ht="14.25">
      <c r="A768" s="190" t="s">
        <v>751</v>
      </c>
      <c r="B768" s="185">
        <v>1014</v>
      </c>
      <c r="C768" s="186">
        <v>300</v>
      </c>
      <c r="D768" s="100">
        <f t="shared" si="12"/>
        <v>-0.7041420118343196</v>
      </c>
    </row>
    <row r="769" spans="1:4" ht="14.25">
      <c r="A769" s="191" t="s">
        <v>752</v>
      </c>
      <c r="B769" s="183">
        <v>9312</v>
      </c>
      <c r="C769" s="183">
        <v>8025</v>
      </c>
      <c r="D769" s="100">
        <f t="shared" si="12"/>
        <v>-0.1382087628865979</v>
      </c>
    </row>
    <row r="770" spans="1:4" ht="14.25">
      <c r="A770" s="190" t="s">
        <v>160</v>
      </c>
      <c r="B770" s="185">
        <v>292</v>
      </c>
      <c r="C770" s="186">
        <v>271</v>
      </c>
      <c r="D770" s="100">
        <f t="shared" si="12"/>
        <v>-0.07191780821917804</v>
      </c>
    </row>
    <row r="771" spans="1:4" ht="14.25">
      <c r="A771" s="190" t="s">
        <v>161</v>
      </c>
      <c r="B771" s="185"/>
      <c r="C771" s="186"/>
      <c r="D771" s="100">
        <f t="shared" si="12"/>
      </c>
    </row>
    <row r="772" spans="1:4" ht="14.25">
      <c r="A772" s="190" t="s">
        <v>162</v>
      </c>
      <c r="B772" s="185"/>
      <c r="C772" s="186"/>
      <c r="D772" s="100">
        <f t="shared" si="12"/>
      </c>
    </row>
    <row r="773" spans="1:4" ht="14.25">
      <c r="A773" s="190" t="s">
        <v>753</v>
      </c>
      <c r="B773" s="185">
        <v>1477</v>
      </c>
      <c r="C773" s="186">
        <v>1538</v>
      </c>
      <c r="D773" s="100">
        <f t="shared" si="12"/>
        <v>0.04129993229519302</v>
      </c>
    </row>
    <row r="774" spans="1:4" ht="14.25">
      <c r="A774" s="190" t="s">
        <v>754</v>
      </c>
      <c r="B774" s="185">
        <v>1712</v>
      </c>
      <c r="C774" s="186">
        <v>600</v>
      </c>
      <c r="D774" s="100">
        <f t="shared" si="12"/>
        <v>-0.6495327102803738</v>
      </c>
    </row>
    <row r="775" spans="1:4" ht="14.25">
      <c r="A775" s="190" t="s">
        <v>755</v>
      </c>
      <c r="B775" s="185">
        <v>52</v>
      </c>
      <c r="C775" s="186">
        <v>300</v>
      </c>
      <c r="D775" s="100">
        <f t="shared" si="12"/>
        <v>4.769230769230769</v>
      </c>
    </row>
    <row r="776" spans="1:4" ht="14.25">
      <c r="A776" s="190" t="s">
        <v>756</v>
      </c>
      <c r="B776" s="185">
        <v>1715</v>
      </c>
      <c r="C776" s="186">
        <v>400</v>
      </c>
      <c r="D776" s="100">
        <f t="shared" si="12"/>
        <v>-0.7667638483965015</v>
      </c>
    </row>
    <row r="777" spans="1:4" ht="14.25">
      <c r="A777" s="190" t="s">
        <v>757</v>
      </c>
      <c r="B777" s="185"/>
      <c r="C777" s="186"/>
      <c r="D777" s="100">
        <f t="shared" si="12"/>
      </c>
    </row>
    <row r="778" spans="1:4" ht="14.25">
      <c r="A778" s="190" t="s">
        <v>758</v>
      </c>
      <c r="B778" s="185">
        <v>2099</v>
      </c>
      <c r="C778" s="186">
        <v>2100</v>
      </c>
      <c r="D778" s="100">
        <f t="shared" si="12"/>
        <v>0.0004764173415912065</v>
      </c>
    </row>
    <row r="779" spans="1:4" ht="14.25">
      <c r="A779" s="190" t="s">
        <v>759</v>
      </c>
      <c r="B779" s="185">
        <v>223</v>
      </c>
      <c r="C779" s="186">
        <v>150</v>
      </c>
      <c r="D779" s="100">
        <f t="shared" si="12"/>
        <v>-0.32735426008968604</v>
      </c>
    </row>
    <row r="780" spans="1:4" ht="14.25">
      <c r="A780" s="190" t="s">
        <v>760</v>
      </c>
      <c r="B780" s="185">
        <v>50</v>
      </c>
      <c r="C780" s="186">
        <v>90</v>
      </c>
      <c r="D780" s="100">
        <f t="shared" si="12"/>
        <v>0.8</v>
      </c>
    </row>
    <row r="781" spans="1:4" ht="14.25">
      <c r="A781" s="190" t="s">
        <v>761</v>
      </c>
      <c r="B781" s="185"/>
      <c r="C781" s="186"/>
      <c r="D781" s="100">
        <f t="shared" si="12"/>
      </c>
    </row>
    <row r="782" spans="1:4" ht="14.25">
      <c r="A782" s="190" t="s">
        <v>762</v>
      </c>
      <c r="B782" s="185">
        <v>662</v>
      </c>
      <c r="C782" s="186">
        <v>478</v>
      </c>
      <c r="D782" s="100">
        <f t="shared" si="12"/>
        <v>-0.27794561933534745</v>
      </c>
    </row>
    <row r="783" spans="1:4" ht="14.25">
      <c r="A783" s="190" t="s">
        <v>763</v>
      </c>
      <c r="B783" s="185"/>
      <c r="C783" s="186" t="s">
        <v>192</v>
      </c>
      <c r="D783" s="100">
        <f t="shared" si="12"/>
      </c>
    </row>
    <row r="784" spans="1:4" ht="14.25">
      <c r="A784" s="190" t="s">
        <v>764</v>
      </c>
      <c r="B784" s="185"/>
      <c r="C784" s="186" t="s">
        <v>192</v>
      </c>
      <c r="D784" s="100">
        <f t="shared" si="12"/>
      </c>
    </row>
    <row r="785" spans="1:4" ht="14.25">
      <c r="A785" s="190" t="s">
        <v>765</v>
      </c>
      <c r="B785" s="185"/>
      <c r="C785" s="186" t="s">
        <v>192</v>
      </c>
      <c r="D785" s="100">
        <f t="shared" si="12"/>
      </c>
    </row>
    <row r="786" spans="1:4" ht="14.25">
      <c r="A786" s="190" t="s">
        <v>766</v>
      </c>
      <c r="B786" s="185"/>
      <c r="C786" s="186" t="s">
        <v>192</v>
      </c>
      <c r="D786" s="100">
        <f aca="true" t="shared" si="13" ref="D786:D849">IF(OR(ISERROR(C786/B786-1),C786=0),"",C786/B786-1)</f>
      </c>
    </row>
    <row r="787" spans="1:4" ht="14.25">
      <c r="A787" s="190" t="s">
        <v>767</v>
      </c>
      <c r="B787" s="185"/>
      <c r="C787" s="186" t="s">
        <v>192</v>
      </c>
      <c r="D787" s="100">
        <f t="shared" si="13"/>
      </c>
    </row>
    <row r="788" spans="1:4" ht="14.25">
      <c r="A788" s="190" t="s">
        <v>768</v>
      </c>
      <c r="B788" s="185">
        <v>188</v>
      </c>
      <c r="C788" s="186" t="s">
        <v>192</v>
      </c>
      <c r="D788" s="100">
        <f t="shared" si="13"/>
      </c>
    </row>
    <row r="789" spans="1:4" ht="14.25">
      <c r="A789" s="190" t="s">
        <v>769</v>
      </c>
      <c r="B789" s="185"/>
      <c r="C789" s="186" t="s">
        <v>192</v>
      </c>
      <c r="D789" s="100">
        <f t="shared" si="13"/>
      </c>
    </row>
    <row r="790" spans="1:4" ht="14.25">
      <c r="A790" s="190" t="s">
        <v>770</v>
      </c>
      <c r="B790" s="185"/>
      <c r="C790" s="186" t="s">
        <v>192</v>
      </c>
      <c r="D790" s="100">
        <f t="shared" si="13"/>
      </c>
    </row>
    <row r="791" spans="1:4" ht="14.25">
      <c r="A791" s="190" t="s">
        <v>771</v>
      </c>
      <c r="B791" s="185"/>
      <c r="C791" s="186" t="s">
        <v>192</v>
      </c>
      <c r="D791" s="100">
        <f t="shared" si="13"/>
      </c>
    </row>
    <row r="792" spans="1:4" ht="14.25">
      <c r="A792" s="190" t="s">
        <v>772</v>
      </c>
      <c r="B792" s="185"/>
      <c r="C792" s="186" t="s">
        <v>192</v>
      </c>
      <c r="D792" s="100">
        <f t="shared" si="13"/>
      </c>
    </row>
    <row r="793" spans="1:4" ht="14.25">
      <c r="A793" s="190" t="s">
        <v>773</v>
      </c>
      <c r="B793" s="185">
        <v>82</v>
      </c>
      <c r="C793" s="186">
        <v>100</v>
      </c>
      <c r="D793" s="100">
        <f t="shared" si="13"/>
        <v>0.2195121951219512</v>
      </c>
    </row>
    <row r="794" spans="1:4" ht="14.25">
      <c r="A794" s="190" t="s">
        <v>774</v>
      </c>
      <c r="B794" s="185"/>
      <c r="C794" s="186"/>
      <c r="D794" s="100">
        <f t="shared" si="13"/>
      </c>
    </row>
    <row r="795" spans="1:4" ht="14.25">
      <c r="A795" s="190" t="s">
        <v>775</v>
      </c>
      <c r="B795" s="185">
        <v>161</v>
      </c>
      <c r="C795" s="186">
        <v>898</v>
      </c>
      <c r="D795" s="100">
        <f t="shared" si="13"/>
        <v>4.577639751552795</v>
      </c>
    </row>
    <row r="796" spans="1:4" ht="14.25">
      <c r="A796" s="190" t="s">
        <v>776</v>
      </c>
      <c r="B796" s="185">
        <v>599</v>
      </c>
      <c r="C796" s="186">
        <v>1100</v>
      </c>
      <c r="D796" s="100">
        <f t="shared" si="13"/>
        <v>0.8363939899833055</v>
      </c>
    </row>
    <row r="797" spans="1:4" ht="14.25">
      <c r="A797" s="191" t="s">
        <v>777</v>
      </c>
      <c r="B797" s="183">
        <v>5524</v>
      </c>
      <c r="C797" s="183">
        <v>7029</v>
      </c>
      <c r="D797" s="100">
        <f t="shared" si="13"/>
        <v>0.2724475018102823</v>
      </c>
    </row>
    <row r="798" spans="1:4" ht="14.25">
      <c r="A798" s="190" t="s">
        <v>160</v>
      </c>
      <c r="B798" s="185">
        <v>192</v>
      </c>
      <c r="C798" s="186">
        <v>181</v>
      </c>
      <c r="D798" s="100">
        <f t="shared" si="13"/>
        <v>-0.05729166666666663</v>
      </c>
    </row>
    <row r="799" spans="1:4" ht="14.25">
      <c r="A799" s="190" t="s">
        <v>161</v>
      </c>
      <c r="B799" s="185"/>
      <c r="C799" s="186"/>
      <c r="D799" s="100">
        <f t="shared" si="13"/>
      </c>
    </row>
    <row r="800" spans="1:4" ht="14.25">
      <c r="A800" s="190" t="s">
        <v>162</v>
      </c>
      <c r="B800" s="185"/>
      <c r="C800" s="186"/>
      <c r="D800" s="100">
        <f t="shared" si="13"/>
      </c>
    </row>
    <row r="801" spans="1:4" ht="14.25">
      <c r="A801" s="190" t="s">
        <v>778</v>
      </c>
      <c r="B801" s="185"/>
      <c r="C801" s="186"/>
      <c r="D801" s="100">
        <f t="shared" si="13"/>
      </c>
    </row>
    <row r="802" spans="1:4" ht="14.25">
      <c r="A802" s="190" t="s">
        <v>779</v>
      </c>
      <c r="B802" s="185">
        <v>3495</v>
      </c>
      <c r="C802" s="186">
        <v>2745</v>
      </c>
      <c r="D802" s="100">
        <f t="shared" si="13"/>
        <v>-0.2145922746781116</v>
      </c>
    </row>
    <row r="803" spans="1:4" ht="14.25">
      <c r="A803" s="190" t="s">
        <v>780</v>
      </c>
      <c r="B803" s="185"/>
      <c r="C803" s="186"/>
      <c r="D803" s="100">
        <f t="shared" si="13"/>
      </c>
    </row>
    <row r="804" spans="1:4" ht="14.25">
      <c r="A804" s="190" t="s">
        <v>781</v>
      </c>
      <c r="B804" s="185"/>
      <c r="C804" s="186"/>
      <c r="D804" s="100">
        <f t="shared" si="13"/>
      </c>
    </row>
    <row r="805" spans="1:4" ht="14.25">
      <c r="A805" s="190" t="s">
        <v>782</v>
      </c>
      <c r="B805" s="185"/>
      <c r="C805" s="186"/>
      <c r="D805" s="100">
        <f t="shared" si="13"/>
      </c>
    </row>
    <row r="806" spans="1:4" ht="14.25">
      <c r="A806" s="190" t="s">
        <v>783</v>
      </c>
      <c r="B806" s="185"/>
      <c r="C806" s="186"/>
      <c r="D806" s="100">
        <f t="shared" si="13"/>
      </c>
    </row>
    <row r="807" spans="1:4" ht="14.25">
      <c r="A807" s="190" t="s">
        <v>784</v>
      </c>
      <c r="B807" s="185">
        <v>559</v>
      </c>
      <c r="C807" s="186">
        <v>545</v>
      </c>
      <c r="D807" s="100">
        <f t="shared" si="13"/>
        <v>-0.025044722719141377</v>
      </c>
    </row>
    <row r="808" spans="1:4" ht="14.25">
      <c r="A808" s="190" t="s">
        <v>785</v>
      </c>
      <c r="B808" s="185"/>
      <c r="C808" s="186"/>
      <c r="D808" s="100">
        <f t="shared" si="13"/>
      </c>
    </row>
    <row r="809" spans="1:4" ht="14.25">
      <c r="A809" s="190" t="s">
        <v>786</v>
      </c>
      <c r="B809" s="185"/>
      <c r="C809" s="186"/>
      <c r="D809" s="100">
        <f t="shared" si="13"/>
      </c>
    </row>
    <row r="810" spans="1:4" ht="14.25">
      <c r="A810" s="190" t="s">
        <v>787</v>
      </c>
      <c r="B810" s="185"/>
      <c r="C810" s="186"/>
      <c r="D810" s="100">
        <f t="shared" si="13"/>
      </c>
    </row>
    <row r="811" spans="1:4" ht="14.25">
      <c r="A811" s="190" t="s">
        <v>788</v>
      </c>
      <c r="B811" s="185">
        <v>91</v>
      </c>
      <c r="C811" s="186">
        <v>130</v>
      </c>
      <c r="D811" s="100">
        <f t="shared" si="13"/>
        <v>0.4285714285714286</v>
      </c>
    </row>
    <row r="812" spans="1:4" ht="14.25">
      <c r="A812" s="190" t="s">
        <v>789</v>
      </c>
      <c r="B812" s="185">
        <v>10</v>
      </c>
      <c r="C812" s="186">
        <v>20</v>
      </c>
      <c r="D812" s="100">
        <f t="shared" si="13"/>
        <v>1</v>
      </c>
    </row>
    <row r="813" spans="1:4" ht="14.25">
      <c r="A813" s="190" t="s">
        <v>790</v>
      </c>
      <c r="B813" s="185">
        <v>-224</v>
      </c>
      <c r="C813" s="186"/>
      <c r="D813" s="100">
        <f t="shared" si="13"/>
      </c>
    </row>
    <row r="814" spans="1:4" ht="14.25">
      <c r="A814" s="190" t="s">
        <v>791</v>
      </c>
      <c r="B814" s="185"/>
      <c r="C814" s="186"/>
      <c r="D814" s="100">
        <f t="shared" si="13"/>
      </c>
    </row>
    <row r="815" spans="1:4" ht="14.25">
      <c r="A815" s="190" t="s">
        <v>792</v>
      </c>
      <c r="B815" s="185"/>
      <c r="C815" s="186"/>
      <c r="D815" s="100">
        <f t="shared" si="13"/>
      </c>
    </row>
    <row r="816" spans="1:4" ht="14.25">
      <c r="A816" s="190" t="s">
        <v>793</v>
      </c>
      <c r="B816" s="185"/>
      <c r="C816" s="186"/>
      <c r="D816" s="100">
        <f t="shared" si="13"/>
      </c>
    </row>
    <row r="817" spans="1:4" ht="14.25">
      <c r="A817" s="192" t="s">
        <v>794</v>
      </c>
      <c r="B817" s="185"/>
      <c r="C817" s="186"/>
      <c r="D817" s="100">
        <f t="shared" si="13"/>
      </c>
    </row>
    <row r="818" spans="1:4" ht="14.25">
      <c r="A818" s="190" t="s">
        <v>795</v>
      </c>
      <c r="B818" s="185"/>
      <c r="C818" s="186"/>
      <c r="D818" s="100">
        <f t="shared" si="13"/>
      </c>
    </row>
    <row r="819" spans="1:4" ht="14.25">
      <c r="A819" s="190" t="s">
        <v>796</v>
      </c>
      <c r="D819" s="100">
        <f t="shared" si="13"/>
      </c>
    </row>
    <row r="820" spans="1:4" ht="14.25">
      <c r="A820" s="190" t="s">
        <v>797</v>
      </c>
      <c r="B820" s="185"/>
      <c r="C820" s="186"/>
      <c r="D820" s="100">
        <f t="shared" si="13"/>
      </c>
    </row>
    <row r="821" spans="1:4" ht="14.25">
      <c r="A821" s="190" t="s">
        <v>769</v>
      </c>
      <c r="B821" s="185"/>
      <c r="C821" s="186"/>
      <c r="D821" s="100">
        <f t="shared" si="13"/>
      </c>
    </row>
    <row r="822" spans="1:4" ht="14.25">
      <c r="A822" s="190" t="s">
        <v>798</v>
      </c>
      <c r="B822" s="185"/>
      <c r="C822" s="186"/>
      <c r="D822" s="100">
        <f t="shared" si="13"/>
      </c>
    </row>
    <row r="823" spans="1:4" ht="14.25">
      <c r="A823" s="190" t="s">
        <v>799</v>
      </c>
      <c r="B823" s="185">
        <v>1138</v>
      </c>
      <c r="C823" s="186">
        <v>1160</v>
      </c>
      <c r="D823" s="100">
        <f t="shared" si="13"/>
        <v>0.019332161687170446</v>
      </c>
    </row>
    <row r="824" spans="1:4" ht="14.25">
      <c r="A824" s="190" t="s">
        <v>800</v>
      </c>
      <c r="B824" s="185">
        <v>263</v>
      </c>
      <c r="C824" s="186">
        <v>2248</v>
      </c>
      <c r="D824" s="100">
        <f t="shared" si="13"/>
        <v>7.5475285171102655</v>
      </c>
    </row>
    <row r="825" spans="1:4" ht="14.25">
      <c r="A825" s="191" t="s">
        <v>801</v>
      </c>
      <c r="B825" s="183">
        <v>14419</v>
      </c>
      <c r="C825" s="183">
        <v>10859</v>
      </c>
      <c r="D825" s="100">
        <f t="shared" si="13"/>
        <v>-0.2468964560649144</v>
      </c>
    </row>
    <row r="826" spans="1:4" ht="14.25">
      <c r="A826" s="190" t="s">
        <v>160</v>
      </c>
      <c r="B826" s="185">
        <v>106</v>
      </c>
      <c r="C826" s="186">
        <v>109</v>
      </c>
      <c r="D826" s="100">
        <f t="shared" si="13"/>
        <v>0.028301886792452935</v>
      </c>
    </row>
    <row r="827" spans="1:4" ht="14.25">
      <c r="A827" s="190" t="s">
        <v>161</v>
      </c>
      <c r="B827" s="185"/>
      <c r="C827" s="186"/>
      <c r="D827" s="100">
        <f t="shared" si="13"/>
      </c>
    </row>
    <row r="828" spans="1:4" ht="14.25">
      <c r="A828" s="190" t="s">
        <v>162</v>
      </c>
      <c r="B828" s="185"/>
      <c r="C828" s="186"/>
      <c r="D828" s="100">
        <f t="shared" si="13"/>
      </c>
    </row>
    <row r="829" spans="1:4" ht="14.25">
      <c r="A829" s="190" t="s">
        <v>802</v>
      </c>
      <c r="B829" s="185">
        <v>9317</v>
      </c>
      <c r="C829" s="186">
        <v>2950</v>
      </c>
      <c r="D829" s="100">
        <f t="shared" si="13"/>
        <v>-0.6833744767629065</v>
      </c>
    </row>
    <row r="830" spans="1:4" ht="14.25">
      <c r="A830" s="190" t="s">
        <v>803</v>
      </c>
      <c r="B830" s="185">
        <v>2530</v>
      </c>
      <c r="C830" s="186">
        <v>2360</v>
      </c>
      <c r="D830" s="100">
        <f t="shared" si="13"/>
        <v>-0.06719367588932801</v>
      </c>
    </row>
    <row r="831" spans="1:4" ht="14.25">
      <c r="A831" s="190" t="s">
        <v>804</v>
      </c>
      <c r="B831" s="185">
        <v>781</v>
      </c>
      <c r="C831" s="186">
        <v>1000</v>
      </c>
      <c r="D831" s="100">
        <f t="shared" si="13"/>
        <v>0.2804097311139564</v>
      </c>
    </row>
    <row r="832" spans="1:4" ht="14.25">
      <c r="A832" s="190" t="s">
        <v>805</v>
      </c>
      <c r="B832" s="185">
        <v>36</v>
      </c>
      <c r="C832" s="186">
        <v>40</v>
      </c>
      <c r="D832" s="100">
        <f t="shared" si="13"/>
        <v>0.11111111111111116</v>
      </c>
    </row>
    <row r="833" spans="1:4" ht="14.25">
      <c r="A833" s="190" t="s">
        <v>806</v>
      </c>
      <c r="B833" s="185"/>
      <c r="C833" s="186"/>
      <c r="D833" s="100">
        <f t="shared" si="13"/>
      </c>
    </row>
    <row r="834" spans="1:4" ht="14.25">
      <c r="A834" s="190" t="s">
        <v>807</v>
      </c>
      <c r="B834" s="185"/>
      <c r="C834" s="186"/>
      <c r="D834" s="100">
        <f t="shared" si="13"/>
      </c>
    </row>
    <row r="835" spans="1:4" ht="14.25">
      <c r="A835" s="190" t="s">
        <v>808</v>
      </c>
      <c r="B835" s="185">
        <v>1649</v>
      </c>
      <c r="C835" s="186">
        <v>4400</v>
      </c>
      <c r="D835" s="100">
        <f t="shared" si="13"/>
        <v>1.6682838083687082</v>
      </c>
    </row>
    <row r="836" spans="1:4" ht="14.25">
      <c r="A836" s="191" t="s">
        <v>809</v>
      </c>
      <c r="B836" s="183">
        <v>1386</v>
      </c>
      <c r="C836" s="183">
        <v>1640</v>
      </c>
      <c r="D836" s="100">
        <f t="shared" si="13"/>
        <v>0.18326118326118324</v>
      </c>
    </row>
    <row r="837" spans="1:4" ht="14.25">
      <c r="A837" s="190" t="s">
        <v>337</v>
      </c>
      <c r="B837" s="185">
        <v>20</v>
      </c>
      <c r="C837" s="186">
        <v>40</v>
      </c>
      <c r="D837" s="100">
        <f t="shared" si="13"/>
        <v>1</v>
      </c>
    </row>
    <row r="838" spans="1:4" ht="14.25">
      <c r="A838" s="190" t="s">
        <v>810</v>
      </c>
      <c r="B838" s="185">
        <v>1178</v>
      </c>
      <c r="C838" s="186">
        <v>1400</v>
      </c>
      <c r="D838" s="100">
        <f t="shared" si="13"/>
        <v>0.18845500848896424</v>
      </c>
    </row>
    <row r="839" spans="1:4" ht="14.25">
      <c r="A839" s="190" t="s">
        <v>811</v>
      </c>
      <c r="B839" s="185">
        <v>188</v>
      </c>
      <c r="C839" s="186">
        <v>200</v>
      </c>
      <c r="D839" s="100">
        <f t="shared" si="13"/>
        <v>0.06382978723404253</v>
      </c>
    </row>
    <row r="840" spans="1:4" ht="14.25">
      <c r="A840" s="190" t="s">
        <v>812</v>
      </c>
      <c r="B840" s="185"/>
      <c r="C840" s="186"/>
      <c r="D840" s="100">
        <f t="shared" si="13"/>
      </c>
    </row>
    <row r="841" spans="1:4" ht="14.25">
      <c r="A841" s="190" t="s">
        <v>813</v>
      </c>
      <c r="B841" s="185"/>
      <c r="C841" s="186"/>
      <c r="D841" s="100">
        <f t="shared" si="13"/>
      </c>
    </row>
    <row r="842" spans="1:4" ht="14.25">
      <c r="A842" s="191" t="s">
        <v>814</v>
      </c>
      <c r="B842" s="183">
        <v>8399</v>
      </c>
      <c r="C842" s="183">
        <v>6204</v>
      </c>
      <c r="D842" s="100">
        <f t="shared" si="13"/>
        <v>-0.261340635789975</v>
      </c>
    </row>
    <row r="843" spans="1:4" ht="14.25">
      <c r="A843" s="190" t="s">
        <v>815</v>
      </c>
      <c r="B843" s="185">
        <v>6682</v>
      </c>
      <c r="C843" s="186">
        <v>3900</v>
      </c>
      <c r="D843" s="100">
        <f t="shared" si="13"/>
        <v>-0.41634241245136183</v>
      </c>
    </row>
    <row r="844" spans="1:4" ht="14.25">
      <c r="A844" s="190" t="s">
        <v>816</v>
      </c>
      <c r="B844" s="185"/>
      <c r="C844" s="186" t="s">
        <v>192</v>
      </c>
      <c r="D844" s="100">
        <f t="shared" si="13"/>
      </c>
    </row>
    <row r="845" spans="1:4" ht="14.25">
      <c r="A845" s="190" t="s">
        <v>817</v>
      </c>
      <c r="B845" s="185">
        <v>1696</v>
      </c>
      <c r="C845" s="186">
        <v>2304</v>
      </c>
      <c r="D845" s="100">
        <f t="shared" si="13"/>
        <v>0.35849056603773577</v>
      </c>
    </row>
    <row r="846" spans="1:4" ht="14.25">
      <c r="A846" s="190" t="s">
        <v>818</v>
      </c>
      <c r="B846" s="185">
        <v>3</v>
      </c>
      <c r="C846" s="186"/>
      <c r="D846" s="100">
        <f t="shared" si="13"/>
      </c>
    </row>
    <row r="847" spans="1:4" ht="14.25">
      <c r="A847" s="190" t="s">
        <v>819</v>
      </c>
      <c r="B847" s="185"/>
      <c r="C847" s="186"/>
      <c r="D847" s="100">
        <f t="shared" si="13"/>
      </c>
    </row>
    <row r="848" spans="1:4" ht="14.25">
      <c r="A848" s="190" t="s">
        <v>820</v>
      </c>
      <c r="B848" s="185">
        <v>18</v>
      </c>
      <c r="C848" s="186"/>
      <c r="D848" s="100">
        <f t="shared" si="13"/>
      </c>
    </row>
    <row r="849" spans="1:4" ht="14.25">
      <c r="A849" s="191" t="s">
        <v>821</v>
      </c>
      <c r="B849" s="183">
        <v>3370</v>
      </c>
      <c r="C849" s="183">
        <v>4250</v>
      </c>
      <c r="D849" s="100">
        <f t="shared" si="13"/>
        <v>0.26112759643916905</v>
      </c>
    </row>
    <row r="850" spans="1:4" ht="14.25">
      <c r="A850" s="190" t="s">
        <v>822</v>
      </c>
      <c r="B850" s="185">
        <v>484</v>
      </c>
      <c r="C850" s="186">
        <v>600</v>
      </c>
      <c r="D850" s="100">
        <f aca="true" t="shared" si="14" ref="D850:D913">IF(OR(ISERROR(C850/B850-1),C850=0),"",C850/B850-1)</f>
        <v>0.2396694214876034</v>
      </c>
    </row>
    <row r="851" spans="1:4" ht="14.25">
      <c r="A851" s="190" t="s">
        <v>823</v>
      </c>
      <c r="B851" s="185">
        <v>915</v>
      </c>
      <c r="C851" s="186">
        <v>800</v>
      </c>
      <c r="D851" s="100">
        <f t="shared" si="14"/>
        <v>-0.12568306010928965</v>
      </c>
    </row>
    <row r="852" spans="1:4" ht="14.25">
      <c r="A852" s="190" t="s">
        <v>824</v>
      </c>
      <c r="B852" s="185">
        <v>914</v>
      </c>
      <c r="C852" s="186">
        <v>970</v>
      </c>
      <c r="D852" s="100">
        <f t="shared" si="14"/>
        <v>0.06126914660831506</v>
      </c>
    </row>
    <row r="853" spans="1:4" ht="14.25">
      <c r="A853" s="190" t="s">
        <v>825</v>
      </c>
      <c r="B853" s="185">
        <v>1026</v>
      </c>
      <c r="C853" s="186">
        <v>1880</v>
      </c>
      <c r="D853" s="100">
        <f t="shared" si="14"/>
        <v>0.8323586744639375</v>
      </c>
    </row>
    <row r="854" spans="1:4" ht="14.25">
      <c r="A854" s="190" t="s">
        <v>826</v>
      </c>
      <c r="B854" s="185"/>
      <c r="C854" s="186"/>
      <c r="D854" s="100">
        <f t="shared" si="14"/>
      </c>
    </row>
    <row r="855" spans="1:4" ht="14.25">
      <c r="A855" s="190" t="s">
        <v>827</v>
      </c>
      <c r="B855" s="185">
        <v>31</v>
      </c>
      <c r="C855" s="186"/>
      <c r="D855" s="100">
        <f t="shared" si="14"/>
      </c>
    </row>
    <row r="856" spans="1:4" ht="14.25">
      <c r="A856" s="191" t="s">
        <v>828</v>
      </c>
      <c r="B856" s="96"/>
      <c r="C856" s="96"/>
      <c r="D856" s="100">
        <f t="shared" si="14"/>
      </c>
    </row>
    <row r="857" spans="1:4" ht="14.25">
      <c r="A857" s="190" t="s">
        <v>829</v>
      </c>
      <c r="B857" s="96"/>
      <c r="C857" s="96"/>
      <c r="D857" s="100">
        <f t="shared" si="14"/>
      </c>
    </row>
    <row r="858" spans="1:4" ht="14.25">
      <c r="A858" s="190" t="s">
        <v>830</v>
      </c>
      <c r="B858" s="96"/>
      <c r="C858" s="96"/>
      <c r="D858" s="100">
        <f t="shared" si="14"/>
      </c>
    </row>
    <row r="859" spans="1:4" ht="14.25">
      <c r="A859" s="190" t="s">
        <v>831</v>
      </c>
      <c r="B859" s="96"/>
      <c r="C859" s="96"/>
      <c r="D859" s="100">
        <f t="shared" si="14"/>
      </c>
    </row>
    <row r="860" spans="1:4" ht="14.25">
      <c r="A860" s="194" t="s">
        <v>832</v>
      </c>
      <c r="B860" s="96"/>
      <c r="C860" s="96"/>
      <c r="D860" s="100">
        <f t="shared" si="14"/>
      </c>
    </row>
    <row r="861" spans="1:4" ht="14.25">
      <c r="A861" s="190" t="s">
        <v>519</v>
      </c>
      <c r="B861" s="96"/>
      <c r="C861" s="96"/>
      <c r="D861" s="100">
        <f t="shared" si="14"/>
      </c>
    </row>
    <row r="862" spans="1:4" ht="14.25">
      <c r="A862" s="190" t="s">
        <v>833</v>
      </c>
      <c r="B862" s="96"/>
      <c r="C862" s="96"/>
      <c r="D862" s="100">
        <f t="shared" si="14"/>
      </c>
    </row>
    <row r="863" spans="1:4" ht="14.25">
      <c r="A863" s="190" t="s">
        <v>834</v>
      </c>
      <c r="B863" s="96"/>
      <c r="C863" s="96"/>
      <c r="D863" s="100">
        <f t="shared" si="14"/>
      </c>
    </row>
    <row r="864" spans="1:4" ht="14.25">
      <c r="A864" s="190" t="s">
        <v>835</v>
      </c>
      <c r="B864" s="96"/>
      <c r="C864" s="96"/>
      <c r="D864" s="100">
        <f t="shared" si="14"/>
      </c>
    </row>
    <row r="865" spans="1:4" ht="14.25">
      <c r="A865" s="194" t="s">
        <v>836</v>
      </c>
      <c r="B865" s="96"/>
      <c r="C865" s="96"/>
      <c r="D865" s="100">
        <f t="shared" si="14"/>
      </c>
    </row>
    <row r="866" spans="1:4" ht="14.25">
      <c r="A866" s="190" t="s">
        <v>837</v>
      </c>
      <c r="B866" s="96"/>
      <c r="C866" s="96"/>
      <c r="D866" s="100">
        <f t="shared" si="14"/>
      </c>
    </row>
    <row r="867" spans="1:4" ht="14.25">
      <c r="A867" s="190" t="s">
        <v>838</v>
      </c>
      <c r="B867" s="96"/>
      <c r="C867" s="96"/>
      <c r="D867" s="100">
        <f t="shared" si="14"/>
      </c>
    </row>
    <row r="868" spans="1:4" ht="14.25">
      <c r="A868" s="190" t="s">
        <v>839</v>
      </c>
      <c r="B868" s="96"/>
      <c r="C868" s="96"/>
      <c r="D868" s="100">
        <f t="shared" si="14"/>
      </c>
    </row>
    <row r="869" spans="1:4" ht="14.25">
      <c r="A869" s="190" t="s">
        <v>840</v>
      </c>
      <c r="B869" s="96"/>
      <c r="C869" s="96"/>
      <c r="D869" s="100">
        <f t="shared" si="14"/>
      </c>
    </row>
    <row r="870" spans="1:4" ht="14.25">
      <c r="A870" s="191" t="s">
        <v>841</v>
      </c>
      <c r="B870" s="183">
        <v>189</v>
      </c>
      <c r="C870" s="183">
        <v>100</v>
      </c>
      <c r="D870" s="100">
        <f t="shared" si="14"/>
        <v>-0.47089947089947093</v>
      </c>
    </row>
    <row r="871" spans="1:4" ht="14.25">
      <c r="A871" s="190" t="s">
        <v>842</v>
      </c>
      <c r="B871" s="185"/>
      <c r="C871" s="186"/>
      <c r="D871" s="100">
        <f t="shared" si="14"/>
      </c>
    </row>
    <row r="872" spans="1:4" ht="14.25">
      <c r="A872" s="190" t="s">
        <v>841</v>
      </c>
      <c r="B872" s="185">
        <v>189</v>
      </c>
      <c r="C872" s="186">
        <v>100</v>
      </c>
      <c r="D872" s="100">
        <f t="shared" si="14"/>
        <v>-0.47089947089947093</v>
      </c>
    </row>
    <row r="873" spans="1:4" ht="14.25">
      <c r="A873" s="193" t="s">
        <v>843</v>
      </c>
      <c r="B873" s="183">
        <v>5822</v>
      </c>
      <c r="C873" s="183">
        <v>9984</v>
      </c>
      <c r="D873" s="100">
        <f t="shared" si="14"/>
        <v>0.7148746135348678</v>
      </c>
    </row>
    <row r="874" spans="1:4" ht="14.25">
      <c r="A874" s="191" t="s">
        <v>844</v>
      </c>
      <c r="B874" s="183">
        <v>3621</v>
      </c>
      <c r="C874" s="183">
        <v>1884</v>
      </c>
      <c r="D874" s="100">
        <f t="shared" si="14"/>
        <v>-0.47970173985086995</v>
      </c>
    </row>
    <row r="875" spans="1:4" ht="14.25">
      <c r="A875" s="190" t="s">
        <v>160</v>
      </c>
      <c r="B875" s="185">
        <v>243</v>
      </c>
      <c r="C875" s="186">
        <v>204</v>
      </c>
      <c r="D875" s="100">
        <f t="shared" si="14"/>
        <v>-0.16049382716049387</v>
      </c>
    </row>
    <row r="876" spans="1:4" ht="14.25">
      <c r="A876" s="190" t="s">
        <v>161</v>
      </c>
      <c r="B876" s="185"/>
      <c r="C876" s="186" t="s">
        <v>192</v>
      </c>
      <c r="D876" s="100">
        <f t="shared" si="14"/>
      </c>
    </row>
    <row r="877" spans="1:4" ht="14.25">
      <c r="A877" s="190" t="s">
        <v>162</v>
      </c>
      <c r="B877" s="185"/>
      <c r="C877" s="186" t="s">
        <v>192</v>
      </c>
      <c r="D877" s="100">
        <f t="shared" si="14"/>
      </c>
    </row>
    <row r="878" spans="1:4" ht="14.25">
      <c r="A878" s="190" t="s">
        <v>845</v>
      </c>
      <c r="B878" s="185">
        <v>100</v>
      </c>
      <c r="C878" s="186"/>
      <c r="D878" s="100">
        <f t="shared" si="14"/>
      </c>
    </row>
    <row r="879" spans="1:4" ht="14.25">
      <c r="A879" s="190" t="s">
        <v>846</v>
      </c>
      <c r="B879" s="185">
        <v>764</v>
      </c>
      <c r="C879" s="186">
        <v>1590</v>
      </c>
      <c r="D879" s="100">
        <f t="shared" si="14"/>
        <v>1.081151832460733</v>
      </c>
    </row>
    <row r="880" spans="1:4" ht="14.25">
      <c r="A880" s="190" t="s">
        <v>847</v>
      </c>
      <c r="B880" s="185"/>
      <c r="C880" s="186" t="s">
        <v>192</v>
      </c>
      <c r="D880" s="100">
        <f t="shared" si="14"/>
      </c>
    </row>
    <row r="881" spans="1:4" ht="14.25">
      <c r="A881" s="190" t="s">
        <v>848</v>
      </c>
      <c r="B881" s="185"/>
      <c r="C881" s="186" t="s">
        <v>192</v>
      </c>
      <c r="D881" s="100">
        <f t="shared" si="14"/>
      </c>
    </row>
    <row r="882" spans="1:4" ht="14.25">
      <c r="A882" s="190" t="s">
        <v>849</v>
      </c>
      <c r="B882" s="185"/>
      <c r="C882" s="186"/>
      <c r="D882" s="100">
        <f t="shared" si="14"/>
      </c>
    </row>
    <row r="883" spans="1:4" ht="14.25">
      <c r="A883" s="190" t="s">
        <v>850</v>
      </c>
      <c r="B883" s="185">
        <v>126</v>
      </c>
      <c r="C883" s="186">
        <v>90</v>
      </c>
      <c r="D883" s="100">
        <f t="shared" si="14"/>
        <v>-0.2857142857142857</v>
      </c>
    </row>
    <row r="884" spans="1:4" ht="14.25">
      <c r="A884" s="190" t="s">
        <v>851</v>
      </c>
      <c r="B884" s="185"/>
      <c r="C884" s="186"/>
      <c r="D884" s="100">
        <f t="shared" si="14"/>
      </c>
    </row>
    <row r="885" spans="1:4" ht="14.25">
      <c r="A885" s="190" t="s">
        <v>852</v>
      </c>
      <c r="B885" s="185">
        <v>18</v>
      </c>
      <c r="C885" s="186"/>
      <c r="D885" s="100">
        <f t="shared" si="14"/>
      </c>
    </row>
    <row r="886" spans="1:4" ht="14.25">
      <c r="A886" s="190" t="s">
        <v>853</v>
      </c>
      <c r="B886" s="185"/>
      <c r="C886" s="186"/>
      <c r="D886" s="100">
        <f t="shared" si="14"/>
      </c>
    </row>
    <row r="887" spans="1:4" ht="14.25">
      <c r="A887" s="190" t="s">
        <v>854</v>
      </c>
      <c r="B887" s="185"/>
      <c r="C887" s="186"/>
      <c r="D887" s="100">
        <f t="shared" si="14"/>
      </c>
    </row>
    <row r="888" spans="1:4" ht="14.25">
      <c r="A888" s="190" t="s">
        <v>855</v>
      </c>
      <c r="B888" s="185"/>
      <c r="C888" s="186"/>
      <c r="D888" s="100">
        <f t="shared" si="14"/>
      </c>
    </row>
    <row r="889" spans="1:4" ht="14.25">
      <c r="A889" s="190" t="s">
        <v>856</v>
      </c>
      <c r="B889" s="185"/>
      <c r="C889" s="186"/>
      <c r="D889" s="100">
        <f t="shared" si="14"/>
      </c>
    </row>
    <row r="890" spans="1:4" ht="14.25">
      <c r="A890" s="190" t="s">
        <v>857</v>
      </c>
      <c r="B890" s="185"/>
      <c r="C890" s="186"/>
      <c r="D890" s="100">
        <f t="shared" si="14"/>
      </c>
    </row>
    <row r="891" spans="1:4" ht="14.25">
      <c r="A891" s="190" t="s">
        <v>858</v>
      </c>
      <c r="B891" s="185"/>
      <c r="C891" s="186"/>
      <c r="D891" s="100">
        <f t="shared" si="14"/>
      </c>
    </row>
    <row r="892" spans="1:4" ht="14.25">
      <c r="A892" s="195" t="s">
        <v>859</v>
      </c>
      <c r="B892" s="185"/>
      <c r="C892" s="186"/>
      <c r="D892" s="100">
        <f t="shared" si="14"/>
      </c>
    </row>
    <row r="893" spans="1:4" ht="14.25">
      <c r="A893" s="195" t="s">
        <v>860</v>
      </c>
      <c r="B893" s="185"/>
      <c r="C893" s="186"/>
      <c r="D893" s="100">
        <f t="shared" si="14"/>
      </c>
    </row>
    <row r="894" spans="1:4" ht="14.25">
      <c r="A894" s="195" t="s">
        <v>861</v>
      </c>
      <c r="B894" s="185">
        <v>2370</v>
      </c>
      <c r="C894" s="186"/>
      <c r="D894" s="100">
        <f t="shared" si="14"/>
      </c>
    </row>
    <row r="895" spans="1:4" ht="14.25">
      <c r="A895" s="196" t="s">
        <v>862</v>
      </c>
      <c r="B895" s="185"/>
      <c r="C895" s="186"/>
      <c r="D895" s="100">
        <f t="shared" si="14"/>
      </c>
    </row>
    <row r="896" spans="1:4" ht="14.25">
      <c r="A896" s="195" t="s">
        <v>863</v>
      </c>
      <c r="B896" s="185"/>
      <c r="C896" s="186"/>
      <c r="D896" s="100">
        <f t="shared" si="14"/>
      </c>
    </row>
    <row r="897" spans="1:4" ht="14.25">
      <c r="A897" s="197" t="s">
        <v>864</v>
      </c>
      <c r="B897" s="183"/>
      <c r="C897" s="183"/>
      <c r="D897" s="100">
        <f t="shared" si="14"/>
      </c>
    </row>
    <row r="898" spans="1:4" ht="14.25">
      <c r="A898" s="195" t="s">
        <v>160</v>
      </c>
      <c r="B898" s="185"/>
      <c r="C898" s="186"/>
      <c r="D898" s="100">
        <f t="shared" si="14"/>
      </c>
    </row>
    <row r="899" spans="1:4" ht="14.25">
      <c r="A899" s="195" t="s">
        <v>161</v>
      </c>
      <c r="B899" s="185"/>
      <c r="C899" s="186"/>
      <c r="D899" s="100">
        <f t="shared" si="14"/>
      </c>
    </row>
    <row r="900" spans="1:4" ht="14.25">
      <c r="A900" s="195" t="s">
        <v>162</v>
      </c>
      <c r="B900" s="185"/>
      <c r="C900" s="186"/>
      <c r="D900" s="100">
        <f t="shared" si="14"/>
      </c>
    </row>
    <row r="901" spans="1:4" ht="14.25">
      <c r="A901" s="195" t="s">
        <v>865</v>
      </c>
      <c r="B901" s="185"/>
      <c r="C901" s="186"/>
      <c r="D901" s="100">
        <f t="shared" si="14"/>
      </c>
    </row>
    <row r="902" spans="1:4" ht="14.25">
      <c r="A902" s="195" t="s">
        <v>866</v>
      </c>
      <c r="B902" s="185"/>
      <c r="C902" s="186"/>
      <c r="D902" s="100">
        <f t="shared" si="14"/>
      </c>
    </row>
    <row r="903" spans="1:4" ht="14.25">
      <c r="A903" s="195" t="s">
        <v>867</v>
      </c>
      <c r="B903" s="185"/>
      <c r="C903" s="186"/>
      <c r="D903" s="100">
        <f t="shared" si="14"/>
      </c>
    </row>
    <row r="904" spans="1:4" ht="14.25">
      <c r="A904" s="195" t="s">
        <v>868</v>
      </c>
      <c r="B904" s="185"/>
      <c r="C904" s="186"/>
      <c r="D904" s="100">
        <f t="shared" si="14"/>
      </c>
    </row>
    <row r="905" spans="1:4" ht="14.25">
      <c r="A905" s="195" t="s">
        <v>869</v>
      </c>
      <c r="B905" s="185"/>
      <c r="C905" s="186"/>
      <c r="D905" s="100">
        <f t="shared" si="14"/>
      </c>
    </row>
    <row r="906" spans="1:4" ht="14.25">
      <c r="A906" s="195" t="s">
        <v>870</v>
      </c>
      <c r="B906" s="185"/>
      <c r="C906" s="186"/>
      <c r="D906" s="100">
        <f t="shared" si="14"/>
      </c>
    </row>
    <row r="907" spans="1:4" ht="14.25">
      <c r="A907" s="197" t="s">
        <v>871</v>
      </c>
      <c r="B907" s="183"/>
      <c r="C907" s="183"/>
      <c r="D907" s="100">
        <f t="shared" si="14"/>
      </c>
    </row>
    <row r="908" spans="1:4" ht="14.25">
      <c r="A908" s="195" t="s">
        <v>160</v>
      </c>
      <c r="B908" s="185"/>
      <c r="C908" s="186"/>
      <c r="D908" s="100">
        <f t="shared" si="14"/>
      </c>
    </row>
    <row r="909" spans="1:4" ht="14.25">
      <c r="A909" s="195" t="s">
        <v>161</v>
      </c>
      <c r="B909" s="185"/>
      <c r="C909" s="186"/>
      <c r="D909" s="100">
        <f t="shared" si="14"/>
      </c>
    </row>
    <row r="910" spans="1:4" ht="14.25">
      <c r="A910" s="195" t="s">
        <v>162</v>
      </c>
      <c r="B910" s="185"/>
      <c r="C910" s="186"/>
      <c r="D910" s="100">
        <f t="shared" si="14"/>
      </c>
    </row>
    <row r="911" spans="1:4" ht="14.25">
      <c r="A911" s="195" t="s">
        <v>872</v>
      </c>
      <c r="B911" s="185"/>
      <c r="C911" s="186"/>
      <c r="D911" s="100">
        <f t="shared" si="14"/>
      </c>
    </row>
    <row r="912" spans="1:4" ht="14.25">
      <c r="A912" s="195" t="s">
        <v>873</v>
      </c>
      <c r="B912" s="185"/>
      <c r="C912" s="186"/>
      <c r="D912" s="100">
        <f t="shared" si="14"/>
      </c>
    </row>
    <row r="913" spans="1:4" ht="14.25">
      <c r="A913" s="195" t="s">
        <v>874</v>
      </c>
      <c r="B913" s="185"/>
      <c r="C913" s="186"/>
      <c r="D913" s="100">
        <f t="shared" si="14"/>
      </c>
    </row>
    <row r="914" spans="1:4" ht="14.25">
      <c r="A914" s="195" t="s">
        <v>875</v>
      </c>
      <c r="B914" s="185"/>
      <c r="C914" s="186"/>
      <c r="D914" s="100">
        <f aca="true" t="shared" si="15" ref="D914:D977">IF(OR(ISERROR(C914/B914-1),C914=0),"",C914/B914-1)</f>
      </c>
    </row>
    <row r="915" spans="1:4" ht="14.25">
      <c r="A915" s="195" t="s">
        <v>876</v>
      </c>
      <c r="B915" s="185"/>
      <c r="C915" s="186"/>
      <c r="D915" s="100">
        <f t="shared" si="15"/>
      </c>
    </row>
    <row r="916" spans="1:4" ht="14.25">
      <c r="A916" s="195" t="s">
        <v>877</v>
      </c>
      <c r="B916" s="185"/>
      <c r="C916" s="186"/>
      <c r="D916" s="100">
        <f t="shared" si="15"/>
      </c>
    </row>
    <row r="917" spans="1:4" ht="14.25">
      <c r="A917" s="197" t="s">
        <v>878</v>
      </c>
      <c r="B917" s="183">
        <v>383</v>
      </c>
      <c r="C917" s="183">
        <v>100</v>
      </c>
      <c r="D917" s="100">
        <f t="shared" si="15"/>
        <v>-0.7389033942558747</v>
      </c>
    </row>
    <row r="918" spans="1:4" ht="14.25">
      <c r="A918" s="195" t="s">
        <v>879</v>
      </c>
      <c r="B918" s="185">
        <v>66</v>
      </c>
      <c r="C918" s="186">
        <v>100</v>
      </c>
      <c r="D918" s="100">
        <f t="shared" si="15"/>
        <v>0.5151515151515151</v>
      </c>
    </row>
    <row r="919" spans="1:4" ht="14.25">
      <c r="A919" s="195" t="s">
        <v>880</v>
      </c>
      <c r="B919" s="185">
        <v>282</v>
      </c>
      <c r="C919" s="186"/>
      <c r="D919" s="100">
        <f t="shared" si="15"/>
      </c>
    </row>
    <row r="920" spans="1:4" ht="14.25">
      <c r="A920" s="195" t="s">
        <v>881</v>
      </c>
      <c r="B920" s="185">
        <v>35</v>
      </c>
      <c r="C920" s="186"/>
      <c r="D920" s="100">
        <f t="shared" si="15"/>
      </c>
    </row>
    <row r="921" spans="1:4" ht="14.25">
      <c r="A921" s="195" t="s">
        <v>882</v>
      </c>
      <c r="B921" s="185"/>
      <c r="C921" s="186"/>
      <c r="D921" s="100">
        <f t="shared" si="15"/>
      </c>
    </row>
    <row r="922" spans="1:4" ht="14.25">
      <c r="A922" s="197" t="s">
        <v>883</v>
      </c>
      <c r="B922" s="183"/>
      <c r="C922" s="183"/>
      <c r="D922" s="100">
        <f t="shared" si="15"/>
      </c>
    </row>
    <row r="923" spans="1:4" ht="14.25">
      <c r="A923" s="195" t="s">
        <v>160</v>
      </c>
      <c r="B923" s="185"/>
      <c r="C923" s="186"/>
      <c r="D923" s="100">
        <f t="shared" si="15"/>
      </c>
    </row>
    <row r="924" spans="1:4" ht="14.25">
      <c r="A924" s="195" t="s">
        <v>161</v>
      </c>
      <c r="B924" s="185"/>
      <c r="C924" s="186"/>
      <c r="D924" s="100">
        <f t="shared" si="15"/>
      </c>
    </row>
    <row r="925" spans="1:4" ht="14.25">
      <c r="A925" s="195" t="s">
        <v>162</v>
      </c>
      <c r="B925" s="185"/>
      <c r="C925" s="186"/>
      <c r="D925" s="100">
        <f t="shared" si="15"/>
      </c>
    </row>
    <row r="926" spans="1:4" ht="14.25">
      <c r="A926" s="195" t="s">
        <v>869</v>
      </c>
      <c r="B926" s="185"/>
      <c r="C926" s="186"/>
      <c r="D926" s="100">
        <f t="shared" si="15"/>
      </c>
    </row>
    <row r="927" spans="1:4" ht="14.25">
      <c r="A927" s="195" t="s">
        <v>884</v>
      </c>
      <c r="B927" s="185"/>
      <c r="C927" s="186"/>
      <c r="D927" s="100">
        <f t="shared" si="15"/>
      </c>
    </row>
    <row r="928" spans="1:4" ht="14.25">
      <c r="A928" s="195" t="s">
        <v>885</v>
      </c>
      <c r="B928" s="185"/>
      <c r="C928" s="186"/>
      <c r="D928" s="100">
        <f t="shared" si="15"/>
      </c>
    </row>
    <row r="929" spans="1:4" ht="14.25">
      <c r="A929" s="197" t="s">
        <v>886</v>
      </c>
      <c r="B929" s="183">
        <v>1818</v>
      </c>
      <c r="C929" s="183">
        <v>8000</v>
      </c>
      <c r="D929" s="100">
        <f t="shared" si="15"/>
        <v>3.4004400440044007</v>
      </c>
    </row>
    <row r="930" spans="1:4" ht="14.25">
      <c r="A930" s="196" t="s">
        <v>887</v>
      </c>
      <c r="B930" s="185">
        <v>18</v>
      </c>
      <c r="C930" s="186"/>
      <c r="D930" s="100">
        <f t="shared" si="15"/>
      </c>
    </row>
    <row r="931" spans="1:4" ht="14.25">
      <c r="A931" s="196" t="s">
        <v>888</v>
      </c>
      <c r="B931" s="185">
        <v>1800</v>
      </c>
      <c r="C931" s="186">
        <v>8000</v>
      </c>
      <c r="D931" s="100">
        <f t="shared" si="15"/>
        <v>3.4444444444444446</v>
      </c>
    </row>
    <row r="932" spans="1:4" ht="14.25">
      <c r="A932" s="196" t="s">
        <v>889</v>
      </c>
      <c r="B932" s="185"/>
      <c r="C932" s="186"/>
      <c r="D932" s="100">
        <f t="shared" si="15"/>
      </c>
    </row>
    <row r="933" spans="1:4" ht="14.25">
      <c r="A933" s="195" t="s">
        <v>890</v>
      </c>
      <c r="B933" s="185"/>
      <c r="C933" s="186"/>
      <c r="D933" s="100">
        <f t="shared" si="15"/>
      </c>
    </row>
    <row r="934" spans="1:4" ht="14.25">
      <c r="A934" s="198" t="s">
        <v>891</v>
      </c>
      <c r="B934" s="96"/>
      <c r="C934" s="96"/>
      <c r="D934" s="100">
        <f t="shared" si="15"/>
      </c>
    </row>
    <row r="935" spans="1:4" ht="14.25">
      <c r="A935" s="195" t="s">
        <v>892</v>
      </c>
      <c r="B935" s="96"/>
      <c r="C935" s="96"/>
      <c r="D935" s="100">
        <f t="shared" si="15"/>
      </c>
    </row>
    <row r="936" spans="1:4" ht="14.25">
      <c r="A936" s="195" t="s">
        <v>893</v>
      </c>
      <c r="B936" s="96"/>
      <c r="C936" s="96"/>
      <c r="D936" s="100">
        <f t="shared" si="15"/>
      </c>
    </row>
    <row r="937" spans="1:4" ht="14.25">
      <c r="A937" s="195" t="s">
        <v>894</v>
      </c>
      <c r="B937" s="96"/>
      <c r="C937" s="96"/>
      <c r="D937" s="100">
        <f t="shared" si="15"/>
      </c>
    </row>
    <row r="938" spans="1:4" ht="14.25">
      <c r="A938" s="195" t="s">
        <v>895</v>
      </c>
      <c r="B938" s="96"/>
      <c r="C938" s="96"/>
      <c r="D938" s="100">
        <f t="shared" si="15"/>
      </c>
    </row>
    <row r="939" spans="1:4" ht="14.25">
      <c r="A939" s="199" t="s">
        <v>896</v>
      </c>
      <c r="B939" s="96"/>
      <c r="C939" s="96"/>
      <c r="D939" s="100">
        <f t="shared" si="15"/>
      </c>
    </row>
    <row r="940" spans="1:4" ht="14.25">
      <c r="A940" s="195" t="s">
        <v>852</v>
      </c>
      <c r="B940" s="96"/>
      <c r="C940" s="96"/>
      <c r="D940" s="100">
        <f t="shared" si="15"/>
      </c>
    </row>
    <row r="941" spans="1:4" ht="14.25">
      <c r="A941" s="195" t="s">
        <v>897</v>
      </c>
      <c r="B941" s="96"/>
      <c r="C941" s="96"/>
      <c r="D941" s="100">
        <f t="shared" si="15"/>
      </c>
    </row>
    <row r="942" spans="1:4" ht="14.25">
      <c r="A942" s="195" t="s">
        <v>898</v>
      </c>
      <c r="B942" s="96"/>
      <c r="C942" s="96"/>
      <c r="D942" s="100">
        <f t="shared" si="15"/>
      </c>
    </row>
    <row r="943" spans="1:4" ht="14.25">
      <c r="A943" s="195" t="s">
        <v>899</v>
      </c>
      <c r="B943" s="96"/>
      <c r="C943" s="96"/>
      <c r="D943" s="100">
        <f t="shared" si="15"/>
      </c>
    </row>
    <row r="944" spans="1:4" ht="14.25">
      <c r="A944" s="197" t="s">
        <v>900</v>
      </c>
      <c r="B944" s="96"/>
      <c r="C944" s="96"/>
      <c r="D944" s="100">
        <f t="shared" si="15"/>
      </c>
    </row>
    <row r="945" spans="1:4" ht="14.25">
      <c r="A945" s="195" t="s">
        <v>901</v>
      </c>
      <c r="B945" s="96"/>
      <c r="C945" s="96"/>
      <c r="D945" s="100">
        <f t="shared" si="15"/>
      </c>
    </row>
    <row r="946" spans="1:4" ht="14.25">
      <c r="A946" s="195" t="s">
        <v>902</v>
      </c>
      <c r="B946" s="96"/>
      <c r="C946" s="96"/>
      <c r="D946" s="100">
        <f t="shared" si="15"/>
      </c>
    </row>
    <row r="947" spans="1:4" ht="14.25">
      <c r="A947" s="195" t="s">
        <v>903</v>
      </c>
      <c r="B947" s="96"/>
      <c r="C947" s="96"/>
      <c r="D947" s="100">
        <f t="shared" si="15"/>
      </c>
    </row>
    <row r="948" spans="1:4" ht="14.25">
      <c r="A948" s="195" t="s">
        <v>904</v>
      </c>
      <c r="B948" s="96"/>
      <c r="C948" s="96"/>
      <c r="D948" s="100">
        <f t="shared" si="15"/>
      </c>
    </row>
    <row r="949" spans="1:4" ht="14.25">
      <c r="A949" s="195" t="s">
        <v>905</v>
      </c>
      <c r="B949" s="96"/>
      <c r="C949" s="96"/>
      <c r="D949" s="100">
        <f t="shared" si="15"/>
      </c>
    </row>
    <row r="950" spans="1:4" ht="14.25">
      <c r="A950" s="195" t="s">
        <v>906</v>
      </c>
      <c r="B950" s="96"/>
      <c r="C950" s="96"/>
      <c r="D950" s="100">
        <f t="shared" si="15"/>
      </c>
    </row>
    <row r="951" spans="1:4" ht="14.25">
      <c r="A951" s="195" t="s">
        <v>907</v>
      </c>
      <c r="B951" s="96"/>
      <c r="C951" s="96"/>
      <c r="D951" s="100">
        <f t="shared" si="15"/>
      </c>
    </row>
    <row r="952" spans="1:4" ht="14.25">
      <c r="A952" s="195" t="s">
        <v>908</v>
      </c>
      <c r="B952" s="96"/>
      <c r="C952" s="96"/>
      <c r="D952" s="100">
        <f t="shared" si="15"/>
      </c>
    </row>
    <row r="953" spans="1:4" ht="14.25">
      <c r="A953" s="197" t="s">
        <v>909</v>
      </c>
      <c r="B953" s="96"/>
      <c r="C953" s="96"/>
      <c r="D953" s="100">
        <f t="shared" si="15"/>
      </c>
    </row>
    <row r="954" spans="1:4" ht="14.25">
      <c r="A954" s="195" t="s">
        <v>910</v>
      </c>
      <c r="B954" s="96"/>
      <c r="C954" s="96"/>
      <c r="D954" s="100">
        <f t="shared" si="15"/>
      </c>
    </row>
    <row r="955" spans="1:4" ht="14.25">
      <c r="A955" s="195" t="s">
        <v>873</v>
      </c>
      <c r="B955" s="96"/>
      <c r="C955" s="96"/>
      <c r="D955" s="100">
        <f t="shared" si="15"/>
      </c>
    </row>
    <row r="956" spans="1:4" ht="14.25">
      <c r="A956" s="195" t="s">
        <v>911</v>
      </c>
      <c r="B956" s="96"/>
      <c r="C956" s="96"/>
      <c r="D956" s="100">
        <f t="shared" si="15"/>
      </c>
    </row>
    <row r="957" spans="1:4" ht="14.25">
      <c r="A957" s="195" t="s">
        <v>912</v>
      </c>
      <c r="B957" s="96"/>
      <c r="C957" s="96"/>
      <c r="D957" s="100">
        <f t="shared" si="15"/>
      </c>
    </row>
    <row r="958" spans="1:4" ht="14.25">
      <c r="A958" s="195" t="s">
        <v>913</v>
      </c>
      <c r="B958" s="96"/>
      <c r="C958" s="96"/>
      <c r="D958" s="100">
        <f t="shared" si="15"/>
      </c>
    </row>
    <row r="959" spans="1:4" ht="14.25">
      <c r="A959" s="195" t="s">
        <v>914</v>
      </c>
      <c r="B959" s="96"/>
      <c r="C959" s="96"/>
      <c r="D959" s="100">
        <f t="shared" si="15"/>
      </c>
    </row>
    <row r="960" spans="1:4" ht="14.25">
      <c r="A960" s="195" t="s">
        <v>915</v>
      </c>
      <c r="B960" s="96"/>
      <c r="C960" s="96"/>
      <c r="D960" s="100">
        <f t="shared" si="15"/>
      </c>
    </row>
    <row r="961" spans="1:4" ht="14.25">
      <c r="A961" s="195" t="s">
        <v>916</v>
      </c>
      <c r="B961" s="96"/>
      <c r="C961" s="96"/>
      <c r="D961" s="100">
        <f t="shared" si="15"/>
      </c>
    </row>
    <row r="962" spans="1:4" ht="14.25">
      <c r="A962" s="197" t="s">
        <v>917</v>
      </c>
      <c r="B962" s="96"/>
      <c r="C962" s="96"/>
      <c r="D962" s="100">
        <f t="shared" si="15"/>
      </c>
    </row>
    <row r="963" spans="1:4" ht="14.25">
      <c r="A963" s="195" t="s">
        <v>918</v>
      </c>
      <c r="B963" s="96"/>
      <c r="C963" s="96"/>
      <c r="D963" s="100">
        <f t="shared" si="15"/>
      </c>
    </row>
    <row r="964" spans="1:4" ht="14.25">
      <c r="A964" s="195" t="s">
        <v>917</v>
      </c>
      <c r="B964" s="96"/>
      <c r="C964" s="96"/>
      <c r="D964" s="100">
        <f t="shared" si="15"/>
      </c>
    </row>
    <row r="965" spans="1:4" ht="14.25">
      <c r="A965" s="200" t="s">
        <v>919</v>
      </c>
      <c r="B965" s="183">
        <v>2068</v>
      </c>
      <c r="C965" s="183">
        <v>1830</v>
      </c>
      <c r="D965" s="100">
        <f t="shared" si="15"/>
        <v>-0.11508704061895547</v>
      </c>
    </row>
    <row r="966" spans="1:4" ht="14.25">
      <c r="A966" s="197" t="s">
        <v>920</v>
      </c>
      <c r="B966" s="183"/>
      <c r="C966" s="183"/>
      <c r="D966" s="100">
        <f t="shared" si="15"/>
      </c>
    </row>
    <row r="967" spans="1:4" ht="14.25">
      <c r="A967" s="195" t="s">
        <v>160</v>
      </c>
      <c r="B967" s="185"/>
      <c r="C967" s="186"/>
      <c r="D967" s="100">
        <f t="shared" si="15"/>
      </c>
    </row>
    <row r="968" spans="1:4" ht="14.25">
      <c r="A968" s="195" t="s">
        <v>161</v>
      </c>
      <c r="B968" s="185"/>
      <c r="C968" s="186"/>
      <c r="D968" s="100">
        <f t="shared" si="15"/>
      </c>
    </row>
    <row r="969" spans="1:4" ht="14.25">
      <c r="A969" s="195" t="s">
        <v>162</v>
      </c>
      <c r="B969" s="185"/>
      <c r="C969" s="186"/>
      <c r="D969" s="100">
        <f t="shared" si="15"/>
      </c>
    </row>
    <row r="970" spans="1:4" ht="14.25">
      <c r="A970" s="195" t="s">
        <v>921</v>
      </c>
      <c r="B970" s="185"/>
      <c r="C970" s="186"/>
      <c r="D970" s="100">
        <f t="shared" si="15"/>
      </c>
    </row>
    <row r="971" spans="1:4" ht="14.25">
      <c r="A971" s="195" t="s">
        <v>922</v>
      </c>
      <c r="B971" s="185"/>
      <c r="C971" s="186"/>
      <c r="D971" s="100">
        <f t="shared" si="15"/>
      </c>
    </row>
    <row r="972" spans="1:4" ht="14.25">
      <c r="A972" s="195" t="s">
        <v>923</v>
      </c>
      <c r="B972" s="185"/>
      <c r="C972" s="186"/>
      <c r="D972" s="100">
        <f t="shared" si="15"/>
      </c>
    </row>
    <row r="973" spans="1:4" ht="14.25">
      <c r="A973" s="195" t="s">
        <v>924</v>
      </c>
      <c r="B973" s="185"/>
      <c r="C973" s="186"/>
      <c r="D973" s="100">
        <f t="shared" si="15"/>
      </c>
    </row>
    <row r="974" spans="1:4" ht="14.25">
      <c r="A974" s="195" t="s">
        <v>925</v>
      </c>
      <c r="B974" s="185"/>
      <c r="C974" s="186"/>
      <c r="D974" s="100">
        <f t="shared" si="15"/>
      </c>
    </row>
    <row r="975" spans="1:4" ht="14.25">
      <c r="A975" s="195" t="s">
        <v>926</v>
      </c>
      <c r="B975" s="185"/>
      <c r="C975" s="186"/>
      <c r="D975" s="100">
        <f t="shared" si="15"/>
      </c>
    </row>
    <row r="976" spans="1:4" ht="14.25">
      <c r="A976" s="197" t="s">
        <v>927</v>
      </c>
      <c r="B976" s="183"/>
      <c r="C976" s="183"/>
      <c r="D976" s="100">
        <f t="shared" si="15"/>
      </c>
    </row>
    <row r="977" spans="1:4" ht="14.25">
      <c r="A977" s="195" t="s">
        <v>160</v>
      </c>
      <c r="B977" s="185"/>
      <c r="C977" s="186"/>
      <c r="D977" s="100">
        <f t="shared" si="15"/>
      </c>
    </row>
    <row r="978" spans="1:4" ht="14.25">
      <c r="A978" s="195" t="s">
        <v>161</v>
      </c>
      <c r="B978" s="185"/>
      <c r="C978" s="186"/>
      <c r="D978" s="100">
        <f aca="true" t="shared" si="16" ref="D978:D1041">IF(OR(ISERROR(C978/B978-1),C978=0),"",C978/B978-1)</f>
      </c>
    </row>
    <row r="979" spans="1:4" ht="14.25">
      <c r="A979" s="195" t="s">
        <v>162</v>
      </c>
      <c r="B979" s="185"/>
      <c r="C979" s="186"/>
      <c r="D979" s="100">
        <f t="shared" si="16"/>
      </c>
    </row>
    <row r="980" spans="1:4" ht="14.25">
      <c r="A980" s="195" t="s">
        <v>928</v>
      </c>
      <c r="B980" s="185"/>
      <c r="C980" s="186"/>
      <c r="D980" s="100">
        <f t="shared" si="16"/>
      </c>
    </row>
    <row r="981" spans="1:4" ht="14.25">
      <c r="A981" s="195" t="s">
        <v>929</v>
      </c>
      <c r="B981" s="185"/>
      <c r="C981" s="186"/>
      <c r="D981" s="100">
        <f t="shared" si="16"/>
      </c>
    </row>
    <row r="982" spans="1:4" ht="14.25">
      <c r="A982" s="195" t="s">
        <v>930</v>
      </c>
      <c r="B982" s="185"/>
      <c r="C982" s="186"/>
      <c r="D982" s="100">
        <f t="shared" si="16"/>
      </c>
    </row>
    <row r="983" spans="1:4" ht="14.25">
      <c r="A983" s="196" t="s">
        <v>931</v>
      </c>
      <c r="B983" s="185"/>
      <c r="C983" s="186"/>
      <c r="D983" s="100">
        <f t="shared" si="16"/>
      </c>
    </row>
    <row r="984" spans="1:4" ht="14.25">
      <c r="A984" s="195" t="s">
        <v>932</v>
      </c>
      <c r="B984" s="185"/>
      <c r="C984" s="186"/>
      <c r="D984" s="100">
        <f t="shared" si="16"/>
      </c>
    </row>
    <row r="985" spans="1:4" ht="14.25">
      <c r="A985" s="195" t="s">
        <v>933</v>
      </c>
      <c r="B985" s="185"/>
      <c r="C985" s="186"/>
      <c r="D985" s="100">
        <f t="shared" si="16"/>
      </c>
    </row>
    <row r="986" spans="1:4" ht="14.25">
      <c r="A986" s="195" t="s">
        <v>934</v>
      </c>
      <c r="B986" s="185"/>
      <c r="C986" s="186"/>
      <c r="D986" s="100">
        <f t="shared" si="16"/>
      </c>
    </row>
    <row r="987" spans="1:4" ht="14.25">
      <c r="A987" s="195" t="s">
        <v>935</v>
      </c>
      <c r="B987" s="185"/>
      <c r="C987" s="186"/>
      <c r="D987" s="100">
        <f t="shared" si="16"/>
      </c>
    </row>
    <row r="988" spans="1:4" ht="14.25">
      <c r="A988" s="195" t="s">
        <v>936</v>
      </c>
      <c r="B988" s="185"/>
      <c r="C988" s="186"/>
      <c r="D988" s="100">
        <f t="shared" si="16"/>
      </c>
    </row>
    <row r="989" spans="1:4" ht="14.25">
      <c r="A989" s="195" t="s">
        <v>937</v>
      </c>
      <c r="B989" s="185"/>
      <c r="C989" s="186"/>
      <c r="D989" s="100">
        <f t="shared" si="16"/>
      </c>
    </row>
    <row r="990" spans="1:4" ht="14.25">
      <c r="A990" s="195" t="s">
        <v>938</v>
      </c>
      <c r="B990" s="185"/>
      <c r="C990" s="186"/>
      <c r="D990" s="100">
        <f t="shared" si="16"/>
      </c>
    </row>
    <row r="991" spans="1:4" ht="14.25">
      <c r="A991" s="195" t="s">
        <v>939</v>
      </c>
      <c r="B991" s="185"/>
      <c r="C991" s="186"/>
      <c r="D991" s="100">
        <f t="shared" si="16"/>
      </c>
    </row>
    <row r="992" spans="1:4" ht="14.25">
      <c r="A992" s="197" t="s">
        <v>940</v>
      </c>
      <c r="B992" s="183"/>
      <c r="C992" s="183"/>
      <c r="D992" s="100">
        <f t="shared" si="16"/>
      </c>
    </row>
    <row r="993" spans="1:4" ht="14.25">
      <c r="A993" s="195" t="s">
        <v>160</v>
      </c>
      <c r="B993" s="185"/>
      <c r="C993" s="186"/>
      <c r="D993" s="100">
        <f t="shared" si="16"/>
      </c>
    </row>
    <row r="994" spans="1:4" ht="14.25">
      <c r="A994" s="195" t="s">
        <v>161</v>
      </c>
      <c r="B994" s="185"/>
      <c r="C994" s="186"/>
      <c r="D994" s="100">
        <f t="shared" si="16"/>
      </c>
    </row>
    <row r="995" spans="1:4" ht="14.25">
      <c r="A995" s="195" t="s">
        <v>162</v>
      </c>
      <c r="B995" s="185"/>
      <c r="C995" s="186"/>
      <c r="D995" s="100">
        <f t="shared" si="16"/>
      </c>
    </row>
    <row r="996" spans="1:4" ht="14.25">
      <c r="A996" s="195" t="s">
        <v>941</v>
      </c>
      <c r="B996" s="185"/>
      <c r="C996" s="186"/>
      <c r="D996" s="100">
        <f t="shared" si="16"/>
      </c>
    </row>
    <row r="997" spans="1:4" ht="14.25">
      <c r="A997" s="197" t="s">
        <v>942</v>
      </c>
      <c r="B997" s="183">
        <v>1784</v>
      </c>
      <c r="C997" s="183">
        <v>1200</v>
      </c>
      <c r="D997" s="100">
        <f t="shared" si="16"/>
        <v>-0.32735426008968604</v>
      </c>
    </row>
    <row r="998" spans="1:4" ht="14.25">
      <c r="A998" s="195" t="s">
        <v>160</v>
      </c>
      <c r="B998" s="185"/>
      <c r="C998" s="186"/>
      <c r="D998" s="100">
        <f t="shared" si="16"/>
      </c>
    </row>
    <row r="999" spans="1:4" ht="14.25">
      <c r="A999" s="195" t="s">
        <v>161</v>
      </c>
      <c r="B999" s="185"/>
      <c r="C999" s="186"/>
      <c r="D999" s="100">
        <f t="shared" si="16"/>
      </c>
    </row>
    <row r="1000" spans="1:4" ht="14.25">
      <c r="A1000" s="195" t="s">
        <v>162</v>
      </c>
      <c r="B1000" s="185"/>
      <c r="C1000" s="186"/>
      <c r="D1000" s="100">
        <f t="shared" si="16"/>
      </c>
    </row>
    <row r="1001" spans="1:4" ht="14.25">
      <c r="A1001" s="195" t="s">
        <v>943</v>
      </c>
      <c r="B1001" s="185"/>
      <c r="C1001" s="186"/>
      <c r="D1001" s="100">
        <f t="shared" si="16"/>
      </c>
    </row>
    <row r="1002" spans="1:4" ht="14.25">
      <c r="A1002" s="195" t="s">
        <v>944</v>
      </c>
      <c r="B1002" s="185"/>
      <c r="C1002" s="186"/>
      <c r="D1002" s="100">
        <f t="shared" si="16"/>
      </c>
    </row>
    <row r="1003" spans="1:4" ht="14.25">
      <c r="A1003" s="195" t="s">
        <v>945</v>
      </c>
      <c r="B1003" s="185"/>
      <c r="C1003" s="186"/>
      <c r="D1003" s="100">
        <f t="shared" si="16"/>
      </c>
    </row>
    <row r="1004" spans="1:4" ht="14.25">
      <c r="A1004" s="195" t="s">
        <v>946</v>
      </c>
      <c r="B1004" s="185"/>
      <c r="C1004" s="186"/>
      <c r="D1004" s="100">
        <f t="shared" si="16"/>
      </c>
    </row>
    <row r="1005" spans="1:4" ht="14.25">
      <c r="A1005" s="196" t="s">
        <v>947</v>
      </c>
      <c r="B1005" s="185"/>
      <c r="C1005" s="186"/>
      <c r="D1005" s="100">
        <f t="shared" si="16"/>
      </c>
    </row>
    <row r="1006" spans="1:4" ht="14.25">
      <c r="A1006" s="195" t="s">
        <v>948</v>
      </c>
      <c r="B1006" s="185">
        <v>1384</v>
      </c>
      <c r="C1006" s="186">
        <v>1200</v>
      </c>
      <c r="D1006" s="100">
        <f t="shared" si="16"/>
        <v>-0.1329479768786127</v>
      </c>
    </row>
    <row r="1007" spans="1:4" ht="14.25">
      <c r="A1007" s="195" t="s">
        <v>949</v>
      </c>
      <c r="B1007" s="185"/>
      <c r="C1007" s="186"/>
      <c r="D1007" s="100">
        <f t="shared" si="16"/>
      </c>
    </row>
    <row r="1008" spans="1:4" ht="14.25">
      <c r="A1008" s="195" t="s">
        <v>869</v>
      </c>
      <c r="B1008" s="185"/>
      <c r="C1008" s="186"/>
      <c r="D1008" s="100">
        <f t="shared" si="16"/>
      </c>
    </row>
    <row r="1009" spans="1:4" ht="14.25">
      <c r="A1009" s="195" t="s">
        <v>950</v>
      </c>
      <c r="B1009" s="185"/>
      <c r="C1009" s="186"/>
      <c r="D1009" s="100">
        <f t="shared" si="16"/>
      </c>
    </row>
    <row r="1010" spans="1:4" ht="14.25">
      <c r="A1010" s="195" t="s">
        <v>951</v>
      </c>
      <c r="B1010" s="185">
        <v>400</v>
      </c>
      <c r="C1010" s="186"/>
      <c r="D1010" s="100">
        <f t="shared" si="16"/>
      </c>
    </row>
    <row r="1011" spans="1:4" ht="14.25">
      <c r="A1011" s="197" t="s">
        <v>952</v>
      </c>
      <c r="B1011" s="183">
        <v>243</v>
      </c>
      <c r="C1011" s="183">
        <v>230</v>
      </c>
      <c r="D1011" s="100">
        <f t="shared" si="16"/>
        <v>-0.053497942386831254</v>
      </c>
    </row>
    <row r="1012" spans="1:4" ht="14.25">
      <c r="A1012" s="195" t="s">
        <v>160</v>
      </c>
      <c r="B1012" s="185">
        <v>176</v>
      </c>
      <c r="C1012" s="186">
        <v>172</v>
      </c>
      <c r="D1012" s="100">
        <f t="shared" si="16"/>
        <v>-0.022727272727272707</v>
      </c>
    </row>
    <row r="1013" spans="1:4" ht="14.25">
      <c r="A1013" s="195" t="s">
        <v>161</v>
      </c>
      <c r="B1013" s="185">
        <v>10</v>
      </c>
      <c r="C1013" s="186" t="s">
        <v>192</v>
      </c>
      <c r="D1013" s="100">
        <f t="shared" si="16"/>
      </c>
    </row>
    <row r="1014" spans="1:4" ht="14.25">
      <c r="A1014" s="195" t="s">
        <v>162</v>
      </c>
      <c r="B1014" s="185"/>
      <c r="C1014" s="186" t="s">
        <v>192</v>
      </c>
      <c r="D1014" s="100">
        <f t="shared" si="16"/>
      </c>
    </row>
    <row r="1015" spans="1:4" ht="14.25">
      <c r="A1015" s="195" t="s">
        <v>953</v>
      </c>
      <c r="B1015" s="96"/>
      <c r="C1015" s="96"/>
      <c r="D1015" s="100">
        <f t="shared" si="16"/>
      </c>
    </row>
    <row r="1016" spans="1:4" ht="14.25">
      <c r="A1016" s="195" t="s">
        <v>954</v>
      </c>
      <c r="B1016" s="185">
        <v>-4</v>
      </c>
      <c r="C1016" s="186" t="s">
        <v>192</v>
      </c>
      <c r="D1016" s="100">
        <f t="shared" si="16"/>
      </c>
    </row>
    <row r="1017" spans="1:4" ht="14.25">
      <c r="A1017" s="195" t="s">
        <v>955</v>
      </c>
      <c r="B1017" s="185"/>
      <c r="C1017" s="186" t="s">
        <v>192</v>
      </c>
      <c r="D1017" s="100">
        <f t="shared" si="16"/>
      </c>
    </row>
    <row r="1018" spans="1:4" ht="14.25">
      <c r="A1018" s="195" t="s">
        <v>956</v>
      </c>
      <c r="B1018" s="185"/>
      <c r="C1018" s="186" t="s">
        <v>192</v>
      </c>
      <c r="D1018" s="100">
        <f t="shared" si="16"/>
      </c>
    </row>
    <row r="1019" spans="1:4" ht="14.25">
      <c r="A1019" s="195" t="s">
        <v>957</v>
      </c>
      <c r="B1019" s="185">
        <v>61</v>
      </c>
      <c r="C1019" s="186">
        <v>58</v>
      </c>
      <c r="D1019" s="100">
        <f t="shared" si="16"/>
        <v>-0.049180327868852514</v>
      </c>
    </row>
    <row r="1020" spans="1:4" ht="14.25">
      <c r="A1020" s="197" t="s">
        <v>958</v>
      </c>
      <c r="B1020" s="183">
        <v>5</v>
      </c>
      <c r="C1020" s="183"/>
      <c r="D1020" s="100">
        <f t="shared" si="16"/>
      </c>
    </row>
    <row r="1021" spans="1:4" ht="14.25">
      <c r="A1021" s="195" t="s">
        <v>160</v>
      </c>
      <c r="B1021" s="185"/>
      <c r="C1021" s="186"/>
      <c r="D1021" s="100">
        <f t="shared" si="16"/>
      </c>
    </row>
    <row r="1022" spans="1:4" ht="14.25">
      <c r="A1022" s="195" t="s">
        <v>161</v>
      </c>
      <c r="B1022" s="185"/>
      <c r="C1022" s="186"/>
      <c r="D1022" s="100">
        <f t="shared" si="16"/>
      </c>
    </row>
    <row r="1023" spans="1:4" ht="14.25">
      <c r="A1023" s="195" t="s">
        <v>162</v>
      </c>
      <c r="B1023" s="185"/>
      <c r="C1023" s="186"/>
      <c r="D1023" s="100">
        <f t="shared" si="16"/>
      </c>
    </row>
    <row r="1024" spans="1:4" ht="14.25">
      <c r="A1024" s="195" t="s">
        <v>959</v>
      </c>
      <c r="B1024" s="185"/>
      <c r="C1024" s="186"/>
      <c r="D1024" s="100">
        <f t="shared" si="16"/>
      </c>
    </row>
    <row r="1025" spans="1:4" ht="14.25">
      <c r="A1025" s="195" t="s">
        <v>960</v>
      </c>
      <c r="C1025" s="186"/>
      <c r="D1025" s="100">
        <f t="shared" si="16"/>
      </c>
    </row>
    <row r="1026" spans="1:4" ht="14.25">
      <c r="A1026" s="195" t="s">
        <v>961</v>
      </c>
      <c r="B1026" s="185">
        <v>5</v>
      </c>
      <c r="C1026" s="96"/>
      <c r="D1026" s="100">
        <f t="shared" si="16"/>
      </c>
    </row>
    <row r="1027" spans="1:4" ht="14.25">
      <c r="A1027" s="197" t="s">
        <v>962</v>
      </c>
      <c r="B1027" s="183">
        <v>36</v>
      </c>
      <c r="C1027" s="183">
        <v>400</v>
      </c>
      <c r="D1027" s="100">
        <f t="shared" si="16"/>
        <v>10.11111111111111</v>
      </c>
    </row>
    <row r="1028" spans="1:4" ht="14.25">
      <c r="A1028" s="195" t="s">
        <v>160</v>
      </c>
      <c r="B1028" s="185"/>
      <c r="C1028" s="186" t="s">
        <v>192</v>
      </c>
      <c r="D1028" s="100">
        <f t="shared" si="16"/>
      </c>
    </row>
    <row r="1029" spans="1:4" ht="14.25">
      <c r="A1029" s="195" t="s">
        <v>161</v>
      </c>
      <c r="B1029" s="185"/>
      <c r="C1029" s="186" t="s">
        <v>192</v>
      </c>
      <c r="D1029" s="100">
        <f t="shared" si="16"/>
      </c>
    </row>
    <row r="1030" spans="1:4" ht="14.25">
      <c r="A1030" s="195" t="s">
        <v>162</v>
      </c>
      <c r="B1030" s="185"/>
      <c r="C1030" s="186" t="s">
        <v>192</v>
      </c>
      <c r="D1030" s="100">
        <f t="shared" si="16"/>
      </c>
    </row>
    <row r="1031" spans="1:4" ht="14.25">
      <c r="A1031" s="195" t="s">
        <v>963</v>
      </c>
      <c r="B1031" s="185">
        <v>36</v>
      </c>
      <c r="C1031" s="186">
        <v>100</v>
      </c>
      <c r="D1031" s="100">
        <f t="shared" si="16"/>
        <v>1.7777777777777777</v>
      </c>
    </row>
    <row r="1032" spans="1:4" ht="14.25">
      <c r="A1032" s="195" t="s">
        <v>964</v>
      </c>
      <c r="B1032" s="185"/>
      <c r="C1032" s="186">
        <v>300</v>
      </c>
      <c r="D1032" s="100">
        <f t="shared" si="16"/>
      </c>
    </row>
    <row r="1033" spans="1:4" ht="14.25">
      <c r="A1033" s="196" t="s">
        <v>965</v>
      </c>
      <c r="B1033" s="185"/>
      <c r="C1033" s="186"/>
      <c r="D1033" s="100">
        <f t="shared" si="16"/>
      </c>
    </row>
    <row r="1034" spans="1:4" ht="14.25">
      <c r="A1034" s="198" t="s">
        <v>966</v>
      </c>
      <c r="B1034" s="96"/>
      <c r="C1034" s="96"/>
      <c r="D1034" s="100">
        <f t="shared" si="16"/>
      </c>
    </row>
    <row r="1035" spans="1:4" ht="14.25">
      <c r="A1035" s="195" t="s">
        <v>967</v>
      </c>
      <c r="B1035" s="96"/>
      <c r="C1035" s="96"/>
      <c r="D1035" s="100">
        <f t="shared" si="16"/>
      </c>
    </row>
    <row r="1036" spans="1:4" ht="14.25">
      <c r="A1036" s="195" t="s">
        <v>968</v>
      </c>
      <c r="B1036" s="96"/>
      <c r="C1036" s="96"/>
      <c r="D1036" s="100">
        <f t="shared" si="16"/>
      </c>
    </row>
    <row r="1037" spans="1:4" ht="14.25">
      <c r="A1037" s="195" t="s">
        <v>969</v>
      </c>
      <c r="B1037" s="96"/>
      <c r="C1037" s="96"/>
      <c r="D1037" s="100">
        <f t="shared" si="16"/>
      </c>
    </row>
    <row r="1038" spans="1:4" ht="14.25">
      <c r="A1038" s="195" t="s">
        <v>970</v>
      </c>
      <c r="B1038" s="96"/>
      <c r="C1038" s="96"/>
      <c r="D1038" s="100">
        <f t="shared" si="16"/>
      </c>
    </row>
    <row r="1039" spans="1:4" ht="14.25">
      <c r="A1039" s="195" t="s">
        <v>971</v>
      </c>
      <c r="B1039" s="96"/>
      <c r="C1039" s="96"/>
      <c r="D1039" s="100">
        <f t="shared" si="16"/>
      </c>
    </row>
    <row r="1040" spans="1:4" ht="14.25">
      <c r="A1040" s="195" t="s">
        <v>972</v>
      </c>
      <c r="B1040" s="96"/>
      <c r="C1040" s="96"/>
      <c r="D1040" s="100">
        <f t="shared" si="16"/>
      </c>
    </row>
    <row r="1041" spans="1:4" ht="14.25">
      <c r="A1041" s="198" t="s">
        <v>973</v>
      </c>
      <c r="B1041" s="96"/>
      <c r="C1041" s="96"/>
      <c r="D1041" s="100">
        <f t="shared" si="16"/>
      </c>
    </row>
    <row r="1042" spans="1:4" ht="14.25">
      <c r="A1042" s="195" t="s">
        <v>974</v>
      </c>
      <c r="B1042" s="96"/>
      <c r="C1042" s="96"/>
      <c r="D1042" s="100">
        <f aca="true" t="shared" si="17" ref="D1042:D1105">IF(OR(ISERROR(C1042/B1042-1),C1042=0),"",C1042/B1042-1)</f>
      </c>
    </row>
    <row r="1043" spans="1:4" ht="14.25">
      <c r="A1043" s="195" t="s">
        <v>975</v>
      </c>
      <c r="B1043" s="96"/>
      <c r="C1043" s="96"/>
      <c r="D1043" s="100">
        <f t="shared" si="17"/>
      </c>
    </row>
    <row r="1044" spans="1:4" ht="14.25">
      <c r="A1044" s="195" t="s">
        <v>976</v>
      </c>
      <c r="B1044" s="96"/>
      <c r="C1044" s="96"/>
      <c r="D1044" s="100">
        <f t="shared" si="17"/>
      </c>
    </row>
    <row r="1045" spans="1:4" ht="14.25">
      <c r="A1045" s="195" t="s">
        <v>977</v>
      </c>
      <c r="B1045" s="96"/>
      <c r="C1045" s="96"/>
      <c r="D1045" s="100">
        <f t="shared" si="17"/>
      </c>
    </row>
    <row r="1046" spans="1:4" ht="14.25">
      <c r="A1046" s="195" t="s">
        <v>978</v>
      </c>
      <c r="B1046" s="96"/>
      <c r="C1046" s="96"/>
      <c r="D1046" s="100">
        <f t="shared" si="17"/>
      </c>
    </row>
    <row r="1047" spans="1:4" ht="14.25">
      <c r="A1047" s="197" t="s">
        <v>979</v>
      </c>
      <c r="B1047" s="96"/>
      <c r="C1047" s="96"/>
      <c r="D1047" s="100">
        <f t="shared" si="17"/>
      </c>
    </row>
    <row r="1048" spans="1:4" ht="14.25">
      <c r="A1048" s="195" t="s">
        <v>980</v>
      </c>
      <c r="B1048" s="96"/>
      <c r="C1048" s="96"/>
      <c r="D1048" s="100">
        <f t="shared" si="17"/>
      </c>
    </row>
    <row r="1049" spans="1:4" ht="14.25">
      <c r="A1049" s="195" t="s">
        <v>981</v>
      </c>
      <c r="B1049" s="96"/>
      <c r="C1049" s="96"/>
      <c r="D1049" s="100">
        <f t="shared" si="17"/>
      </c>
    </row>
    <row r="1050" spans="1:4" ht="14.25">
      <c r="A1050" s="195" t="s">
        <v>982</v>
      </c>
      <c r="B1050" s="96"/>
      <c r="C1050" s="96"/>
      <c r="D1050" s="100">
        <f t="shared" si="17"/>
      </c>
    </row>
    <row r="1051" spans="1:4" ht="14.25">
      <c r="A1051" s="197" t="s">
        <v>983</v>
      </c>
      <c r="B1051" s="96"/>
      <c r="C1051" s="96"/>
      <c r="D1051" s="100">
        <f t="shared" si="17"/>
      </c>
    </row>
    <row r="1052" spans="1:4" ht="14.25">
      <c r="A1052" s="195" t="s">
        <v>984</v>
      </c>
      <c r="B1052" s="96"/>
      <c r="C1052" s="96"/>
      <c r="D1052" s="100">
        <f t="shared" si="17"/>
      </c>
    </row>
    <row r="1053" spans="1:4" ht="14.25">
      <c r="A1053" s="195" t="s">
        <v>985</v>
      </c>
      <c r="B1053" s="96"/>
      <c r="C1053" s="96"/>
      <c r="D1053" s="100">
        <f t="shared" si="17"/>
      </c>
    </row>
    <row r="1054" spans="1:4" ht="14.25">
      <c r="A1054" s="195" t="s">
        <v>986</v>
      </c>
      <c r="B1054" s="96"/>
      <c r="C1054" s="96"/>
      <c r="D1054" s="100">
        <f t="shared" si="17"/>
      </c>
    </row>
    <row r="1055" spans="1:4" ht="14.25">
      <c r="A1055" s="195" t="s">
        <v>987</v>
      </c>
      <c r="B1055" s="96"/>
      <c r="C1055" s="96"/>
      <c r="D1055" s="100">
        <f t="shared" si="17"/>
      </c>
    </row>
    <row r="1056" spans="1:4" ht="14.25">
      <c r="A1056" s="196" t="s">
        <v>988</v>
      </c>
      <c r="B1056" s="96"/>
      <c r="C1056" s="96"/>
      <c r="D1056" s="100">
        <f t="shared" si="17"/>
      </c>
    </row>
    <row r="1057" spans="1:4" ht="14.25">
      <c r="A1057" s="195" t="s">
        <v>983</v>
      </c>
      <c r="B1057" s="96"/>
      <c r="C1057" s="96"/>
      <c r="D1057" s="100">
        <f t="shared" si="17"/>
      </c>
    </row>
    <row r="1058" spans="1:4" ht="14.25">
      <c r="A1058" s="200" t="s">
        <v>989</v>
      </c>
      <c r="B1058" s="183">
        <v>1566</v>
      </c>
      <c r="C1058" s="183">
        <v>372</v>
      </c>
      <c r="D1058" s="100">
        <f t="shared" si="17"/>
        <v>-0.7624521072796935</v>
      </c>
    </row>
    <row r="1059" spans="1:4" ht="14.25">
      <c r="A1059" s="197" t="s">
        <v>990</v>
      </c>
      <c r="B1059" s="183">
        <v>952</v>
      </c>
      <c r="C1059" s="183">
        <v>223</v>
      </c>
      <c r="D1059" s="100">
        <f t="shared" si="17"/>
        <v>-0.7657563025210083</v>
      </c>
    </row>
    <row r="1060" spans="1:4" ht="14.25">
      <c r="A1060" s="195" t="s">
        <v>160</v>
      </c>
      <c r="B1060" s="185">
        <v>87</v>
      </c>
      <c r="C1060" s="186">
        <v>83</v>
      </c>
      <c r="D1060" s="100">
        <f t="shared" si="17"/>
        <v>-0.04597701149425293</v>
      </c>
    </row>
    <row r="1061" spans="1:4" ht="14.25">
      <c r="A1061" s="195" t="s">
        <v>161</v>
      </c>
      <c r="B1061" s="185"/>
      <c r="C1061" s="186" t="s">
        <v>192</v>
      </c>
      <c r="D1061" s="100">
        <f t="shared" si="17"/>
      </c>
    </row>
    <row r="1062" spans="1:4" ht="14.25">
      <c r="A1062" s="195" t="s">
        <v>162</v>
      </c>
      <c r="B1062" s="185"/>
      <c r="C1062" s="186" t="s">
        <v>192</v>
      </c>
      <c r="D1062" s="100">
        <f t="shared" si="17"/>
      </c>
    </row>
    <row r="1063" spans="1:4" ht="14.25">
      <c r="A1063" s="195" t="s">
        <v>991</v>
      </c>
      <c r="B1063" s="185"/>
      <c r="C1063" s="186" t="s">
        <v>192</v>
      </c>
      <c r="D1063" s="100">
        <f t="shared" si="17"/>
      </c>
    </row>
    <row r="1064" spans="1:4" ht="14.25">
      <c r="A1064" s="195" t="s">
        <v>992</v>
      </c>
      <c r="B1064" s="185">
        <v>-1</v>
      </c>
      <c r="C1064" s="186" t="s">
        <v>192</v>
      </c>
      <c r="D1064" s="100">
        <f t="shared" si="17"/>
      </c>
    </row>
    <row r="1065" spans="1:4" ht="14.25">
      <c r="A1065" s="195" t="s">
        <v>993</v>
      </c>
      <c r="B1065" s="185"/>
      <c r="C1065" s="186" t="s">
        <v>192</v>
      </c>
      <c r="D1065" s="100">
        <f t="shared" si="17"/>
      </c>
    </row>
    <row r="1066" spans="1:4" ht="14.25">
      <c r="A1066" s="195" t="s">
        <v>994</v>
      </c>
      <c r="B1066" s="185">
        <v>786</v>
      </c>
      <c r="C1066" s="186">
        <v>50</v>
      </c>
      <c r="D1066" s="100">
        <f t="shared" si="17"/>
        <v>-0.9363867684478372</v>
      </c>
    </row>
    <row r="1067" spans="1:4" ht="14.25">
      <c r="A1067" s="195" t="s">
        <v>166</v>
      </c>
      <c r="B1067" s="185"/>
      <c r="C1067" s="186" t="s">
        <v>192</v>
      </c>
      <c r="D1067" s="100">
        <f t="shared" si="17"/>
      </c>
    </row>
    <row r="1068" spans="1:4" ht="14.25">
      <c r="A1068" s="195" t="s">
        <v>995</v>
      </c>
      <c r="B1068" s="185">
        <v>80</v>
      </c>
      <c r="C1068" s="186">
        <v>90</v>
      </c>
      <c r="D1068" s="100">
        <f t="shared" si="17"/>
        <v>0.125</v>
      </c>
    </row>
    <row r="1069" spans="1:4" ht="14.25">
      <c r="A1069" s="197" t="s">
        <v>996</v>
      </c>
      <c r="B1069" s="183">
        <v>555</v>
      </c>
      <c r="C1069" s="183">
        <v>149</v>
      </c>
      <c r="D1069" s="100">
        <f t="shared" si="17"/>
        <v>-0.7315315315315316</v>
      </c>
    </row>
    <row r="1070" spans="1:4" ht="14.25">
      <c r="A1070" s="195" t="s">
        <v>160</v>
      </c>
      <c r="B1070" s="185">
        <v>3</v>
      </c>
      <c r="C1070" s="186"/>
      <c r="D1070" s="100">
        <f t="shared" si="17"/>
      </c>
    </row>
    <row r="1071" spans="1:4" ht="14.25">
      <c r="A1071" s="195" t="s">
        <v>161</v>
      </c>
      <c r="B1071" s="185"/>
      <c r="C1071" s="186"/>
      <c r="D1071" s="100">
        <f t="shared" si="17"/>
      </c>
    </row>
    <row r="1072" spans="1:4" ht="14.25">
      <c r="A1072" s="195" t="s">
        <v>162</v>
      </c>
      <c r="B1072" s="185"/>
      <c r="C1072" s="186"/>
      <c r="D1072" s="100">
        <f t="shared" si="17"/>
      </c>
    </row>
    <row r="1073" spans="1:4" ht="14.25">
      <c r="A1073" s="195" t="s">
        <v>997</v>
      </c>
      <c r="B1073" s="185">
        <v>39</v>
      </c>
      <c r="C1073" s="186"/>
      <c r="D1073" s="100">
        <f t="shared" si="17"/>
      </c>
    </row>
    <row r="1074" spans="1:4" ht="14.25">
      <c r="A1074" s="195" t="s">
        <v>998</v>
      </c>
      <c r="B1074" s="185"/>
      <c r="C1074" s="186"/>
      <c r="D1074" s="100">
        <f t="shared" si="17"/>
      </c>
    </row>
    <row r="1075" spans="1:4" ht="14.25">
      <c r="A1075" s="195" t="s">
        <v>999</v>
      </c>
      <c r="B1075" s="185">
        <v>513</v>
      </c>
      <c r="C1075" s="186">
        <v>149</v>
      </c>
      <c r="D1075" s="100">
        <f t="shared" si="17"/>
        <v>-0.7095516569200779</v>
      </c>
    </row>
    <row r="1076" spans="1:4" ht="14.25">
      <c r="A1076" s="197" t="s">
        <v>1000</v>
      </c>
      <c r="B1076" s="183">
        <v>59</v>
      </c>
      <c r="C1076" s="183"/>
      <c r="D1076" s="100">
        <f t="shared" si="17"/>
      </c>
    </row>
    <row r="1077" spans="1:4" ht="14.25">
      <c r="A1077" s="195" t="s">
        <v>160</v>
      </c>
      <c r="B1077" s="185"/>
      <c r="C1077" s="186"/>
      <c r="D1077" s="100">
        <f t="shared" si="17"/>
      </c>
    </row>
    <row r="1078" spans="1:4" ht="14.25">
      <c r="A1078" s="195" t="s">
        <v>161</v>
      </c>
      <c r="B1078" s="185"/>
      <c r="C1078" s="186"/>
      <c r="D1078" s="100">
        <f t="shared" si="17"/>
      </c>
    </row>
    <row r="1079" spans="1:4" ht="14.25">
      <c r="A1079" s="195" t="s">
        <v>162</v>
      </c>
      <c r="B1079" s="185"/>
      <c r="C1079" s="186"/>
      <c r="D1079" s="100">
        <f t="shared" si="17"/>
      </c>
    </row>
    <row r="1080" spans="1:4" ht="14.25">
      <c r="A1080" s="195" t="s">
        <v>1001</v>
      </c>
      <c r="B1080" s="185"/>
      <c r="C1080" s="186"/>
      <c r="D1080" s="100">
        <f t="shared" si="17"/>
      </c>
    </row>
    <row r="1081" spans="1:4" ht="14.25">
      <c r="A1081" s="195" t="s">
        <v>1002</v>
      </c>
      <c r="B1081" s="185">
        <v>59</v>
      </c>
      <c r="C1081" s="186"/>
      <c r="D1081" s="100">
        <f t="shared" si="17"/>
      </c>
    </row>
    <row r="1082" spans="1:4" ht="14.25">
      <c r="A1082" s="197" t="s">
        <v>1003</v>
      </c>
      <c r="B1082" s="96"/>
      <c r="C1082" s="96"/>
      <c r="D1082" s="100">
        <f t="shared" si="17"/>
      </c>
    </row>
    <row r="1083" spans="1:4" ht="14.25">
      <c r="A1083" s="195" t="s">
        <v>1004</v>
      </c>
      <c r="B1083" s="96"/>
      <c r="C1083" s="96"/>
      <c r="D1083" s="100">
        <f t="shared" si="17"/>
      </c>
    </row>
    <row r="1084" spans="1:4" ht="14.25">
      <c r="A1084" s="195" t="s">
        <v>1005</v>
      </c>
      <c r="B1084" s="96"/>
      <c r="C1084" s="96"/>
      <c r="D1084" s="100">
        <f t="shared" si="17"/>
      </c>
    </row>
    <row r="1085" spans="1:4" ht="14.25">
      <c r="A1085" s="195" t="s">
        <v>1006</v>
      </c>
      <c r="B1085" s="96"/>
      <c r="C1085" s="96"/>
      <c r="D1085" s="100">
        <f t="shared" si="17"/>
      </c>
    </row>
    <row r="1086" spans="1:4" ht="14.25">
      <c r="A1086" s="195" t="s">
        <v>1007</v>
      </c>
      <c r="B1086" s="96"/>
      <c r="C1086" s="96"/>
      <c r="D1086" s="100">
        <f t="shared" si="17"/>
      </c>
    </row>
    <row r="1087" spans="1:4" ht="14.25">
      <c r="A1087" s="195" t="s">
        <v>1008</v>
      </c>
      <c r="B1087" s="96"/>
      <c r="C1087" s="96"/>
      <c r="D1087" s="100">
        <f t="shared" si="17"/>
      </c>
    </row>
    <row r="1088" spans="1:4" ht="14.25">
      <c r="A1088" s="197" t="s">
        <v>1009</v>
      </c>
      <c r="B1088" s="96"/>
      <c r="C1088" s="96"/>
      <c r="D1088" s="100">
        <f t="shared" si="17"/>
      </c>
    </row>
    <row r="1089" spans="1:4" ht="14.25">
      <c r="A1089" s="195" t="s">
        <v>1010</v>
      </c>
      <c r="B1089" s="96"/>
      <c r="C1089" s="96"/>
      <c r="D1089" s="100">
        <f t="shared" si="17"/>
      </c>
    </row>
    <row r="1090" spans="1:4" ht="14.25">
      <c r="A1090" s="195" t="s">
        <v>1009</v>
      </c>
      <c r="B1090" s="96"/>
      <c r="C1090" s="96"/>
      <c r="D1090" s="100">
        <f t="shared" si="17"/>
      </c>
    </row>
    <row r="1091" spans="1:4" ht="14.25">
      <c r="A1091" s="200" t="s">
        <v>1011</v>
      </c>
      <c r="B1091" s="183">
        <v>12</v>
      </c>
      <c r="C1091" s="183">
        <v>10</v>
      </c>
      <c r="D1091" s="100">
        <f t="shared" si="17"/>
        <v>-0.16666666666666663</v>
      </c>
    </row>
    <row r="1092" spans="1:4" ht="14.25">
      <c r="A1092" s="197" t="s">
        <v>1012</v>
      </c>
      <c r="B1092" s="183"/>
      <c r="C1092" s="183"/>
      <c r="D1092" s="100">
        <f t="shared" si="17"/>
      </c>
    </row>
    <row r="1093" spans="1:4" ht="14.25">
      <c r="A1093" s="195" t="s">
        <v>160</v>
      </c>
      <c r="B1093" s="185"/>
      <c r="C1093" s="186"/>
      <c r="D1093" s="100">
        <f t="shared" si="17"/>
      </c>
    </row>
    <row r="1094" spans="1:4" ht="14.25">
      <c r="A1094" s="195" t="s">
        <v>161</v>
      </c>
      <c r="B1094" s="185"/>
      <c r="C1094" s="186"/>
      <c r="D1094" s="100">
        <f t="shared" si="17"/>
      </c>
    </row>
    <row r="1095" spans="1:4" ht="14.25">
      <c r="A1095" s="195" t="s">
        <v>162</v>
      </c>
      <c r="B1095" s="185"/>
      <c r="C1095" s="186"/>
      <c r="D1095" s="100">
        <f t="shared" si="17"/>
      </c>
    </row>
    <row r="1096" spans="1:4" ht="14.25">
      <c r="A1096" s="195" t="s">
        <v>1013</v>
      </c>
      <c r="B1096" s="185"/>
      <c r="C1096" s="186"/>
      <c r="D1096" s="100">
        <f t="shared" si="17"/>
      </c>
    </row>
    <row r="1097" spans="1:4" ht="14.25">
      <c r="A1097" s="195" t="s">
        <v>166</v>
      </c>
      <c r="B1097" s="185"/>
      <c r="C1097" s="186"/>
      <c r="D1097" s="100">
        <f t="shared" si="17"/>
      </c>
    </row>
    <row r="1098" spans="1:4" ht="14.25">
      <c r="A1098" s="195" t="s">
        <v>1014</v>
      </c>
      <c r="B1098" s="185"/>
      <c r="C1098" s="186"/>
      <c r="D1098" s="100">
        <f t="shared" si="17"/>
      </c>
    </row>
    <row r="1099" spans="1:4" ht="14.25">
      <c r="A1099" s="197" t="s">
        <v>1015</v>
      </c>
      <c r="B1099" s="183"/>
      <c r="C1099" s="183"/>
      <c r="D1099" s="100">
        <f t="shared" si="17"/>
      </c>
    </row>
    <row r="1100" spans="1:4" ht="14.25">
      <c r="A1100" s="195" t="s">
        <v>1016</v>
      </c>
      <c r="B1100" s="185"/>
      <c r="C1100" s="186"/>
      <c r="D1100" s="100">
        <f t="shared" si="17"/>
      </c>
    </row>
    <row r="1101" spans="1:4" ht="14.25">
      <c r="A1101" s="195" t="s">
        <v>1017</v>
      </c>
      <c r="B1101" s="185"/>
      <c r="C1101" s="186"/>
      <c r="D1101" s="100">
        <f t="shared" si="17"/>
      </c>
    </row>
    <row r="1102" spans="1:4" ht="14.25">
      <c r="A1102" s="195" t="s">
        <v>1018</v>
      </c>
      <c r="B1102" s="185"/>
      <c r="C1102" s="186"/>
      <c r="D1102" s="100">
        <f t="shared" si="17"/>
      </c>
    </row>
    <row r="1103" spans="1:4" ht="14.25">
      <c r="A1103" s="195" t="s">
        <v>1019</v>
      </c>
      <c r="B1103" s="185"/>
      <c r="C1103" s="186"/>
      <c r="D1103" s="100">
        <f t="shared" si="17"/>
      </c>
    </row>
    <row r="1104" spans="1:4" ht="14.25">
      <c r="A1104" s="195" t="s">
        <v>1020</v>
      </c>
      <c r="B1104" s="185"/>
      <c r="C1104" s="186"/>
      <c r="D1104" s="100">
        <f t="shared" si="17"/>
      </c>
    </row>
    <row r="1105" spans="1:4" ht="14.25">
      <c r="A1105" s="195" t="s">
        <v>1021</v>
      </c>
      <c r="D1105" s="100">
        <f t="shared" si="17"/>
      </c>
    </row>
    <row r="1106" spans="1:4" ht="14.25">
      <c r="A1106" s="195" t="s">
        <v>1022</v>
      </c>
      <c r="B1106" s="96"/>
      <c r="C1106" s="96"/>
      <c r="D1106" s="100">
        <f aca="true" t="shared" si="18" ref="D1106:D1169">IF(OR(ISERROR(C1106/B1106-1),C1106=0),"",C1106/B1106-1)</f>
      </c>
    </row>
    <row r="1107" spans="1:4" ht="14.25">
      <c r="A1107" s="195" t="s">
        <v>1023</v>
      </c>
      <c r="B1107" s="96"/>
      <c r="C1107" s="96"/>
      <c r="D1107" s="100">
        <f t="shared" si="18"/>
      </c>
    </row>
    <row r="1108" spans="1:4" ht="14.25">
      <c r="A1108" s="195" t="s">
        <v>1024</v>
      </c>
      <c r="B1108" s="96"/>
      <c r="C1108" s="96"/>
      <c r="D1108" s="100">
        <f t="shared" si="18"/>
      </c>
    </row>
    <row r="1109" spans="1:4" ht="14.25">
      <c r="A1109" s="197" t="s">
        <v>1025</v>
      </c>
      <c r="B1109" s="96"/>
      <c r="C1109" s="96"/>
      <c r="D1109" s="100">
        <f t="shared" si="18"/>
      </c>
    </row>
    <row r="1110" spans="1:4" ht="14.25">
      <c r="A1110" s="195" t="s">
        <v>1026</v>
      </c>
      <c r="B1110" s="96"/>
      <c r="C1110" s="96"/>
      <c r="D1110" s="100">
        <f t="shared" si="18"/>
      </c>
    </row>
    <row r="1111" spans="1:4" ht="14.25">
      <c r="A1111" s="195" t="s">
        <v>1027</v>
      </c>
      <c r="B1111" s="96"/>
      <c r="C1111" s="96"/>
      <c r="D1111" s="100">
        <f t="shared" si="18"/>
      </c>
    </row>
    <row r="1112" spans="1:4" ht="14.25">
      <c r="A1112" s="195" t="s">
        <v>1028</v>
      </c>
      <c r="B1112" s="96"/>
      <c r="C1112" s="96"/>
      <c r="D1112" s="100">
        <f t="shared" si="18"/>
      </c>
    </row>
    <row r="1113" spans="1:4" ht="14.25">
      <c r="A1113" s="195" t="s">
        <v>1029</v>
      </c>
      <c r="B1113" s="96"/>
      <c r="C1113" s="96"/>
      <c r="D1113" s="100">
        <f t="shared" si="18"/>
      </c>
    </row>
    <row r="1114" spans="1:4" ht="14.25">
      <c r="A1114" s="195" t="s">
        <v>1030</v>
      </c>
      <c r="B1114" s="96"/>
      <c r="C1114" s="96"/>
      <c r="D1114" s="100">
        <f t="shared" si="18"/>
      </c>
    </row>
    <row r="1115" spans="1:4" ht="14.25">
      <c r="A1115" s="197" t="s">
        <v>1031</v>
      </c>
      <c r="B1115" s="185">
        <v>12</v>
      </c>
      <c r="C1115" s="186">
        <v>10</v>
      </c>
      <c r="D1115" s="100">
        <f t="shared" si="18"/>
        <v>-0.16666666666666663</v>
      </c>
    </row>
    <row r="1116" spans="1:4" ht="14.25">
      <c r="A1116" s="195" t="s">
        <v>1031</v>
      </c>
      <c r="B1116" s="185">
        <v>12</v>
      </c>
      <c r="C1116" s="186">
        <v>10</v>
      </c>
      <c r="D1116" s="100">
        <f t="shared" si="18"/>
        <v>-0.16666666666666663</v>
      </c>
    </row>
    <row r="1117" spans="1:4" ht="14.25">
      <c r="A1117" s="200" t="s">
        <v>1032</v>
      </c>
      <c r="B1117" s="96"/>
      <c r="C1117" s="96"/>
      <c r="D1117" s="100">
        <f t="shared" si="18"/>
      </c>
    </row>
    <row r="1118" spans="1:4" ht="14.25">
      <c r="A1118" s="201" t="s">
        <v>1033</v>
      </c>
      <c r="B1118" s="96"/>
      <c r="C1118" s="96"/>
      <c r="D1118" s="100">
        <f t="shared" si="18"/>
      </c>
    </row>
    <row r="1119" spans="1:4" ht="14.25">
      <c r="A1119" s="201" t="s">
        <v>1034</v>
      </c>
      <c r="B1119" s="96"/>
      <c r="C1119" s="96"/>
      <c r="D1119" s="100">
        <f t="shared" si="18"/>
      </c>
    </row>
    <row r="1120" spans="1:4" ht="14.25">
      <c r="A1120" s="201" t="s">
        <v>1035</v>
      </c>
      <c r="B1120" s="96"/>
      <c r="C1120" s="96"/>
      <c r="D1120" s="100">
        <f t="shared" si="18"/>
      </c>
    </row>
    <row r="1121" spans="1:4" ht="14.25">
      <c r="A1121" s="201" t="s">
        <v>1036</v>
      </c>
      <c r="B1121" s="96"/>
      <c r="C1121" s="96"/>
      <c r="D1121" s="100">
        <f t="shared" si="18"/>
      </c>
    </row>
    <row r="1122" spans="1:4" ht="14.25">
      <c r="A1122" s="201" t="s">
        <v>1037</v>
      </c>
      <c r="B1122" s="96"/>
      <c r="C1122" s="96"/>
      <c r="D1122" s="100">
        <f t="shared" si="18"/>
      </c>
    </row>
    <row r="1123" spans="1:4" ht="14.25">
      <c r="A1123" s="201" t="s">
        <v>730</v>
      </c>
      <c r="B1123" s="96"/>
      <c r="C1123" s="96"/>
      <c r="D1123" s="100">
        <f t="shared" si="18"/>
      </c>
    </row>
    <row r="1124" spans="1:4" ht="14.25">
      <c r="A1124" s="201" t="s">
        <v>1038</v>
      </c>
      <c r="B1124" s="96"/>
      <c r="C1124" s="96"/>
      <c r="D1124" s="100">
        <f t="shared" si="18"/>
      </c>
    </row>
    <row r="1125" spans="1:4" ht="14.25">
      <c r="A1125" s="201" t="s">
        <v>1039</v>
      </c>
      <c r="B1125" s="96"/>
      <c r="C1125" s="96"/>
      <c r="D1125" s="100">
        <f t="shared" si="18"/>
      </c>
    </row>
    <row r="1126" spans="1:4" ht="14.25">
      <c r="A1126" s="201" t="s">
        <v>127</v>
      </c>
      <c r="B1126" s="96"/>
      <c r="C1126" s="96"/>
      <c r="D1126" s="100">
        <f t="shared" si="18"/>
      </c>
    </row>
    <row r="1127" spans="1:4" ht="14.25">
      <c r="A1127" s="200" t="s">
        <v>1040</v>
      </c>
      <c r="B1127" s="183">
        <v>4752</v>
      </c>
      <c r="C1127" s="183">
        <v>3234</v>
      </c>
      <c r="D1127" s="100">
        <f t="shared" si="18"/>
        <v>-0.3194444444444444</v>
      </c>
    </row>
    <row r="1128" spans="1:4" ht="14.25">
      <c r="A1128" s="197" t="s">
        <v>1041</v>
      </c>
      <c r="B1128" s="183">
        <v>4665</v>
      </c>
      <c r="C1128" s="183">
        <v>2898</v>
      </c>
      <c r="D1128" s="100">
        <f t="shared" si="18"/>
        <v>-0.37877813504823155</v>
      </c>
    </row>
    <row r="1129" spans="1:4" ht="14.25">
      <c r="A1129" s="195" t="s">
        <v>160</v>
      </c>
      <c r="B1129" s="185">
        <v>691</v>
      </c>
      <c r="C1129" s="186">
        <v>679</v>
      </c>
      <c r="D1129" s="100">
        <f t="shared" si="18"/>
        <v>-0.01736613603473225</v>
      </c>
    </row>
    <row r="1130" spans="1:4" ht="14.25">
      <c r="A1130" s="195" t="s">
        <v>161</v>
      </c>
      <c r="B1130" s="185">
        <v>34</v>
      </c>
      <c r="C1130" s="186" t="s">
        <v>192</v>
      </c>
      <c r="D1130" s="100">
        <f t="shared" si="18"/>
      </c>
    </row>
    <row r="1131" spans="1:4" ht="14.25">
      <c r="A1131" s="195" t="s">
        <v>162</v>
      </c>
      <c r="B1131" s="185"/>
      <c r="C1131" s="186" t="s">
        <v>192</v>
      </c>
      <c r="D1131" s="100">
        <f t="shared" si="18"/>
      </c>
    </row>
    <row r="1132" spans="1:4" ht="14.25">
      <c r="A1132" s="195" t="s">
        <v>1042</v>
      </c>
      <c r="B1132" s="185"/>
      <c r="C1132" s="186" t="s">
        <v>192</v>
      </c>
      <c r="D1132" s="100">
        <f t="shared" si="18"/>
      </c>
    </row>
    <row r="1133" spans="1:4" ht="14.25">
      <c r="A1133" s="195" t="s">
        <v>1043</v>
      </c>
      <c r="B1133" s="185"/>
      <c r="C1133" s="186" t="s">
        <v>192</v>
      </c>
      <c r="D1133" s="100">
        <f t="shared" si="18"/>
      </c>
    </row>
    <row r="1134" spans="1:4" ht="14.25">
      <c r="A1134" s="195" t="s">
        <v>1044</v>
      </c>
      <c r="B1134" s="185"/>
      <c r="C1134" s="186" t="s">
        <v>192</v>
      </c>
      <c r="D1134" s="100">
        <f t="shared" si="18"/>
      </c>
    </row>
    <row r="1135" spans="1:4" ht="14.25">
      <c r="A1135" s="195" t="s">
        <v>1045</v>
      </c>
      <c r="B1135" s="185"/>
      <c r="C1135" s="186" t="s">
        <v>192</v>
      </c>
      <c r="D1135" s="100">
        <f t="shared" si="18"/>
      </c>
    </row>
    <row r="1136" spans="1:4" ht="14.25">
      <c r="A1136" s="195" t="s">
        <v>1046</v>
      </c>
      <c r="B1136" s="185"/>
      <c r="C1136" s="186" t="s">
        <v>192</v>
      </c>
      <c r="D1136" s="100">
        <f t="shared" si="18"/>
      </c>
    </row>
    <row r="1137" spans="1:4" ht="14.25">
      <c r="A1137" s="195" t="s">
        <v>1047</v>
      </c>
      <c r="B1137" s="185"/>
      <c r="C1137" s="186" t="s">
        <v>192</v>
      </c>
      <c r="D1137" s="100">
        <f t="shared" si="18"/>
      </c>
    </row>
    <row r="1138" spans="1:4" ht="14.25">
      <c r="A1138" s="195" t="s">
        <v>1048</v>
      </c>
      <c r="B1138" s="185">
        <v>2300</v>
      </c>
      <c r="C1138" s="186">
        <v>1590</v>
      </c>
      <c r="D1138" s="100">
        <f t="shared" si="18"/>
        <v>-0.30869565217391304</v>
      </c>
    </row>
    <row r="1139" spans="1:4" ht="14.25">
      <c r="A1139" s="195" t="s">
        <v>1049</v>
      </c>
      <c r="B1139" s="185">
        <v>1121</v>
      </c>
      <c r="C1139" s="186">
        <v>200</v>
      </c>
      <c r="D1139" s="100">
        <f t="shared" si="18"/>
        <v>-0.8215878679750224</v>
      </c>
    </row>
    <row r="1140" spans="1:4" ht="14.25">
      <c r="A1140" s="195" t="s">
        <v>1050</v>
      </c>
      <c r="B1140" s="185"/>
      <c r="C1140" s="186" t="s">
        <v>192</v>
      </c>
      <c r="D1140" s="100">
        <f t="shared" si="18"/>
      </c>
    </row>
    <row r="1141" spans="1:4" ht="14.25">
      <c r="A1141" s="195" t="s">
        <v>1051</v>
      </c>
      <c r="B1141" s="185"/>
      <c r="C1141" s="186" t="s">
        <v>192</v>
      </c>
      <c r="D1141" s="100">
        <f t="shared" si="18"/>
      </c>
    </row>
    <row r="1142" spans="1:4" ht="14.25">
      <c r="A1142" s="195" t="s">
        <v>1052</v>
      </c>
      <c r="B1142" s="185"/>
      <c r="C1142" s="186" t="s">
        <v>192</v>
      </c>
      <c r="D1142" s="100">
        <f t="shared" si="18"/>
      </c>
    </row>
    <row r="1143" spans="1:4" ht="14.25">
      <c r="A1143" s="195" t="s">
        <v>1053</v>
      </c>
      <c r="B1143" s="185"/>
      <c r="C1143" s="186" t="s">
        <v>192</v>
      </c>
      <c r="D1143" s="100">
        <f t="shared" si="18"/>
      </c>
    </row>
    <row r="1144" spans="1:4" ht="14.25">
      <c r="A1144" s="195" t="s">
        <v>1054</v>
      </c>
      <c r="B1144" s="185"/>
      <c r="C1144" s="186" t="s">
        <v>192</v>
      </c>
      <c r="D1144" s="100">
        <f t="shared" si="18"/>
      </c>
    </row>
    <row r="1145" spans="1:4" ht="14.25">
      <c r="A1145" s="195" t="s">
        <v>1055</v>
      </c>
      <c r="B1145" s="185"/>
      <c r="C1145" s="186" t="s">
        <v>192</v>
      </c>
      <c r="D1145" s="100">
        <f t="shared" si="18"/>
      </c>
    </row>
    <row r="1146" spans="1:4" ht="14.25">
      <c r="A1146" s="195" t="s">
        <v>166</v>
      </c>
      <c r="B1146" s="185">
        <v>291</v>
      </c>
      <c r="C1146" s="186">
        <v>319</v>
      </c>
      <c r="D1146" s="100">
        <f t="shared" si="18"/>
        <v>0.09621993127147777</v>
      </c>
    </row>
    <row r="1147" spans="1:4" ht="14.25">
      <c r="A1147" s="195" t="s">
        <v>1056</v>
      </c>
      <c r="B1147" s="185">
        <v>228</v>
      </c>
      <c r="C1147" s="186">
        <v>110</v>
      </c>
      <c r="D1147" s="100">
        <f t="shared" si="18"/>
        <v>-0.5175438596491229</v>
      </c>
    </row>
    <row r="1148" spans="1:4" ht="14.25">
      <c r="A1148" s="197" t="s">
        <v>1057</v>
      </c>
      <c r="B1148" s="96"/>
      <c r="C1148" s="96"/>
      <c r="D1148" s="100">
        <f t="shared" si="18"/>
      </c>
    </row>
    <row r="1149" spans="1:4" ht="14.25">
      <c r="A1149" s="195" t="s">
        <v>160</v>
      </c>
      <c r="B1149" s="96"/>
      <c r="C1149" s="96"/>
      <c r="D1149" s="100">
        <f t="shared" si="18"/>
      </c>
    </row>
    <row r="1150" spans="1:4" ht="14.25">
      <c r="A1150" s="195" t="s">
        <v>161</v>
      </c>
      <c r="B1150" s="96"/>
      <c r="C1150" s="96"/>
      <c r="D1150" s="100">
        <f t="shared" si="18"/>
      </c>
    </row>
    <row r="1151" spans="1:4" ht="14.25">
      <c r="A1151" s="195" t="s">
        <v>162</v>
      </c>
      <c r="B1151" s="96"/>
      <c r="C1151" s="96"/>
      <c r="D1151" s="100">
        <f t="shared" si="18"/>
      </c>
    </row>
    <row r="1152" spans="1:4" ht="14.25">
      <c r="A1152" s="195" t="s">
        <v>1058</v>
      </c>
      <c r="B1152" s="96"/>
      <c r="C1152" s="96"/>
      <c r="D1152" s="100">
        <f t="shared" si="18"/>
      </c>
    </row>
    <row r="1153" spans="1:4" ht="14.25">
      <c r="A1153" s="195" t="s">
        <v>1059</v>
      </c>
      <c r="B1153" s="96"/>
      <c r="C1153" s="96"/>
      <c r="D1153" s="100">
        <f t="shared" si="18"/>
      </c>
    </row>
    <row r="1154" spans="1:4" ht="14.25">
      <c r="A1154" s="195" t="s">
        <v>1060</v>
      </c>
      <c r="B1154" s="96"/>
      <c r="C1154" s="96"/>
      <c r="D1154" s="100">
        <f t="shared" si="18"/>
      </c>
    </row>
    <row r="1155" spans="1:4" ht="14.25">
      <c r="A1155" s="195" t="s">
        <v>166</v>
      </c>
      <c r="B1155" s="96"/>
      <c r="C1155" s="96"/>
      <c r="D1155" s="100">
        <f t="shared" si="18"/>
      </c>
    </row>
    <row r="1156" spans="1:4" ht="14.25">
      <c r="A1156" s="195" t="s">
        <v>1061</v>
      </c>
      <c r="B1156" s="96"/>
      <c r="C1156" s="96"/>
      <c r="D1156" s="100">
        <f t="shared" si="18"/>
      </c>
    </row>
    <row r="1157" spans="1:4" ht="14.25">
      <c r="A1157" s="197" t="s">
        <v>1062</v>
      </c>
      <c r="B1157" s="183">
        <v>62</v>
      </c>
      <c r="C1157" s="183">
        <v>123</v>
      </c>
      <c r="D1157" s="100">
        <f t="shared" si="18"/>
        <v>0.9838709677419355</v>
      </c>
    </row>
    <row r="1158" spans="1:4" ht="14.25">
      <c r="A1158" s="195" t="s">
        <v>160</v>
      </c>
      <c r="B1158" s="185"/>
      <c r="C1158" s="186"/>
      <c r="D1158" s="100">
        <f t="shared" si="18"/>
      </c>
    </row>
    <row r="1159" spans="1:4" ht="14.25">
      <c r="A1159" s="195" t="s">
        <v>161</v>
      </c>
      <c r="B1159" s="185"/>
      <c r="C1159" s="186"/>
      <c r="D1159" s="100">
        <f t="shared" si="18"/>
      </c>
    </row>
    <row r="1160" spans="1:4" ht="14.25">
      <c r="A1160" s="195" t="s">
        <v>162</v>
      </c>
      <c r="B1160" s="185"/>
      <c r="C1160" s="186"/>
      <c r="D1160" s="100">
        <f t="shared" si="18"/>
      </c>
    </row>
    <row r="1161" spans="1:4" ht="14.25">
      <c r="A1161" s="195" t="s">
        <v>1063</v>
      </c>
      <c r="B1161" s="185"/>
      <c r="C1161" s="186"/>
      <c r="D1161" s="100">
        <f t="shared" si="18"/>
      </c>
    </row>
    <row r="1162" spans="1:4" ht="14.25">
      <c r="A1162" s="195" t="s">
        <v>1064</v>
      </c>
      <c r="B1162" s="185">
        <v>2</v>
      </c>
      <c r="C1162" s="186">
        <v>53</v>
      </c>
      <c r="D1162" s="100">
        <f t="shared" si="18"/>
        <v>25.5</v>
      </c>
    </row>
    <row r="1163" spans="1:4" ht="14.25">
      <c r="A1163" s="195" t="s">
        <v>1065</v>
      </c>
      <c r="B1163" s="185"/>
      <c r="C1163" s="186" t="s">
        <v>192</v>
      </c>
      <c r="D1163" s="100">
        <f t="shared" si="18"/>
      </c>
    </row>
    <row r="1164" spans="1:4" ht="14.25">
      <c r="A1164" s="195" t="s">
        <v>1066</v>
      </c>
      <c r="B1164" s="185"/>
      <c r="C1164" s="186" t="s">
        <v>192</v>
      </c>
      <c r="D1164" s="100">
        <f t="shared" si="18"/>
      </c>
    </row>
    <row r="1165" spans="1:4" ht="14.25">
      <c r="A1165" s="195" t="s">
        <v>1067</v>
      </c>
      <c r="B1165" s="185"/>
      <c r="C1165" s="186" t="s">
        <v>192</v>
      </c>
      <c r="D1165" s="100">
        <f t="shared" si="18"/>
      </c>
    </row>
    <row r="1166" spans="1:4" ht="14.25">
      <c r="A1166" s="195" t="s">
        <v>1068</v>
      </c>
      <c r="B1166" s="185"/>
      <c r="C1166" s="186" t="s">
        <v>192</v>
      </c>
      <c r="D1166" s="100">
        <f t="shared" si="18"/>
      </c>
    </row>
    <row r="1167" spans="1:4" ht="14.25">
      <c r="A1167" s="195" t="s">
        <v>1069</v>
      </c>
      <c r="B1167" s="185"/>
      <c r="C1167" s="186" t="s">
        <v>192</v>
      </c>
      <c r="D1167" s="100">
        <f t="shared" si="18"/>
      </c>
    </row>
    <row r="1168" spans="1:4" ht="14.25">
      <c r="A1168" s="195" t="s">
        <v>1070</v>
      </c>
      <c r="B1168" s="185">
        <v>60</v>
      </c>
      <c r="C1168" s="186">
        <v>70</v>
      </c>
      <c r="D1168" s="100">
        <f t="shared" si="18"/>
        <v>0.16666666666666674</v>
      </c>
    </row>
    <row r="1169" spans="1:4" ht="14.25">
      <c r="A1169" s="195" t="s">
        <v>1071</v>
      </c>
      <c r="B1169" s="185"/>
      <c r="C1169" s="186"/>
      <c r="D1169" s="100">
        <f t="shared" si="18"/>
      </c>
    </row>
    <row r="1170" spans="1:4" ht="14.25">
      <c r="A1170" s="197" t="s">
        <v>1072</v>
      </c>
      <c r="B1170" s="183">
        <v>6</v>
      </c>
      <c r="C1170" s="183">
        <v>5</v>
      </c>
      <c r="D1170" s="100">
        <f aca="true" t="shared" si="19" ref="D1170:D1233">IF(OR(ISERROR(C1170/B1170-1),C1170=0),"",C1170/B1170-1)</f>
        <v>-0.16666666666666663</v>
      </c>
    </row>
    <row r="1171" spans="1:4" ht="14.25">
      <c r="A1171" s="195" t="s">
        <v>160</v>
      </c>
      <c r="B1171" s="185"/>
      <c r="C1171" s="186"/>
      <c r="D1171" s="100">
        <f t="shared" si="19"/>
      </c>
    </row>
    <row r="1172" spans="1:4" ht="14.25">
      <c r="A1172" s="195" t="s">
        <v>161</v>
      </c>
      <c r="B1172" s="185"/>
      <c r="C1172" s="186"/>
      <c r="D1172" s="100">
        <f t="shared" si="19"/>
      </c>
    </row>
    <row r="1173" spans="1:4" ht="14.25">
      <c r="A1173" s="195" t="s">
        <v>162</v>
      </c>
      <c r="B1173" s="185"/>
      <c r="C1173" s="186"/>
      <c r="D1173" s="100">
        <f t="shared" si="19"/>
      </c>
    </row>
    <row r="1174" spans="1:4" ht="14.25">
      <c r="A1174" s="195" t="s">
        <v>1073</v>
      </c>
      <c r="B1174" s="185">
        <v>6</v>
      </c>
      <c r="C1174" s="186">
        <v>5</v>
      </c>
      <c r="D1174" s="100">
        <f t="shared" si="19"/>
        <v>-0.16666666666666663</v>
      </c>
    </row>
    <row r="1175" spans="1:4" ht="14.25">
      <c r="A1175" s="195" t="s">
        <v>1074</v>
      </c>
      <c r="B1175" s="185"/>
      <c r="C1175" s="186"/>
      <c r="D1175" s="100">
        <f t="shared" si="19"/>
      </c>
    </row>
    <row r="1176" spans="1:4" ht="14.25">
      <c r="A1176" s="195" t="s">
        <v>1075</v>
      </c>
      <c r="B1176" s="185"/>
      <c r="C1176" s="186"/>
      <c r="D1176" s="100">
        <f t="shared" si="19"/>
      </c>
    </row>
    <row r="1177" spans="1:4" ht="14.25">
      <c r="A1177" s="195" t="s">
        <v>1076</v>
      </c>
      <c r="B1177" s="185"/>
      <c r="C1177" s="186"/>
      <c r="D1177" s="100">
        <f t="shared" si="19"/>
      </c>
    </row>
    <row r="1178" spans="1:4" ht="14.25">
      <c r="A1178" s="195" t="s">
        <v>1077</v>
      </c>
      <c r="B1178" s="185"/>
      <c r="C1178" s="186"/>
      <c r="D1178" s="100">
        <f t="shared" si="19"/>
      </c>
    </row>
    <row r="1179" spans="1:4" ht="14.25">
      <c r="A1179" s="195" t="s">
        <v>1078</v>
      </c>
      <c r="B1179" s="185"/>
      <c r="C1179" s="186"/>
      <c r="D1179" s="100">
        <f t="shared" si="19"/>
      </c>
    </row>
    <row r="1180" spans="1:4" ht="14.25">
      <c r="A1180" s="195" t="s">
        <v>1079</v>
      </c>
      <c r="B1180" s="185"/>
      <c r="C1180" s="186"/>
      <c r="D1180" s="100">
        <f t="shared" si="19"/>
      </c>
    </row>
    <row r="1181" spans="1:4" ht="14.25">
      <c r="A1181" s="195" t="s">
        <v>1080</v>
      </c>
      <c r="B1181" s="185"/>
      <c r="C1181" s="186"/>
      <c r="D1181" s="100">
        <f t="shared" si="19"/>
      </c>
    </row>
    <row r="1182" spans="1:4" ht="14.25">
      <c r="A1182" s="195" t="s">
        <v>1081</v>
      </c>
      <c r="B1182" s="185"/>
      <c r="C1182" s="186"/>
      <c r="D1182" s="100">
        <f t="shared" si="19"/>
      </c>
    </row>
    <row r="1183" spans="1:4" ht="14.25">
      <c r="A1183" s="195" t="s">
        <v>1082</v>
      </c>
      <c r="B1183" s="185"/>
      <c r="C1183" s="186"/>
      <c r="D1183" s="100">
        <f t="shared" si="19"/>
      </c>
    </row>
    <row r="1184" spans="1:4" ht="14.25">
      <c r="A1184" s="195" t="s">
        <v>1083</v>
      </c>
      <c r="B1184" s="185"/>
      <c r="C1184" s="186"/>
      <c r="D1184" s="100">
        <f t="shared" si="19"/>
      </c>
    </row>
    <row r="1185" spans="1:4" ht="14.25">
      <c r="A1185" s="197" t="s">
        <v>1084</v>
      </c>
      <c r="B1185" s="185">
        <v>19</v>
      </c>
      <c r="C1185" s="186">
        <v>208</v>
      </c>
      <c r="D1185" s="100">
        <f t="shared" si="19"/>
        <v>9.947368421052632</v>
      </c>
    </row>
    <row r="1186" spans="1:4" ht="14.25">
      <c r="A1186" s="195" t="s">
        <v>1084</v>
      </c>
      <c r="B1186" s="185">
        <v>19</v>
      </c>
      <c r="C1186" s="186">
        <v>208</v>
      </c>
      <c r="D1186" s="100">
        <f t="shared" si="19"/>
        <v>9.947368421052632</v>
      </c>
    </row>
    <row r="1187" spans="1:4" ht="14.25">
      <c r="A1187" s="200" t="s">
        <v>1085</v>
      </c>
      <c r="B1187" s="183">
        <v>7488</v>
      </c>
      <c r="C1187" s="183">
        <v>7831</v>
      </c>
      <c r="D1187" s="100">
        <f t="shared" si="19"/>
        <v>0.045806623931623935</v>
      </c>
    </row>
    <row r="1188" spans="1:4" ht="14.25">
      <c r="A1188" s="197" t="s">
        <v>1086</v>
      </c>
      <c r="B1188" s="183">
        <v>307</v>
      </c>
      <c r="C1188" s="183">
        <v>1854</v>
      </c>
      <c r="D1188" s="100">
        <f t="shared" si="19"/>
        <v>5.039087947882736</v>
      </c>
    </row>
    <row r="1189" spans="1:4" ht="14.25">
      <c r="A1189" s="195" t="s">
        <v>1087</v>
      </c>
      <c r="B1189" s="185">
        <v>-44</v>
      </c>
      <c r="C1189" s="186">
        <v>100</v>
      </c>
      <c r="D1189" s="100">
        <f t="shared" si="19"/>
        <v>-3.272727272727273</v>
      </c>
    </row>
    <row r="1190" spans="1:4" ht="14.25">
      <c r="A1190" s="195" t="s">
        <v>1088</v>
      </c>
      <c r="B1190" s="185"/>
      <c r="C1190" s="186" t="s">
        <v>192</v>
      </c>
      <c r="D1190" s="100">
        <f t="shared" si="19"/>
      </c>
    </row>
    <row r="1191" spans="1:4" ht="14.25">
      <c r="A1191" s="195" t="s">
        <v>1089</v>
      </c>
      <c r="B1191" s="185">
        <v>-464</v>
      </c>
      <c r="C1191" s="186">
        <v>50</v>
      </c>
      <c r="D1191" s="100">
        <f t="shared" si="19"/>
        <v>-1.1077586206896552</v>
      </c>
    </row>
    <row r="1192" spans="1:4" ht="14.25">
      <c r="A1192" s="195" t="s">
        <v>1090</v>
      </c>
      <c r="B1192" s="185"/>
      <c r="C1192" s="186" t="s">
        <v>192</v>
      </c>
      <c r="D1192" s="100">
        <f t="shared" si="19"/>
      </c>
    </row>
    <row r="1193" spans="1:4" ht="14.25">
      <c r="A1193" s="195" t="s">
        <v>1091</v>
      </c>
      <c r="B1193" s="185">
        <v>1242</v>
      </c>
      <c r="C1193" s="186">
        <v>1504</v>
      </c>
      <c r="D1193" s="100">
        <f t="shared" si="19"/>
        <v>0.21095008051529796</v>
      </c>
    </row>
    <row r="1194" spans="1:4" ht="14.25">
      <c r="A1194" s="195" t="s">
        <v>1092</v>
      </c>
      <c r="B1194" s="185">
        <v>79</v>
      </c>
      <c r="C1194" s="186">
        <v>150</v>
      </c>
      <c r="D1194" s="100">
        <f t="shared" si="19"/>
        <v>0.8987341772151898</v>
      </c>
    </row>
    <row r="1195" spans="1:4" ht="14.25">
      <c r="A1195" s="195" t="s">
        <v>705</v>
      </c>
      <c r="B1195" s="185">
        <v>18</v>
      </c>
      <c r="C1195" s="186">
        <v>50</v>
      </c>
      <c r="D1195" s="100">
        <f t="shared" si="19"/>
        <v>1.7777777777777777</v>
      </c>
    </row>
    <row r="1196" spans="1:4" ht="14.25">
      <c r="A1196" s="195" t="s">
        <v>1093</v>
      </c>
      <c r="B1196" s="185">
        <v>-524</v>
      </c>
      <c r="C1196" s="186" t="s">
        <v>192</v>
      </c>
      <c r="D1196" s="100">
        <f t="shared" si="19"/>
      </c>
    </row>
    <row r="1197" spans="1:4" ht="14.25">
      <c r="A1197" s="197" t="s">
        <v>1094</v>
      </c>
      <c r="B1197" s="183">
        <v>7181</v>
      </c>
      <c r="C1197" s="183">
        <v>5977</v>
      </c>
      <c r="D1197" s="100">
        <f t="shared" si="19"/>
        <v>-0.16766467065868262</v>
      </c>
    </row>
    <row r="1198" spans="1:4" ht="14.25">
      <c r="A1198" s="195" t="s">
        <v>1095</v>
      </c>
      <c r="B1198" s="185">
        <v>6643</v>
      </c>
      <c r="C1198" s="186">
        <v>5777</v>
      </c>
      <c r="D1198" s="100">
        <f t="shared" si="19"/>
        <v>-0.13036278789703448</v>
      </c>
    </row>
    <row r="1199" spans="1:4" ht="14.25">
      <c r="A1199" s="195" t="s">
        <v>1096</v>
      </c>
      <c r="B1199" s="185"/>
      <c r="C1199" s="186" t="s">
        <v>192</v>
      </c>
      <c r="D1199" s="100">
        <f t="shared" si="19"/>
      </c>
    </row>
    <row r="1200" spans="1:4" ht="14.25">
      <c r="A1200" s="195" t="s">
        <v>1097</v>
      </c>
      <c r="B1200" s="185">
        <v>538</v>
      </c>
      <c r="C1200" s="186">
        <v>200</v>
      </c>
      <c r="D1200" s="100">
        <f t="shared" si="19"/>
        <v>-0.6282527881040892</v>
      </c>
    </row>
    <row r="1201" spans="1:4" ht="14.25">
      <c r="A1201" s="197" t="s">
        <v>1098</v>
      </c>
      <c r="B1201" s="183"/>
      <c r="C1201" s="183"/>
      <c r="D1201" s="100">
        <f t="shared" si="19"/>
      </c>
    </row>
    <row r="1202" spans="1:4" ht="14.25">
      <c r="A1202" s="195" t="s">
        <v>1099</v>
      </c>
      <c r="B1202" s="185"/>
      <c r="C1202" s="186"/>
      <c r="D1202" s="100">
        <f t="shared" si="19"/>
      </c>
    </row>
    <row r="1203" spans="1:4" ht="14.25">
      <c r="A1203" s="195" t="s">
        <v>1100</v>
      </c>
      <c r="B1203" s="185"/>
      <c r="C1203" s="186"/>
      <c r="D1203" s="100">
        <f t="shared" si="19"/>
      </c>
    </row>
    <row r="1204" spans="1:4" ht="14.25">
      <c r="A1204" s="195" t="s">
        <v>1101</v>
      </c>
      <c r="B1204" s="96"/>
      <c r="C1204" s="96"/>
      <c r="D1204" s="100">
        <f t="shared" si="19"/>
      </c>
    </row>
    <row r="1205" spans="1:4" ht="14.25">
      <c r="A1205" s="200" t="s">
        <v>1102</v>
      </c>
      <c r="B1205" s="183">
        <v>390</v>
      </c>
      <c r="C1205" s="183">
        <v>463</v>
      </c>
      <c r="D1205" s="100">
        <f t="shared" si="19"/>
        <v>0.18717948717948718</v>
      </c>
    </row>
    <row r="1206" spans="1:4" ht="14.25">
      <c r="A1206" s="197" t="s">
        <v>1103</v>
      </c>
      <c r="B1206" s="183">
        <v>291</v>
      </c>
      <c r="C1206" s="183">
        <v>353</v>
      </c>
      <c r="D1206" s="100">
        <f t="shared" si="19"/>
        <v>0.21305841924398616</v>
      </c>
    </row>
    <row r="1207" spans="1:4" ht="14.25">
      <c r="A1207" s="195" t="s">
        <v>160</v>
      </c>
      <c r="B1207" s="185"/>
      <c r="C1207" s="186"/>
      <c r="D1207" s="100">
        <f t="shared" si="19"/>
      </c>
    </row>
    <row r="1208" spans="1:4" ht="14.25">
      <c r="A1208" s="195" t="s">
        <v>161</v>
      </c>
      <c r="B1208" s="185">
        <v>6</v>
      </c>
      <c r="C1208" s="186">
        <v>6</v>
      </c>
      <c r="D1208" s="100">
        <f t="shared" si="19"/>
        <v>0</v>
      </c>
    </row>
    <row r="1209" spans="1:4" ht="14.25">
      <c r="A1209" s="195" t="s">
        <v>162</v>
      </c>
      <c r="B1209" s="185"/>
      <c r="C1209" s="186" t="s">
        <v>192</v>
      </c>
      <c r="D1209" s="100">
        <f t="shared" si="19"/>
      </c>
    </row>
    <row r="1210" spans="1:4" ht="14.25">
      <c r="A1210" s="195" t="s">
        <v>1104</v>
      </c>
      <c r="B1210" s="185"/>
      <c r="C1210" s="186" t="s">
        <v>192</v>
      </c>
      <c r="D1210" s="100">
        <f t="shared" si="19"/>
      </c>
    </row>
    <row r="1211" spans="1:4" ht="14.25">
      <c r="A1211" s="195" t="s">
        <v>1105</v>
      </c>
      <c r="B1211" s="185"/>
      <c r="C1211" s="186">
        <v>59</v>
      </c>
      <c r="D1211" s="100">
        <f t="shared" si="19"/>
      </c>
    </row>
    <row r="1212" spans="1:4" ht="14.25">
      <c r="A1212" s="195" t="s">
        <v>1106</v>
      </c>
      <c r="B1212" s="185">
        <v>12</v>
      </c>
      <c r="C1212" s="186">
        <v>12</v>
      </c>
      <c r="D1212" s="100">
        <f t="shared" si="19"/>
        <v>0</v>
      </c>
    </row>
    <row r="1213" spans="1:4" ht="14.25">
      <c r="A1213" s="195" t="s">
        <v>1107</v>
      </c>
      <c r="B1213" s="185"/>
      <c r="C1213" s="186" t="s">
        <v>192</v>
      </c>
      <c r="D1213" s="100">
        <f t="shared" si="19"/>
      </c>
    </row>
    <row r="1214" spans="1:4" ht="14.25">
      <c r="A1214" s="195" t="s">
        <v>1108</v>
      </c>
      <c r="B1214" s="185">
        <v>27</v>
      </c>
      <c r="C1214" s="186">
        <v>30</v>
      </c>
      <c r="D1214" s="100">
        <f t="shared" si="19"/>
        <v>0.11111111111111116</v>
      </c>
    </row>
    <row r="1215" spans="1:4" ht="14.25">
      <c r="A1215" s="195" t="s">
        <v>1109</v>
      </c>
      <c r="B1215" s="185"/>
      <c r="C1215" s="186" t="s">
        <v>192</v>
      </c>
      <c r="D1215" s="100">
        <f t="shared" si="19"/>
      </c>
    </row>
    <row r="1216" spans="1:4" ht="14.25">
      <c r="A1216" s="195" t="s">
        <v>1110</v>
      </c>
      <c r="B1216" s="185"/>
      <c r="C1216" s="186" t="s">
        <v>192</v>
      </c>
      <c r="D1216" s="100">
        <f t="shared" si="19"/>
      </c>
    </row>
    <row r="1217" spans="1:4" ht="14.25">
      <c r="A1217" s="195" t="s">
        <v>1111</v>
      </c>
      <c r="B1217" s="185">
        <v>246</v>
      </c>
      <c r="C1217" s="186">
        <v>246</v>
      </c>
      <c r="D1217" s="100">
        <f t="shared" si="19"/>
        <v>0</v>
      </c>
    </row>
    <row r="1218" spans="1:4" ht="14.25">
      <c r="A1218" s="195" t="s">
        <v>1112</v>
      </c>
      <c r="B1218" s="185"/>
      <c r="C1218" s="186" t="s">
        <v>192</v>
      </c>
      <c r="D1218" s="100">
        <f t="shared" si="19"/>
      </c>
    </row>
    <row r="1219" spans="1:4" ht="14.25">
      <c r="A1219" s="195" t="s">
        <v>166</v>
      </c>
      <c r="B1219" s="185"/>
      <c r="C1219" s="186" t="s">
        <v>192</v>
      </c>
      <c r="D1219" s="100">
        <f t="shared" si="19"/>
      </c>
    </row>
    <row r="1220" spans="1:4" ht="14.25">
      <c r="A1220" s="195" t="s">
        <v>1113</v>
      </c>
      <c r="B1220" s="185"/>
      <c r="C1220" s="186" t="s">
        <v>192</v>
      </c>
      <c r="D1220" s="100">
        <f t="shared" si="19"/>
      </c>
    </row>
    <row r="1221" spans="1:4" ht="14.25">
      <c r="A1221" s="197" t="s">
        <v>1114</v>
      </c>
      <c r="B1221" s="96"/>
      <c r="C1221" s="96"/>
      <c r="D1221" s="100">
        <f t="shared" si="19"/>
      </c>
    </row>
    <row r="1222" spans="1:4" ht="14.25">
      <c r="A1222" s="195" t="s">
        <v>160</v>
      </c>
      <c r="B1222" s="96"/>
      <c r="C1222" s="96"/>
      <c r="D1222" s="100">
        <f t="shared" si="19"/>
      </c>
    </row>
    <row r="1223" spans="1:4" ht="14.25">
      <c r="A1223" s="195" t="s">
        <v>161</v>
      </c>
      <c r="B1223" s="96"/>
      <c r="C1223" s="96"/>
      <c r="D1223" s="100">
        <f t="shared" si="19"/>
      </c>
    </row>
    <row r="1224" spans="1:4" ht="14.25">
      <c r="A1224" s="195" t="s">
        <v>162</v>
      </c>
      <c r="B1224" s="96"/>
      <c r="C1224" s="96"/>
      <c r="D1224" s="100">
        <f t="shared" si="19"/>
      </c>
    </row>
    <row r="1225" spans="1:4" ht="14.25">
      <c r="A1225" s="195" t="s">
        <v>1115</v>
      </c>
      <c r="B1225" s="96"/>
      <c r="C1225" s="96"/>
      <c r="D1225" s="100">
        <f t="shared" si="19"/>
      </c>
    </row>
    <row r="1226" spans="1:4" ht="14.25">
      <c r="A1226" s="195" t="s">
        <v>1116</v>
      </c>
      <c r="B1226" s="96"/>
      <c r="C1226" s="96"/>
      <c r="D1226" s="100">
        <f t="shared" si="19"/>
      </c>
    </row>
    <row r="1227" spans="1:4" ht="14.25">
      <c r="A1227" s="195" t="s">
        <v>1117</v>
      </c>
      <c r="B1227" s="96"/>
      <c r="C1227" s="96"/>
      <c r="D1227" s="100">
        <f t="shared" si="19"/>
      </c>
    </row>
    <row r="1228" spans="1:4" ht="14.25">
      <c r="A1228" s="195" t="s">
        <v>1118</v>
      </c>
      <c r="B1228" s="96"/>
      <c r="C1228" s="96"/>
      <c r="D1228" s="100">
        <f t="shared" si="19"/>
      </c>
    </row>
    <row r="1229" spans="1:4" ht="14.25">
      <c r="A1229" s="195" t="s">
        <v>1119</v>
      </c>
      <c r="B1229" s="96"/>
      <c r="C1229" s="96"/>
      <c r="D1229" s="100">
        <f t="shared" si="19"/>
      </c>
    </row>
    <row r="1230" spans="1:4" ht="14.25">
      <c r="A1230" s="195" t="s">
        <v>1120</v>
      </c>
      <c r="B1230" s="96"/>
      <c r="C1230" s="96"/>
      <c r="D1230" s="100">
        <f t="shared" si="19"/>
      </c>
    </row>
    <row r="1231" spans="1:4" ht="14.25">
      <c r="A1231" s="195" t="s">
        <v>1121</v>
      </c>
      <c r="B1231" s="96"/>
      <c r="C1231" s="96"/>
      <c r="D1231" s="100">
        <f t="shared" si="19"/>
      </c>
    </row>
    <row r="1232" spans="1:4" ht="14.25">
      <c r="A1232" s="195" t="s">
        <v>1122</v>
      </c>
      <c r="B1232" s="96"/>
      <c r="C1232" s="96"/>
      <c r="D1232" s="100">
        <f t="shared" si="19"/>
      </c>
    </row>
    <row r="1233" spans="1:4" ht="14.25">
      <c r="A1233" s="195" t="s">
        <v>166</v>
      </c>
      <c r="B1233" s="96"/>
      <c r="C1233" s="96"/>
      <c r="D1233" s="100">
        <f t="shared" si="19"/>
      </c>
    </row>
    <row r="1234" spans="1:4" ht="14.25">
      <c r="A1234" s="195" t="s">
        <v>1123</v>
      </c>
      <c r="B1234" s="96"/>
      <c r="C1234" s="96"/>
      <c r="D1234" s="100">
        <f aca="true" t="shared" si="20" ref="D1234:D1272">IF(OR(ISERROR(C1234/B1234-1),C1234=0),"",C1234/B1234-1)</f>
      </c>
    </row>
    <row r="1235" spans="1:4" ht="14.25">
      <c r="A1235" s="197" t="s">
        <v>1124</v>
      </c>
      <c r="B1235" s="96"/>
      <c r="C1235" s="96"/>
      <c r="D1235" s="100">
        <f t="shared" si="20"/>
      </c>
    </row>
    <row r="1236" spans="1:4" ht="14.25">
      <c r="A1236" s="195" t="s">
        <v>1125</v>
      </c>
      <c r="B1236" s="96"/>
      <c r="C1236" s="96"/>
      <c r="D1236" s="100">
        <f t="shared" si="20"/>
      </c>
    </row>
    <row r="1237" spans="1:4" ht="14.25">
      <c r="A1237" s="195" t="s">
        <v>1126</v>
      </c>
      <c r="B1237" s="96"/>
      <c r="C1237" s="96"/>
      <c r="D1237" s="100">
        <f t="shared" si="20"/>
      </c>
    </row>
    <row r="1238" spans="1:4" ht="14.25">
      <c r="A1238" s="195" t="s">
        <v>1127</v>
      </c>
      <c r="B1238" s="96"/>
      <c r="C1238" s="96"/>
      <c r="D1238" s="100">
        <f t="shared" si="20"/>
      </c>
    </row>
    <row r="1239" spans="1:4" ht="14.25">
      <c r="A1239" s="195" t="s">
        <v>1128</v>
      </c>
      <c r="B1239" s="96"/>
      <c r="C1239" s="96"/>
      <c r="D1239" s="100">
        <f t="shared" si="20"/>
      </c>
    </row>
    <row r="1240" spans="1:4" ht="14.25">
      <c r="A1240" s="195" t="s">
        <v>1129</v>
      </c>
      <c r="B1240" s="96"/>
      <c r="C1240" s="96"/>
      <c r="D1240" s="100">
        <f t="shared" si="20"/>
      </c>
    </row>
    <row r="1241" spans="1:4" ht="14.25">
      <c r="A1241" s="197" t="s">
        <v>1130</v>
      </c>
      <c r="B1241" s="183">
        <v>99</v>
      </c>
      <c r="C1241" s="183">
        <v>110</v>
      </c>
      <c r="D1241" s="100">
        <f t="shared" si="20"/>
        <v>0.11111111111111116</v>
      </c>
    </row>
    <row r="1242" spans="1:4" ht="14.25">
      <c r="A1242" s="195" t="s">
        <v>1131</v>
      </c>
      <c r="B1242" s="185"/>
      <c r="C1242" s="186"/>
      <c r="D1242" s="100">
        <f t="shared" si="20"/>
      </c>
    </row>
    <row r="1243" spans="1:4" ht="14.25">
      <c r="A1243" s="195" t="s">
        <v>1132</v>
      </c>
      <c r="B1243" s="185">
        <v>99</v>
      </c>
      <c r="C1243" s="186">
        <v>110</v>
      </c>
      <c r="D1243" s="100">
        <f t="shared" si="20"/>
        <v>0.11111111111111116</v>
      </c>
    </row>
    <row r="1244" spans="1:4" ht="14.25">
      <c r="A1244" s="195" t="s">
        <v>1133</v>
      </c>
      <c r="B1244" s="185"/>
      <c r="C1244" s="186"/>
      <c r="D1244" s="100">
        <f t="shared" si="20"/>
      </c>
    </row>
    <row r="1245" spans="1:4" ht="14.25">
      <c r="A1245" s="195" t="s">
        <v>1134</v>
      </c>
      <c r="B1245" s="185"/>
      <c r="C1245" s="186"/>
      <c r="D1245" s="100">
        <f t="shared" si="20"/>
      </c>
    </row>
    <row r="1246" spans="1:4" ht="14.25">
      <c r="A1246" s="195" t="s">
        <v>1135</v>
      </c>
      <c r="B1246" s="185"/>
      <c r="C1246" s="186"/>
      <c r="D1246" s="100">
        <f t="shared" si="20"/>
      </c>
    </row>
    <row r="1247" spans="1:4" ht="14.25">
      <c r="A1247" s="197" t="s">
        <v>1136</v>
      </c>
      <c r="B1247" s="183"/>
      <c r="C1247" s="183"/>
      <c r="D1247" s="100">
        <f t="shared" si="20"/>
      </c>
    </row>
    <row r="1248" spans="1:4" ht="14.25">
      <c r="A1248" s="195" t="s">
        <v>1137</v>
      </c>
      <c r="B1248" s="96"/>
      <c r="C1248" s="96"/>
      <c r="D1248" s="100">
        <f t="shared" si="20"/>
      </c>
    </row>
    <row r="1249" spans="1:4" ht="14.25">
      <c r="A1249" s="195" t="s">
        <v>1138</v>
      </c>
      <c r="B1249" s="96"/>
      <c r="C1249" s="96"/>
      <c r="D1249" s="100">
        <f t="shared" si="20"/>
      </c>
    </row>
    <row r="1250" spans="1:4" ht="14.25">
      <c r="A1250" s="195" t="s">
        <v>1139</v>
      </c>
      <c r="B1250" s="96"/>
      <c r="C1250" s="96"/>
      <c r="D1250" s="100">
        <f t="shared" si="20"/>
      </c>
    </row>
    <row r="1251" spans="1:4" ht="14.25">
      <c r="A1251" s="195" t="s">
        <v>1140</v>
      </c>
      <c r="B1251" s="96"/>
      <c r="C1251" s="96"/>
      <c r="D1251" s="100">
        <f t="shared" si="20"/>
      </c>
    </row>
    <row r="1252" spans="1:4" ht="14.25">
      <c r="A1252" s="195" t="s">
        <v>1141</v>
      </c>
      <c r="B1252" s="96"/>
      <c r="C1252" s="96"/>
      <c r="D1252" s="100">
        <f t="shared" si="20"/>
      </c>
    </row>
    <row r="1253" spans="1:4" ht="14.25">
      <c r="A1253" s="195" t="s">
        <v>1142</v>
      </c>
      <c r="B1253" s="96"/>
      <c r="C1253" s="96"/>
      <c r="D1253" s="100">
        <f t="shared" si="20"/>
      </c>
    </row>
    <row r="1254" spans="1:4" ht="14.25">
      <c r="A1254" s="195" t="s">
        <v>1143</v>
      </c>
      <c r="B1254" s="96"/>
      <c r="C1254" s="96"/>
      <c r="D1254" s="100">
        <f t="shared" si="20"/>
      </c>
    </row>
    <row r="1255" spans="1:4" ht="14.25">
      <c r="A1255" s="195" t="s">
        <v>1144</v>
      </c>
      <c r="B1255" s="96"/>
      <c r="C1255" s="96"/>
      <c r="D1255" s="100">
        <f t="shared" si="20"/>
      </c>
    </row>
    <row r="1256" spans="1:4" ht="14.25">
      <c r="A1256" s="195" t="s">
        <v>1145</v>
      </c>
      <c r="B1256" s="96"/>
      <c r="C1256" s="96"/>
      <c r="D1256" s="100">
        <f t="shared" si="20"/>
      </c>
    </row>
    <row r="1257" spans="1:4" ht="14.25">
      <c r="A1257" s="195" t="s">
        <v>1146</v>
      </c>
      <c r="B1257" s="96"/>
      <c r="C1257" s="96"/>
      <c r="D1257" s="100">
        <f t="shared" si="20"/>
      </c>
    </row>
    <row r="1258" spans="1:4" ht="14.25">
      <c r="A1258" s="195" t="s">
        <v>1147</v>
      </c>
      <c r="B1258" s="96"/>
      <c r="C1258" s="96"/>
      <c r="D1258" s="100">
        <f t="shared" si="20"/>
      </c>
    </row>
    <row r="1259" spans="1:4" ht="14.25">
      <c r="A1259" s="102" t="s">
        <v>1148</v>
      </c>
      <c r="B1259" s="183">
        <v>1133</v>
      </c>
      <c r="C1259" s="183">
        <v>9067</v>
      </c>
      <c r="D1259" s="100">
        <f t="shared" si="20"/>
        <v>7.002647837599294</v>
      </c>
    </row>
    <row r="1260" spans="1:4" ht="14.25">
      <c r="A1260" s="202" t="s">
        <v>1149</v>
      </c>
      <c r="B1260" s="183">
        <v>957</v>
      </c>
      <c r="C1260" s="183">
        <v>3477</v>
      </c>
      <c r="D1260" s="100">
        <f t="shared" si="20"/>
        <v>2.633228840125392</v>
      </c>
    </row>
    <row r="1261" spans="1:4" ht="14.25">
      <c r="A1261" s="203" t="s">
        <v>1150</v>
      </c>
      <c r="B1261" s="183">
        <v>957</v>
      </c>
      <c r="C1261" s="183">
        <v>3477</v>
      </c>
      <c r="D1261" s="100">
        <f t="shared" si="20"/>
        <v>2.633228840125392</v>
      </c>
    </row>
    <row r="1262" spans="1:4" ht="14.25">
      <c r="A1262" s="204" t="s">
        <v>1151</v>
      </c>
      <c r="B1262" s="183">
        <v>62</v>
      </c>
      <c r="C1262" s="183">
        <v>300</v>
      </c>
      <c r="D1262" s="100">
        <f t="shared" si="20"/>
        <v>3.838709677419355</v>
      </c>
    </row>
    <row r="1263" spans="1:4" ht="14.25">
      <c r="A1263" s="96" t="s">
        <v>1152</v>
      </c>
      <c r="B1263" s="185">
        <v>62</v>
      </c>
      <c r="C1263" s="186">
        <v>300</v>
      </c>
      <c r="D1263" s="100">
        <f t="shared" si="20"/>
        <v>3.838709677419355</v>
      </c>
    </row>
    <row r="1264" spans="1:4" ht="14.25">
      <c r="A1264" s="204" t="s">
        <v>1153</v>
      </c>
      <c r="B1264" s="185"/>
      <c r="C1264" s="186">
        <v>2000</v>
      </c>
      <c r="D1264" s="100">
        <f t="shared" si="20"/>
      </c>
    </row>
    <row r="1265" spans="1:4" ht="14.25">
      <c r="A1265" s="103" t="s">
        <v>1154</v>
      </c>
      <c r="B1265" s="205">
        <v>299265</v>
      </c>
      <c r="C1265" s="205">
        <v>273920</v>
      </c>
      <c r="D1265" s="105">
        <f t="shared" si="20"/>
        <v>-0.0846908258566822</v>
      </c>
    </row>
    <row r="1266" spans="1:4" ht="14.25">
      <c r="A1266" s="206" t="s">
        <v>132</v>
      </c>
      <c r="B1266" s="103"/>
      <c r="C1266" s="103"/>
      <c r="D1266" s="105">
        <f t="shared" si="20"/>
      </c>
    </row>
    <row r="1267" spans="1:4" ht="14.25">
      <c r="A1267" s="103" t="s">
        <v>1155</v>
      </c>
      <c r="B1267" s="58">
        <v>4930</v>
      </c>
      <c r="C1267" s="58">
        <v>500</v>
      </c>
      <c r="D1267" s="105">
        <f t="shared" si="20"/>
        <v>-0.8985801217038539</v>
      </c>
    </row>
    <row r="1268" spans="1:4" ht="14.25">
      <c r="A1268" s="103" t="s">
        <v>1156</v>
      </c>
      <c r="B1268" s="103"/>
      <c r="C1268" s="103"/>
      <c r="D1268" s="105">
        <f t="shared" si="20"/>
      </c>
    </row>
    <row r="1269" spans="1:4" ht="14.25">
      <c r="A1269" s="207" t="s">
        <v>1157</v>
      </c>
      <c r="B1269" s="103"/>
      <c r="C1269" s="103"/>
      <c r="D1269" s="105">
        <f t="shared" si="20"/>
      </c>
    </row>
    <row r="1270" spans="1:4" ht="14.25">
      <c r="A1270" s="206" t="s">
        <v>1158</v>
      </c>
      <c r="B1270" s="103"/>
      <c r="C1270" s="103"/>
      <c r="D1270" s="105">
        <f t="shared" si="20"/>
      </c>
    </row>
    <row r="1271" spans="1:4" ht="14.25">
      <c r="A1271" s="206" t="s">
        <v>1159</v>
      </c>
      <c r="B1271" s="103"/>
      <c r="C1271" s="103"/>
      <c r="D1271" s="105">
        <f t="shared" si="20"/>
      </c>
    </row>
    <row r="1272" spans="1:4" ht="14.25">
      <c r="A1272" s="206" t="s">
        <v>1160</v>
      </c>
      <c r="B1272" s="103"/>
      <c r="C1272" s="103"/>
      <c r="D1272" s="105">
        <f t="shared" si="20"/>
      </c>
    </row>
    <row r="1273" spans="1:4" ht="14.25">
      <c r="A1273" s="208" t="s">
        <v>135</v>
      </c>
      <c r="B1273" s="209">
        <v>4103</v>
      </c>
      <c r="C1273" s="209">
        <v>3470</v>
      </c>
      <c r="D1273" s="210">
        <v>-0.1542773580307092</v>
      </c>
    </row>
    <row r="1274" spans="1:4" ht="14.25">
      <c r="A1274" s="211" t="s">
        <v>1161</v>
      </c>
      <c r="B1274" s="183">
        <v>4103</v>
      </c>
      <c r="C1274" s="183">
        <v>3470</v>
      </c>
      <c r="D1274" s="210">
        <v>-0.1542773580307092</v>
      </c>
    </row>
    <row r="1275" spans="1:4" ht="14.25">
      <c r="A1275" s="103" t="s">
        <v>142</v>
      </c>
      <c r="B1275" s="209">
        <f>B1265+B1267+B1273</f>
        <v>308298</v>
      </c>
      <c r="C1275" s="209">
        <f>C1265+C1267+C1273</f>
        <v>277890</v>
      </c>
      <c r="D1275" s="105">
        <f>IF(OR(ISERROR(C1275/B1275-1),C1275=0),"",C1275/B1275-1)</f>
        <v>-0.0986318432166281</v>
      </c>
    </row>
    <row r="1277" spans="1:4" ht="14.25">
      <c r="A1277" s="110"/>
      <c r="B1277" s="111"/>
      <c r="C1277" s="111"/>
      <c r="D1277" s="111"/>
    </row>
  </sheetData>
  <sheetProtection/>
  <mergeCells count="2">
    <mergeCell ref="A1:D1"/>
    <mergeCell ref="A1277:D1277"/>
  </mergeCells>
  <conditionalFormatting sqref="D4:D1275">
    <cfRule type="cellIs" priority="3" dxfId="0" operator="lessThan" stopIfTrue="1">
      <formula>0</formula>
    </cfRule>
  </conditionalFormatting>
  <conditionalFormatting sqref="D1273:D1274">
    <cfRule type="cellIs" priority="1" dxfId="1" operator="greaterThanOrEqual" stopIfTrue="1">
      <formula>10</formula>
    </cfRule>
    <cfRule type="cellIs" priority="2" dxfId="1" operator="lessThanOrEqual" stopIfTrue="1">
      <formula>-1</formula>
    </cfRule>
  </conditionalFormatting>
  <printOptions horizontalCentered="1"/>
  <pageMargins left="0.75" right="0.75" top="0.59" bottom="0.59" header="0.31" footer="0.31"/>
  <pageSetup blackAndWhite="1" fitToHeight="100" fitToWidth="1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showZeros="0" tabSelected="1" view="pageBreakPreview" zoomScaleSheetLayoutView="100" workbookViewId="0" topLeftCell="A1">
      <selection activeCell="F9" sqref="F9"/>
    </sheetView>
  </sheetViews>
  <sheetFormatPr defaultColWidth="8.7109375" defaultRowHeight="15"/>
  <cols>
    <col min="1" max="1" width="39.00390625" style="92" customWidth="1"/>
    <col min="2" max="2" width="13.8515625" style="92" bestFit="1" customWidth="1"/>
    <col min="3" max="3" width="13.57421875" style="92" bestFit="1" customWidth="1"/>
    <col min="4" max="4" width="12.140625" style="92" customWidth="1"/>
    <col min="5" max="16384" width="8.7109375" style="92" customWidth="1"/>
  </cols>
  <sheetData>
    <row r="1" spans="1:4" s="164" customFormat="1" ht="30" customHeight="1">
      <c r="A1" s="179" t="s">
        <v>1162</v>
      </c>
      <c r="B1" s="179"/>
      <c r="C1" s="179"/>
      <c r="D1" s="179"/>
    </row>
    <row r="2" spans="2:4" ht="15">
      <c r="B2" s="93"/>
      <c r="C2" s="93"/>
      <c r="D2" s="94" t="s">
        <v>33</v>
      </c>
    </row>
    <row r="3" spans="1:4" s="108" customFormat="1" ht="64.5" customHeight="1">
      <c r="A3" s="16" t="s">
        <v>34</v>
      </c>
      <c r="B3" s="16" t="s">
        <v>35</v>
      </c>
      <c r="C3" s="16" t="s">
        <v>36</v>
      </c>
      <c r="D3" s="112" t="s">
        <v>37</v>
      </c>
    </row>
    <row r="4" spans="1:4" s="165" customFormat="1" ht="19.5" customHeight="1">
      <c r="A4" s="95" t="s">
        <v>1163</v>
      </c>
      <c r="B4" s="180">
        <v>88560.286592</v>
      </c>
      <c r="C4" s="180">
        <v>110096</v>
      </c>
      <c r="D4" s="100">
        <f aca="true" t="shared" si="0" ref="D4:D67">IF(OR(ISERROR(C4/B4-1),C4=0),"",C4/B4-1)</f>
        <v>0.24317574204807735</v>
      </c>
    </row>
    <row r="5" spans="1:4" s="165" customFormat="1" ht="19.5" customHeight="1">
      <c r="A5" s="95" t="s">
        <v>1164</v>
      </c>
      <c r="B5" s="180">
        <v>22398.933611</v>
      </c>
      <c r="C5" s="180">
        <v>19705</v>
      </c>
      <c r="D5" s="100">
        <f t="shared" si="0"/>
        <v>-0.12027061902969449</v>
      </c>
    </row>
    <row r="6" spans="1:4" s="165" customFormat="1" ht="19.5" customHeight="1">
      <c r="A6" s="95" t="s">
        <v>1165</v>
      </c>
      <c r="B6" s="180">
        <v>26051.836071</v>
      </c>
      <c r="C6" s="180">
        <v>21525</v>
      </c>
      <c r="D6" s="100">
        <f t="shared" si="0"/>
        <v>-0.17376264992082913</v>
      </c>
    </row>
    <row r="7" spans="1:4" s="165" customFormat="1" ht="19.5" customHeight="1">
      <c r="A7" s="95" t="s">
        <v>1166</v>
      </c>
      <c r="B7" s="180">
        <v>5680.193419</v>
      </c>
      <c r="C7" s="180">
        <v>4644</v>
      </c>
      <c r="D7" s="100">
        <f t="shared" si="0"/>
        <v>-0.1824222068801351</v>
      </c>
    </row>
    <row r="8" spans="1:4" s="165" customFormat="1" ht="19.5" customHeight="1">
      <c r="A8" s="95" t="s">
        <v>1167</v>
      </c>
      <c r="B8" s="180">
        <v>10250.324498</v>
      </c>
      <c r="C8" s="180">
        <v>22210</v>
      </c>
      <c r="D8" s="100">
        <f t="shared" si="0"/>
        <v>1.1667606722434516</v>
      </c>
    </row>
    <row r="9" spans="1:4" s="165" customFormat="1" ht="19.5" customHeight="1">
      <c r="A9" s="95" t="s">
        <v>1168</v>
      </c>
      <c r="B9" s="180"/>
      <c r="C9" s="180">
        <v>5759</v>
      </c>
      <c r="D9" s="100">
        <f t="shared" si="0"/>
      </c>
    </row>
    <row r="10" spans="1:4" s="165" customFormat="1" ht="19.5" customHeight="1">
      <c r="A10" s="95" t="s">
        <v>1169</v>
      </c>
      <c r="B10" s="180">
        <v>1.8885</v>
      </c>
      <c r="C10" s="180"/>
      <c r="D10" s="100">
        <f t="shared" si="0"/>
      </c>
    </row>
    <row r="11" spans="1:4" s="165" customFormat="1" ht="19.5" customHeight="1">
      <c r="A11" s="95" t="s">
        <v>1170</v>
      </c>
      <c r="B11" s="180">
        <v>17473.943298</v>
      </c>
      <c r="C11" s="180">
        <v>23473</v>
      </c>
      <c r="D11" s="100">
        <f t="shared" si="0"/>
        <v>0.34331441962997733</v>
      </c>
    </row>
    <row r="12" spans="1:4" s="165" customFormat="1" ht="19.5" customHeight="1">
      <c r="A12" s="95" t="s">
        <v>1171</v>
      </c>
      <c r="B12" s="180">
        <v>6703.167195</v>
      </c>
      <c r="C12" s="180">
        <v>12780</v>
      </c>
      <c r="D12" s="100">
        <f t="shared" si="0"/>
        <v>0.9065614251025704</v>
      </c>
    </row>
    <row r="13" spans="1:4" s="165" customFormat="1" ht="19.5" customHeight="1">
      <c r="A13" s="95" t="s">
        <v>1172</v>
      </c>
      <c r="B13" s="180">
        <v>30555.078257</v>
      </c>
      <c r="C13" s="180">
        <v>25292</v>
      </c>
      <c r="D13" s="100">
        <f t="shared" si="0"/>
        <v>-0.17224888814658035</v>
      </c>
    </row>
    <row r="14" spans="1:4" s="165" customFormat="1" ht="19.5" customHeight="1">
      <c r="A14" s="95" t="s">
        <v>1173</v>
      </c>
      <c r="B14" s="180">
        <v>1325.217652</v>
      </c>
      <c r="C14" s="180">
        <v>750</v>
      </c>
      <c r="D14" s="100">
        <f t="shared" si="0"/>
        <v>-0.43405522944241615</v>
      </c>
    </row>
    <row r="15" spans="1:4" s="165" customFormat="1" ht="19.5" customHeight="1">
      <c r="A15" s="95" t="s">
        <v>1174</v>
      </c>
      <c r="B15" s="180">
        <v>267.062305</v>
      </c>
      <c r="C15" s="180">
        <v>38</v>
      </c>
      <c r="D15" s="100">
        <f t="shared" si="0"/>
        <v>-0.8577111060282356</v>
      </c>
    </row>
    <row r="16" spans="1:4" s="165" customFormat="1" ht="19.5" customHeight="1">
      <c r="A16" s="95" t="s">
        <v>1175</v>
      </c>
      <c r="B16" s="180">
        <v>36.035</v>
      </c>
      <c r="C16" s="180"/>
      <c r="D16" s="100">
        <f t="shared" si="0"/>
      </c>
    </row>
    <row r="17" spans="1:4" s="165" customFormat="1" ht="19.5" customHeight="1">
      <c r="A17" s="95" t="s">
        <v>1176</v>
      </c>
      <c r="B17" s="180">
        <v>9.354782</v>
      </c>
      <c r="C17" s="180">
        <v>6</v>
      </c>
      <c r="D17" s="100">
        <f t="shared" si="0"/>
        <v>-0.35861680154599007</v>
      </c>
    </row>
    <row r="18" spans="1:4" s="165" customFormat="1" ht="19.5" customHeight="1">
      <c r="A18" s="95" t="s">
        <v>1177</v>
      </c>
      <c r="B18" s="180">
        <v>141.395475</v>
      </c>
      <c r="C18" s="180">
        <v>87</v>
      </c>
      <c r="D18" s="100">
        <f t="shared" si="0"/>
        <v>-0.3847044963779782</v>
      </c>
    </row>
    <row r="19" spans="1:4" s="165" customFormat="1" ht="19.5" customHeight="1">
      <c r="A19" s="95" t="s">
        <v>1178</v>
      </c>
      <c r="B19" s="180">
        <v>308.86792</v>
      </c>
      <c r="C19" s="180">
        <v>113</v>
      </c>
      <c r="D19" s="100">
        <f t="shared" si="0"/>
        <v>-0.6341478260351545</v>
      </c>
    </row>
    <row r="20" spans="1:4" s="165" customFormat="1" ht="19.5" customHeight="1">
      <c r="A20" s="95" t="s">
        <v>1179</v>
      </c>
      <c r="B20" s="180">
        <v>360.612883</v>
      </c>
      <c r="C20" s="180">
        <v>177</v>
      </c>
      <c r="D20" s="100">
        <f t="shared" si="0"/>
        <v>-0.5091689500177952</v>
      </c>
    </row>
    <row r="21" spans="1:4" s="165" customFormat="1" ht="19.5" customHeight="1">
      <c r="A21" s="95" t="s">
        <v>1180</v>
      </c>
      <c r="B21" s="180">
        <v>0</v>
      </c>
      <c r="C21" s="180">
        <v>0</v>
      </c>
      <c r="D21" s="100">
        <f t="shared" si="0"/>
      </c>
    </row>
    <row r="22" spans="1:4" s="165" customFormat="1" ht="19.5" customHeight="1">
      <c r="A22" s="95" t="s">
        <v>1181</v>
      </c>
      <c r="B22" s="180">
        <v>412.068675</v>
      </c>
      <c r="C22" s="180">
        <v>14</v>
      </c>
      <c r="D22" s="100">
        <f t="shared" si="0"/>
        <v>-0.9660250806494816</v>
      </c>
    </row>
    <row r="23" spans="1:4" s="165" customFormat="1" ht="19.5" customHeight="1">
      <c r="A23" s="95" t="s">
        <v>1182</v>
      </c>
      <c r="B23" s="180">
        <v>518.936848</v>
      </c>
      <c r="C23" s="180">
        <v>177</v>
      </c>
      <c r="D23" s="100">
        <f t="shared" si="0"/>
        <v>-0.6589180346661373</v>
      </c>
    </row>
    <row r="24" spans="1:4" s="165" customFormat="1" ht="19.5" customHeight="1">
      <c r="A24" s="95" t="s">
        <v>1183</v>
      </c>
      <c r="B24" s="180">
        <v>0</v>
      </c>
      <c r="C24" s="180">
        <v>3</v>
      </c>
      <c r="D24" s="100">
        <f t="shared" si="0"/>
      </c>
    </row>
    <row r="25" spans="1:4" s="165" customFormat="1" ht="19.5" customHeight="1">
      <c r="A25" s="95" t="s">
        <v>1184</v>
      </c>
      <c r="B25" s="180">
        <v>1771.207603</v>
      </c>
      <c r="C25" s="180">
        <v>276</v>
      </c>
      <c r="D25" s="100">
        <f t="shared" si="0"/>
        <v>-0.8441741106279567</v>
      </c>
    </row>
    <row r="26" spans="1:4" s="165" customFormat="1" ht="19.5" customHeight="1">
      <c r="A26" s="95" t="s">
        <v>1185</v>
      </c>
      <c r="B26" s="180">
        <v>169.07075700000001</v>
      </c>
      <c r="C26" s="180">
        <v>6</v>
      </c>
      <c r="D26" s="100">
        <f t="shared" si="0"/>
        <v>-0.9645118995947951</v>
      </c>
    </row>
    <row r="27" spans="1:4" s="165" customFormat="1" ht="19.5" customHeight="1">
      <c r="A27" s="95" t="s">
        <v>1186</v>
      </c>
      <c r="B27" s="180">
        <v>111.092216</v>
      </c>
      <c r="C27" s="180">
        <v>44</v>
      </c>
      <c r="D27" s="100">
        <f t="shared" si="0"/>
        <v>-0.6039326463701111</v>
      </c>
    </row>
    <row r="28" spans="1:4" s="165" customFormat="1" ht="19.5" customHeight="1">
      <c r="A28" s="95" t="s">
        <v>1187</v>
      </c>
      <c r="B28" s="180">
        <v>383.164885</v>
      </c>
      <c r="C28" s="180">
        <v>135</v>
      </c>
      <c r="D28" s="100">
        <f t="shared" si="0"/>
        <v>-0.6476712629864294</v>
      </c>
    </row>
    <row r="29" spans="1:4" s="165" customFormat="1" ht="19.5" customHeight="1">
      <c r="A29" s="95" t="s">
        <v>1188</v>
      </c>
      <c r="B29" s="180">
        <v>435.83682999999996</v>
      </c>
      <c r="C29" s="180">
        <v>922</v>
      </c>
      <c r="D29" s="100">
        <f t="shared" si="0"/>
        <v>1.1154705993984035</v>
      </c>
    </row>
    <row r="30" spans="1:4" s="165" customFormat="1" ht="19.5" customHeight="1">
      <c r="A30" s="95" t="s">
        <v>1189</v>
      </c>
      <c r="B30" s="180">
        <v>15005.178241</v>
      </c>
      <c r="C30" s="180">
        <v>170</v>
      </c>
      <c r="D30" s="100">
        <f t="shared" si="0"/>
        <v>-0.9886705777652481</v>
      </c>
    </row>
    <row r="31" spans="1:4" s="165" customFormat="1" ht="19.5" customHeight="1">
      <c r="A31" s="95" t="s">
        <v>1190</v>
      </c>
      <c r="B31" s="180">
        <v>89.2265</v>
      </c>
      <c r="C31" s="180">
        <v>1</v>
      </c>
      <c r="D31" s="100">
        <f t="shared" si="0"/>
        <v>-0.9887925672305873</v>
      </c>
    </row>
    <row r="32" spans="1:4" s="165" customFormat="1" ht="19.5" customHeight="1">
      <c r="A32" s="95" t="s">
        <v>1191</v>
      </c>
      <c r="B32" s="180">
        <v>144.45824199999998</v>
      </c>
      <c r="C32" s="180"/>
      <c r="D32" s="100">
        <f t="shared" si="0"/>
      </c>
    </row>
    <row r="33" spans="1:4" s="165" customFormat="1" ht="19.5" customHeight="1">
      <c r="A33" s="95" t="s">
        <v>1192</v>
      </c>
      <c r="B33" s="180">
        <v>1121.781869</v>
      </c>
      <c r="C33" s="180">
        <v>96</v>
      </c>
      <c r="D33" s="100">
        <f t="shared" si="0"/>
        <v>-0.9144218652013175</v>
      </c>
    </row>
    <row r="34" spans="1:4" s="165" customFormat="1" ht="19.5" customHeight="1">
      <c r="A34" s="95" t="s">
        <v>1193</v>
      </c>
      <c r="B34" s="180">
        <v>448.704317</v>
      </c>
      <c r="C34" s="180">
        <v>2</v>
      </c>
      <c r="D34" s="100">
        <f t="shared" si="0"/>
        <v>-0.9955427217340546</v>
      </c>
    </row>
    <row r="35" spans="1:4" s="165" customFormat="1" ht="19.5" customHeight="1">
      <c r="A35" s="95" t="s">
        <v>1194</v>
      </c>
      <c r="B35" s="180">
        <v>962.1987519999999</v>
      </c>
      <c r="C35" s="180">
        <v>868</v>
      </c>
      <c r="D35" s="100">
        <f t="shared" si="0"/>
        <v>-0.09789947430736212</v>
      </c>
    </row>
    <row r="36" spans="1:4" s="165" customFormat="1" ht="19.5" customHeight="1">
      <c r="A36" s="95" t="s">
        <v>1195</v>
      </c>
      <c r="B36" s="180">
        <v>349.12407</v>
      </c>
      <c r="C36" s="180">
        <v>476</v>
      </c>
      <c r="D36" s="100">
        <f t="shared" si="0"/>
        <v>0.3634121531637735</v>
      </c>
    </row>
    <row r="37" spans="1:4" s="165" customFormat="1" ht="19.5" customHeight="1">
      <c r="A37" s="95" t="s">
        <v>1196</v>
      </c>
      <c r="B37" s="180">
        <v>520.6876480000001</v>
      </c>
      <c r="C37" s="180">
        <v>931</v>
      </c>
      <c r="D37" s="100">
        <f t="shared" si="0"/>
        <v>0.7880201375547127</v>
      </c>
    </row>
    <row r="38" spans="1:4" s="165" customFormat="1" ht="19.5" customHeight="1">
      <c r="A38" s="95" t="s">
        <v>1197</v>
      </c>
      <c r="B38" s="180">
        <v>1546.03484</v>
      </c>
      <c r="C38" s="180">
        <v>25</v>
      </c>
      <c r="D38" s="100">
        <f t="shared" si="0"/>
        <v>-0.9838296011492212</v>
      </c>
    </row>
    <row r="39" spans="1:4" s="165" customFormat="1" ht="19.5" customHeight="1">
      <c r="A39" s="95" t="s">
        <v>1198</v>
      </c>
      <c r="B39" s="180">
        <v>12.682537</v>
      </c>
      <c r="C39" s="180">
        <v>1</v>
      </c>
      <c r="D39" s="100">
        <f t="shared" si="0"/>
        <v>-0.921151422621515</v>
      </c>
    </row>
    <row r="40" spans="1:4" s="165" customFormat="1" ht="19.5" customHeight="1">
      <c r="A40" s="95" t="s">
        <v>1199</v>
      </c>
      <c r="B40" s="180">
        <v>4105.07741</v>
      </c>
      <c r="C40" s="180">
        <v>19974</v>
      </c>
      <c r="D40" s="100">
        <f t="shared" si="0"/>
        <v>3.865681692467768</v>
      </c>
    </row>
    <row r="41" spans="1:4" s="165" customFormat="1" ht="19.5" customHeight="1">
      <c r="A41" s="95" t="s">
        <v>1200</v>
      </c>
      <c r="B41" s="180">
        <v>23237.930803</v>
      </c>
      <c r="C41" s="180">
        <v>42778</v>
      </c>
      <c r="D41" s="100">
        <f t="shared" si="0"/>
        <v>0.8408695835550639</v>
      </c>
    </row>
    <row r="42" spans="1:4" s="165" customFormat="1" ht="19.5" customHeight="1">
      <c r="A42" s="95" t="s">
        <v>1201</v>
      </c>
      <c r="B42" s="180">
        <v>343.917281</v>
      </c>
      <c r="C42" s="180">
        <v>339</v>
      </c>
      <c r="D42" s="100">
        <f t="shared" si="0"/>
        <v>-0.014297859606537178</v>
      </c>
    </row>
    <row r="43" spans="1:4" s="165" customFormat="1" ht="19.5" customHeight="1">
      <c r="A43" s="95" t="s">
        <v>1202</v>
      </c>
      <c r="B43" s="180">
        <v>8918.456191</v>
      </c>
      <c r="C43" s="180">
        <v>8566</v>
      </c>
      <c r="D43" s="100">
        <f t="shared" si="0"/>
        <v>-0.039519865709008895</v>
      </c>
    </row>
    <row r="44" spans="1:4" s="165" customFormat="1" ht="19.5" customHeight="1">
      <c r="A44" s="95" t="s">
        <v>1203</v>
      </c>
      <c r="B44" s="180">
        <v>0</v>
      </c>
      <c r="C44" s="180"/>
      <c r="D44" s="100">
        <f t="shared" si="0"/>
      </c>
    </row>
    <row r="45" spans="1:4" s="165" customFormat="1" ht="19.5" customHeight="1">
      <c r="A45" s="95" t="s">
        <v>1204</v>
      </c>
      <c r="B45" s="180">
        <v>460.8302</v>
      </c>
      <c r="C45" s="180">
        <v>7</v>
      </c>
      <c r="D45" s="100">
        <f t="shared" si="0"/>
        <v>-0.9848100233014243</v>
      </c>
    </row>
    <row r="46" spans="1:4" s="165" customFormat="1" ht="19.5" customHeight="1">
      <c r="A46" s="95" t="s">
        <v>1205</v>
      </c>
      <c r="B46" s="180">
        <v>4096.567361</v>
      </c>
      <c r="C46" s="180">
        <v>3684</v>
      </c>
      <c r="D46" s="100">
        <f t="shared" si="0"/>
        <v>-0.10071050336623533</v>
      </c>
    </row>
    <row r="47" spans="1:4" s="165" customFormat="1" ht="19.5" customHeight="1">
      <c r="A47" s="95" t="s">
        <v>1206</v>
      </c>
      <c r="B47" s="180">
        <v>84.538084</v>
      </c>
      <c r="C47" s="180">
        <v>84</v>
      </c>
      <c r="D47" s="100">
        <f t="shared" si="0"/>
        <v>-0.006364989298787482</v>
      </c>
    </row>
    <row r="48" spans="1:4" s="165" customFormat="1" ht="19.5" customHeight="1">
      <c r="A48" s="95" t="s">
        <v>1207</v>
      </c>
      <c r="B48" s="180">
        <v>14.238883</v>
      </c>
      <c r="C48" s="180"/>
      <c r="D48" s="100">
        <f t="shared" si="0"/>
      </c>
    </row>
    <row r="49" spans="1:4" s="165" customFormat="1" ht="19.5" customHeight="1">
      <c r="A49" s="95" t="s">
        <v>1208</v>
      </c>
      <c r="B49" s="180">
        <v>7.592</v>
      </c>
      <c r="C49" s="180"/>
      <c r="D49" s="100">
        <f t="shared" si="0"/>
      </c>
    </row>
    <row r="50" spans="1:4" s="165" customFormat="1" ht="19.5" customHeight="1">
      <c r="A50" s="95" t="s">
        <v>1209</v>
      </c>
      <c r="B50" s="180">
        <v>710.964428</v>
      </c>
      <c r="C50" s="180">
        <v>6</v>
      </c>
      <c r="D50" s="100">
        <f t="shared" si="0"/>
        <v>-0.9915607592114299</v>
      </c>
    </row>
    <row r="51" spans="1:4" s="165" customFormat="1" ht="19.5" customHeight="1">
      <c r="A51" s="180" t="s">
        <v>1210</v>
      </c>
      <c r="B51" s="180">
        <v>7254.5069</v>
      </c>
      <c r="C51" s="180"/>
      <c r="D51" s="100">
        <f t="shared" si="0"/>
      </c>
    </row>
    <row r="52" spans="1:4" s="165" customFormat="1" ht="19.5" customHeight="1">
      <c r="A52" s="95" t="s">
        <v>1211</v>
      </c>
      <c r="B52" s="180">
        <v>0</v>
      </c>
      <c r="C52" s="180"/>
      <c r="D52" s="100">
        <f t="shared" si="0"/>
      </c>
    </row>
    <row r="53" spans="1:4" s="165" customFormat="1" ht="19.5" customHeight="1">
      <c r="A53" s="95" t="s">
        <v>1212</v>
      </c>
      <c r="B53" s="180">
        <v>537.884316</v>
      </c>
      <c r="C53" s="180"/>
      <c r="D53" s="100">
        <f t="shared" si="0"/>
      </c>
    </row>
    <row r="54" spans="1:4" s="165" customFormat="1" ht="19.5" customHeight="1">
      <c r="A54" s="95" t="s">
        <v>1213</v>
      </c>
      <c r="B54" s="180">
        <v>0</v>
      </c>
      <c r="C54" s="180"/>
      <c r="D54" s="100">
        <f t="shared" si="0"/>
      </c>
    </row>
    <row r="55" spans="1:4" s="165" customFormat="1" ht="19.5" customHeight="1">
      <c r="A55" s="95" t="s">
        <v>1214</v>
      </c>
      <c r="B55" s="180">
        <v>0</v>
      </c>
      <c r="C55" s="180"/>
      <c r="D55" s="100">
        <f t="shared" si="0"/>
      </c>
    </row>
    <row r="56" spans="1:4" s="165" customFormat="1" ht="19.5" customHeight="1">
      <c r="A56" s="101" t="s">
        <v>1215</v>
      </c>
      <c r="B56" s="180">
        <v>808.435159</v>
      </c>
      <c r="C56" s="180">
        <v>30092</v>
      </c>
      <c r="D56" s="100">
        <f t="shared" si="0"/>
        <v>36.22252757688388</v>
      </c>
    </row>
    <row r="57" spans="1:4" s="165" customFormat="1" ht="19.5" customHeight="1">
      <c r="A57" s="95" t="s">
        <v>1216</v>
      </c>
      <c r="B57" s="180">
        <v>1471.9902050000003</v>
      </c>
      <c r="C57" s="180">
        <v>69596</v>
      </c>
      <c r="D57" s="100">
        <f t="shared" si="0"/>
        <v>46.28020591685934</v>
      </c>
    </row>
    <row r="58" spans="1:4" s="165" customFormat="1" ht="19.5" customHeight="1">
      <c r="A58" s="95" t="s">
        <v>1217</v>
      </c>
      <c r="B58" s="180">
        <v>0</v>
      </c>
      <c r="C58" s="180">
        <v>1400</v>
      </c>
      <c r="D58" s="100">
        <f t="shared" si="0"/>
      </c>
    </row>
    <row r="59" spans="1:4" s="165" customFormat="1" ht="19.5" customHeight="1">
      <c r="A59" s="95" t="s">
        <v>1218</v>
      </c>
      <c r="B59" s="180">
        <v>516.6909360000001</v>
      </c>
      <c r="C59" s="180">
        <v>38</v>
      </c>
      <c r="D59" s="100">
        <f t="shared" si="0"/>
        <v>-0.9264550675222218</v>
      </c>
    </row>
    <row r="60" spans="1:4" s="165" customFormat="1" ht="19.5" customHeight="1">
      <c r="A60" s="95" t="s">
        <v>1219</v>
      </c>
      <c r="B60" s="180">
        <v>906.991769</v>
      </c>
      <c r="C60" s="180"/>
      <c r="D60" s="100">
        <f t="shared" si="0"/>
      </c>
    </row>
    <row r="61" spans="1:4" s="165" customFormat="1" ht="19.5" customHeight="1">
      <c r="A61" s="95" t="s">
        <v>1220</v>
      </c>
      <c r="B61" s="180">
        <v>0</v>
      </c>
      <c r="C61" s="180">
        <v>28188</v>
      </c>
      <c r="D61" s="100">
        <f t="shared" si="0"/>
      </c>
    </row>
    <row r="62" spans="1:4" s="165" customFormat="1" ht="19.5" customHeight="1">
      <c r="A62" s="95" t="s">
        <v>1221</v>
      </c>
      <c r="B62" s="180">
        <v>0</v>
      </c>
      <c r="C62" s="180"/>
      <c r="D62" s="100">
        <f t="shared" si="0"/>
      </c>
    </row>
    <row r="63" spans="1:4" s="165" customFormat="1" ht="19.5" customHeight="1">
      <c r="A63" s="95" t="s">
        <v>1222</v>
      </c>
      <c r="B63" s="180">
        <v>46.038</v>
      </c>
      <c r="C63" s="180"/>
      <c r="D63" s="100">
        <f t="shared" si="0"/>
      </c>
    </row>
    <row r="64" spans="1:4" s="165" customFormat="1" ht="19.5" customHeight="1">
      <c r="A64" s="95" t="s">
        <v>1223</v>
      </c>
      <c r="B64" s="180">
        <v>0</v>
      </c>
      <c r="C64" s="180">
        <v>70</v>
      </c>
      <c r="D64" s="100">
        <f t="shared" si="0"/>
      </c>
    </row>
    <row r="65" spans="1:4" s="165" customFormat="1" ht="19.5" customHeight="1">
      <c r="A65" s="95" t="s">
        <v>1224</v>
      </c>
      <c r="B65" s="180">
        <v>0</v>
      </c>
      <c r="C65" s="180"/>
      <c r="D65" s="100">
        <f t="shared" si="0"/>
      </c>
    </row>
    <row r="66" spans="1:4" s="165" customFormat="1" ht="19.5" customHeight="1">
      <c r="A66" s="95" t="s">
        <v>1225</v>
      </c>
      <c r="B66" s="180">
        <v>2.2695</v>
      </c>
      <c r="C66" s="180">
        <v>39900</v>
      </c>
      <c r="D66" s="100">
        <f t="shared" si="0"/>
        <v>17579.964970257766</v>
      </c>
    </row>
    <row r="67" spans="1:4" s="165" customFormat="1" ht="19.5" customHeight="1">
      <c r="A67" s="95" t="s">
        <v>1226</v>
      </c>
      <c r="B67" s="180">
        <v>299265</v>
      </c>
      <c r="C67" s="180">
        <v>273920</v>
      </c>
      <c r="D67" s="100">
        <f t="shared" si="0"/>
        <v>-0.0846908258566822</v>
      </c>
    </row>
    <row r="68" s="165" customFormat="1" ht="19.5" customHeight="1"/>
    <row r="69" spans="1:4" s="165" customFormat="1" ht="19.5" customHeight="1">
      <c r="A69" s="110"/>
      <c r="B69" s="111"/>
      <c r="C69" s="111"/>
      <c r="D69" s="111"/>
    </row>
    <row r="70" s="165" customFormat="1" ht="19.5" customHeight="1"/>
    <row r="71" s="165" customFormat="1" ht="19.5" customHeight="1"/>
    <row r="72" s="165" customFormat="1" ht="19.5" customHeight="1"/>
    <row r="73" s="165" customFormat="1" ht="19.5" customHeight="1"/>
    <row r="74" s="165" customFormat="1" ht="19.5" customHeight="1"/>
    <row r="75" s="165" customFormat="1" ht="19.5" customHeight="1"/>
    <row r="76" s="165" customFormat="1" ht="19.5" customHeight="1"/>
    <row r="77" s="165" customFormat="1" ht="19.5" customHeight="1"/>
    <row r="78" s="165" customFormat="1" ht="19.5" customHeight="1"/>
    <row r="79" s="165" customFormat="1" ht="19.5" customHeight="1"/>
    <row r="80" s="165" customFormat="1" ht="19.5" customHeight="1"/>
    <row r="81" s="165" customFormat="1" ht="19.5" customHeight="1"/>
    <row r="82" s="165" customFormat="1" ht="19.5" customHeight="1"/>
    <row r="83" s="165" customFormat="1" ht="19.5" customHeight="1"/>
    <row r="84" s="165" customFormat="1" ht="19.5" customHeight="1"/>
    <row r="85" s="165" customFormat="1" ht="19.5" customHeight="1"/>
    <row r="86" s="165" customFormat="1" ht="19.5" customHeight="1"/>
    <row r="87" s="165" customFormat="1" ht="19.5" customHeight="1"/>
    <row r="88" s="165" customFormat="1" ht="19.5" customHeight="1"/>
    <row r="89" s="165" customFormat="1" ht="19.5" customHeight="1"/>
    <row r="90" s="165" customFormat="1" ht="19.5" customHeight="1"/>
    <row r="91" s="165" customFormat="1" ht="19.5" customHeight="1"/>
    <row r="92" s="165" customFormat="1" ht="19.5" customHeight="1"/>
    <row r="93" s="165" customFormat="1" ht="19.5" customHeight="1"/>
    <row r="94" s="165" customFormat="1" ht="19.5" customHeight="1"/>
    <row r="95" s="165" customFormat="1" ht="19.5" customHeight="1"/>
    <row r="96" s="165" customFormat="1" ht="19.5" customHeight="1"/>
    <row r="97" s="165" customFormat="1" ht="19.5" customHeight="1"/>
    <row r="98" s="165" customFormat="1" ht="19.5" customHeight="1"/>
    <row r="99" s="165" customFormat="1" ht="19.5" customHeight="1"/>
    <row r="100" s="165" customFormat="1" ht="19.5" customHeight="1"/>
    <row r="101" s="165" customFormat="1" ht="19.5" customHeight="1"/>
    <row r="102" s="165" customFormat="1" ht="19.5" customHeight="1"/>
    <row r="103" s="165" customFormat="1" ht="19.5" customHeight="1"/>
    <row r="104" s="165" customFormat="1" ht="19.5" customHeight="1"/>
    <row r="105" s="165" customFormat="1" ht="19.5" customHeight="1"/>
    <row r="106" s="165" customFormat="1" ht="19.5" customHeight="1"/>
    <row r="107" s="165" customFormat="1" ht="19.5" customHeight="1"/>
    <row r="108" s="165" customFormat="1" ht="19.5" customHeight="1"/>
    <row r="109" s="165" customFormat="1" ht="19.5" customHeight="1"/>
    <row r="110" s="165" customFormat="1" ht="19.5" customHeight="1"/>
    <row r="111" s="165" customFormat="1" ht="19.5" customHeight="1"/>
    <row r="112" s="165" customFormat="1" ht="19.5" customHeight="1"/>
    <row r="113" s="165" customFormat="1" ht="19.5" customHeight="1"/>
    <row r="114" s="165" customFormat="1" ht="19.5" customHeight="1"/>
    <row r="115" s="165" customFormat="1" ht="19.5" customHeight="1"/>
    <row r="116" s="165" customFormat="1" ht="19.5" customHeight="1"/>
    <row r="117" s="165" customFormat="1" ht="19.5" customHeight="1"/>
    <row r="118" s="165" customFormat="1" ht="19.5" customHeight="1"/>
    <row r="119" s="165" customFormat="1" ht="19.5" customHeight="1"/>
    <row r="120" s="165" customFormat="1" ht="19.5" customHeight="1"/>
    <row r="121" s="165" customFormat="1" ht="19.5" customHeight="1"/>
    <row r="122" s="165" customFormat="1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</sheetData>
  <sheetProtection/>
  <mergeCells count="2">
    <mergeCell ref="A1:D1"/>
    <mergeCell ref="A69:D69"/>
  </mergeCells>
  <conditionalFormatting sqref="D4:D67">
    <cfRule type="cellIs" priority="1" dxfId="0" operator="lessThan" stopIfTrue="1">
      <formula>0</formula>
    </cfRule>
  </conditionalFormatting>
  <printOptions horizontalCentered="1"/>
  <pageMargins left="0.75" right="0.75" top="0.59" bottom="0.59" header="0.31" footer="0.31"/>
  <pageSetup blackAndWhite="1" fitToHeight="100" fitToWidth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showZeros="0" tabSelected="1" view="pageBreakPreview" zoomScaleSheetLayoutView="100" workbookViewId="0" topLeftCell="A1">
      <selection activeCell="F9" sqref="F9"/>
    </sheetView>
  </sheetViews>
  <sheetFormatPr defaultColWidth="8.7109375" defaultRowHeight="15"/>
  <cols>
    <col min="1" max="1" width="45.7109375" style="92" bestFit="1" customWidth="1"/>
    <col min="2" max="3" width="13.57421875" style="92" bestFit="1" customWidth="1"/>
    <col min="4" max="4" width="15.57421875" style="92" customWidth="1"/>
    <col min="5" max="16384" width="8.7109375" style="92" customWidth="1"/>
  </cols>
  <sheetData>
    <row r="1" spans="1:4" s="164" customFormat="1" ht="30" customHeight="1">
      <c r="A1" s="166" t="s">
        <v>1227</v>
      </c>
      <c r="B1" s="166"/>
      <c r="C1" s="166"/>
      <c r="D1" s="166"/>
    </row>
    <row r="2" spans="2:4" ht="15">
      <c r="B2" s="167"/>
      <c r="C2" s="167"/>
      <c r="D2" s="94" t="s">
        <v>33</v>
      </c>
    </row>
    <row r="3" spans="1:4" s="108" customFormat="1" ht="48.75" customHeight="1">
      <c r="A3" s="168" t="s">
        <v>34</v>
      </c>
      <c r="B3" s="168" t="s">
        <v>35</v>
      </c>
      <c r="C3" s="168" t="s">
        <v>36</v>
      </c>
      <c r="D3" s="112" t="s">
        <v>37</v>
      </c>
    </row>
    <row r="4" spans="1:4" s="165" customFormat="1" ht="19.5" customHeight="1">
      <c r="A4" s="169" t="s">
        <v>1228</v>
      </c>
      <c r="B4" s="170">
        <v>5531</v>
      </c>
      <c r="C4" s="170">
        <v>5531</v>
      </c>
      <c r="D4" s="100">
        <f aca="true" t="shared" si="0" ref="D4:D51">IF(OR(ISERROR(C4/B4-1),C4=0),"",C4/B4-1)</f>
        <v>0</v>
      </c>
    </row>
    <row r="5" spans="1:4" s="165" customFormat="1" ht="19.5" customHeight="1">
      <c r="A5" s="171" t="s">
        <v>1229</v>
      </c>
      <c r="B5" s="172">
        <v>3294</v>
      </c>
      <c r="C5" s="170">
        <v>3294</v>
      </c>
      <c r="D5" s="100">
        <f t="shared" si="0"/>
        <v>0</v>
      </c>
    </row>
    <row r="6" spans="1:4" s="165" customFormat="1" ht="19.5" customHeight="1">
      <c r="A6" s="171" t="s">
        <v>1230</v>
      </c>
      <c r="B6" s="172">
        <v>1702</v>
      </c>
      <c r="C6" s="170">
        <v>1702</v>
      </c>
      <c r="D6" s="100">
        <f t="shared" si="0"/>
        <v>0</v>
      </c>
    </row>
    <row r="7" spans="1:4" s="165" customFormat="1" ht="19.5" customHeight="1">
      <c r="A7" s="171" t="s">
        <v>1231</v>
      </c>
      <c r="B7" s="172">
        <v>35</v>
      </c>
      <c r="C7" s="170">
        <v>35</v>
      </c>
      <c r="D7" s="100">
        <f t="shared" si="0"/>
        <v>0</v>
      </c>
    </row>
    <row r="8" spans="1:4" s="165" customFormat="1" ht="19.5" customHeight="1">
      <c r="A8" s="173" t="s">
        <v>1232</v>
      </c>
      <c r="B8" s="172">
        <v>500</v>
      </c>
      <c r="C8" s="170">
        <v>500</v>
      </c>
      <c r="D8" s="100">
        <f t="shared" si="0"/>
        <v>0</v>
      </c>
    </row>
    <row r="9" spans="1:4" s="165" customFormat="1" ht="19.5" customHeight="1">
      <c r="A9" s="169" t="s">
        <v>1233</v>
      </c>
      <c r="B9" s="174">
        <v>110832.0989</v>
      </c>
      <c r="C9" s="174">
        <v>113826</v>
      </c>
      <c r="D9" s="100">
        <f t="shared" si="0"/>
        <v>0.02701294236700602</v>
      </c>
    </row>
    <row r="10" spans="1:4" s="165" customFormat="1" ht="19.5" customHeight="1">
      <c r="A10" s="171" t="s">
        <v>1234</v>
      </c>
      <c r="B10" s="175">
        <v>879</v>
      </c>
      <c r="C10" s="170">
        <v>879</v>
      </c>
      <c r="D10" s="100">
        <f t="shared" si="0"/>
        <v>0</v>
      </c>
    </row>
    <row r="11" spans="1:4" s="165" customFormat="1" ht="19.5" customHeight="1">
      <c r="A11" s="171" t="s">
        <v>1235</v>
      </c>
      <c r="B11" s="175">
        <v>27756</v>
      </c>
      <c r="C11" s="170">
        <v>28000</v>
      </c>
      <c r="D11" s="100">
        <f t="shared" si="0"/>
        <v>0.008790892059374444</v>
      </c>
    </row>
    <row r="12" spans="1:4" s="165" customFormat="1" ht="19.5" customHeight="1">
      <c r="A12" s="171" t="s">
        <v>1236</v>
      </c>
      <c r="B12" s="175"/>
      <c r="C12" s="170"/>
      <c r="D12" s="100">
        <f t="shared" si="0"/>
      </c>
    </row>
    <row r="13" spans="1:4" s="165" customFormat="1" ht="19.5" customHeight="1">
      <c r="A13" s="171" t="s">
        <v>1237</v>
      </c>
      <c r="B13" s="175">
        <v>4432</v>
      </c>
      <c r="C13" s="170">
        <v>4490</v>
      </c>
      <c r="D13" s="100">
        <f t="shared" si="0"/>
        <v>0.013086642599277942</v>
      </c>
    </row>
    <row r="14" spans="1:4" s="165" customFormat="1" ht="19.5" customHeight="1">
      <c r="A14" s="171" t="s">
        <v>1238</v>
      </c>
      <c r="B14" s="175">
        <v>12292</v>
      </c>
      <c r="C14" s="170">
        <v>13000</v>
      </c>
      <c r="D14" s="100">
        <f t="shared" si="0"/>
        <v>0.05759843800846087</v>
      </c>
    </row>
    <row r="15" spans="1:4" s="165" customFormat="1" ht="19.5" customHeight="1">
      <c r="A15" s="171" t="s">
        <v>1239</v>
      </c>
      <c r="B15" s="175">
        <v>5600</v>
      </c>
      <c r="C15" s="170">
        <v>5600</v>
      </c>
      <c r="D15" s="100">
        <f t="shared" si="0"/>
        <v>0</v>
      </c>
    </row>
    <row r="16" spans="1:4" s="165" customFormat="1" ht="19.5" customHeight="1">
      <c r="A16" s="173" t="s">
        <v>1240</v>
      </c>
      <c r="B16" s="175"/>
      <c r="C16" s="170"/>
      <c r="D16" s="100">
        <f t="shared" si="0"/>
      </c>
    </row>
    <row r="17" spans="1:4" s="165" customFormat="1" ht="19.5" customHeight="1">
      <c r="A17" s="173" t="s">
        <v>1241</v>
      </c>
      <c r="B17" s="175">
        <v>3301</v>
      </c>
      <c r="C17" s="170">
        <v>3400</v>
      </c>
      <c r="D17" s="100">
        <f t="shared" si="0"/>
        <v>0.02999091184489555</v>
      </c>
    </row>
    <row r="18" spans="1:4" s="165" customFormat="1" ht="19.5" customHeight="1">
      <c r="A18" s="171" t="s">
        <v>1242</v>
      </c>
      <c r="B18" s="175"/>
      <c r="C18" s="170"/>
      <c r="D18" s="100">
        <f t="shared" si="0"/>
      </c>
    </row>
    <row r="19" spans="1:4" s="165" customFormat="1" ht="19.5" customHeight="1">
      <c r="A19" s="171" t="s">
        <v>1243</v>
      </c>
      <c r="B19" s="175">
        <v>1162.3300000000002</v>
      </c>
      <c r="C19" s="170">
        <v>1162</v>
      </c>
      <c r="D19" s="100">
        <f t="shared" si="0"/>
        <v>-0.0002839124861271358</v>
      </c>
    </row>
    <row r="20" spans="1:4" s="165" customFormat="1" ht="19.5" customHeight="1">
      <c r="A20" s="171" t="s">
        <v>1244</v>
      </c>
      <c r="B20" s="175"/>
      <c r="C20" s="170"/>
      <c r="D20" s="100">
        <f t="shared" si="0"/>
      </c>
    </row>
    <row r="21" spans="1:4" s="165" customFormat="1" ht="19.5" customHeight="1">
      <c r="A21" s="171" t="s">
        <v>1245</v>
      </c>
      <c r="B21" s="175">
        <v>1748</v>
      </c>
      <c r="C21" s="170">
        <v>1300</v>
      </c>
      <c r="D21" s="100">
        <f t="shared" si="0"/>
        <v>-0.25629290617848965</v>
      </c>
    </row>
    <row r="22" spans="1:4" s="165" customFormat="1" ht="19.5" customHeight="1">
      <c r="A22" s="171" t="s">
        <v>1246</v>
      </c>
      <c r="B22" s="175">
        <v>8975</v>
      </c>
      <c r="C22" s="170">
        <v>10089</v>
      </c>
      <c r="D22" s="100">
        <f t="shared" si="0"/>
        <v>0.12412256267409472</v>
      </c>
    </row>
    <row r="23" spans="1:4" s="165" customFormat="1" ht="19.5" customHeight="1">
      <c r="A23" s="171" t="s">
        <v>1247</v>
      </c>
      <c r="B23" s="175">
        <v>8983</v>
      </c>
      <c r="C23" s="170">
        <v>9000</v>
      </c>
      <c r="D23" s="100">
        <f t="shared" si="0"/>
        <v>0.0018924635422463698</v>
      </c>
    </row>
    <row r="24" spans="1:4" s="165" customFormat="1" ht="19.5" customHeight="1">
      <c r="A24" s="176" t="s">
        <v>1248</v>
      </c>
      <c r="B24" s="175">
        <v>9926</v>
      </c>
      <c r="C24" s="170">
        <v>9900</v>
      </c>
      <c r="D24" s="100">
        <f t="shared" si="0"/>
        <v>-0.0026193834374370617</v>
      </c>
    </row>
    <row r="25" spans="1:4" s="165" customFormat="1" ht="19.5" customHeight="1">
      <c r="A25" s="171" t="s">
        <v>1249</v>
      </c>
      <c r="B25" s="175">
        <v>1780</v>
      </c>
      <c r="C25" s="170">
        <v>2000</v>
      </c>
      <c r="D25" s="100">
        <f t="shared" si="0"/>
        <v>0.12359550561797761</v>
      </c>
    </row>
    <row r="26" spans="1:4" s="165" customFormat="1" ht="19.5" customHeight="1">
      <c r="A26" s="171" t="s">
        <v>1250</v>
      </c>
      <c r="B26" s="175">
        <v>1512</v>
      </c>
      <c r="C26" s="170">
        <v>1600</v>
      </c>
      <c r="D26" s="100">
        <f t="shared" si="0"/>
        <v>0.05820105820105814</v>
      </c>
    </row>
    <row r="27" spans="1:4" s="165" customFormat="1" ht="19.5" customHeight="1">
      <c r="A27" s="171" t="s">
        <v>1251</v>
      </c>
      <c r="B27" s="175">
        <v>6441</v>
      </c>
      <c r="C27" s="170">
        <v>7148</v>
      </c>
      <c r="D27" s="100">
        <f t="shared" si="0"/>
        <v>0.10976556435336127</v>
      </c>
    </row>
    <row r="28" spans="1:4" s="165" customFormat="1" ht="19.5" customHeight="1">
      <c r="A28" s="177" t="s">
        <v>1252</v>
      </c>
      <c r="B28" s="175">
        <v>13827.7689</v>
      </c>
      <c r="C28" s="170">
        <v>13822</v>
      </c>
      <c r="D28" s="100">
        <f t="shared" si="0"/>
        <v>-0.0004171967322942338</v>
      </c>
    </row>
    <row r="29" spans="1:4" s="165" customFormat="1" ht="19.5" customHeight="1">
      <c r="A29" s="171" t="s">
        <v>1253</v>
      </c>
      <c r="B29" s="175">
        <v>832</v>
      </c>
      <c r="C29" s="170">
        <v>878</v>
      </c>
      <c r="D29" s="100">
        <f t="shared" si="0"/>
        <v>0.05528846153846145</v>
      </c>
    </row>
    <row r="30" spans="1:4" s="165" customFormat="1" ht="19.5" customHeight="1">
      <c r="A30" s="171" t="s">
        <v>1254</v>
      </c>
      <c r="B30" s="175">
        <v>1385</v>
      </c>
      <c r="C30" s="170">
        <v>1558</v>
      </c>
      <c r="D30" s="100">
        <f t="shared" si="0"/>
        <v>0.12490974729241877</v>
      </c>
    </row>
    <row r="31" spans="1:4" s="165" customFormat="1" ht="19.5" customHeight="1">
      <c r="A31" s="169" t="s">
        <v>1255</v>
      </c>
      <c r="B31" s="174">
        <v>76055.30194</v>
      </c>
      <c r="C31" s="170">
        <v>80300</v>
      </c>
      <c r="D31" s="100">
        <f t="shared" si="0"/>
        <v>0.055810679225869464</v>
      </c>
    </row>
    <row r="32" spans="1:4" s="165" customFormat="1" ht="19.5" customHeight="1">
      <c r="A32" s="178" t="s">
        <v>1256</v>
      </c>
      <c r="B32" s="175">
        <v>352</v>
      </c>
      <c r="C32" s="170">
        <v>450</v>
      </c>
      <c r="D32" s="100">
        <f t="shared" si="0"/>
        <v>0.27840909090909083</v>
      </c>
    </row>
    <row r="33" spans="1:4" s="165" customFormat="1" ht="19.5" customHeight="1">
      <c r="A33" s="178" t="s">
        <v>1257</v>
      </c>
      <c r="B33" s="175"/>
      <c r="C33" s="170"/>
      <c r="D33" s="100">
        <f t="shared" si="0"/>
      </c>
    </row>
    <row r="34" spans="1:4" s="165" customFormat="1" ht="19.5" customHeight="1">
      <c r="A34" s="178" t="s">
        <v>1258</v>
      </c>
      <c r="B34" s="175">
        <v>106.48</v>
      </c>
      <c r="C34" s="170">
        <v>120</v>
      </c>
      <c r="D34" s="100">
        <f t="shared" si="0"/>
        <v>0.12697220135236664</v>
      </c>
    </row>
    <row r="35" spans="1:4" s="165" customFormat="1" ht="19.5" customHeight="1">
      <c r="A35" s="178" t="s">
        <v>1259</v>
      </c>
      <c r="B35" s="175">
        <v>921.57</v>
      </c>
      <c r="C35" s="170">
        <v>1200</v>
      </c>
      <c r="D35" s="100">
        <f t="shared" si="0"/>
        <v>0.302125720238289</v>
      </c>
    </row>
    <row r="36" spans="1:4" s="165" customFormat="1" ht="19.5" customHeight="1">
      <c r="A36" s="178" t="s">
        <v>1260</v>
      </c>
      <c r="B36" s="175">
        <v>4788</v>
      </c>
      <c r="C36" s="170">
        <v>6300</v>
      </c>
      <c r="D36" s="100">
        <f t="shared" si="0"/>
        <v>0.3157894736842106</v>
      </c>
    </row>
    <row r="37" spans="1:4" s="165" customFormat="1" ht="19.5" customHeight="1">
      <c r="A37" s="178" t="s">
        <v>1261</v>
      </c>
      <c r="B37" s="175">
        <v>495</v>
      </c>
      <c r="C37" s="170">
        <v>600</v>
      </c>
      <c r="D37" s="100">
        <f t="shared" si="0"/>
        <v>0.21212121212121215</v>
      </c>
    </row>
    <row r="38" spans="1:4" s="165" customFormat="1" ht="19.5" customHeight="1">
      <c r="A38" s="178" t="s">
        <v>1262</v>
      </c>
      <c r="B38" s="175">
        <v>503.67</v>
      </c>
      <c r="C38" s="170">
        <v>600</v>
      </c>
      <c r="D38" s="100">
        <f t="shared" si="0"/>
        <v>0.19125617964143182</v>
      </c>
    </row>
    <row r="39" spans="1:4" s="165" customFormat="1" ht="19.5" customHeight="1">
      <c r="A39" s="178" t="s">
        <v>1263</v>
      </c>
      <c r="B39" s="175">
        <v>4902</v>
      </c>
      <c r="C39" s="170">
        <v>5500</v>
      </c>
      <c r="D39" s="100">
        <f t="shared" si="0"/>
        <v>0.1219910240718074</v>
      </c>
    </row>
    <row r="40" spans="1:4" s="165" customFormat="1" ht="19.5" customHeight="1">
      <c r="A40" s="178" t="s">
        <v>1264</v>
      </c>
      <c r="B40" s="175">
        <v>15556</v>
      </c>
      <c r="C40" s="170">
        <v>12000</v>
      </c>
      <c r="D40" s="100">
        <f t="shared" si="0"/>
        <v>-0.22859346875803543</v>
      </c>
    </row>
    <row r="41" spans="1:4" s="165" customFormat="1" ht="19.5" customHeight="1">
      <c r="A41" s="178" t="s">
        <v>1265</v>
      </c>
      <c r="B41" s="175">
        <v>2317</v>
      </c>
      <c r="C41" s="170">
        <v>2500</v>
      </c>
      <c r="D41" s="100">
        <f t="shared" si="0"/>
        <v>0.07898144151920583</v>
      </c>
    </row>
    <row r="42" spans="1:4" s="165" customFormat="1" ht="19.5" customHeight="1">
      <c r="A42" s="178" t="s">
        <v>1266</v>
      </c>
      <c r="B42" s="175">
        <v>1279</v>
      </c>
      <c r="C42" s="170">
        <v>1300</v>
      </c>
      <c r="D42" s="100">
        <f t="shared" si="0"/>
        <v>0.016419077404222104</v>
      </c>
    </row>
    <row r="43" spans="1:4" s="165" customFormat="1" ht="19.5" customHeight="1">
      <c r="A43" s="178" t="s">
        <v>1267</v>
      </c>
      <c r="B43" s="175">
        <v>26164.971940000003</v>
      </c>
      <c r="C43" s="170">
        <v>28000</v>
      </c>
      <c r="D43" s="100">
        <f t="shared" si="0"/>
        <v>0.07013300316958015</v>
      </c>
    </row>
    <row r="44" spans="1:4" s="165" customFormat="1" ht="19.5" customHeight="1">
      <c r="A44" s="178" t="s">
        <v>1268</v>
      </c>
      <c r="B44" s="175">
        <v>10732</v>
      </c>
      <c r="C44" s="170">
        <v>12000</v>
      </c>
      <c r="D44" s="100">
        <f t="shared" si="0"/>
        <v>0.11815132314573229</v>
      </c>
    </row>
    <row r="45" spans="1:4" s="165" customFormat="1" ht="19.5" customHeight="1">
      <c r="A45" s="178" t="s">
        <v>1269</v>
      </c>
      <c r="B45" s="175">
        <v>1571.63</v>
      </c>
      <c r="C45" s="170">
        <v>1600</v>
      </c>
      <c r="D45" s="100">
        <f t="shared" si="0"/>
        <v>0.018051322512296242</v>
      </c>
    </row>
    <row r="46" spans="1:4" s="165" customFormat="1" ht="19.5" customHeight="1">
      <c r="A46" s="178" t="s">
        <v>1270</v>
      </c>
      <c r="B46" s="175">
        <v>190.8</v>
      </c>
      <c r="C46" s="170">
        <v>200</v>
      </c>
      <c r="D46" s="100">
        <f t="shared" si="0"/>
        <v>0.048218029350104885</v>
      </c>
    </row>
    <row r="47" spans="1:4" s="165" customFormat="1" ht="19.5" customHeight="1">
      <c r="A47" s="178" t="s">
        <v>1271</v>
      </c>
      <c r="B47" s="175">
        <v>3</v>
      </c>
      <c r="C47" s="170"/>
      <c r="D47" s="100">
        <f t="shared" si="0"/>
      </c>
    </row>
    <row r="48" spans="1:4" s="165" customFormat="1" ht="19.5" customHeight="1">
      <c r="A48" s="178" t="s">
        <v>1272</v>
      </c>
      <c r="B48" s="175">
        <v>2029.0899999999997</v>
      </c>
      <c r="C48" s="170">
        <v>2100</v>
      </c>
      <c r="D48" s="100">
        <f t="shared" si="0"/>
        <v>0.03494670024493751</v>
      </c>
    </row>
    <row r="49" spans="1:4" s="165" customFormat="1" ht="19.5" customHeight="1">
      <c r="A49" s="178" t="s">
        <v>1273</v>
      </c>
      <c r="B49" s="175">
        <v>2653.0899999999997</v>
      </c>
      <c r="C49" s="170">
        <v>2000</v>
      </c>
      <c r="D49" s="100">
        <f t="shared" si="0"/>
        <v>-0.24616202239652618</v>
      </c>
    </row>
    <row r="50" spans="1:4" s="165" customFormat="1" ht="19.5" customHeight="1">
      <c r="A50" s="178" t="s">
        <v>1274</v>
      </c>
      <c r="B50" s="175">
        <v>222</v>
      </c>
      <c r="C50" s="170">
        <v>230</v>
      </c>
      <c r="D50" s="100">
        <f t="shared" si="0"/>
        <v>0.03603603603603611</v>
      </c>
    </row>
    <row r="51" spans="1:4" s="165" customFormat="1" ht="19.5" customHeight="1">
      <c r="A51" s="178" t="s">
        <v>1275</v>
      </c>
      <c r="B51" s="175">
        <v>1268</v>
      </c>
      <c r="C51" s="170">
        <v>3600</v>
      </c>
      <c r="D51" s="100">
        <f t="shared" si="0"/>
        <v>1.8391167192429023</v>
      </c>
    </row>
    <row r="52" s="165" customFormat="1" ht="19.5" customHeight="1"/>
    <row r="53" s="165" customFormat="1" ht="19.5" customHeight="1"/>
    <row r="54" s="165" customFormat="1" ht="19.5" customHeight="1"/>
    <row r="55" s="165" customFormat="1" ht="19.5" customHeight="1"/>
    <row r="56" s="165" customFormat="1" ht="19.5" customHeight="1"/>
    <row r="57" s="165" customFormat="1" ht="19.5" customHeight="1"/>
    <row r="58" s="165" customFormat="1" ht="19.5" customHeight="1"/>
    <row r="59" s="165" customFormat="1" ht="19.5" customHeight="1"/>
    <row r="60" s="165" customFormat="1" ht="19.5" customHeight="1"/>
    <row r="61" s="165" customFormat="1" ht="19.5" customHeight="1"/>
    <row r="62" s="165" customFormat="1" ht="19.5" customHeight="1"/>
    <row r="63" s="165" customFormat="1" ht="19.5" customHeight="1"/>
    <row r="64" s="165" customFormat="1" ht="19.5" customHeight="1"/>
    <row r="65" s="165" customFormat="1" ht="19.5" customHeight="1"/>
    <row r="66" s="165" customFormat="1" ht="19.5" customHeight="1"/>
    <row r="67" s="165" customFormat="1" ht="19.5" customHeight="1"/>
    <row r="68" s="165" customFormat="1" ht="19.5" customHeight="1"/>
    <row r="69" s="165" customFormat="1" ht="19.5" customHeight="1"/>
    <row r="70" s="165" customFormat="1" ht="19.5" customHeight="1"/>
    <row r="71" s="165" customFormat="1" ht="19.5" customHeight="1"/>
    <row r="72" s="165" customFormat="1" ht="19.5" customHeight="1"/>
    <row r="73" s="165" customFormat="1" ht="19.5" customHeight="1"/>
    <row r="74" s="165" customFormat="1" ht="19.5" customHeight="1"/>
    <row r="75" s="165" customFormat="1" ht="19.5" customHeight="1"/>
    <row r="76" s="165" customFormat="1" ht="19.5" customHeight="1"/>
    <row r="77" s="165" customFormat="1" ht="19.5" customHeight="1"/>
    <row r="78" s="165" customFormat="1" ht="19.5" customHeight="1"/>
    <row r="79" s="165" customFormat="1" ht="19.5" customHeight="1"/>
    <row r="80" s="165" customFormat="1" ht="19.5" customHeight="1"/>
    <row r="81" s="165" customFormat="1" ht="19.5" customHeight="1"/>
    <row r="82" s="165" customFormat="1" ht="19.5" customHeight="1"/>
    <row r="83" s="165" customFormat="1" ht="19.5" customHeight="1"/>
    <row r="84" s="165" customFormat="1" ht="19.5" customHeight="1"/>
    <row r="85" s="165" customFormat="1" ht="19.5" customHeight="1"/>
    <row r="86" s="165" customFormat="1" ht="19.5" customHeight="1"/>
    <row r="87" s="165" customFormat="1" ht="19.5" customHeight="1"/>
    <row r="88" s="165" customFormat="1" ht="19.5" customHeight="1"/>
    <row r="89" s="165" customFormat="1" ht="19.5" customHeight="1"/>
    <row r="90" s="165" customFormat="1" ht="19.5" customHeight="1"/>
    <row r="91" s="165" customFormat="1" ht="19.5" customHeight="1"/>
    <row r="92" s="165" customFormat="1" ht="19.5" customHeight="1"/>
    <row r="93" s="165" customFormat="1" ht="19.5" customHeight="1"/>
    <row r="94" s="165" customFormat="1" ht="19.5" customHeight="1"/>
    <row r="95" s="165" customFormat="1" ht="19.5" customHeight="1"/>
    <row r="96" s="165" customFormat="1" ht="19.5" customHeight="1"/>
    <row r="97" s="165" customFormat="1" ht="19.5" customHeight="1"/>
    <row r="98" s="165" customFormat="1" ht="19.5" customHeight="1"/>
    <row r="99" s="165" customFormat="1" ht="19.5" customHeight="1"/>
    <row r="100" s="165" customFormat="1" ht="19.5" customHeight="1"/>
    <row r="101" s="165" customFormat="1" ht="19.5" customHeight="1"/>
    <row r="102" s="165" customFormat="1" ht="19.5" customHeight="1"/>
    <row r="103" s="165" customFormat="1" ht="19.5" customHeight="1"/>
    <row r="104" s="165" customFormat="1" ht="19.5" customHeight="1"/>
    <row r="105" s="165" customFormat="1" ht="19.5" customHeight="1"/>
    <row r="106" s="165" customFormat="1" ht="19.5" customHeight="1"/>
    <row r="107" s="165" customFormat="1" ht="19.5" customHeight="1"/>
    <row r="108" s="165" customFormat="1" ht="19.5" customHeight="1"/>
    <row r="109" s="165" customFormat="1" ht="19.5" customHeight="1"/>
    <row r="110" s="165" customFormat="1" ht="19.5" customHeight="1"/>
    <row r="111" s="165" customFormat="1" ht="19.5" customHeight="1"/>
    <row r="112" s="165" customFormat="1" ht="19.5" customHeight="1"/>
    <row r="113" s="165" customFormat="1" ht="19.5" customHeight="1"/>
    <row r="114" s="165" customFormat="1" ht="19.5" customHeight="1"/>
    <row r="115" s="165" customFormat="1" ht="19.5" customHeight="1"/>
    <row r="116" s="165" customFormat="1" ht="19.5" customHeight="1"/>
    <row r="117" s="165" customFormat="1" ht="19.5" customHeight="1"/>
    <row r="118" s="165" customFormat="1" ht="19.5" customHeight="1"/>
    <row r="119" s="165" customFormat="1" ht="19.5" customHeight="1"/>
    <row r="120" s="165" customFormat="1" ht="19.5" customHeight="1"/>
    <row r="121" s="165" customFormat="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</sheetData>
  <sheetProtection/>
  <mergeCells count="1">
    <mergeCell ref="A1:D1"/>
  </mergeCells>
  <conditionalFormatting sqref="D4">
    <cfRule type="cellIs" priority="2" dxfId="0" operator="lessThan" stopIfTrue="1">
      <formula>0</formula>
    </cfRule>
  </conditionalFormatting>
  <conditionalFormatting sqref="D4:D51">
    <cfRule type="cellIs" priority="1" dxfId="0" operator="lessThan" stopIfTrue="1">
      <formula>0</formula>
    </cfRule>
  </conditionalFormatting>
  <printOptions horizontalCentered="1"/>
  <pageMargins left="0.75" right="0.75" top="0.59" bottom="0.59" header="0.31" footer="0.31"/>
  <pageSetup blackAndWhite="1" fitToHeight="100" fitToWidth="1" horizontalDpi="600" verticalDpi="600" orientation="portrait" paperSize="9" scale="9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showZeros="0" tabSelected="1" view="pageBreakPreview" zoomScaleSheetLayoutView="100" workbookViewId="0" topLeftCell="A1">
      <selection activeCell="F9" sqref="F9"/>
    </sheetView>
  </sheetViews>
  <sheetFormatPr defaultColWidth="9.00390625" defaultRowHeight="15"/>
  <cols>
    <col min="1" max="1" width="20.421875" style="0" bestFit="1" customWidth="1"/>
    <col min="2" max="12" width="5.57421875" style="0" customWidth="1"/>
    <col min="13" max="13" width="8.8515625" style="0" customWidth="1"/>
  </cols>
  <sheetData>
    <row r="1" spans="1:13" s="162" customFormat="1" ht="30" customHeight="1">
      <c r="A1" s="150" t="s">
        <v>1276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ht="14.25">
      <c r="M2" s="163" t="s">
        <v>76</v>
      </c>
    </row>
    <row r="3" spans="1:13" s="97" customFormat="1" ht="138" customHeight="1">
      <c r="A3" s="16" t="s">
        <v>34</v>
      </c>
      <c r="B3" s="17" t="s">
        <v>1277</v>
      </c>
      <c r="C3" s="17" t="s">
        <v>1278</v>
      </c>
      <c r="D3" s="17" t="s">
        <v>1279</v>
      </c>
      <c r="E3" s="17" t="s">
        <v>1280</v>
      </c>
      <c r="F3" s="17" t="s">
        <v>1281</v>
      </c>
      <c r="G3" s="17" t="s">
        <v>1282</v>
      </c>
      <c r="H3" s="17" t="s">
        <v>1283</v>
      </c>
      <c r="I3" s="17" t="s">
        <v>1284</v>
      </c>
      <c r="J3" s="17" t="s">
        <v>1285</v>
      </c>
      <c r="K3" s="17" t="s">
        <v>1286</v>
      </c>
      <c r="L3" s="17" t="s">
        <v>1287</v>
      </c>
      <c r="M3" s="17" t="s">
        <v>1288</v>
      </c>
    </row>
    <row r="4" spans="1:13" s="63" customFormat="1" ht="19.5" customHeight="1">
      <c r="A4" s="95" t="s">
        <v>1033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13" s="63" customFormat="1" ht="19.5" customHeight="1">
      <c r="A5" s="95" t="s">
        <v>1289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</row>
    <row r="6" spans="1:13" s="63" customFormat="1" ht="19.5" customHeight="1">
      <c r="A6" s="95" t="s">
        <v>1290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</row>
    <row r="7" spans="1:13" s="63" customFormat="1" ht="19.5" customHeight="1">
      <c r="A7" s="95" t="s">
        <v>1291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</row>
    <row r="8" spans="1:13" s="63" customFormat="1" ht="19.5" customHeight="1">
      <c r="A8" s="95" t="s">
        <v>1034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</row>
    <row r="9" spans="1:13" s="63" customFormat="1" ht="19.5" customHeight="1">
      <c r="A9" s="95" t="s">
        <v>1292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</row>
    <row r="10" spans="1:13" s="63" customFormat="1" ht="19.5" customHeight="1">
      <c r="A10" s="95" t="s">
        <v>1035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</row>
    <row r="11" spans="1:13" s="63" customFormat="1" ht="19.5" customHeight="1">
      <c r="A11" s="95" t="s">
        <v>1293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</row>
    <row r="12" spans="1:13" s="63" customFormat="1" ht="19.5" customHeight="1">
      <c r="A12" s="95" t="s">
        <v>1036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</row>
    <row r="13" spans="1:13" s="63" customFormat="1" ht="19.5" customHeight="1">
      <c r="A13" s="95" t="s">
        <v>1037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</row>
    <row r="14" spans="1:13" s="63" customFormat="1" ht="19.5" customHeight="1">
      <c r="A14" s="95" t="s">
        <v>1294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</row>
    <row r="15" spans="1:13" s="63" customFormat="1" ht="19.5" customHeight="1">
      <c r="A15" s="95" t="s">
        <v>1295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</row>
    <row r="16" spans="1:13" s="63" customFormat="1" ht="19.5" customHeight="1">
      <c r="A16" s="95" t="s">
        <v>1038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</row>
    <row r="17" spans="1:13" s="63" customFormat="1" ht="19.5" customHeight="1">
      <c r="A17" s="95" t="s">
        <v>1296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</row>
    <row r="18" spans="1:13" s="63" customFormat="1" ht="19.5" customHeight="1">
      <c r="A18" s="95" t="s">
        <v>1297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</row>
    <row r="19" spans="1:13" s="63" customFormat="1" ht="19.5" customHeight="1">
      <c r="A19" s="95" t="s">
        <v>1298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</row>
    <row r="20" spans="1:13" s="63" customFormat="1" ht="19.5" customHeight="1">
      <c r="A20" s="95" t="s">
        <v>1299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</row>
    <row r="21" spans="1:13" s="63" customFormat="1" ht="19.5" customHeight="1">
      <c r="A21" s="95" t="s">
        <v>1039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</row>
    <row r="22" spans="1:13" s="63" customFormat="1" ht="19.5" customHeight="1">
      <c r="A22" s="95" t="s">
        <v>1300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</row>
    <row r="23" spans="1:13" s="63" customFormat="1" ht="19.5" customHeight="1">
      <c r="A23" s="95" t="s">
        <v>127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</row>
    <row r="24" spans="1:13" s="97" customFormat="1" ht="19.5" customHeight="1">
      <c r="A24" s="16" t="s">
        <v>1301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="63" customFormat="1" ht="19.5" customHeight="1"/>
    <row r="26" s="63" customFormat="1" ht="19.5" customHeight="1"/>
    <row r="27" s="63" customFormat="1" ht="19.5" customHeight="1"/>
    <row r="28" s="63" customFormat="1" ht="19.5" customHeight="1"/>
    <row r="29" s="63" customFormat="1" ht="19.5" customHeight="1"/>
    <row r="30" s="63" customFormat="1" ht="19.5" customHeight="1"/>
    <row r="31" s="63" customFormat="1" ht="19.5" customHeight="1"/>
    <row r="32" s="63" customFormat="1" ht="19.5" customHeight="1"/>
    <row r="33" s="63" customFormat="1" ht="19.5" customHeight="1"/>
    <row r="34" s="63" customFormat="1" ht="19.5" customHeight="1"/>
    <row r="35" s="63" customFormat="1" ht="19.5" customHeight="1"/>
    <row r="36" s="63" customFormat="1" ht="19.5" customHeight="1"/>
    <row r="37" s="63" customFormat="1" ht="19.5" customHeight="1"/>
    <row r="38" s="63" customFormat="1" ht="19.5" customHeight="1"/>
    <row r="39" s="63" customFormat="1" ht="19.5" customHeight="1"/>
    <row r="40" s="63" customFormat="1" ht="19.5" customHeight="1"/>
    <row r="41" s="63" customFormat="1" ht="19.5" customHeight="1"/>
    <row r="42" s="63" customFormat="1" ht="19.5" customHeight="1"/>
    <row r="43" s="63" customFormat="1" ht="19.5" customHeight="1"/>
    <row r="44" s="63" customFormat="1" ht="19.5" customHeight="1"/>
    <row r="45" s="63" customFormat="1" ht="19.5" customHeight="1"/>
    <row r="46" s="63" customFormat="1" ht="19.5" customHeight="1"/>
    <row r="47" s="63" customFormat="1" ht="19.5" customHeight="1"/>
    <row r="48" s="63" customFormat="1" ht="19.5" customHeight="1"/>
    <row r="49" s="63" customFormat="1" ht="19.5" customHeight="1"/>
    <row r="50" s="63" customFormat="1" ht="19.5" customHeight="1"/>
    <row r="51" s="63" customFormat="1" ht="19.5" customHeight="1"/>
    <row r="52" s="63" customFormat="1" ht="19.5" customHeight="1"/>
    <row r="53" s="63" customFormat="1" ht="19.5" customHeight="1"/>
    <row r="54" s="63" customFormat="1" ht="19.5" customHeight="1"/>
    <row r="55" s="63" customFormat="1" ht="19.5" customHeight="1"/>
    <row r="56" s="63" customFormat="1" ht="19.5" customHeight="1"/>
    <row r="57" s="63" customFormat="1" ht="19.5" customHeight="1"/>
    <row r="58" s="63" customFormat="1" ht="19.5" customHeight="1"/>
    <row r="59" s="63" customFormat="1" ht="19.5" customHeight="1"/>
    <row r="60" s="63" customFormat="1" ht="19.5" customHeight="1"/>
    <row r="61" s="63" customFormat="1" ht="19.5" customHeight="1"/>
    <row r="62" s="63" customFormat="1" ht="19.5" customHeight="1"/>
    <row r="63" s="63" customFormat="1" ht="19.5" customHeight="1"/>
    <row r="64" s="63" customFormat="1" ht="19.5" customHeight="1"/>
    <row r="65" s="63" customFormat="1" ht="19.5" customHeight="1"/>
    <row r="66" s="63" customFormat="1" ht="19.5" customHeight="1"/>
    <row r="67" s="63" customFormat="1" ht="19.5" customHeight="1"/>
    <row r="68" s="63" customFormat="1" ht="19.5" customHeight="1"/>
    <row r="69" s="63" customFormat="1" ht="19.5" customHeight="1"/>
    <row r="70" s="63" customFormat="1" ht="19.5" customHeight="1"/>
    <row r="71" s="63" customFormat="1" ht="19.5" customHeight="1"/>
    <row r="72" s="63" customFormat="1" ht="19.5" customHeight="1"/>
    <row r="73" s="63" customFormat="1" ht="19.5" customHeight="1"/>
    <row r="74" s="63" customFormat="1" ht="19.5" customHeight="1"/>
    <row r="75" s="63" customFormat="1" ht="19.5" customHeight="1"/>
    <row r="76" s="63" customFormat="1" ht="19.5" customHeight="1"/>
    <row r="77" s="63" customFormat="1" ht="19.5" customHeight="1"/>
    <row r="78" s="63" customFormat="1" ht="19.5" customHeight="1"/>
    <row r="79" s="63" customFormat="1" ht="19.5" customHeight="1"/>
    <row r="80" s="63" customFormat="1" ht="19.5" customHeight="1"/>
    <row r="81" s="63" customFormat="1" ht="19.5" customHeight="1"/>
    <row r="82" s="63" customFormat="1" ht="19.5" customHeight="1"/>
    <row r="83" s="63" customFormat="1" ht="19.5" customHeight="1"/>
    <row r="84" s="63" customFormat="1" ht="19.5" customHeight="1"/>
    <row r="85" s="63" customFormat="1" ht="19.5" customHeight="1"/>
    <row r="86" s="63" customFormat="1" ht="19.5" customHeight="1"/>
    <row r="87" s="63" customFormat="1" ht="19.5" customHeight="1"/>
    <row r="88" s="63" customFormat="1" ht="19.5" customHeight="1"/>
    <row r="89" s="63" customFormat="1" ht="19.5" customHeight="1"/>
    <row r="90" s="63" customFormat="1" ht="19.5" customHeight="1"/>
    <row r="91" s="63" customFormat="1" ht="19.5" customHeight="1"/>
    <row r="92" s="63" customFormat="1" ht="19.5" customHeight="1"/>
    <row r="93" s="63" customFormat="1" ht="19.5" customHeight="1"/>
    <row r="94" s="63" customFormat="1" ht="19.5" customHeight="1"/>
    <row r="95" s="63" customFormat="1" ht="19.5" customHeight="1"/>
    <row r="96" s="63" customFormat="1" ht="19.5" customHeight="1"/>
    <row r="97" s="63" customFormat="1" ht="19.5" customHeight="1"/>
    <row r="98" s="63" customFormat="1" ht="19.5" customHeight="1"/>
    <row r="99" s="63" customFormat="1" ht="19.5" customHeight="1"/>
    <row r="100" s="63" customFormat="1" ht="19.5" customHeight="1"/>
    <row r="101" s="63" customFormat="1" ht="19.5" customHeight="1"/>
    <row r="102" s="63" customFormat="1" ht="19.5" customHeight="1"/>
    <row r="103" s="63" customFormat="1" ht="19.5" customHeight="1"/>
    <row r="104" s="63" customFormat="1" ht="19.5" customHeight="1"/>
    <row r="105" s="63" customFormat="1" ht="19.5" customHeight="1"/>
    <row r="106" s="63" customFormat="1" ht="19.5" customHeight="1"/>
    <row r="107" s="63" customFormat="1" ht="19.5" customHeight="1"/>
    <row r="108" s="63" customFormat="1" ht="19.5" customHeight="1"/>
    <row r="109" s="63" customFormat="1" ht="19.5" customHeight="1"/>
    <row r="110" s="63" customFormat="1" ht="19.5" customHeight="1"/>
    <row r="111" s="63" customFormat="1" ht="19.5" customHeight="1"/>
    <row r="112" s="63" customFormat="1" ht="19.5" customHeight="1"/>
    <row r="113" s="63" customFormat="1" ht="19.5" customHeight="1"/>
    <row r="114" s="63" customFormat="1" ht="19.5" customHeight="1"/>
    <row r="115" s="63" customFormat="1" ht="19.5" customHeight="1"/>
    <row r="116" s="63" customFormat="1" ht="19.5" customHeight="1"/>
    <row r="117" s="63" customFormat="1" ht="19.5" customHeight="1"/>
    <row r="118" s="63" customFormat="1" ht="19.5" customHeight="1"/>
    <row r="119" s="63" customFormat="1" ht="19.5" customHeight="1"/>
    <row r="120" s="63" customFormat="1" ht="19.5" customHeight="1"/>
    <row r="121" s="63" customFormat="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</sheetData>
  <sheetProtection/>
  <mergeCells count="1">
    <mergeCell ref="A1:M1"/>
  </mergeCells>
  <printOptions horizontalCentered="1"/>
  <pageMargins left="0.75" right="0.75" top="0.59" bottom="0.59" header="0.31" footer="0.31"/>
  <pageSetup blackAndWhite="1" fitToHeight="100" fitToWidth="1" horizontalDpi="600" verticalDpi="6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2018-02-28T07:44:47Z</cp:lastPrinted>
  <dcterms:created xsi:type="dcterms:W3CDTF">2016-12-07T02:04:11Z</dcterms:created>
  <dcterms:modified xsi:type="dcterms:W3CDTF">2023-09-01T09:40:55Z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A541CBF7E70E49AFAE20ECF3FD059C13</vt:lpwstr>
  </property>
</Properties>
</file>