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" sheetId="1" r:id="rId1"/>
  </sheets>
  <definedNames>
    <definedName name="_xlnm.Print_Titles" localSheetId="0">'2019年'!$1:$3</definedName>
  </definedNames>
  <calcPr fullCalcOnLoad="1"/>
</workbook>
</file>

<file path=xl/sharedStrings.xml><?xml version="1.0" encoding="utf-8"?>
<sst xmlns="http://schemas.openxmlformats.org/spreadsheetml/2006/main" count="215" uniqueCount="135">
  <si>
    <t>勐海县2019年20项重大建设项目表</t>
  </si>
  <si>
    <t>单位：万元</t>
  </si>
  <si>
    <t>序号</t>
  </si>
  <si>
    <t>项目名称</t>
  </si>
  <si>
    <t>责任    领导</t>
  </si>
  <si>
    <t>责任
单位</t>
  </si>
  <si>
    <t>责任人</t>
  </si>
  <si>
    <t>项目性质</t>
  </si>
  <si>
    <t xml:space="preserve">建设内容及规模         </t>
  </si>
  <si>
    <t>建设起止年限</t>
  </si>
  <si>
    <t>项目计划      开工时间</t>
  </si>
  <si>
    <t>项目计划     竣工时间</t>
  </si>
  <si>
    <t>项目
总投资</t>
  </si>
  <si>
    <t>2018年完成投资</t>
  </si>
  <si>
    <t>2019年预计投资</t>
  </si>
  <si>
    <t>目前工作推进情况</t>
  </si>
  <si>
    <t>合计（20项）</t>
  </si>
  <si>
    <t>一、交通(3项)</t>
  </si>
  <si>
    <t>景洪至打洛高速公路（勐海段）</t>
  </si>
  <si>
    <t>钢  图</t>
  </si>
  <si>
    <t xml:space="preserve">县交通局
县林业局      县自然资源局     
勐 海 镇       格朗和乡    勐 宋 乡      </t>
  </si>
  <si>
    <t>责任单位主要领导</t>
  </si>
  <si>
    <t>新建</t>
  </si>
  <si>
    <t>项目全长54公里，高速公路，沥青路面，路基宽24米。</t>
  </si>
  <si>
    <t>2016-2019</t>
  </si>
  <si>
    <t>景洪至打洛高速公路建设计划分两期实施,一期实施景洪至勐海段，该段约长29公里，涉及用3063亩，具备进场施工的3063亩，占比100%。涉及房屋拆迁54户，已拆迁44户，占比81.48%。涉及弃土场14个，提供了14个，占比100%。“三杆五线”涉及迁改线路209千米，电力电杆950根，电力铁塔12基。已迁改83.4千米、电力电杆242根，电力铁塔9基。</t>
  </si>
  <si>
    <t>2018年直过民族地区自然村道路建设项目</t>
  </si>
  <si>
    <t>钢   图</t>
  </si>
  <si>
    <t>县交通局    勐 海 镇      勐 遮 镇      勐 阿 镇      勐 满 镇      布朗山乡    西 定 乡      打 洛 镇      勐 宋 乡</t>
  </si>
  <si>
    <t>改建</t>
  </si>
  <si>
    <t>项目全长176.6公里，四级公路，混凝土路面。</t>
  </si>
  <si>
    <t>2018-2019</t>
  </si>
  <si>
    <t>主体工程项目已全部完成。</t>
  </si>
  <si>
    <t>2019年直过民族地区自然村道路建设项目</t>
  </si>
  <si>
    <t>项目全长152公里，四级公路，混凝土路面。</t>
  </si>
  <si>
    <t>正在进行项目勘测设计。</t>
  </si>
  <si>
    <t>二、水利（4项）</t>
  </si>
  <si>
    <t>勐海县曼桂水库
建设项目</t>
  </si>
  <si>
    <t>岩温比</t>
  </si>
  <si>
    <t>县水务局   县搬迁安置办西 定 乡     勐 遮 镇     勐 满 镇</t>
  </si>
  <si>
    <t>续建</t>
  </si>
  <si>
    <t>新建中型水库大坝枢纽、输水洞、溢洪道及配套渠系工程。总库容1112万立方米。</t>
  </si>
  <si>
    <t>2016-2020</t>
  </si>
  <si>
    <t>曼桂水库工程于2016年10月13日开工。目前，导流输水隧洞已完工并通过验收；完成引水隧洞出口段开挖、一期支护630米，完成进口道路开挖、输电线路架设；坝壳料道路2700米已完成开挖。完成坝壳料、心墙料碾压试验场；完成输水渠道平台开挖4800米。大坝清基工作已完成。截流和大坝基础已通过验收，上游围堰已填筑至设计高程，一期坝体填筑已完成9.2万立方米。正在推进引水隧洞、大坝和渠道建设，积极落实建设占地补偿及移民搬迁工作。</t>
  </si>
  <si>
    <t>界河治理二期勐海县打洛口岸跨界河流 治理打洞段治理工程建设项目</t>
  </si>
  <si>
    <t>县水务局   县外事办     打 洛 镇</t>
  </si>
  <si>
    <t>治理河段长度6.458公里，防洪标准达到10年一遇。</t>
  </si>
  <si>
    <t>2019-2020</t>
  </si>
  <si>
    <t>项目可行性研究报告已经州发改委批复，工程初步设计报告已评审，待批复。</t>
  </si>
  <si>
    <t>曼彦水库建设项目</t>
  </si>
  <si>
    <t>县水务局   县搬迁安置办打 洛 镇</t>
  </si>
  <si>
    <t>新建小（一）型水库大坝枢纽、输水洞、溢洪道及配套渠系工程。总库容377万立方米。</t>
  </si>
  <si>
    <t>2019-2021</t>
  </si>
  <si>
    <t>曼彦水库大坝奠基仪式于2017年12月29日举行。目前，已完成可研报告评审等待批复；已完成水资源论证批复，已完成淹没区、枢纽区以及道路征地测量工作；项目环评报告已通过评审等待批复；防洪影响评价报告已批复；用地预审已取得预审意见，同步开展项目林业相关专题报告编制；PPP方案正在编制；征地与移民安置规划报告已报相关部门待审批；正在开展三通一平工作。</t>
  </si>
  <si>
    <t>勐遮镇集镇供水改扩建建设项目</t>
  </si>
  <si>
    <t>县水务局   勐 遮 镇     黎明农场</t>
  </si>
  <si>
    <t>水处理厂改扩建及供水管网改造，设计日供水量10000立方米。</t>
  </si>
  <si>
    <t>已进场施工：一是原水取水工程已完成。二是开挖安装管线5.3千米，完成总工程量的31.9%。三是水处理厂工程正在建设综合办公楼。</t>
  </si>
  <si>
    <t>三、社会事业     （2项）</t>
  </si>
  <si>
    <t>勐海县中医医院门诊综合楼建设项目</t>
  </si>
  <si>
    <t>霍安春</t>
  </si>
  <si>
    <t>县卫健局</t>
  </si>
  <si>
    <t>总建筑面积为20000平方米，其中地上建设面积17469.12平方米，地下建筑面积2530.88平方米。</t>
  </si>
  <si>
    <t>2018-2020</t>
  </si>
  <si>
    <t>2018.10</t>
  </si>
  <si>
    <t>2020</t>
  </si>
  <si>
    <t>已完成基础工程的15%，完成投资2314.85万元。</t>
  </si>
  <si>
    <r>
      <t>民族体育中心及广场</t>
    </r>
    <r>
      <rPr>
        <sz val="11"/>
        <color indexed="8"/>
        <rFont val="宋体"/>
        <family val="0"/>
      </rPr>
      <t>建设项目</t>
    </r>
  </si>
  <si>
    <t>县教育体育局
县城投公司</t>
  </si>
  <si>
    <t>建设规模为体育馆建筑面积23536.85平方米，游泳馆建筑面积6699.99平方米，广场建筑面积5918.94平方米。</t>
  </si>
  <si>
    <t>2019</t>
  </si>
  <si>
    <r>
      <t>目前项目主体工程已完成88%，完成投资额1.32亿元。</t>
    </r>
    <r>
      <rPr>
        <b/>
        <sz val="11"/>
        <rFont val="宋体"/>
        <family val="0"/>
      </rPr>
      <t>一是</t>
    </r>
    <r>
      <rPr>
        <sz val="11"/>
        <rFont val="宋体"/>
        <family val="0"/>
      </rPr>
      <t>体育馆，完成总体工程的90%。地下室，正负零以上混凝土结构，室内砌砖、抹灰、室内垫层，铝合金门窗外框安装，屋面钢结构安装、屋面底瓦、室外干挂、室内地砖已完成。室外防水层已完成50%。</t>
    </r>
    <r>
      <rPr>
        <b/>
        <sz val="11"/>
        <rFont val="宋体"/>
        <family val="0"/>
      </rPr>
      <t>二是</t>
    </r>
    <r>
      <rPr>
        <sz val="11"/>
        <rFont val="宋体"/>
        <family val="0"/>
      </rPr>
      <t>游泳馆，完成总体工程的92%。地下室、钢梁柱、屋面大型钢结构吊装、砌砖、主体屋面钢结构安装、抹灰、屋面底瓦安装工程已完成。正在准备室内地砖铺设。水循环已入场安装40%。  
三是广场部分，已完成总体工程的80%。承台基础、筏板钢筋已完。地下室完成80%，广场外围回填完成80%。</t>
    </r>
  </si>
  <si>
    <t>四、特色小镇         （3项）</t>
  </si>
  <si>
    <t>勐巴拉雨林小镇建设项目</t>
  </si>
  <si>
    <t>杨佛海</t>
  </si>
  <si>
    <t>县住建局</t>
  </si>
  <si>
    <t>建设勐巴拉大健康产业的先导示范、勐巴拉六国风情水镇商业街、帐篷酒店、停车场、旅游观光巴士线路，电瓶车线路，山地自行车线路等基础设施建设。2019年计划实施项目为：1.素可泰养心园一期；2.素可泰养心园二期；3.六国迷城项目；4.风情客栈；5.勐兴大道；6.勐巴拉大道；7.金谷园影视基地；8.民族风情布朗寨。</t>
  </si>
  <si>
    <t>一是悦春养生度假酒店、六国会务中心、帐篷酒店于2018年底建成并投入使用。二是2018年新开工建设项目三个，完成总投资5.26亿元。其中：勐巴拉雨林小镇素可泰区养心园一期，已完成工程量60%；勐巴拉雨林小镇民族风情布朗寨，已完成工程量20%；勐巴拉金谷园影视基地已完成工程量90%。三是勐巴拉六国风情水镇商业街改为六国迷城项目，目前修建性详细规划方案正在优化中。</t>
  </si>
  <si>
    <t>打洛口岸边境旅游 特色小镇建设项目</t>
  </si>
  <si>
    <t>张开跃</t>
  </si>
  <si>
    <t>打洛镇</t>
  </si>
  <si>
    <t>主要建设市政道路、口岸周边环境整治等基础设施及旅游开发项目。</t>
  </si>
  <si>
    <t>2017-2019</t>
  </si>
  <si>
    <t>2017.12</t>
  </si>
  <si>
    <t>2019.12</t>
  </si>
  <si>
    <t xml:space="preserve">一是桑康路项目已完成，正在审计决算中。二是口岸经济贸易片区土地平整及配套“三通一平”已完成，已报送竣工审计。三是省道333道路提升改造工程，已完成施工图设计、施工图审查、招投标工作。1-3标段已完成工程总量的90%，完成总投资5912.48万元，4标段列为国土局土地储备项目一期。四是迎宾大道绿化、亮化工程已完成初验。五是滨水景观（森林公园段）提升改造工程，已完成30%的工程量。
</t>
  </si>
  <si>
    <t>大益小镇建设项目</t>
  </si>
  <si>
    <t>占地约5.9平方公里，主要项目包括集茶文化交流、休闲、养生、度假、茶旅等功能为一体的精品度假酒店。</t>
  </si>
  <si>
    <t>2021.12</t>
  </si>
  <si>
    <t>已完成总体规划，已申请一期用地指标。</t>
  </si>
  <si>
    <t>五、市政设施          （2项）</t>
  </si>
  <si>
    <t>勐海县勐巴拉体育 生态公园市政道路 建设项目</t>
  </si>
  <si>
    <t>勐海县勐巴拉体育生态公园市政道路建设项目，道路总长4404米。</t>
  </si>
  <si>
    <t>项目前期工作已完成，已开工建设，已完成约30%。</t>
  </si>
  <si>
    <t>勐海工业园区西片区道路及基础设施建设项目</t>
  </si>
  <si>
    <t>工业园区</t>
  </si>
  <si>
    <t>1.道路工程：总长3171.80米；
2.场地平整。</t>
  </si>
  <si>
    <t>西片区道路及基础配套设施建设项目已完前期工作，待项目资金落实后，及组织实施后续工作。</t>
  </si>
  <si>
    <t>六、房地产（3项）</t>
  </si>
  <si>
    <t>佛海华庭建设项目</t>
  </si>
  <si>
    <t>总建筑面积89150.97㎡，以开发酒店、住宅、商业项目为主。</t>
  </si>
  <si>
    <t>2019.1</t>
  </si>
  <si>
    <t>2020.12</t>
  </si>
  <si>
    <t>用地规划、工程规划已经办理完成。</t>
  </si>
  <si>
    <t>勐海工业园区雅戈尔商住项目一期     建设项目</t>
  </si>
  <si>
    <t>该项目总占地面积40354.99平方米，总建筑面积53927平方米。</t>
  </si>
  <si>
    <t>2019.5</t>
  </si>
  <si>
    <t>已完成总体规划，计划2019年10月开工建设。</t>
  </si>
  <si>
    <t>盛世花园建设项目</t>
  </si>
  <si>
    <t>占地面积59274平方米，建筑面积260000平方米。</t>
  </si>
  <si>
    <t>2019.6</t>
  </si>
  <si>
    <t>2020.6</t>
  </si>
  <si>
    <t>规划方案已通过县规委办专家评审，正在修改完善方案。</t>
  </si>
  <si>
    <t>七、工业（3项）</t>
  </si>
  <si>
    <t>勐海雨林古茶坊茶叶有限责任公司二期建设项目</t>
  </si>
  <si>
    <t>县科工局
工业园区</t>
  </si>
  <si>
    <t>占地面积65434.68平方米。</t>
  </si>
  <si>
    <t>2018.12</t>
  </si>
  <si>
    <t>土方已运输，房屋基础已开挖。</t>
  </si>
  <si>
    <r>
      <t>勐海茶厂厂区</t>
    </r>
    <r>
      <rPr>
        <sz val="11"/>
        <rFont val="Times New Roman"/>
        <family val="1"/>
      </rPr>
      <t xml:space="preserve">                 </t>
    </r>
    <r>
      <rPr>
        <sz val="11"/>
        <rFont val="宋体"/>
        <family val="0"/>
      </rPr>
      <t>改扩建项目</t>
    </r>
  </si>
  <si>
    <t>县科工局
工业园区   勐 海 镇</t>
  </si>
  <si>
    <r>
      <t>占地约</t>
    </r>
    <r>
      <rPr>
        <sz val="11"/>
        <rFont val="Times New Roman"/>
        <family val="1"/>
      </rPr>
      <t>300</t>
    </r>
    <r>
      <rPr>
        <sz val="11"/>
        <rFont val="宋体"/>
        <family val="0"/>
      </rPr>
      <t>亩，含新生产线规划区和茶道院核心区（现代化发酵车间、装灌饮料生产车间、速溶茶粉生产车间、普洱茶成分提取车间、物流仓库、毛茶仓库、茶品质量检验大楼、成品仓储、世界茶数据中心、办公楼；茶叶初制成型全套制作体验车间等）。</t>
    </r>
  </si>
  <si>
    <t>2018-2022</t>
  </si>
  <si>
    <t>2022.12</t>
  </si>
  <si>
    <t>已供地187.8亩。一是勐海茶厂原料库房项目。已办理完成《建设工程规划许可证》和《建设用地规划许可证》，正在审查施工图和办理《建筑施工许可证》，A栋已进场正准备施工前期工作。二是大益普洱茶仓储中心项目。已完成修建性详细规划，正进行项目一期规划方案设计。规划用地范围内剩余的18亩建设用地已完成规划调整，供地方案正在审批。</t>
  </si>
  <si>
    <t>2019年精制茶加工 建设项目</t>
  </si>
  <si>
    <t>勐海华熙茶业有限公司建设项目，项目总占地面积约为33333.35平方米。</t>
  </si>
  <si>
    <t>前期工作已基本完成，计划2019年5月开工建设。</t>
  </si>
  <si>
    <t>今大福生态茶业有限公司新建生态茶叶生产加工建设项目，该项目占地面积36526.33平方米，总建筑面积36680.25平方米。</t>
  </si>
  <si>
    <t>工业用房主体部分已全部完成，正在装饰装；办公用房主体施工至结构工程二层；生活用房主体施工至结构工程三层；安装工程完成总工程量的70%；雨、污水、道路工程完成总工程量的70%；周边挡墙工程完成总工程量的95%。</t>
  </si>
  <si>
    <t>勐海晋德茶厂建设项目，该项目占地面积32589.02平方米，总建筑面积32807.78平方米。</t>
  </si>
  <si>
    <t>勐海合和昌茶业有限公司茶厂一期建设项目，总占地面积46620平方米，总建筑面积8300平方米。</t>
  </si>
  <si>
    <t>前期工作已基本完成，计划2019年10月开工建设。</t>
  </si>
  <si>
    <t>勐海县福安隆茶业有限公司茶厂建设项目，总占地面积20000.97平方米，总建筑面积20173.21平方米。</t>
  </si>
  <si>
    <t>前期工作已基本完成，计划2019年7月开工建设。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</si>
</sst>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10"/>
      <color indexed="10"/>
      <name val="黑体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_GBK"/>
      <family val="4"/>
    </font>
    <font>
      <b/>
      <sz val="20"/>
      <color indexed="8"/>
      <name val="方正小标宋简体"/>
      <family val="4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2"/>
      <color indexed="8"/>
      <name val="方正小标宋简体"/>
      <family val="4"/>
    </font>
    <font>
      <b/>
      <sz val="11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1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5" fillId="0" borderId="4" applyNumberFormat="0" applyFill="0" applyAlignment="0" applyProtection="0"/>
    <xf numFmtId="0" fontId="31" fillId="6" borderId="0" applyNumberFormat="0" applyBorder="0" applyAlignment="0" applyProtection="0"/>
    <xf numFmtId="0" fontId="28" fillId="0" borderId="5" applyNumberFormat="0" applyFill="0" applyAlignment="0" applyProtection="0"/>
    <xf numFmtId="0" fontId="31" fillId="6" borderId="0" applyNumberFormat="0" applyBorder="0" applyAlignment="0" applyProtection="0"/>
    <xf numFmtId="0" fontId="32" fillId="8" borderId="6" applyNumberFormat="0" applyAlignment="0" applyProtection="0"/>
    <xf numFmtId="0" fontId="40" fillId="8" borderId="1" applyNumberFormat="0" applyAlignment="0" applyProtection="0"/>
    <xf numFmtId="0" fontId="24" fillId="9" borderId="7" applyNumberFormat="0" applyAlignment="0" applyProtection="0"/>
    <xf numFmtId="0" fontId="11" fillId="2" borderId="0" applyNumberFormat="0" applyBorder="0" applyAlignment="0" applyProtection="0"/>
    <xf numFmtId="0" fontId="31" fillId="10" borderId="0" applyNumberFormat="0" applyBorder="0" applyAlignment="0" applyProtection="0"/>
    <xf numFmtId="0" fontId="39" fillId="0" borderId="8" applyNumberFormat="0" applyFill="0" applyAlignment="0" applyProtection="0"/>
    <xf numFmtId="0" fontId="10" fillId="0" borderId="9" applyNumberFormat="0" applyFill="0" applyAlignment="0" applyProtection="0"/>
    <xf numFmtId="0" fontId="38" fillId="4" borderId="0" applyNumberFormat="0" applyBorder="0" applyAlignment="0" applyProtection="0"/>
    <xf numFmtId="0" fontId="36" fillId="11" borderId="0" applyNumberFormat="0" applyBorder="0" applyAlignment="0" applyProtection="0"/>
    <xf numFmtId="0" fontId="11" fillId="12" borderId="0" applyNumberFormat="0" applyBorder="0" applyAlignment="0" applyProtection="0"/>
    <xf numFmtId="0" fontId="3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31" fillId="16" borderId="0" applyNumberFormat="0" applyBorder="0" applyAlignment="0" applyProtection="0"/>
    <xf numFmtId="0" fontId="1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7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</cellStyleXfs>
  <cellXfs count="48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8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8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justify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justify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justify" vertical="center" wrapText="1"/>
      <protection/>
    </xf>
    <xf numFmtId="0" fontId="13" fillId="8" borderId="10" xfId="0" applyFont="1" applyFill="1" applyBorder="1" applyAlignment="1" applyProtection="1">
      <alignment horizontal="center" vertical="center" wrapText="1"/>
      <protection/>
    </xf>
    <xf numFmtId="0" fontId="14" fillId="8" borderId="10" xfId="0" applyFont="1" applyFill="1" applyBorder="1" applyAlignment="1" applyProtection="1">
      <alignment horizontal="center" vertical="center" wrapText="1"/>
      <protection/>
    </xf>
    <xf numFmtId="0" fontId="14" fillId="8" borderId="10" xfId="0" applyFont="1" applyFill="1" applyBorder="1" applyAlignment="1" applyProtection="1">
      <alignment horizontal="justify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vertical="center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176" fontId="14" fillId="8" borderId="10" xfId="0" applyNumberFormat="1" applyFont="1" applyFill="1" applyBorder="1" applyAlignment="1" applyProtection="1">
      <alignment horizontal="center" vertical="center" wrapText="1"/>
      <protection/>
    </xf>
    <xf numFmtId="49" fontId="14" fillId="8" borderId="10" xfId="0" applyNumberFormat="1" applyFont="1" applyFill="1" applyBorder="1" applyAlignment="1" applyProtection="1">
      <alignment horizontal="center" vertical="center" wrapText="1"/>
      <protection/>
    </xf>
    <xf numFmtId="0" fontId="14" fillId="8" borderId="10" xfId="0" applyNumberFormat="1" applyFont="1" applyFill="1" applyBorder="1" applyAlignment="1" applyProtection="1">
      <alignment horizontal="center" vertical="center" wrapText="1"/>
      <protection/>
    </xf>
    <xf numFmtId="0" fontId="20" fillId="8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57" fontId="1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8" borderId="0" xfId="0" applyFont="1" applyFill="1" applyBorder="1" applyAlignment="1" applyProtection="1">
      <alignment horizontal="center" vertical="center" wrapText="1"/>
      <protection/>
    </xf>
    <xf numFmtId="49" fontId="23" fillId="8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justify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Q6" sqref="Q6"/>
    </sheetView>
  </sheetViews>
  <sheetFormatPr defaultColWidth="9.00390625" defaultRowHeight="14.25"/>
  <cols>
    <col min="1" max="1" width="3.75390625" style="8" customWidth="1"/>
    <col min="2" max="2" width="16.00390625" style="8" customWidth="1"/>
    <col min="3" max="3" width="6.50390625" style="8" customWidth="1"/>
    <col min="4" max="4" width="12.375" style="8" customWidth="1"/>
    <col min="5" max="5" width="7.50390625" style="8" customWidth="1"/>
    <col min="6" max="6" width="4.875" style="8" customWidth="1"/>
    <col min="7" max="7" width="38.625" style="9" customWidth="1"/>
    <col min="8" max="8" width="7.375" style="8" customWidth="1"/>
    <col min="9" max="9" width="8.375" style="8" customWidth="1"/>
    <col min="10" max="10" width="8.125" style="8" customWidth="1"/>
    <col min="11" max="11" width="10.25390625" style="8" customWidth="1"/>
    <col min="12" max="12" width="8.625" style="8" customWidth="1"/>
    <col min="13" max="13" width="10.00390625" style="8" customWidth="1"/>
    <col min="14" max="14" width="44.75390625" style="9" customWidth="1"/>
    <col min="15" max="15" width="6.25390625" style="10" customWidth="1"/>
    <col min="16" max="16384" width="9.00390625" style="10" customWidth="1"/>
  </cols>
  <sheetData>
    <row r="1" spans="1:14" ht="30" customHeight="1">
      <c r="A1" s="11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2"/>
    </row>
    <row r="2" spans="1:14" ht="27">
      <c r="A2" s="13"/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30" t="s">
        <v>1</v>
      </c>
    </row>
    <row r="3" spans="1:15" s="1" customFormat="1" ht="56.2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31"/>
    </row>
    <row r="4" spans="1:15" s="1" customFormat="1" ht="36.75" customHeight="1">
      <c r="A4" s="16"/>
      <c r="B4" s="15" t="s">
        <v>16</v>
      </c>
      <c r="C4" s="16"/>
      <c r="D4" s="16"/>
      <c r="E4" s="16"/>
      <c r="F4" s="16"/>
      <c r="G4" s="17"/>
      <c r="H4" s="16"/>
      <c r="I4" s="16"/>
      <c r="J4" s="16"/>
      <c r="K4" s="32">
        <f>K5+K9+K14+K17+K21+K24+K28</f>
        <v>2391889.64</v>
      </c>
      <c r="L4" s="32">
        <f>L5+L9+L14+L17+L21+L24+L28</f>
        <v>137680</v>
      </c>
      <c r="M4" s="32">
        <f>M5+M9+M14+M17+M21+M24+M28</f>
        <v>325196.45999999996</v>
      </c>
      <c r="N4" s="17"/>
      <c r="O4" s="31"/>
    </row>
    <row r="5" spans="1:15" s="1" customFormat="1" ht="30" customHeight="1">
      <c r="A5" s="16"/>
      <c r="B5" s="18" t="s">
        <v>17</v>
      </c>
      <c r="C5" s="19"/>
      <c r="D5" s="19"/>
      <c r="E5" s="19"/>
      <c r="F5" s="19"/>
      <c r="G5" s="20"/>
      <c r="H5" s="21"/>
      <c r="I5" s="21"/>
      <c r="J5" s="21"/>
      <c r="K5" s="32">
        <f>SUM(K6:K8)</f>
        <v>943828</v>
      </c>
      <c r="L5" s="32">
        <f>SUM(L6:L8)</f>
        <v>6000</v>
      </c>
      <c r="M5" s="32">
        <f>SUM(M6:M8)</f>
        <v>74128</v>
      </c>
      <c r="N5" s="20"/>
      <c r="O5" s="33"/>
    </row>
    <row r="6" spans="1:15" s="2" customFormat="1" ht="97.5" customHeight="1">
      <c r="A6" s="22">
        <v>1</v>
      </c>
      <c r="B6" s="23" t="s">
        <v>18</v>
      </c>
      <c r="C6" s="23" t="s">
        <v>19</v>
      </c>
      <c r="D6" s="23" t="s">
        <v>20</v>
      </c>
      <c r="E6" s="23" t="s">
        <v>21</v>
      </c>
      <c r="F6" s="23" t="s">
        <v>22</v>
      </c>
      <c r="G6" s="24" t="s">
        <v>23</v>
      </c>
      <c r="H6" s="23" t="s">
        <v>24</v>
      </c>
      <c r="I6" s="34">
        <v>2016.11</v>
      </c>
      <c r="J6" s="34">
        <v>2019.11</v>
      </c>
      <c r="K6" s="35">
        <v>913700</v>
      </c>
      <c r="L6" s="23"/>
      <c r="M6" s="23">
        <v>50000</v>
      </c>
      <c r="N6" s="24" t="s">
        <v>25</v>
      </c>
      <c r="O6" s="36"/>
    </row>
    <row r="7" spans="1:15" s="2" customFormat="1" ht="129.75" customHeight="1">
      <c r="A7" s="22">
        <v>2</v>
      </c>
      <c r="B7" s="23" t="s">
        <v>26</v>
      </c>
      <c r="C7" s="23" t="s">
        <v>27</v>
      </c>
      <c r="D7" s="23" t="s">
        <v>28</v>
      </c>
      <c r="E7" s="23" t="s">
        <v>21</v>
      </c>
      <c r="F7" s="23" t="s">
        <v>29</v>
      </c>
      <c r="G7" s="24" t="s">
        <v>30</v>
      </c>
      <c r="H7" s="23" t="s">
        <v>31</v>
      </c>
      <c r="I7" s="34">
        <v>2018.1</v>
      </c>
      <c r="J7" s="34">
        <v>2019.4</v>
      </c>
      <c r="K7" s="35">
        <v>14865</v>
      </c>
      <c r="L7" s="23">
        <v>6000</v>
      </c>
      <c r="M7" s="23">
        <v>8865</v>
      </c>
      <c r="N7" s="24" t="s">
        <v>32</v>
      </c>
      <c r="O7" s="36"/>
    </row>
    <row r="8" spans="1:15" s="2" customFormat="1" ht="129.75" customHeight="1">
      <c r="A8" s="22">
        <v>3</v>
      </c>
      <c r="B8" s="23" t="s">
        <v>33</v>
      </c>
      <c r="C8" s="23" t="s">
        <v>27</v>
      </c>
      <c r="D8" s="23" t="s">
        <v>28</v>
      </c>
      <c r="E8" s="23" t="s">
        <v>21</v>
      </c>
      <c r="F8" s="23" t="s">
        <v>29</v>
      </c>
      <c r="G8" s="24" t="s">
        <v>34</v>
      </c>
      <c r="H8" s="23">
        <v>2019</v>
      </c>
      <c r="I8" s="34">
        <v>2019.03</v>
      </c>
      <c r="J8" s="34">
        <v>2019.12</v>
      </c>
      <c r="K8" s="35">
        <v>15263</v>
      </c>
      <c r="L8" s="23">
        <v>0</v>
      </c>
      <c r="M8" s="23">
        <v>15263</v>
      </c>
      <c r="N8" s="24" t="s">
        <v>35</v>
      </c>
      <c r="O8" s="36"/>
    </row>
    <row r="9" spans="1:15" s="1" customFormat="1" ht="30" customHeight="1">
      <c r="A9" s="16"/>
      <c r="B9" s="18" t="s">
        <v>36</v>
      </c>
      <c r="C9" s="19"/>
      <c r="D9" s="19"/>
      <c r="E9" s="19"/>
      <c r="F9" s="19"/>
      <c r="G9" s="20"/>
      <c r="H9" s="21"/>
      <c r="I9" s="21"/>
      <c r="J9" s="21"/>
      <c r="K9" s="32">
        <f>K10+K11+K12+K13</f>
        <v>86746.83</v>
      </c>
      <c r="L9" s="32">
        <f>L10+L11+L12+L13</f>
        <v>9580</v>
      </c>
      <c r="M9" s="32">
        <f>M10+M11+M12+M13</f>
        <v>21300</v>
      </c>
      <c r="N9" s="20"/>
      <c r="O9" s="33"/>
    </row>
    <row r="10" spans="1:15" s="2" customFormat="1" ht="135.75" customHeight="1">
      <c r="A10" s="22">
        <v>4</v>
      </c>
      <c r="B10" s="23" t="s">
        <v>37</v>
      </c>
      <c r="C10" s="23" t="s">
        <v>38</v>
      </c>
      <c r="D10" s="23" t="s">
        <v>39</v>
      </c>
      <c r="E10" s="23" t="s">
        <v>21</v>
      </c>
      <c r="F10" s="23" t="s">
        <v>40</v>
      </c>
      <c r="G10" s="24" t="s">
        <v>41</v>
      </c>
      <c r="H10" s="23" t="s">
        <v>42</v>
      </c>
      <c r="I10" s="34">
        <v>2016.1</v>
      </c>
      <c r="J10" s="34">
        <v>2020.12</v>
      </c>
      <c r="K10" s="35">
        <v>48510.51</v>
      </c>
      <c r="L10" s="23">
        <v>9580</v>
      </c>
      <c r="M10" s="23">
        <v>12000</v>
      </c>
      <c r="N10" s="24" t="s">
        <v>43</v>
      </c>
      <c r="O10" s="36"/>
    </row>
    <row r="11" spans="1:15" s="2" customFormat="1" ht="78" customHeight="1">
      <c r="A11" s="22">
        <v>5</v>
      </c>
      <c r="B11" s="23" t="s">
        <v>44</v>
      </c>
      <c r="C11" s="23" t="s">
        <v>38</v>
      </c>
      <c r="D11" s="23" t="s">
        <v>45</v>
      </c>
      <c r="E11" s="23" t="s">
        <v>21</v>
      </c>
      <c r="F11" s="23" t="s">
        <v>22</v>
      </c>
      <c r="G11" s="24" t="s">
        <v>46</v>
      </c>
      <c r="H11" s="23" t="s">
        <v>47</v>
      </c>
      <c r="I11" s="34">
        <v>2019.1</v>
      </c>
      <c r="J11" s="34">
        <v>2020.1</v>
      </c>
      <c r="K11" s="35">
        <v>8661.38</v>
      </c>
      <c r="L11" s="23"/>
      <c r="M11" s="23">
        <v>2000</v>
      </c>
      <c r="N11" s="20" t="s">
        <v>48</v>
      </c>
      <c r="O11" s="36"/>
    </row>
    <row r="12" spans="1:15" s="2" customFormat="1" ht="111.75" customHeight="1">
      <c r="A12" s="22">
        <v>6</v>
      </c>
      <c r="B12" s="23" t="s">
        <v>49</v>
      </c>
      <c r="C12" s="23" t="s">
        <v>38</v>
      </c>
      <c r="D12" s="23" t="s">
        <v>50</v>
      </c>
      <c r="E12" s="23" t="s">
        <v>21</v>
      </c>
      <c r="F12" s="23" t="s">
        <v>22</v>
      </c>
      <c r="G12" s="24" t="s">
        <v>51</v>
      </c>
      <c r="H12" s="23" t="s">
        <v>52</v>
      </c>
      <c r="I12" s="34">
        <v>2019.1</v>
      </c>
      <c r="J12" s="34">
        <v>2021.1</v>
      </c>
      <c r="K12" s="35">
        <v>18445.94</v>
      </c>
      <c r="L12" s="23"/>
      <c r="M12" s="23">
        <v>600</v>
      </c>
      <c r="N12" s="24" t="s">
        <v>53</v>
      </c>
      <c r="O12" s="36"/>
    </row>
    <row r="13" spans="1:15" s="2" customFormat="1" ht="54.75" customHeight="1">
      <c r="A13" s="22">
        <v>7</v>
      </c>
      <c r="B13" s="23" t="s">
        <v>54</v>
      </c>
      <c r="C13" s="23" t="s">
        <v>38</v>
      </c>
      <c r="D13" s="23" t="s">
        <v>55</v>
      </c>
      <c r="E13" s="23" t="s">
        <v>21</v>
      </c>
      <c r="F13" s="23" t="s">
        <v>29</v>
      </c>
      <c r="G13" s="24" t="s">
        <v>56</v>
      </c>
      <c r="H13" s="23" t="s">
        <v>52</v>
      </c>
      <c r="I13" s="34">
        <v>2019.02</v>
      </c>
      <c r="J13" s="34">
        <v>2021.02</v>
      </c>
      <c r="K13" s="35">
        <v>11129</v>
      </c>
      <c r="L13" s="23"/>
      <c r="M13" s="23">
        <v>6700</v>
      </c>
      <c r="N13" s="24" t="s">
        <v>57</v>
      </c>
      <c r="O13" s="36"/>
    </row>
    <row r="14" spans="1:15" s="1" customFormat="1" ht="30" customHeight="1">
      <c r="A14" s="16"/>
      <c r="B14" s="18" t="s">
        <v>58</v>
      </c>
      <c r="C14" s="19"/>
      <c r="D14" s="19"/>
      <c r="E14" s="19"/>
      <c r="F14" s="19"/>
      <c r="G14" s="20"/>
      <c r="H14" s="21"/>
      <c r="I14" s="21"/>
      <c r="J14" s="21"/>
      <c r="K14" s="32">
        <f>K15+K16</f>
        <v>26619.46</v>
      </c>
      <c r="L14" s="32">
        <f>L15+L16</f>
        <v>12500</v>
      </c>
      <c r="M14" s="32">
        <f>M15+M16</f>
        <v>14168.46</v>
      </c>
      <c r="N14" s="20"/>
      <c r="O14" s="33"/>
    </row>
    <row r="15" spans="1:15" s="2" customFormat="1" ht="45.75" customHeight="1">
      <c r="A15" s="22">
        <v>8</v>
      </c>
      <c r="B15" s="23" t="s">
        <v>59</v>
      </c>
      <c r="C15" s="23" t="s">
        <v>60</v>
      </c>
      <c r="D15" s="23" t="s">
        <v>61</v>
      </c>
      <c r="E15" s="23" t="s">
        <v>21</v>
      </c>
      <c r="F15" s="23" t="s">
        <v>22</v>
      </c>
      <c r="G15" s="24" t="s">
        <v>62</v>
      </c>
      <c r="H15" s="23" t="s">
        <v>63</v>
      </c>
      <c r="I15" s="34" t="s">
        <v>64</v>
      </c>
      <c r="J15" s="34" t="s">
        <v>65</v>
      </c>
      <c r="K15" s="35">
        <v>9968.46</v>
      </c>
      <c r="L15" s="23">
        <v>4000</v>
      </c>
      <c r="M15" s="23">
        <v>5968.46</v>
      </c>
      <c r="N15" s="24" t="s">
        <v>66</v>
      </c>
      <c r="O15" s="36"/>
    </row>
    <row r="16" spans="1:15" s="2" customFormat="1" ht="169.5" customHeight="1">
      <c r="A16" s="22">
        <v>9</v>
      </c>
      <c r="B16" s="23" t="s">
        <v>67</v>
      </c>
      <c r="C16" s="23" t="s">
        <v>60</v>
      </c>
      <c r="D16" s="23" t="s">
        <v>68</v>
      </c>
      <c r="E16" s="23" t="s">
        <v>21</v>
      </c>
      <c r="F16" s="23" t="s">
        <v>22</v>
      </c>
      <c r="G16" s="24" t="s">
        <v>69</v>
      </c>
      <c r="H16" s="23" t="s">
        <v>24</v>
      </c>
      <c r="I16" s="34">
        <v>2016.5</v>
      </c>
      <c r="J16" s="34" t="s">
        <v>70</v>
      </c>
      <c r="K16" s="35">
        <v>16651</v>
      </c>
      <c r="L16" s="23">
        <v>8500</v>
      </c>
      <c r="M16" s="23">
        <v>8200</v>
      </c>
      <c r="N16" s="24" t="s">
        <v>71</v>
      </c>
      <c r="O16" s="36"/>
    </row>
    <row r="17" spans="1:15" s="1" customFormat="1" ht="30" customHeight="1">
      <c r="A17" s="16"/>
      <c r="B17" s="18" t="s">
        <v>72</v>
      </c>
      <c r="C17" s="19"/>
      <c r="D17" s="19"/>
      <c r="E17" s="19"/>
      <c r="F17" s="19"/>
      <c r="G17" s="20"/>
      <c r="H17" s="21"/>
      <c r="I17" s="21"/>
      <c r="J17" s="21"/>
      <c r="K17" s="32">
        <f>K18+K19+K20</f>
        <v>989000</v>
      </c>
      <c r="L17" s="32">
        <f>L18+L19+L20</f>
        <v>108000</v>
      </c>
      <c r="M17" s="32">
        <f>M18+M19+M20</f>
        <v>110000</v>
      </c>
      <c r="N17" s="20"/>
      <c r="O17" s="33"/>
    </row>
    <row r="18" spans="1:15" s="2" customFormat="1" ht="123.75" customHeight="1">
      <c r="A18" s="22">
        <v>10</v>
      </c>
      <c r="B18" s="23" t="s">
        <v>73</v>
      </c>
      <c r="C18" s="23" t="s">
        <v>74</v>
      </c>
      <c r="D18" s="23" t="s">
        <v>75</v>
      </c>
      <c r="E18" s="23" t="s">
        <v>21</v>
      </c>
      <c r="F18" s="23" t="s">
        <v>22</v>
      </c>
      <c r="G18" s="24" t="s">
        <v>76</v>
      </c>
      <c r="H18" s="23" t="s">
        <v>24</v>
      </c>
      <c r="I18" s="34">
        <v>2016.12</v>
      </c>
      <c r="J18" s="34">
        <v>2019.12</v>
      </c>
      <c r="K18" s="35">
        <v>435000</v>
      </c>
      <c r="L18" s="23">
        <v>88000</v>
      </c>
      <c r="M18" s="23">
        <v>79000</v>
      </c>
      <c r="N18" s="24" t="s">
        <v>77</v>
      </c>
      <c r="O18" s="36"/>
    </row>
    <row r="19" spans="1:15" s="2" customFormat="1" ht="117.75" customHeight="1">
      <c r="A19" s="22">
        <v>11</v>
      </c>
      <c r="B19" s="23" t="s">
        <v>78</v>
      </c>
      <c r="C19" s="23" t="s">
        <v>79</v>
      </c>
      <c r="D19" s="23" t="s">
        <v>80</v>
      </c>
      <c r="E19" s="23" t="s">
        <v>21</v>
      </c>
      <c r="F19" s="23" t="s">
        <v>22</v>
      </c>
      <c r="G19" s="24" t="s">
        <v>81</v>
      </c>
      <c r="H19" s="23" t="s">
        <v>82</v>
      </c>
      <c r="I19" s="34" t="s">
        <v>83</v>
      </c>
      <c r="J19" s="34" t="s">
        <v>84</v>
      </c>
      <c r="K19" s="35">
        <v>54000</v>
      </c>
      <c r="L19" s="23">
        <v>20000</v>
      </c>
      <c r="M19" s="23">
        <v>20000</v>
      </c>
      <c r="N19" s="24" t="s">
        <v>85</v>
      </c>
      <c r="O19" s="36"/>
    </row>
    <row r="20" spans="1:15" s="3" customFormat="1" ht="51.75" customHeight="1">
      <c r="A20" s="25">
        <v>12</v>
      </c>
      <c r="B20" s="26" t="s">
        <v>86</v>
      </c>
      <c r="C20" s="23" t="s">
        <v>79</v>
      </c>
      <c r="D20" s="26" t="s">
        <v>75</v>
      </c>
      <c r="E20" s="23" t="s">
        <v>21</v>
      </c>
      <c r="F20" s="26" t="s">
        <v>40</v>
      </c>
      <c r="G20" s="27" t="s">
        <v>87</v>
      </c>
      <c r="H20" s="26" t="s">
        <v>52</v>
      </c>
      <c r="I20" s="37">
        <v>2019.1</v>
      </c>
      <c r="J20" s="38" t="s">
        <v>88</v>
      </c>
      <c r="K20" s="39">
        <v>500000</v>
      </c>
      <c r="L20" s="26"/>
      <c r="M20" s="26">
        <v>11000</v>
      </c>
      <c r="N20" s="27" t="s">
        <v>89</v>
      </c>
      <c r="O20" s="40"/>
    </row>
    <row r="21" spans="1:15" s="1" customFormat="1" ht="30" customHeight="1">
      <c r="A21" s="16"/>
      <c r="B21" s="18" t="s">
        <v>90</v>
      </c>
      <c r="C21" s="19"/>
      <c r="D21" s="19"/>
      <c r="E21" s="19"/>
      <c r="F21" s="19"/>
      <c r="G21" s="20"/>
      <c r="H21" s="21"/>
      <c r="I21" s="21"/>
      <c r="J21" s="21"/>
      <c r="K21" s="32">
        <f>SUM(K22:K23)</f>
        <v>22679.35</v>
      </c>
      <c r="L21" s="32">
        <f>SUM(L22:L23)</f>
        <v>1300</v>
      </c>
      <c r="M21" s="32">
        <f>SUM(M22:M23)</f>
        <v>15500</v>
      </c>
      <c r="N21" s="20"/>
      <c r="O21" s="33"/>
    </row>
    <row r="22" spans="1:15" s="2" customFormat="1" ht="54.75" customHeight="1">
      <c r="A22" s="22">
        <v>13</v>
      </c>
      <c r="B22" s="23" t="s">
        <v>91</v>
      </c>
      <c r="C22" s="23" t="s">
        <v>74</v>
      </c>
      <c r="D22" s="23" t="s">
        <v>75</v>
      </c>
      <c r="E22" s="23" t="s">
        <v>21</v>
      </c>
      <c r="F22" s="23" t="s">
        <v>22</v>
      </c>
      <c r="G22" s="24" t="s">
        <v>92</v>
      </c>
      <c r="H22" s="23" t="s">
        <v>31</v>
      </c>
      <c r="I22" s="34">
        <v>2018.9</v>
      </c>
      <c r="J22" s="34">
        <v>2019.6</v>
      </c>
      <c r="K22" s="35">
        <v>12859.8</v>
      </c>
      <c r="L22" s="23">
        <v>1300</v>
      </c>
      <c r="M22" s="23">
        <v>9000</v>
      </c>
      <c r="N22" s="24" t="s">
        <v>93</v>
      </c>
      <c r="O22" s="36"/>
    </row>
    <row r="23" spans="1:15" s="2" customFormat="1" ht="48.75" customHeight="1">
      <c r="A23" s="22">
        <v>14</v>
      </c>
      <c r="B23" s="23" t="s">
        <v>94</v>
      </c>
      <c r="C23" s="23" t="s">
        <v>79</v>
      </c>
      <c r="D23" s="23" t="s">
        <v>95</v>
      </c>
      <c r="E23" s="23" t="s">
        <v>21</v>
      </c>
      <c r="F23" s="23" t="s">
        <v>22</v>
      </c>
      <c r="G23" s="24" t="s">
        <v>96</v>
      </c>
      <c r="H23" s="23" t="s">
        <v>47</v>
      </c>
      <c r="I23" s="34">
        <v>2019.3</v>
      </c>
      <c r="J23" s="34">
        <v>2020.6</v>
      </c>
      <c r="K23" s="35">
        <v>9819.55</v>
      </c>
      <c r="L23" s="23"/>
      <c r="M23" s="23">
        <v>6500</v>
      </c>
      <c r="N23" s="24" t="s">
        <v>97</v>
      </c>
      <c r="O23" s="36"/>
    </row>
    <row r="24" spans="1:15" s="1" customFormat="1" ht="33" customHeight="1">
      <c r="A24" s="16"/>
      <c r="B24" s="18" t="s">
        <v>98</v>
      </c>
      <c r="C24" s="19"/>
      <c r="D24" s="19"/>
      <c r="E24" s="19"/>
      <c r="F24" s="19"/>
      <c r="G24" s="20"/>
      <c r="H24" s="21"/>
      <c r="I24" s="21"/>
      <c r="J24" s="21"/>
      <c r="K24" s="32">
        <f>K25+K26+K27</f>
        <v>204768</v>
      </c>
      <c r="L24" s="32">
        <f>L25+L26+L27</f>
        <v>0</v>
      </c>
      <c r="M24" s="32">
        <f>M25+M26+M27</f>
        <v>59000</v>
      </c>
      <c r="N24" s="20"/>
      <c r="O24" s="33"/>
    </row>
    <row r="25" spans="1:15" s="2" customFormat="1" ht="42" customHeight="1">
      <c r="A25" s="25">
        <v>15</v>
      </c>
      <c r="B25" s="26" t="s">
        <v>99</v>
      </c>
      <c r="C25" s="26" t="s">
        <v>74</v>
      </c>
      <c r="D25" s="26" t="s">
        <v>75</v>
      </c>
      <c r="E25" s="23" t="s">
        <v>21</v>
      </c>
      <c r="F25" s="26" t="s">
        <v>22</v>
      </c>
      <c r="G25" s="27" t="s">
        <v>100</v>
      </c>
      <c r="H25" s="26" t="s">
        <v>47</v>
      </c>
      <c r="I25" s="38" t="s">
        <v>101</v>
      </c>
      <c r="J25" s="38" t="s">
        <v>102</v>
      </c>
      <c r="K25" s="39">
        <v>34768</v>
      </c>
      <c r="L25" s="26">
        <v>0</v>
      </c>
      <c r="M25" s="26">
        <v>9000</v>
      </c>
      <c r="N25" s="27" t="s">
        <v>103</v>
      </c>
      <c r="O25" s="36"/>
    </row>
    <row r="26" spans="1:15" s="2" customFormat="1" ht="54" customHeight="1">
      <c r="A26" s="25">
        <v>16</v>
      </c>
      <c r="B26" s="26" t="s">
        <v>104</v>
      </c>
      <c r="C26" s="23" t="s">
        <v>79</v>
      </c>
      <c r="D26" s="23" t="s">
        <v>95</v>
      </c>
      <c r="E26" s="23" t="s">
        <v>21</v>
      </c>
      <c r="F26" s="26" t="s">
        <v>22</v>
      </c>
      <c r="G26" s="27" t="s">
        <v>105</v>
      </c>
      <c r="H26" s="26" t="s">
        <v>47</v>
      </c>
      <c r="I26" s="38" t="s">
        <v>106</v>
      </c>
      <c r="J26" s="38" t="s">
        <v>65</v>
      </c>
      <c r="K26" s="39">
        <v>50000</v>
      </c>
      <c r="L26" s="26"/>
      <c r="M26" s="26">
        <v>20000</v>
      </c>
      <c r="N26" s="27" t="s">
        <v>107</v>
      </c>
      <c r="O26" s="36"/>
    </row>
    <row r="27" spans="1:15" s="4" customFormat="1" ht="48" customHeight="1">
      <c r="A27" s="25">
        <v>17</v>
      </c>
      <c r="B27" s="26" t="s">
        <v>108</v>
      </c>
      <c r="C27" s="26" t="s">
        <v>74</v>
      </c>
      <c r="D27" s="26" t="s">
        <v>75</v>
      </c>
      <c r="E27" s="23" t="s">
        <v>21</v>
      </c>
      <c r="F27" s="26" t="s">
        <v>22</v>
      </c>
      <c r="G27" s="27" t="s">
        <v>109</v>
      </c>
      <c r="H27" s="26" t="s">
        <v>47</v>
      </c>
      <c r="I27" s="38" t="s">
        <v>110</v>
      </c>
      <c r="J27" s="38" t="s">
        <v>111</v>
      </c>
      <c r="K27" s="39">
        <v>120000</v>
      </c>
      <c r="L27" s="26"/>
      <c r="M27" s="26">
        <v>30000</v>
      </c>
      <c r="N27" s="27" t="s">
        <v>112</v>
      </c>
      <c r="O27" s="41"/>
    </row>
    <row r="28" spans="1:15" s="1" customFormat="1" ht="33.75" customHeight="1">
      <c r="A28" s="22"/>
      <c r="B28" s="28" t="s">
        <v>113</v>
      </c>
      <c r="C28" s="23"/>
      <c r="D28" s="23"/>
      <c r="E28" s="23"/>
      <c r="F28" s="23"/>
      <c r="G28" s="24"/>
      <c r="H28" s="29"/>
      <c r="I28" s="29"/>
      <c r="J28" s="29"/>
      <c r="K28" s="42">
        <f>SUM(K29:K35)</f>
        <v>118248</v>
      </c>
      <c r="L28" s="42">
        <f>SUM(L29:L35)</f>
        <v>300</v>
      </c>
      <c r="M28" s="42">
        <f>SUM(M29:M35)</f>
        <v>31100</v>
      </c>
      <c r="N28" s="24"/>
      <c r="O28" s="33"/>
    </row>
    <row r="29" spans="1:15" s="2" customFormat="1" ht="51" customHeight="1">
      <c r="A29" s="22">
        <v>18</v>
      </c>
      <c r="B29" s="23" t="s">
        <v>114</v>
      </c>
      <c r="C29" s="23" t="s">
        <v>79</v>
      </c>
      <c r="D29" s="23" t="s">
        <v>115</v>
      </c>
      <c r="E29" s="23" t="s">
        <v>21</v>
      </c>
      <c r="F29" s="23" t="s">
        <v>22</v>
      </c>
      <c r="G29" s="24" t="s">
        <v>116</v>
      </c>
      <c r="H29" s="23" t="s">
        <v>63</v>
      </c>
      <c r="I29" s="34" t="s">
        <v>117</v>
      </c>
      <c r="J29" s="34" t="s">
        <v>102</v>
      </c>
      <c r="K29" s="35">
        <v>20000</v>
      </c>
      <c r="L29" s="23">
        <v>300</v>
      </c>
      <c r="M29" s="23">
        <v>10000</v>
      </c>
      <c r="N29" s="43" t="s">
        <v>118</v>
      </c>
      <c r="O29" s="36"/>
    </row>
    <row r="30" spans="1:15" s="3" customFormat="1" ht="102.75" customHeight="1">
      <c r="A30" s="25">
        <v>19</v>
      </c>
      <c r="B30" s="26" t="s">
        <v>119</v>
      </c>
      <c r="C30" s="26" t="s">
        <v>79</v>
      </c>
      <c r="D30" s="26" t="s">
        <v>120</v>
      </c>
      <c r="E30" s="23" t="s">
        <v>21</v>
      </c>
      <c r="F30" s="26" t="s">
        <v>22</v>
      </c>
      <c r="G30" s="27" t="s">
        <v>121</v>
      </c>
      <c r="H30" s="26" t="s">
        <v>122</v>
      </c>
      <c r="I30" s="38">
        <v>2018.02</v>
      </c>
      <c r="J30" s="38" t="s">
        <v>123</v>
      </c>
      <c r="K30" s="39">
        <v>60000</v>
      </c>
      <c r="L30" s="26"/>
      <c r="M30" s="26">
        <v>6000</v>
      </c>
      <c r="N30" s="27" t="s">
        <v>124</v>
      </c>
      <c r="O30" s="40"/>
    </row>
    <row r="31" spans="1:14" s="5" customFormat="1" ht="34.5" customHeight="1">
      <c r="A31" s="25">
        <v>20</v>
      </c>
      <c r="B31" s="23" t="s">
        <v>125</v>
      </c>
      <c r="C31" s="26" t="s">
        <v>79</v>
      </c>
      <c r="D31" s="26" t="s">
        <v>115</v>
      </c>
      <c r="E31" s="23" t="s">
        <v>21</v>
      </c>
      <c r="F31" s="23" t="s">
        <v>22</v>
      </c>
      <c r="G31" s="27" t="s">
        <v>126</v>
      </c>
      <c r="H31" s="26" t="s">
        <v>52</v>
      </c>
      <c r="I31" s="38">
        <v>2019.05</v>
      </c>
      <c r="J31" s="38">
        <v>2021</v>
      </c>
      <c r="K31" s="38">
        <v>10321</v>
      </c>
      <c r="L31" s="39"/>
      <c r="M31" s="39">
        <v>5000</v>
      </c>
      <c r="N31" s="24" t="s">
        <v>127</v>
      </c>
    </row>
    <row r="32" spans="1:15" s="6" customFormat="1" ht="73.5" customHeight="1">
      <c r="A32" s="25"/>
      <c r="B32" s="23"/>
      <c r="C32" s="26"/>
      <c r="D32" s="26"/>
      <c r="E32" s="23"/>
      <c r="F32" s="23"/>
      <c r="G32" s="27" t="s">
        <v>128</v>
      </c>
      <c r="H32" s="26" t="s">
        <v>31</v>
      </c>
      <c r="I32" s="38">
        <v>2018.07</v>
      </c>
      <c r="J32" s="38">
        <v>2020</v>
      </c>
      <c r="K32" s="38">
        <v>4286</v>
      </c>
      <c r="L32" s="39"/>
      <c r="M32" s="39">
        <v>1800</v>
      </c>
      <c r="N32" s="27" t="s">
        <v>129</v>
      </c>
      <c r="O32" s="44"/>
    </row>
    <row r="33" spans="1:14" s="5" customFormat="1" ht="42" customHeight="1">
      <c r="A33" s="25">
        <v>20</v>
      </c>
      <c r="B33" s="23" t="s">
        <v>125</v>
      </c>
      <c r="C33" s="26" t="s">
        <v>79</v>
      </c>
      <c r="D33" s="26" t="s">
        <v>115</v>
      </c>
      <c r="E33" s="23" t="s">
        <v>21</v>
      </c>
      <c r="F33" s="23" t="s">
        <v>22</v>
      </c>
      <c r="G33" s="27" t="s">
        <v>130</v>
      </c>
      <c r="H33" s="26" t="s">
        <v>52</v>
      </c>
      <c r="I33" s="38">
        <v>2019.05</v>
      </c>
      <c r="J33" s="38">
        <v>2021</v>
      </c>
      <c r="K33" s="38">
        <v>11266</v>
      </c>
      <c r="L33" s="39"/>
      <c r="M33" s="39">
        <v>5000</v>
      </c>
      <c r="N33" s="24" t="s">
        <v>127</v>
      </c>
    </row>
    <row r="34" spans="1:14" s="5" customFormat="1" ht="42.75" customHeight="1">
      <c r="A34" s="25"/>
      <c r="B34" s="23"/>
      <c r="C34" s="26"/>
      <c r="D34" s="26"/>
      <c r="E34" s="23"/>
      <c r="F34" s="23"/>
      <c r="G34" s="27" t="s">
        <v>131</v>
      </c>
      <c r="H34" s="26" t="s">
        <v>52</v>
      </c>
      <c r="I34" s="38">
        <v>2019.05</v>
      </c>
      <c r="J34" s="38">
        <v>2021</v>
      </c>
      <c r="K34" s="38">
        <v>4970</v>
      </c>
      <c r="L34" s="39"/>
      <c r="M34" s="39">
        <v>1300</v>
      </c>
      <c r="N34" s="24" t="s">
        <v>132</v>
      </c>
    </row>
    <row r="35" spans="1:14" s="5" customFormat="1" ht="45" customHeight="1">
      <c r="A35" s="25"/>
      <c r="B35" s="23"/>
      <c r="C35" s="26"/>
      <c r="D35" s="26"/>
      <c r="E35" s="23"/>
      <c r="F35" s="23"/>
      <c r="G35" s="27" t="s">
        <v>133</v>
      </c>
      <c r="H35" s="26" t="s">
        <v>52</v>
      </c>
      <c r="I35" s="38">
        <v>2019.05</v>
      </c>
      <c r="J35" s="23">
        <v>2021</v>
      </c>
      <c r="K35" s="38">
        <v>7405</v>
      </c>
      <c r="L35" s="39"/>
      <c r="M35" s="39">
        <v>2000</v>
      </c>
      <c r="N35" s="24" t="s">
        <v>134</v>
      </c>
    </row>
    <row r="36" ht="14.25">
      <c r="J36" s="45"/>
    </row>
    <row r="103" spans="1:14" s="7" customFormat="1" ht="14.25">
      <c r="A103" s="46"/>
      <c r="B103" s="46"/>
      <c r="C103" s="46"/>
      <c r="D103" s="46"/>
      <c r="E103" s="46"/>
      <c r="F103" s="46"/>
      <c r="G103" s="47"/>
      <c r="H103" s="46"/>
      <c r="I103" s="46"/>
      <c r="J103" s="46"/>
      <c r="K103" s="46"/>
      <c r="L103" s="46"/>
      <c r="M103" s="46"/>
      <c r="N103" s="47"/>
    </row>
    <row r="104" spans="1:14" s="7" customFormat="1" ht="14.25">
      <c r="A104" s="46"/>
      <c r="B104" s="46"/>
      <c r="C104" s="46"/>
      <c r="D104" s="46"/>
      <c r="E104" s="46"/>
      <c r="F104" s="46"/>
      <c r="G104" s="47"/>
      <c r="H104" s="46"/>
      <c r="I104" s="46"/>
      <c r="J104" s="46"/>
      <c r="K104" s="46"/>
      <c r="L104" s="46"/>
      <c r="M104" s="46"/>
      <c r="N104" s="47"/>
    </row>
  </sheetData>
  <sheetProtection/>
  <mergeCells count="13">
    <mergeCell ref="A1:N1"/>
    <mergeCell ref="A31:A32"/>
    <mergeCell ref="A33:A35"/>
    <mergeCell ref="B31:B32"/>
    <mergeCell ref="B33:B35"/>
    <mergeCell ref="C31:C32"/>
    <mergeCell ref="C33:C35"/>
    <mergeCell ref="D31:D32"/>
    <mergeCell ref="D33:D35"/>
    <mergeCell ref="E31:E32"/>
    <mergeCell ref="E33:E35"/>
    <mergeCell ref="F31:F32"/>
    <mergeCell ref="F33:F35"/>
  </mergeCells>
  <printOptions horizontalCentered="1"/>
  <pageMargins left="0.66875" right="0.16111111111111112" top="0.6097222222222223" bottom="0.46805555555555556" header="0.20833333333333334" footer="0.23958333333333334"/>
  <pageSetup fitToHeight="0" fitToWidth="1" horizontalDpi="600" verticalDpi="600" orientation="landscape" paperSize="8" scale="97"/>
  <headerFooter alignWithMargins="0"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2019-05-14T00:40:23Z</cp:lastPrinted>
  <dcterms:created xsi:type="dcterms:W3CDTF">2016-02-05T07:19:34Z</dcterms:created>
  <dcterms:modified xsi:type="dcterms:W3CDTF">2019-05-14T01:15:06Z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