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45" windowHeight="88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<sst xmlns="http://schemas.openxmlformats.org/spreadsheetml/2006/main" count="224" uniqueCount="86">
  <si>
    <t>勐海县二0二一年全年粮豆计划分解指标(一)</t>
  </si>
  <si>
    <t>单位:亩、公斤</t>
  </si>
  <si>
    <t xml:space="preserve">       项  目</t>
  </si>
  <si>
    <t>2020年全年粮豆生产实绩</t>
  </si>
  <si>
    <t>2021年全年粮豆计划</t>
  </si>
  <si>
    <t>2021年与2020年比较</t>
  </si>
  <si>
    <t>面积</t>
  </si>
  <si>
    <t>单产</t>
  </si>
  <si>
    <t>总产</t>
  </si>
  <si>
    <t xml:space="preserve">面积 </t>
  </si>
  <si>
    <t>增减</t>
  </si>
  <si>
    <t>%</t>
  </si>
  <si>
    <t>全年粮豆</t>
  </si>
  <si>
    <t>一、夏收粮豆</t>
  </si>
  <si>
    <t>二、秋收粮豆</t>
  </si>
  <si>
    <t>（一）稻谷</t>
  </si>
  <si>
    <t xml:space="preserve">  1、水稻：其中</t>
  </si>
  <si>
    <t xml:space="preserve">  ①早稻</t>
  </si>
  <si>
    <t xml:space="preserve">  ② 一季中晚稻</t>
  </si>
  <si>
    <t xml:space="preserve">  ③双季晚稻</t>
  </si>
  <si>
    <t xml:space="preserve">  2、旱稻</t>
  </si>
  <si>
    <t>（二）玉米</t>
  </si>
  <si>
    <t>（三）大豆</t>
  </si>
  <si>
    <t>（四）薯类</t>
  </si>
  <si>
    <t>（五）杂粮</t>
  </si>
  <si>
    <t>勐海县二0二一年全年粮豆计划分解指标(二)</t>
  </si>
  <si>
    <t xml:space="preserve">               项目</t>
  </si>
  <si>
    <t>2020年秋收粮豆生产实绩</t>
  </si>
  <si>
    <t>2021年秋收粮豆生产计划</t>
  </si>
  <si>
    <t>乡镇</t>
  </si>
  <si>
    <t>勐海镇</t>
  </si>
  <si>
    <t>打洛镇</t>
  </si>
  <si>
    <t>勐混镇</t>
  </si>
  <si>
    <t>勐遮镇</t>
  </si>
  <si>
    <t>勐满镇</t>
  </si>
  <si>
    <t>勐阿镇</t>
  </si>
  <si>
    <t>勐宋乡</t>
  </si>
  <si>
    <t>勐往乡</t>
  </si>
  <si>
    <t>格朗和乡</t>
  </si>
  <si>
    <t>布朗山乡</t>
  </si>
  <si>
    <t>西定乡</t>
  </si>
  <si>
    <t>黎明农场</t>
  </si>
  <si>
    <t>机关</t>
  </si>
  <si>
    <t>合计</t>
  </si>
  <si>
    <t xml:space="preserve">勐海县二0二一年秋收粮豆计划(三) </t>
  </si>
  <si>
    <t xml:space="preserve">勐海县二0二一年秋收粮豆计划(四) </t>
  </si>
  <si>
    <t xml:space="preserve">勐海县二0二一年秋收经济作物计划(五) </t>
  </si>
  <si>
    <t>单位：亩、公斤</t>
  </si>
  <si>
    <t xml:space="preserve">    项目</t>
  </si>
  <si>
    <t>农作物播种总面积</t>
  </si>
  <si>
    <t>一、秋收粮豆计划</t>
  </si>
  <si>
    <t>1、水稻</t>
  </si>
  <si>
    <t>①早稻</t>
  </si>
  <si>
    <t>②一季中晚稻</t>
  </si>
  <si>
    <t>③双季晚稻</t>
  </si>
  <si>
    <t>2、旱稻</t>
  </si>
  <si>
    <t>3、玉米</t>
  </si>
  <si>
    <t>4、大豆</t>
  </si>
  <si>
    <t>5、薯类</t>
  </si>
  <si>
    <t>6、杂粮</t>
  </si>
  <si>
    <t>二、油料作物(花生)</t>
  </si>
  <si>
    <t>三、木薯</t>
  </si>
  <si>
    <t>四、云麻</t>
  </si>
  <si>
    <t>五、蔬菜、瓜类</t>
  </si>
  <si>
    <t>六、春季新植甘蔗</t>
  </si>
  <si>
    <t>总产(吨）</t>
  </si>
  <si>
    <t xml:space="preserve">勐海县二0一二年农业技术推广计划表(六)              
</t>
  </si>
  <si>
    <t>水稻分品种布局</t>
  </si>
  <si>
    <t>农业技术推广</t>
  </si>
  <si>
    <t>其中</t>
  </si>
  <si>
    <t>旱育稀植</t>
  </si>
  <si>
    <t>电脑水稻专家系统</t>
  </si>
  <si>
    <t>其中:样板指挥</t>
  </si>
  <si>
    <t>施用水稻壮秧剂(秧田)</t>
  </si>
  <si>
    <t>水稻高产创建</t>
  </si>
  <si>
    <t>超级杂交稻</t>
  </si>
  <si>
    <t>配方施肥</t>
  </si>
  <si>
    <t>间套种面积</t>
  </si>
  <si>
    <t>其中：粮食间套种面积</t>
  </si>
  <si>
    <t>杂交稻</t>
  </si>
  <si>
    <t>优质稻</t>
  </si>
  <si>
    <t>其它品种</t>
  </si>
  <si>
    <t>滇陇201</t>
  </si>
  <si>
    <t>滇屯502</t>
  </si>
  <si>
    <t>其它优质稻</t>
  </si>
  <si>
    <t>优质糯稻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</si>
</sst>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_ "/>
    <numFmt numFmtId="179" formatCode="#,##0.00_ "/>
  </numFmts>
  <fonts count="42">
    <font>
      <sz val="12"/>
      <name val="宋体"/>
      <family val="0"/>
    </font>
    <font>
      <sz val="11"/>
      <name val="宋体"/>
      <family val="0"/>
    </font>
    <font>
      <b/>
      <u val="single"/>
      <sz val="1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9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Fill="1" applyBorder="1" applyAlignment="1" applyProtection="1">
      <alignment/>
      <protection locked="0"/>
    </xf>
    <xf numFmtId="0" fontId="0" fillId="0" borderId="0" xfId="0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76" fontId="1" fillId="0" borderId="11" xfId="63" applyNumberFormat="1" applyFont="1" applyBorder="1" applyAlignment="1">
      <alignment horizontal="center" wrapText="1"/>
      <protection/>
    </xf>
    <xf numFmtId="176" fontId="1" fillId="0" borderId="23" xfId="63" applyNumberFormat="1" applyFont="1" applyBorder="1" applyAlignment="1">
      <alignment horizontal="center" wrapText="1"/>
      <protection/>
    </xf>
    <xf numFmtId="0" fontId="1" fillId="0" borderId="24" xfId="0" applyFont="1" applyBorder="1" applyAlignment="1">
      <alignment horizontal="center" vertical="center" wrapText="1"/>
    </xf>
    <xf numFmtId="176" fontId="1" fillId="0" borderId="24" xfId="63" applyNumberFormat="1" applyFont="1" applyBorder="1" applyAlignment="1">
      <alignment horizontal="center" wrapText="1"/>
      <protection/>
    </xf>
    <xf numFmtId="0" fontId="1" fillId="0" borderId="20" xfId="63" applyFont="1" applyBorder="1">
      <alignment/>
      <protection/>
    </xf>
    <xf numFmtId="177" fontId="1" fillId="0" borderId="20" xfId="63" applyNumberFormat="1" applyFont="1" applyBorder="1" applyAlignment="1">
      <alignment horizontal="center"/>
      <protection/>
    </xf>
    <xf numFmtId="177" fontId="1" fillId="0" borderId="20" xfId="63" applyNumberFormat="1" applyFont="1" applyBorder="1">
      <alignment/>
      <protection/>
    </xf>
    <xf numFmtId="0" fontId="1" fillId="0" borderId="16" xfId="0" applyFont="1" applyBorder="1" applyAlignment="1">
      <alignment vertical="center"/>
    </xf>
    <xf numFmtId="177" fontId="1" fillId="0" borderId="16" xfId="63" applyNumberFormat="1" applyFont="1" applyBorder="1">
      <alignment/>
      <protection/>
    </xf>
    <xf numFmtId="0" fontId="1" fillId="0" borderId="21" xfId="63" applyFont="1" applyBorder="1">
      <alignment/>
      <protection/>
    </xf>
    <xf numFmtId="0" fontId="1" fillId="0" borderId="21" xfId="63" applyFont="1" applyBorder="1" applyAlignment="1">
      <alignment horizontal="center"/>
      <protection/>
    </xf>
    <xf numFmtId="0" fontId="1" fillId="0" borderId="24" xfId="0" applyFont="1" applyBorder="1" applyAlignment="1">
      <alignment vertical="center"/>
    </xf>
    <xf numFmtId="177" fontId="1" fillId="0" borderId="24" xfId="63" applyNumberFormat="1" applyFont="1" applyBorder="1">
      <alignment/>
      <protection/>
    </xf>
    <xf numFmtId="177" fontId="1" fillId="0" borderId="21" xfId="63" applyNumberFormat="1" applyFont="1" applyBorder="1">
      <alignment/>
      <protection/>
    </xf>
    <xf numFmtId="177" fontId="1" fillId="0" borderId="16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center" vertical="center" wrapText="1"/>
    </xf>
    <xf numFmtId="176" fontId="1" fillId="0" borderId="20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177" fontId="0" fillId="0" borderId="21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8" fontId="0" fillId="0" borderId="9" xfId="0" applyNumberForma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178" fontId="0" fillId="0" borderId="2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7" fontId="0" fillId="0" borderId="14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7" fontId="0" fillId="0" borderId="20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8" fontId="0" fillId="0" borderId="21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3" fillId="0" borderId="21" xfId="0" applyNumberFormat="1" applyFont="1" applyBorder="1" applyAlignment="1">
      <alignment horizontal="center"/>
    </xf>
    <xf numFmtId="176" fontId="0" fillId="0" borderId="21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176" fontId="0" fillId="0" borderId="21" xfId="0" applyNumberFormat="1" applyBorder="1" applyAlignment="1">
      <alignment vertical="center"/>
    </xf>
    <xf numFmtId="178" fontId="0" fillId="0" borderId="21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3" fillId="0" borderId="21" xfId="0" applyNumberFormat="1" applyFont="1" applyBorder="1" applyAlignment="1">
      <alignment/>
    </xf>
    <xf numFmtId="177" fontId="1" fillId="0" borderId="21" xfId="0" applyNumberFormat="1" applyFont="1" applyBorder="1" applyAlignment="1">
      <alignment vertical="center"/>
    </xf>
    <xf numFmtId="178" fontId="1" fillId="0" borderId="21" xfId="0" applyNumberFormat="1" applyFont="1" applyBorder="1" applyAlignment="1">
      <alignment horizontal="right" vertical="center"/>
    </xf>
    <xf numFmtId="0" fontId="41" fillId="0" borderId="21" xfId="0" applyFont="1" applyBorder="1" applyAlignment="1">
      <alignment vertical="center"/>
    </xf>
    <xf numFmtId="176" fontId="41" fillId="0" borderId="21" xfId="0" applyNumberFormat="1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19</xdr:row>
      <xdr:rowOff>0</xdr:rowOff>
    </xdr:from>
    <xdr:to>
      <xdr:col>1</xdr:col>
      <xdr:colOff>542925</xdr:colOff>
      <xdr:row>19</xdr:row>
      <xdr:rowOff>0</xdr:rowOff>
    </xdr:to>
    <xdr:sp>
      <xdr:nvSpPr>
        <xdr:cNvPr id="1" name="Line 519"/>
        <xdr:cNvSpPr>
          <a:spLocks/>
        </xdr:cNvSpPr>
      </xdr:nvSpPr>
      <xdr:spPr>
        <a:xfrm>
          <a:off x="590550" y="51149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0</xdr:rowOff>
    </xdr:from>
    <xdr:to>
      <xdr:col>0</xdr:col>
      <xdr:colOff>1114425</xdr:colOff>
      <xdr:row>19</xdr:row>
      <xdr:rowOff>0</xdr:rowOff>
    </xdr:to>
    <xdr:sp>
      <xdr:nvSpPr>
        <xdr:cNvPr id="2" name="Line 520"/>
        <xdr:cNvSpPr>
          <a:spLocks/>
        </xdr:cNvSpPr>
      </xdr:nvSpPr>
      <xdr:spPr>
        <a:xfrm>
          <a:off x="9525" y="511492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28575</xdr:rowOff>
    </xdr:from>
    <xdr:to>
      <xdr:col>1</xdr:col>
      <xdr:colOff>0</xdr:colOff>
      <xdr:row>25</xdr:row>
      <xdr:rowOff>19050</xdr:rowOff>
    </xdr:to>
    <xdr:sp>
      <xdr:nvSpPr>
        <xdr:cNvPr id="3" name="Line 521"/>
        <xdr:cNvSpPr>
          <a:spLocks/>
        </xdr:cNvSpPr>
      </xdr:nvSpPr>
      <xdr:spPr>
        <a:xfrm>
          <a:off x="9525" y="6524625"/>
          <a:ext cx="12287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" name="Line 522"/>
        <xdr:cNvSpPr>
          <a:spLocks/>
        </xdr:cNvSpPr>
      </xdr:nvSpPr>
      <xdr:spPr>
        <a:xfrm>
          <a:off x="9525" y="107823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5" name="Line 523"/>
        <xdr:cNvSpPr>
          <a:spLocks/>
        </xdr:cNvSpPr>
      </xdr:nvSpPr>
      <xdr:spPr>
        <a:xfrm>
          <a:off x="9525" y="107823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1</xdr:col>
      <xdr:colOff>0</xdr:colOff>
      <xdr:row>5</xdr:row>
      <xdr:rowOff>19050</xdr:rowOff>
    </xdr:to>
    <xdr:sp>
      <xdr:nvSpPr>
        <xdr:cNvPr id="1" name="Line 795"/>
        <xdr:cNvSpPr>
          <a:spLocks/>
        </xdr:cNvSpPr>
      </xdr:nvSpPr>
      <xdr:spPr>
        <a:xfrm>
          <a:off x="9525" y="857250"/>
          <a:ext cx="7048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" name="Line 796"/>
        <xdr:cNvSpPr>
          <a:spLocks/>
        </xdr:cNvSpPr>
      </xdr:nvSpPr>
      <xdr:spPr>
        <a:xfrm>
          <a:off x="9525" y="58007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0</xdr:rowOff>
    </xdr:from>
    <xdr:to>
      <xdr:col>0</xdr:col>
      <xdr:colOff>685800</xdr:colOff>
      <xdr:row>20</xdr:row>
      <xdr:rowOff>0</xdr:rowOff>
    </xdr:to>
    <xdr:sp>
      <xdr:nvSpPr>
        <xdr:cNvPr id="3" name="Line 797"/>
        <xdr:cNvSpPr>
          <a:spLocks/>
        </xdr:cNvSpPr>
      </xdr:nvSpPr>
      <xdr:spPr>
        <a:xfrm>
          <a:off x="9525" y="58007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0</xdr:rowOff>
    </xdr:from>
    <xdr:to>
      <xdr:col>0</xdr:col>
      <xdr:colOff>685800</xdr:colOff>
      <xdr:row>20</xdr:row>
      <xdr:rowOff>0</xdr:rowOff>
    </xdr:to>
    <xdr:sp>
      <xdr:nvSpPr>
        <xdr:cNvPr id="4" name="Line 798"/>
        <xdr:cNvSpPr>
          <a:spLocks/>
        </xdr:cNvSpPr>
      </xdr:nvSpPr>
      <xdr:spPr>
        <a:xfrm>
          <a:off x="9525" y="58007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0</xdr:rowOff>
    </xdr:from>
    <xdr:to>
      <xdr:col>0</xdr:col>
      <xdr:colOff>685800</xdr:colOff>
      <xdr:row>20</xdr:row>
      <xdr:rowOff>0</xdr:rowOff>
    </xdr:to>
    <xdr:sp>
      <xdr:nvSpPr>
        <xdr:cNvPr id="5" name="Line 799"/>
        <xdr:cNvSpPr>
          <a:spLocks/>
        </xdr:cNvSpPr>
      </xdr:nvSpPr>
      <xdr:spPr>
        <a:xfrm>
          <a:off x="9525" y="58007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0</xdr:rowOff>
    </xdr:from>
    <xdr:to>
      <xdr:col>0</xdr:col>
      <xdr:colOff>685800</xdr:colOff>
      <xdr:row>20</xdr:row>
      <xdr:rowOff>0</xdr:rowOff>
    </xdr:to>
    <xdr:sp>
      <xdr:nvSpPr>
        <xdr:cNvPr id="6" name="Line 800"/>
        <xdr:cNvSpPr>
          <a:spLocks/>
        </xdr:cNvSpPr>
      </xdr:nvSpPr>
      <xdr:spPr>
        <a:xfrm>
          <a:off x="9525" y="58007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7" name="Line 801"/>
        <xdr:cNvSpPr>
          <a:spLocks/>
        </xdr:cNvSpPr>
      </xdr:nvSpPr>
      <xdr:spPr>
        <a:xfrm>
          <a:off x="9525" y="58007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8" name="Line 802"/>
        <xdr:cNvSpPr>
          <a:spLocks/>
        </xdr:cNvSpPr>
      </xdr:nvSpPr>
      <xdr:spPr>
        <a:xfrm>
          <a:off x="9525" y="58007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>
      <xdr:nvSpPr>
        <xdr:cNvPr id="9" name="Line 803"/>
        <xdr:cNvSpPr>
          <a:spLocks/>
        </xdr:cNvSpPr>
      </xdr:nvSpPr>
      <xdr:spPr>
        <a:xfrm>
          <a:off x="0" y="58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28575</xdr:rowOff>
    </xdr:from>
    <xdr:to>
      <xdr:col>0</xdr:col>
      <xdr:colOff>0</xdr:colOff>
      <xdr:row>26</xdr:row>
      <xdr:rowOff>19050</xdr:rowOff>
    </xdr:to>
    <xdr:sp>
      <xdr:nvSpPr>
        <xdr:cNvPr id="10" name="Line 804"/>
        <xdr:cNvSpPr>
          <a:spLocks/>
        </xdr:cNvSpPr>
      </xdr:nvSpPr>
      <xdr:spPr>
        <a:xfrm>
          <a:off x="0" y="6629400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28575</xdr:rowOff>
    </xdr:from>
    <xdr:to>
      <xdr:col>21</xdr:col>
      <xdr:colOff>0</xdr:colOff>
      <xdr:row>5</xdr:row>
      <xdr:rowOff>19050</xdr:rowOff>
    </xdr:to>
    <xdr:sp>
      <xdr:nvSpPr>
        <xdr:cNvPr id="11" name="Line 805"/>
        <xdr:cNvSpPr>
          <a:spLocks/>
        </xdr:cNvSpPr>
      </xdr:nvSpPr>
      <xdr:spPr>
        <a:xfrm>
          <a:off x="14030325" y="8572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38100</xdr:colOff>
      <xdr:row>2</xdr:row>
      <xdr:rowOff>28575</xdr:rowOff>
    </xdr:from>
    <xdr:to>
      <xdr:col>34</xdr:col>
      <xdr:colOff>28575</xdr:colOff>
      <xdr:row>5</xdr:row>
      <xdr:rowOff>19050</xdr:rowOff>
    </xdr:to>
    <xdr:sp>
      <xdr:nvSpPr>
        <xdr:cNvPr id="12" name="Line 806"/>
        <xdr:cNvSpPr>
          <a:spLocks/>
        </xdr:cNvSpPr>
      </xdr:nvSpPr>
      <xdr:spPr>
        <a:xfrm>
          <a:off x="22421850" y="857250"/>
          <a:ext cx="73342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28575</xdr:rowOff>
    </xdr:from>
    <xdr:to>
      <xdr:col>14</xdr:col>
      <xdr:colOff>0</xdr:colOff>
      <xdr:row>5</xdr:row>
      <xdr:rowOff>19050</xdr:rowOff>
    </xdr:to>
    <xdr:sp>
      <xdr:nvSpPr>
        <xdr:cNvPr id="13" name="Line 807"/>
        <xdr:cNvSpPr>
          <a:spLocks/>
        </xdr:cNvSpPr>
      </xdr:nvSpPr>
      <xdr:spPr>
        <a:xfrm>
          <a:off x="9563100" y="8572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9525</xdr:colOff>
      <xdr:row>2</xdr:row>
      <xdr:rowOff>28575</xdr:rowOff>
    </xdr:from>
    <xdr:to>
      <xdr:col>18</xdr:col>
      <xdr:colOff>0</xdr:colOff>
      <xdr:row>5</xdr:row>
      <xdr:rowOff>19050</xdr:rowOff>
    </xdr:to>
    <xdr:sp>
      <xdr:nvSpPr>
        <xdr:cNvPr id="14" name="Line 808"/>
        <xdr:cNvSpPr>
          <a:spLocks/>
        </xdr:cNvSpPr>
      </xdr:nvSpPr>
      <xdr:spPr>
        <a:xfrm>
          <a:off x="11268075" y="857250"/>
          <a:ext cx="82867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1</xdr:col>
      <xdr:colOff>0</xdr:colOff>
      <xdr:row>6</xdr:row>
      <xdr:rowOff>19050</xdr:rowOff>
    </xdr:to>
    <xdr:sp>
      <xdr:nvSpPr>
        <xdr:cNvPr id="1" name="Line 224"/>
        <xdr:cNvSpPr>
          <a:spLocks/>
        </xdr:cNvSpPr>
      </xdr:nvSpPr>
      <xdr:spPr>
        <a:xfrm>
          <a:off x="9525" y="828675"/>
          <a:ext cx="65722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2" name="Line 225"/>
        <xdr:cNvSpPr>
          <a:spLocks/>
        </xdr:cNvSpPr>
      </xdr:nvSpPr>
      <xdr:spPr>
        <a:xfrm>
          <a:off x="38100" y="55530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0</xdr:rowOff>
    </xdr:from>
    <xdr:to>
      <xdr:col>1</xdr:col>
      <xdr:colOff>19050</xdr:colOff>
      <xdr:row>22</xdr:row>
      <xdr:rowOff>0</xdr:rowOff>
    </xdr:to>
    <xdr:sp>
      <xdr:nvSpPr>
        <xdr:cNvPr id="3" name="Line 226"/>
        <xdr:cNvSpPr>
          <a:spLocks/>
        </xdr:cNvSpPr>
      </xdr:nvSpPr>
      <xdr:spPr>
        <a:xfrm>
          <a:off x="9525" y="55530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0</xdr:colOff>
      <xdr:row>22</xdr:row>
      <xdr:rowOff>0</xdr:rowOff>
    </xdr:to>
    <xdr:sp>
      <xdr:nvSpPr>
        <xdr:cNvPr id="4" name="Line 227"/>
        <xdr:cNvSpPr>
          <a:spLocks/>
        </xdr:cNvSpPr>
      </xdr:nvSpPr>
      <xdr:spPr>
        <a:xfrm>
          <a:off x="7381875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D14" sqref="D14"/>
    </sheetView>
  </sheetViews>
  <sheetFormatPr defaultColWidth="8.75390625" defaultRowHeight="21" customHeight="1"/>
  <cols>
    <col min="1" max="1" width="16.25390625" style="0" customWidth="1"/>
    <col min="2" max="2" width="8.375" style="0" customWidth="1"/>
    <col min="3" max="3" width="10.00390625" style="0" customWidth="1"/>
    <col min="4" max="4" width="10.50390625" style="0" bestFit="1" customWidth="1"/>
    <col min="5" max="5" width="9.125" style="0" customWidth="1"/>
    <col min="6" max="6" width="8.875" style="0" customWidth="1"/>
    <col min="7" max="7" width="12.625" style="0" customWidth="1"/>
    <col min="8" max="8" width="9.375" style="0" customWidth="1"/>
    <col min="9" max="9" width="8.375" style="0" customWidth="1"/>
    <col min="11" max="11" width="8.125" style="0" customWidth="1"/>
    <col min="12" max="12" width="11.125" style="0" customWidth="1"/>
    <col min="13" max="13" width="7.875" style="0" customWidth="1"/>
  </cols>
  <sheetData>
    <row r="1" spans="1:13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5" t="s">
        <v>1</v>
      </c>
      <c r="L2" s="5"/>
      <c r="M2" s="5"/>
    </row>
    <row r="3" spans="1:13" ht="21" customHeight="1">
      <c r="A3" s="83" t="s">
        <v>2</v>
      </c>
      <c r="B3" s="84" t="s">
        <v>3</v>
      </c>
      <c r="C3" s="84"/>
      <c r="D3" s="84"/>
      <c r="E3" s="84" t="s">
        <v>4</v>
      </c>
      <c r="F3" s="84"/>
      <c r="G3" s="84"/>
      <c r="H3" s="84" t="s">
        <v>5</v>
      </c>
      <c r="I3" s="84"/>
      <c r="J3" s="84"/>
      <c r="K3" s="84"/>
      <c r="L3" s="84"/>
      <c r="M3" s="84"/>
    </row>
    <row r="4" spans="1:13" ht="21" customHeight="1">
      <c r="A4" s="83"/>
      <c r="B4" s="84" t="s">
        <v>6</v>
      </c>
      <c r="C4" s="84" t="s">
        <v>7</v>
      </c>
      <c r="D4" s="84" t="s">
        <v>8</v>
      </c>
      <c r="E4" s="84" t="s">
        <v>6</v>
      </c>
      <c r="F4" s="84" t="s">
        <v>7</v>
      </c>
      <c r="G4" s="84" t="s">
        <v>8</v>
      </c>
      <c r="H4" s="84" t="s">
        <v>9</v>
      </c>
      <c r="I4" s="84"/>
      <c r="J4" s="84" t="s">
        <v>7</v>
      </c>
      <c r="K4" s="84"/>
      <c r="L4" s="84" t="s">
        <v>8</v>
      </c>
      <c r="M4" s="84"/>
    </row>
    <row r="5" spans="1:13" ht="21" customHeight="1">
      <c r="A5" s="83"/>
      <c r="B5" s="84"/>
      <c r="C5" s="84"/>
      <c r="D5" s="84"/>
      <c r="E5" s="84"/>
      <c r="F5" s="84"/>
      <c r="G5" s="84"/>
      <c r="H5" s="84" t="s">
        <v>10</v>
      </c>
      <c r="I5" s="84" t="s">
        <v>11</v>
      </c>
      <c r="J5" s="84" t="s">
        <v>10</v>
      </c>
      <c r="K5" s="84" t="s">
        <v>11</v>
      </c>
      <c r="L5" s="84" t="s">
        <v>10</v>
      </c>
      <c r="M5" s="84" t="s">
        <v>11</v>
      </c>
    </row>
    <row r="6" spans="1:13" ht="21" customHeight="1">
      <c r="A6" s="85" t="s">
        <v>12</v>
      </c>
      <c r="B6" s="85">
        <v>700165</v>
      </c>
      <c r="C6" s="86">
        <v>407</v>
      </c>
      <c r="D6" s="85">
        <v>291222000</v>
      </c>
      <c r="E6" s="85">
        <v>721800</v>
      </c>
      <c r="F6" s="86">
        <v>422</v>
      </c>
      <c r="G6" s="85">
        <v>304943030</v>
      </c>
      <c r="H6" s="85">
        <f>SUM(E6-B6)</f>
        <v>21635</v>
      </c>
      <c r="I6" s="86">
        <v>3.08</v>
      </c>
      <c r="J6" s="86">
        <f>SUM(F6-C6)</f>
        <v>15</v>
      </c>
      <c r="K6" s="86">
        <f>SUM(J6/C6*100)</f>
        <v>3.6855036855036856</v>
      </c>
      <c r="L6" s="85">
        <f>SUM(G6-D6)</f>
        <v>13721030</v>
      </c>
      <c r="M6" s="86">
        <f>SUM(L6/D6*100)</f>
        <v>4.711536216357281</v>
      </c>
    </row>
    <row r="7" spans="1:13" ht="21" customHeight="1">
      <c r="A7" s="85"/>
      <c r="B7" s="85"/>
      <c r="C7" s="86"/>
      <c r="D7" s="85"/>
      <c r="E7" s="85"/>
      <c r="F7" s="86"/>
      <c r="G7" s="85"/>
      <c r="H7" s="85"/>
      <c r="I7" s="86"/>
      <c r="J7" s="86"/>
      <c r="K7" s="86"/>
      <c r="L7" s="85"/>
      <c r="M7" s="86"/>
    </row>
    <row r="8" spans="1:13" ht="21" customHeight="1">
      <c r="A8" s="85" t="s">
        <v>13</v>
      </c>
      <c r="B8" s="85">
        <v>17038</v>
      </c>
      <c r="C8" s="86">
        <v>287</v>
      </c>
      <c r="D8" s="85">
        <v>4517000</v>
      </c>
      <c r="E8" s="85">
        <v>17750</v>
      </c>
      <c r="F8" s="86">
        <v>280</v>
      </c>
      <c r="G8" s="85">
        <v>4970000</v>
      </c>
      <c r="H8" s="85">
        <f aca="true" t="shared" si="0" ref="H8:H19">SUM(E8-B8)</f>
        <v>712</v>
      </c>
      <c r="I8" s="86">
        <f aca="true" t="shared" si="1" ref="I8:I19">SUM(H8/B8*100)</f>
        <v>4.178894236412725</v>
      </c>
      <c r="J8" s="86">
        <f aca="true" t="shared" si="2" ref="J8:J19">SUM(F8-C8)</f>
        <v>-7</v>
      </c>
      <c r="K8" s="86">
        <f aca="true" t="shared" si="3" ref="K8:K19">SUM(J8/C8*100)</f>
        <v>-2.4390243902439024</v>
      </c>
      <c r="L8" s="85">
        <f aca="true" t="shared" si="4" ref="L8:L19">SUM(G8-D8)</f>
        <v>453000</v>
      </c>
      <c r="M8" s="86">
        <f aca="true" t="shared" si="5" ref="M8:M19">SUM(L8/D8*100)</f>
        <v>10.028780163825548</v>
      </c>
    </row>
    <row r="9" spans="1:13" ht="21" customHeight="1">
      <c r="A9" s="85" t="s">
        <v>14</v>
      </c>
      <c r="B9" s="85">
        <v>683127</v>
      </c>
      <c r="C9" s="86">
        <v>411</v>
      </c>
      <c r="D9" s="85">
        <v>286705000</v>
      </c>
      <c r="E9" s="85">
        <v>704050</v>
      </c>
      <c r="F9" s="86">
        <v>426</v>
      </c>
      <c r="G9" s="85">
        <v>299973030</v>
      </c>
      <c r="H9" s="85">
        <f t="shared" si="0"/>
        <v>20923</v>
      </c>
      <c r="I9" s="86">
        <f t="shared" si="1"/>
        <v>3.062827263451745</v>
      </c>
      <c r="J9" s="86">
        <f t="shared" si="2"/>
        <v>15</v>
      </c>
      <c r="K9" s="86">
        <f t="shared" si="3"/>
        <v>3.64963503649635</v>
      </c>
      <c r="L9" s="85">
        <f t="shared" si="4"/>
        <v>13268030</v>
      </c>
      <c r="M9" s="86">
        <f t="shared" si="5"/>
        <v>4.627763729268761</v>
      </c>
    </row>
    <row r="10" spans="1:13" ht="21" customHeight="1">
      <c r="A10" s="85" t="s">
        <v>15</v>
      </c>
      <c r="B10" s="85">
        <v>292528</v>
      </c>
      <c r="C10" s="86">
        <v>521</v>
      </c>
      <c r="D10" s="85">
        <v>152612000</v>
      </c>
      <c r="E10" s="85">
        <v>318600</v>
      </c>
      <c r="F10" s="86">
        <v>509</v>
      </c>
      <c r="G10" s="85">
        <v>162595300</v>
      </c>
      <c r="H10" s="85">
        <f t="shared" si="0"/>
        <v>26072</v>
      </c>
      <c r="I10" s="86">
        <f t="shared" si="1"/>
        <v>8.912651096647158</v>
      </c>
      <c r="J10" s="86">
        <f t="shared" si="2"/>
        <v>-12</v>
      </c>
      <c r="K10" s="86">
        <f t="shared" si="3"/>
        <v>-2.3032629558541267</v>
      </c>
      <c r="L10" s="85">
        <f t="shared" si="4"/>
        <v>9983300</v>
      </c>
      <c r="M10" s="86">
        <f t="shared" si="5"/>
        <v>6.541621890808062</v>
      </c>
    </row>
    <row r="11" spans="1:13" ht="21" customHeight="1">
      <c r="A11" s="85" t="s">
        <v>16</v>
      </c>
      <c r="B11" s="85">
        <v>277493</v>
      </c>
      <c r="C11" s="86">
        <v>539</v>
      </c>
      <c r="D11" s="85">
        <v>149641000</v>
      </c>
      <c r="E11" s="85">
        <v>303480</v>
      </c>
      <c r="F11" s="86">
        <v>525</v>
      </c>
      <c r="G11" s="85">
        <v>159195700</v>
      </c>
      <c r="H11" s="85">
        <f t="shared" si="0"/>
        <v>25987</v>
      </c>
      <c r="I11" s="86">
        <f t="shared" si="1"/>
        <v>9.36492091692403</v>
      </c>
      <c r="J11" s="86">
        <f t="shared" si="2"/>
        <v>-14</v>
      </c>
      <c r="K11" s="86">
        <f t="shared" si="3"/>
        <v>-2.5974025974025974</v>
      </c>
      <c r="L11" s="85">
        <f t="shared" si="4"/>
        <v>9554700</v>
      </c>
      <c r="M11" s="86">
        <f t="shared" si="5"/>
        <v>6.385081628698017</v>
      </c>
    </row>
    <row r="12" spans="1:13" ht="21" customHeight="1">
      <c r="A12" s="85" t="s">
        <v>17</v>
      </c>
      <c r="B12" s="85">
        <v>59610</v>
      </c>
      <c r="C12" s="86">
        <v>595</v>
      </c>
      <c r="D12" s="85">
        <v>35515000</v>
      </c>
      <c r="E12" s="85">
        <v>131200</v>
      </c>
      <c r="F12" s="86">
        <v>542</v>
      </c>
      <c r="G12" s="85">
        <v>71098000</v>
      </c>
      <c r="H12" s="85">
        <f t="shared" si="0"/>
        <v>71590</v>
      </c>
      <c r="I12" s="86">
        <f t="shared" si="1"/>
        <v>120.09729911088745</v>
      </c>
      <c r="J12" s="86">
        <f t="shared" si="2"/>
        <v>-53</v>
      </c>
      <c r="K12" s="86">
        <f t="shared" si="3"/>
        <v>-8.907563025210084</v>
      </c>
      <c r="L12" s="85">
        <f t="shared" si="4"/>
        <v>35583000</v>
      </c>
      <c r="M12" s="86">
        <f t="shared" si="5"/>
        <v>100.19146839363648</v>
      </c>
    </row>
    <row r="13" spans="1:13" ht="21" customHeight="1">
      <c r="A13" s="85" t="s">
        <v>18</v>
      </c>
      <c r="B13" s="85">
        <v>193842</v>
      </c>
      <c r="C13" s="86">
        <v>530</v>
      </c>
      <c r="D13" s="85">
        <v>103468000</v>
      </c>
      <c r="E13" s="85">
        <v>131780</v>
      </c>
      <c r="F13" s="86">
        <v>490</v>
      </c>
      <c r="G13" s="87">
        <v>68897700</v>
      </c>
      <c r="H13" s="85">
        <f t="shared" si="0"/>
        <v>-62062</v>
      </c>
      <c r="I13" s="86">
        <f t="shared" si="1"/>
        <v>-32.01679718533651</v>
      </c>
      <c r="J13" s="86">
        <f t="shared" si="2"/>
        <v>-40</v>
      </c>
      <c r="K13" s="86">
        <f t="shared" si="3"/>
        <v>-7.547169811320755</v>
      </c>
      <c r="L13" s="85">
        <f t="shared" si="4"/>
        <v>-34570300</v>
      </c>
      <c r="M13" s="86">
        <f t="shared" si="5"/>
        <v>-33.4115861908996</v>
      </c>
    </row>
    <row r="14" spans="1:13" ht="21" customHeight="1">
      <c r="A14" s="85" t="s">
        <v>19</v>
      </c>
      <c r="B14" s="85">
        <v>24041</v>
      </c>
      <c r="C14" s="86">
        <v>502</v>
      </c>
      <c r="D14" s="85">
        <v>10658000</v>
      </c>
      <c r="E14" s="85">
        <v>40500</v>
      </c>
      <c r="F14" s="86">
        <v>474</v>
      </c>
      <c r="G14" s="87">
        <v>19200000</v>
      </c>
      <c r="H14" s="85">
        <f t="shared" si="0"/>
        <v>16459</v>
      </c>
      <c r="I14" s="86">
        <f t="shared" si="1"/>
        <v>68.46221039058275</v>
      </c>
      <c r="J14" s="86">
        <f t="shared" si="2"/>
        <v>-28</v>
      </c>
      <c r="K14" s="86">
        <f t="shared" si="3"/>
        <v>-5.577689243027888</v>
      </c>
      <c r="L14" s="85">
        <f t="shared" si="4"/>
        <v>8542000</v>
      </c>
      <c r="M14" s="86">
        <f t="shared" si="5"/>
        <v>80.14636892475137</v>
      </c>
    </row>
    <row r="15" spans="1:13" ht="21" customHeight="1">
      <c r="A15" s="85" t="s">
        <v>20</v>
      </c>
      <c r="B15" s="85">
        <v>15035</v>
      </c>
      <c r="C15" s="86">
        <v>192</v>
      </c>
      <c r="D15" s="85">
        <v>2971000</v>
      </c>
      <c r="E15" s="85">
        <v>15120</v>
      </c>
      <c r="F15" s="86">
        <v>224</v>
      </c>
      <c r="G15" s="85">
        <v>3399600</v>
      </c>
      <c r="H15" s="85">
        <f t="shared" si="0"/>
        <v>85</v>
      </c>
      <c r="I15" s="86">
        <f t="shared" si="1"/>
        <v>0.5653475224476222</v>
      </c>
      <c r="J15" s="86">
        <f t="shared" si="2"/>
        <v>32</v>
      </c>
      <c r="K15" s="86">
        <f t="shared" si="3"/>
        <v>16.666666666666664</v>
      </c>
      <c r="L15" s="85">
        <f t="shared" si="4"/>
        <v>428600</v>
      </c>
      <c r="M15" s="86">
        <f t="shared" si="5"/>
        <v>14.426119151800739</v>
      </c>
    </row>
    <row r="16" spans="1:13" ht="21" customHeight="1">
      <c r="A16" s="85" t="s">
        <v>21</v>
      </c>
      <c r="B16" s="85">
        <v>354568</v>
      </c>
      <c r="C16" s="86">
        <v>345</v>
      </c>
      <c r="D16" s="85">
        <v>129479000</v>
      </c>
      <c r="E16" s="85">
        <v>361270</v>
      </c>
      <c r="F16" s="86">
        <v>362</v>
      </c>
      <c r="G16" s="85">
        <v>130932400</v>
      </c>
      <c r="H16" s="85">
        <f t="shared" si="0"/>
        <v>6702</v>
      </c>
      <c r="I16" s="86">
        <f t="shared" si="1"/>
        <v>1.8901874957695</v>
      </c>
      <c r="J16" s="86">
        <f t="shared" si="2"/>
        <v>17</v>
      </c>
      <c r="K16" s="86">
        <f t="shared" si="3"/>
        <v>4.9275362318840585</v>
      </c>
      <c r="L16" s="85">
        <f t="shared" si="4"/>
        <v>1453400</v>
      </c>
      <c r="M16" s="86">
        <f t="shared" si="5"/>
        <v>1.1224986291213248</v>
      </c>
    </row>
    <row r="17" spans="1:13" ht="21" customHeight="1">
      <c r="A17" s="85" t="s">
        <v>22</v>
      </c>
      <c r="B17" s="85">
        <v>10620</v>
      </c>
      <c r="C17" s="86">
        <v>106</v>
      </c>
      <c r="D17" s="85">
        <v>998000</v>
      </c>
      <c r="E17" s="85">
        <v>8690</v>
      </c>
      <c r="F17" s="86">
        <v>108</v>
      </c>
      <c r="G17" s="85">
        <v>936610</v>
      </c>
      <c r="H17" s="85">
        <f t="shared" si="0"/>
        <v>-1930</v>
      </c>
      <c r="I17" s="86">
        <f t="shared" si="1"/>
        <v>-18.173258003766477</v>
      </c>
      <c r="J17" s="86">
        <f t="shared" si="2"/>
        <v>2</v>
      </c>
      <c r="K17" s="86">
        <f t="shared" si="3"/>
        <v>1.8867924528301887</v>
      </c>
      <c r="L17" s="85">
        <f t="shared" si="4"/>
        <v>-61390</v>
      </c>
      <c r="M17" s="86">
        <f t="shared" si="5"/>
        <v>-6.151302605210421</v>
      </c>
    </row>
    <row r="18" spans="1:13" ht="21" customHeight="1">
      <c r="A18" s="85" t="s">
        <v>23</v>
      </c>
      <c r="B18" s="85">
        <v>8859</v>
      </c>
      <c r="C18" s="86">
        <v>198</v>
      </c>
      <c r="D18" s="85">
        <v>1931000</v>
      </c>
      <c r="E18" s="85">
        <v>4990</v>
      </c>
      <c r="F18" s="86">
        <v>878</v>
      </c>
      <c r="G18" s="85">
        <v>4380500</v>
      </c>
      <c r="H18" s="85">
        <f t="shared" si="0"/>
        <v>-3869</v>
      </c>
      <c r="I18" s="86">
        <f t="shared" si="1"/>
        <v>-43.67310080144486</v>
      </c>
      <c r="J18" s="86">
        <f t="shared" si="2"/>
        <v>680</v>
      </c>
      <c r="K18" s="86">
        <f t="shared" si="3"/>
        <v>343.4343434343434</v>
      </c>
      <c r="L18" s="85">
        <f t="shared" si="4"/>
        <v>2449500</v>
      </c>
      <c r="M18" s="86">
        <f t="shared" si="5"/>
        <v>126.85137234593475</v>
      </c>
    </row>
    <row r="19" spans="1:13" ht="21" customHeight="1">
      <c r="A19" s="85" t="s">
        <v>24</v>
      </c>
      <c r="B19" s="85">
        <v>16552</v>
      </c>
      <c r="C19" s="86">
        <v>102</v>
      </c>
      <c r="D19" s="85">
        <v>1685000</v>
      </c>
      <c r="E19" s="85">
        <v>10500</v>
      </c>
      <c r="F19" s="86">
        <v>107</v>
      </c>
      <c r="G19" s="85">
        <v>1128200</v>
      </c>
      <c r="H19" s="85">
        <f t="shared" si="0"/>
        <v>-6052</v>
      </c>
      <c r="I19" s="86">
        <f t="shared" si="1"/>
        <v>-36.563557274045436</v>
      </c>
      <c r="J19" s="86">
        <f t="shared" si="2"/>
        <v>5</v>
      </c>
      <c r="K19" s="86">
        <f t="shared" si="3"/>
        <v>4.901960784313726</v>
      </c>
      <c r="L19" s="85">
        <f t="shared" si="4"/>
        <v>-556800</v>
      </c>
      <c r="M19" s="86">
        <f t="shared" si="5"/>
        <v>-33.04451038575667</v>
      </c>
    </row>
    <row r="20" spans="1:13" ht="19.5" customHeight="1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1:13" ht="70.5" customHeight="1">
      <c r="A21" s="3" t="s">
        <v>25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8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5" t="s">
        <v>1</v>
      </c>
      <c r="L22" s="5"/>
      <c r="M22" s="5"/>
    </row>
    <row r="23" spans="1:13" ht="18.75" customHeight="1">
      <c r="A23" s="89" t="s">
        <v>26</v>
      </c>
      <c r="B23" s="84" t="s">
        <v>27</v>
      </c>
      <c r="C23" s="84"/>
      <c r="D23" s="84"/>
      <c r="E23" s="84" t="s">
        <v>28</v>
      </c>
      <c r="F23" s="84"/>
      <c r="G23" s="84"/>
      <c r="H23" s="84" t="s">
        <v>5</v>
      </c>
      <c r="I23" s="84"/>
      <c r="J23" s="84"/>
      <c r="K23" s="84"/>
      <c r="L23" s="84"/>
      <c r="M23" s="84"/>
    </row>
    <row r="24" spans="1:13" ht="18.75" customHeight="1">
      <c r="A24" s="89"/>
      <c r="B24" s="84" t="s">
        <v>6</v>
      </c>
      <c r="C24" s="84" t="s">
        <v>7</v>
      </c>
      <c r="D24" s="84" t="s">
        <v>8</v>
      </c>
      <c r="E24" s="84" t="s">
        <v>6</v>
      </c>
      <c r="F24" s="84" t="s">
        <v>7</v>
      </c>
      <c r="G24" s="84" t="s">
        <v>8</v>
      </c>
      <c r="H24" s="84" t="s">
        <v>9</v>
      </c>
      <c r="I24" s="84"/>
      <c r="J24" s="84" t="s">
        <v>7</v>
      </c>
      <c r="K24" s="84"/>
      <c r="L24" s="84" t="s">
        <v>8</v>
      </c>
      <c r="M24" s="84"/>
    </row>
    <row r="25" spans="1:13" ht="18.75" customHeight="1">
      <c r="A25" s="89" t="s">
        <v>29</v>
      </c>
      <c r="B25" s="84"/>
      <c r="C25" s="84"/>
      <c r="D25" s="84"/>
      <c r="E25" s="84"/>
      <c r="F25" s="84"/>
      <c r="G25" s="84"/>
      <c r="H25" s="84" t="s">
        <v>10</v>
      </c>
      <c r="I25" s="84" t="s">
        <v>11</v>
      </c>
      <c r="J25" s="84" t="s">
        <v>10</v>
      </c>
      <c r="K25" s="84" t="s">
        <v>11</v>
      </c>
      <c r="L25" s="84" t="s">
        <v>10</v>
      </c>
      <c r="M25" s="84" t="s">
        <v>11</v>
      </c>
    </row>
    <row r="26" spans="1:13" ht="18.75" customHeight="1">
      <c r="A26" s="85" t="s">
        <v>30</v>
      </c>
      <c r="B26" s="90">
        <v>55077</v>
      </c>
      <c r="C26" s="80">
        <v>440</v>
      </c>
      <c r="D26" s="90">
        <v>24038000</v>
      </c>
      <c r="E26" s="22">
        <v>60820</v>
      </c>
      <c r="F26" s="91">
        <v>446</v>
      </c>
      <c r="G26" s="22">
        <v>27151910</v>
      </c>
      <c r="H26" s="85">
        <v>5743</v>
      </c>
      <c r="I26" s="86">
        <v>10.42</v>
      </c>
      <c r="J26" s="86">
        <v>6</v>
      </c>
      <c r="K26" s="86">
        <v>1.36</v>
      </c>
      <c r="L26" s="85">
        <f>SUM(G26-D26)</f>
        <v>3113910</v>
      </c>
      <c r="M26" s="86">
        <v>12.95</v>
      </c>
    </row>
    <row r="27" spans="1:13" ht="18.75" customHeight="1">
      <c r="A27" s="85" t="s">
        <v>31</v>
      </c>
      <c r="B27" s="90">
        <v>26544</v>
      </c>
      <c r="C27" s="80">
        <v>362</v>
      </c>
      <c r="D27" s="90">
        <v>8886000</v>
      </c>
      <c r="E27" s="22">
        <v>31720</v>
      </c>
      <c r="F27" s="91">
        <v>358</v>
      </c>
      <c r="G27" s="22">
        <v>11361320</v>
      </c>
      <c r="H27" s="85">
        <v>5176</v>
      </c>
      <c r="I27" s="86">
        <v>19.49</v>
      </c>
      <c r="J27" s="86">
        <v>-4</v>
      </c>
      <c r="K27" s="86">
        <v>-1.1</v>
      </c>
      <c r="L27" s="85">
        <f aca="true" t="shared" si="6" ref="L27:L40">SUM(G27-D27)</f>
        <v>2475320</v>
      </c>
      <c r="M27" s="86">
        <v>27.85</v>
      </c>
    </row>
    <row r="28" spans="1:13" ht="18.75" customHeight="1">
      <c r="A28" s="85" t="s">
        <v>32</v>
      </c>
      <c r="B28" s="90">
        <v>61321</v>
      </c>
      <c r="C28" s="80">
        <v>479</v>
      </c>
      <c r="D28" s="90">
        <v>28004000</v>
      </c>
      <c r="E28" s="22">
        <v>82240</v>
      </c>
      <c r="F28" s="91">
        <v>498</v>
      </c>
      <c r="G28" s="22">
        <v>40915650</v>
      </c>
      <c r="H28" s="85">
        <v>20919</v>
      </c>
      <c r="I28" s="86">
        <v>34.11</v>
      </c>
      <c r="J28" s="86">
        <v>19</v>
      </c>
      <c r="K28" s="86">
        <v>3.96</v>
      </c>
      <c r="L28" s="85">
        <f t="shared" si="6"/>
        <v>12911650</v>
      </c>
      <c r="M28" s="86">
        <v>46.1</v>
      </c>
    </row>
    <row r="29" spans="1:13" ht="18.75" customHeight="1">
      <c r="A29" s="85" t="s">
        <v>33</v>
      </c>
      <c r="B29" s="90">
        <v>95500</v>
      </c>
      <c r="C29" s="80">
        <v>538</v>
      </c>
      <c r="D29" s="90">
        <v>46603000</v>
      </c>
      <c r="E29" s="22">
        <v>147460</v>
      </c>
      <c r="F29" s="91">
        <v>512</v>
      </c>
      <c r="G29" s="22">
        <v>75525550</v>
      </c>
      <c r="H29" s="85">
        <v>51960</v>
      </c>
      <c r="I29" s="86">
        <v>54.4</v>
      </c>
      <c r="J29" s="86">
        <v>-26</v>
      </c>
      <c r="K29" s="86">
        <v>-4.83</v>
      </c>
      <c r="L29" s="85">
        <f t="shared" si="6"/>
        <v>28922550</v>
      </c>
      <c r="M29" s="86">
        <v>62.06</v>
      </c>
    </row>
    <row r="30" spans="1:13" ht="18.75" customHeight="1">
      <c r="A30" s="85" t="s">
        <v>34</v>
      </c>
      <c r="B30" s="90">
        <v>55114</v>
      </c>
      <c r="C30" s="80">
        <v>331</v>
      </c>
      <c r="D30" s="90">
        <v>20368000</v>
      </c>
      <c r="E30" s="22">
        <v>55390</v>
      </c>
      <c r="F30" s="91">
        <v>395</v>
      </c>
      <c r="G30" s="22">
        <v>21906600</v>
      </c>
      <c r="H30" s="85">
        <v>276</v>
      </c>
      <c r="I30" s="86">
        <v>0.5</v>
      </c>
      <c r="J30" s="86">
        <v>64</v>
      </c>
      <c r="K30" s="86">
        <v>19.33</v>
      </c>
      <c r="L30" s="85">
        <f t="shared" si="6"/>
        <v>1538600</v>
      </c>
      <c r="M30" s="86">
        <v>7.55</v>
      </c>
    </row>
    <row r="31" spans="1:13" ht="18.75" customHeight="1">
      <c r="A31" s="85" t="s">
        <v>35</v>
      </c>
      <c r="B31" s="90">
        <v>67734</v>
      </c>
      <c r="C31" s="80">
        <v>358</v>
      </c>
      <c r="D31" s="90">
        <v>25854000</v>
      </c>
      <c r="E31" s="22">
        <v>64510</v>
      </c>
      <c r="F31" s="91">
        <v>387</v>
      </c>
      <c r="G31" s="92">
        <v>24945900</v>
      </c>
      <c r="H31" s="93">
        <v>-3224</v>
      </c>
      <c r="I31" s="86">
        <v>-4.75</v>
      </c>
      <c r="J31" s="86">
        <v>29</v>
      </c>
      <c r="K31" s="86">
        <v>8.1</v>
      </c>
      <c r="L31" s="85">
        <f t="shared" si="6"/>
        <v>-908100</v>
      </c>
      <c r="M31" s="86">
        <v>-3.51</v>
      </c>
    </row>
    <row r="32" spans="1:13" ht="18.75" customHeight="1">
      <c r="A32" s="85" t="s">
        <v>36</v>
      </c>
      <c r="B32" s="90">
        <v>45894</v>
      </c>
      <c r="C32" s="80">
        <v>394</v>
      </c>
      <c r="D32" s="90">
        <v>18528000</v>
      </c>
      <c r="E32" s="22">
        <v>41740</v>
      </c>
      <c r="F32" s="91">
        <v>392</v>
      </c>
      <c r="G32" s="22">
        <v>16382800</v>
      </c>
      <c r="H32" s="93">
        <v>-4154</v>
      </c>
      <c r="I32" s="86">
        <v>-9.05</v>
      </c>
      <c r="J32" s="86">
        <v>-2</v>
      </c>
      <c r="K32" s="86">
        <v>-0.5</v>
      </c>
      <c r="L32" s="85">
        <f t="shared" si="6"/>
        <v>-2145200</v>
      </c>
      <c r="M32" s="86">
        <v>-11.57</v>
      </c>
    </row>
    <row r="33" spans="1:13" ht="18.75" customHeight="1">
      <c r="A33" s="85" t="s">
        <v>37</v>
      </c>
      <c r="B33" s="90">
        <v>52936</v>
      </c>
      <c r="C33" s="80">
        <v>452</v>
      </c>
      <c r="D33" s="90">
        <v>19941000</v>
      </c>
      <c r="E33" s="22">
        <v>54270</v>
      </c>
      <c r="F33" s="91">
        <v>383</v>
      </c>
      <c r="G33" s="22">
        <v>20761600</v>
      </c>
      <c r="H33" s="85">
        <v>1334</v>
      </c>
      <c r="I33" s="86">
        <v>2.52</v>
      </c>
      <c r="J33" s="86">
        <v>-69</v>
      </c>
      <c r="K33" s="86">
        <v>-15.26</v>
      </c>
      <c r="L33" s="85">
        <f t="shared" si="6"/>
        <v>820600</v>
      </c>
      <c r="M33" s="94">
        <v>4.11</v>
      </c>
    </row>
    <row r="34" spans="1:13" ht="18.75" customHeight="1">
      <c r="A34" s="85" t="s">
        <v>38</v>
      </c>
      <c r="B34" s="90">
        <v>36099</v>
      </c>
      <c r="C34" s="80">
        <v>366</v>
      </c>
      <c r="D34" s="90">
        <v>13212234</v>
      </c>
      <c r="E34" s="22">
        <v>37870</v>
      </c>
      <c r="F34" s="91">
        <v>369</v>
      </c>
      <c r="G34" s="22">
        <v>13985700</v>
      </c>
      <c r="H34" s="93">
        <v>1771</v>
      </c>
      <c r="I34" s="86">
        <v>4.9</v>
      </c>
      <c r="J34" s="86">
        <v>3</v>
      </c>
      <c r="K34" s="86">
        <v>0.81</v>
      </c>
      <c r="L34" s="85">
        <f t="shared" si="6"/>
        <v>773466</v>
      </c>
      <c r="M34" s="86">
        <v>5.85</v>
      </c>
    </row>
    <row r="35" spans="1:13" ht="18.75" customHeight="1">
      <c r="A35" s="85" t="s">
        <v>39</v>
      </c>
      <c r="B35" s="90">
        <v>32011</v>
      </c>
      <c r="C35" s="80">
        <v>301</v>
      </c>
      <c r="D35" s="90">
        <v>10551000</v>
      </c>
      <c r="E35" s="22">
        <v>36340</v>
      </c>
      <c r="F35" s="91">
        <v>346</v>
      </c>
      <c r="G35" s="22">
        <v>12578400</v>
      </c>
      <c r="H35" s="85">
        <v>4329</v>
      </c>
      <c r="I35" s="86">
        <v>13.52</v>
      </c>
      <c r="J35" s="86">
        <v>45</v>
      </c>
      <c r="K35" s="86">
        <v>14.95</v>
      </c>
      <c r="L35" s="85">
        <f t="shared" si="6"/>
        <v>2027400</v>
      </c>
      <c r="M35" s="86">
        <v>19.21</v>
      </c>
    </row>
    <row r="36" spans="1:13" ht="18.75" customHeight="1">
      <c r="A36" s="85" t="s">
        <v>40</v>
      </c>
      <c r="B36" s="90">
        <v>84414</v>
      </c>
      <c r="C36" s="80">
        <v>330</v>
      </c>
      <c r="D36" s="90">
        <v>27542000</v>
      </c>
      <c r="E36" s="22">
        <v>70580</v>
      </c>
      <c r="F36" s="91">
        <v>333</v>
      </c>
      <c r="G36" s="22">
        <v>23484400</v>
      </c>
      <c r="H36" s="93">
        <v>-13834</v>
      </c>
      <c r="I36" s="86">
        <v>-16.38</v>
      </c>
      <c r="J36" s="86">
        <v>2</v>
      </c>
      <c r="K36" s="86">
        <v>0.6</v>
      </c>
      <c r="L36" s="85">
        <f t="shared" si="6"/>
        <v>-4057600</v>
      </c>
      <c r="M36" s="86">
        <v>-14.73</v>
      </c>
    </row>
    <row r="37" spans="1:13" ht="18.75" customHeight="1">
      <c r="A37" s="85" t="s">
        <v>41</v>
      </c>
      <c r="B37" s="65">
        <v>10873</v>
      </c>
      <c r="C37" s="80">
        <v>596</v>
      </c>
      <c r="D37" s="90">
        <v>6050000</v>
      </c>
      <c r="E37" s="22">
        <v>21110</v>
      </c>
      <c r="F37" s="91">
        <v>520</v>
      </c>
      <c r="G37" s="22">
        <v>10973200</v>
      </c>
      <c r="H37" s="85">
        <v>10237</v>
      </c>
      <c r="I37" s="86">
        <v>94.15</v>
      </c>
      <c r="J37" s="86">
        <v>-76</v>
      </c>
      <c r="K37" s="86">
        <v>-12.75</v>
      </c>
      <c r="L37" s="85">
        <f t="shared" si="6"/>
        <v>4923200</v>
      </c>
      <c r="M37" s="86">
        <v>81.37</v>
      </c>
    </row>
    <row r="38" spans="1:13" ht="18.75" customHeight="1">
      <c r="A38" s="85" t="s">
        <v>42</v>
      </c>
      <c r="B38" s="90"/>
      <c r="C38" s="80"/>
      <c r="D38" s="65"/>
      <c r="E38" s="22"/>
      <c r="F38" s="91"/>
      <c r="G38" s="22"/>
      <c r="H38" s="85"/>
      <c r="I38" s="86"/>
      <c r="J38" s="86"/>
      <c r="K38" s="86"/>
      <c r="L38" s="85"/>
      <c r="M38" s="86"/>
    </row>
    <row r="39" spans="1:13" ht="18.75" customHeight="1">
      <c r="A39" s="85"/>
      <c r="B39" s="65"/>
      <c r="C39" s="80"/>
      <c r="D39" s="65"/>
      <c r="E39" s="22"/>
      <c r="F39" s="91"/>
      <c r="G39" s="22"/>
      <c r="H39" s="85"/>
      <c r="I39" s="86"/>
      <c r="J39" s="86"/>
      <c r="K39" s="86"/>
      <c r="L39" s="85"/>
      <c r="M39" s="86"/>
    </row>
    <row r="40" spans="1:13" ht="18.75" customHeight="1">
      <c r="A40" s="85" t="s">
        <v>43</v>
      </c>
      <c r="B40" s="65">
        <f>SUM(B26:B39)</f>
        <v>623517</v>
      </c>
      <c r="C40" s="80">
        <v>402</v>
      </c>
      <c r="D40" s="65">
        <f>SUM(D26:D39)</f>
        <v>249577234</v>
      </c>
      <c r="E40" s="22">
        <f>SUM(E26:E39)</f>
        <v>704050</v>
      </c>
      <c r="F40" s="91">
        <v>426</v>
      </c>
      <c r="G40" s="22">
        <f>SUM(G26:G39)</f>
        <v>299973030</v>
      </c>
      <c r="H40" s="85">
        <f>SUM(H26:H39)</f>
        <v>80533</v>
      </c>
      <c r="I40" s="86">
        <v>12.91</v>
      </c>
      <c r="J40" s="86">
        <v>24</v>
      </c>
      <c r="K40" s="86">
        <v>5.97</v>
      </c>
      <c r="L40" s="85">
        <f>SUM(L26:L39)</f>
        <v>50395796</v>
      </c>
      <c r="M40" s="86">
        <v>20.19</v>
      </c>
    </row>
  </sheetData>
  <sheetProtection/>
  <mergeCells count="30">
    <mergeCell ref="A1:M1"/>
    <mergeCell ref="K2:M2"/>
    <mergeCell ref="B3:D3"/>
    <mergeCell ref="E3:G3"/>
    <mergeCell ref="H3:M3"/>
    <mergeCell ref="H4:I4"/>
    <mergeCell ref="J4:K4"/>
    <mergeCell ref="L4:M4"/>
    <mergeCell ref="A20:M20"/>
    <mergeCell ref="A21:M21"/>
    <mergeCell ref="K22:M22"/>
    <mergeCell ref="B23:D23"/>
    <mergeCell ref="E23:G23"/>
    <mergeCell ref="H23:M23"/>
    <mergeCell ref="H24:I24"/>
    <mergeCell ref="J24:K24"/>
    <mergeCell ref="L24:M24"/>
    <mergeCell ref="A3:A5"/>
    <mergeCell ref="B4:B5"/>
    <mergeCell ref="B24:B25"/>
    <mergeCell ref="C4:C5"/>
    <mergeCell ref="C24:C25"/>
    <mergeCell ref="D4:D5"/>
    <mergeCell ref="D24:D25"/>
    <mergeCell ref="E4:E5"/>
    <mergeCell ref="E24:E25"/>
    <mergeCell ref="F4:F5"/>
    <mergeCell ref="F24:F25"/>
    <mergeCell ref="G4:G5"/>
    <mergeCell ref="G24:G25"/>
  </mergeCells>
  <printOptions/>
  <pageMargins left="0.75" right="0.75" top="1" bottom="1" header="0.5" footer="0.5"/>
  <pageSetup horizontalDpi="600" verticalDpi="600" orientation="landscape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46"/>
  <sheetViews>
    <sheetView tabSelected="1" workbookViewId="0" topLeftCell="AI1">
      <selection activeCell="AX4" sqref="AX4"/>
    </sheetView>
  </sheetViews>
  <sheetFormatPr defaultColWidth="8.75390625" defaultRowHeight="21" customHeight="1"/>
  <cols>
    <col min="1" max="1" width="9.375" style="0" customWidth="1"/>
    <col min="2" max="2" width="9.625" style="0" customWidth="1"/>
    <col min="3" max="3" width="7.625" style="0" customWidth="1"/>
    <col min="4" max="4" width="7.375" style="49" customWidth="1"/>
    <col min="5" max="5" width="10.375" style="0" customWidth="1"/>
    <col min="6" max="6" width="7.75390625" style="0" customWidth="1"/>
    <col min="7" max="7" width="9.375" style="49" customWidth="1"/>
    <col min="8" max="8" width="12.75390625" style="0" customWidth="1"/>
    <col min="9" max="9" width="6.75390625" style="0" customWidth="1"/>
    <col min="10" max="10" width="6.125" style="50" customWidth="1"/>
    <col min="11" max="11" width="8.75390625" style="0" customWidth="1"/>
    <col min="12" max="12" width="9.50390625" style="0" customWidth="1"/>
    <col min="13" max="13" width="8.125" style="49" customWidth="1"/>
    <col min="14" max="14" width="12.00390625" style="0" customWidth="1"/>
    <col min="15" max="15" width="6.375" style="0" customWidth="1"/>
    <col min="16" max="16" width="6.625" style="0" customWidth="1"/>
    <col min="17" max="17" width="9.25390625" style="0" customWidth="1"/>
    <col min="18" max="18" width="11.00390625" style="0" customWidth="1"/>
    <col min="19" max="19" width="8.25390625" style="0" customWidth="1"/>
    <col min="20" max="20" width="8.50390625" style="49" customWidth="1"/>
    <col min="21" max="21" width="8.625" style="0" customWidth="1"/>
    <col min="22" max="22" width="8.125" style="0" customWidth="1"/>
    <col min="23" max="23" width="9.00390625" style="49" bestFit="1" customWidth="1"/>
    <col min="24" max="24" width="15.375" style="0" customWidth="1"/>
    <col min="25" max="25" width="6.375" style="0" customWidth="1"/>
    <col min="26" max="26" width="6.00390625" style="49" customWidth="1"/>
    <col min="27" max="27" width="11.125" style="0" customWidth="1"/>
    <col min="28" max="28" width="6.50390625" style="0" customWidth="1"/>
    <col min="29" max="29" width="6.875" style="49" customWidth="1"/>
    <col min="30" max="30" width="9.125" style="0" customWidth="1"/>
    <col min="31" max="31" width="7.625" style="0" customWidth="1"/>
    <col min="32" max="32" width="6.75390625" style="49" customWidth="1"/>
    <col min="33" max="33" width="16.75390625" style="0" customWidth="1"/>
    <col min="34" max="34" width="9.75390625" style="0" customWidth="1"/>
    <col min="35" max="35" width="6.375" style="0" customWidth="1"/>
    <col min="36" max="36" width="5.375" style="49" customWidth="1"/>
    <col min="37" max="37" width="8.375" style="0" customWidth="1"/>
    <col min="38" max="38" width="7.375" style="0" customWidth="1"/>
    <col min="39" max="39" width="6.00390625" style="49" customWidth="1"/>
    <col min="40" max="40" width="10.50390625" style="0" customWidth="1"/>
    <col min="41" max="41" width="7.625" style="0" customWidth="1"/>
    <col min="42" max="42" width="6.75390625" style="49" customWidth="1"/>
    <col min="43" max="43" width="7.625" style="0" customWidth="1"/>
    <col min="44" max="44" width="6.875" style="0" customWidth="1"/>
    <col min="45" max="45" width="7.25390625" style="49" customWidth="1"/>
    <col min="46" max="46" width="9.375" style="0" customWidth="1"/>
    <col min="47" max="47" width="7.50390625" style="0" customWidth="1"/>
    <col min="48" max="48" width="6.75390625" style="0" customWidth="1"/>
    <col min="49" max="49" width="12.75390625" style="0" customWidth="1"/>
  </cols>
  <sheetData>
    <row r="1" spans="1:49" ht="43.5" customHeight="1">
      <c r="A1" s="51" t="s">
        <v>44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 t="s">
        <v>45</v>
      </c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 t="s">
        <v>46</v>
      </c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</row>
    <row r="2" spans="1:49" ht="21.75" customHeight="1">
      <c r="A2" s="4"/>
      <c r="B2" s="4"/>
      <c r="C2" s="5"/>
      <c r="D2" s="52"/>
      <c r="E2" s="5"/>
      <c r="F2" s="5"/>
      <c r="G2" s="52"/>
      <c r="H2" s="5"/>
      <c r="I2" s="5"/>
      <c r="J2" s="68"/>
      <c r="K2" s="5"/>
      <c r="L2" s="5" t="s">
        <v>47</v>
      </c>
      <c r="M2" s="5"/>
      <c r="N2" s="5"/>
      <c r="O2" s="5"/>
      <c r="P2" s="5"/>
      <c r="Q2" s="5"/>
      <c r="R2" s="5"/>
      <c r="S2" s="5" t="s">
        <v>47</v>
      </c>
      <c r="T2" s="5"/>
      <c r="U2" s="5"/>
      <c r="V2" s="5"/>
      <c r="W2" s="52"/>
      <c r="X2" s="5"/>
      <c r="Y2" s="5"/>
      <c r="Z2" s="52"/>
      <c r="AA2" s="5"/>
      <c r="AB2" s="5"/>
      <c r="AC2" s="52"/>
      <c r="AD2" s="5"/>
      <c r="AE2" s="5" t="s">
        <v>47</v>
      </c>
      <c r="AF2" s="5"/>
      <c r="AG2" s="5"/>
      <c r="AH2" s="4"/>
      <c r="AI2" s="5"/>
      <c r="AJ2" s="52"/>
      <c r="AK2" s="5"/>
      <c r="AL2" s="5"/>
      <c r="AM2" s="52"/>
      <c r="AN2" s="5"/>
      <c r="AO2" s="5"/>
      <c r="AP2" s="52"/>
      <c r="AQ2" s="5"/>
      <c r="AR2" s="5"/>
      <c r="AS2" s="5"/>
      <c r="AT2" s="5"/>
      <c r="AU2" s="5"/>
      <c r="AV2" s="5"/>
      <c r="AW2" s="5"/>
    </row>
    <row r="3" spans="1:50" s="1" customFormat="1" ht="21.75" customHeight="1">
      <c r="A3" s="53" t="s">
        <v>48</v>
      </c>
      <c r="B3" s="54" t="s">
        <v>49</v>
      </c>
      <c r="C3" s="55" t="s">
        <v>50</v>
      </c>
      <c r="D3" s="56"/>
      <c r="E3" s="57"/>
      <c r="F3" s="55" t="s">
        <v>51</v>
      </c>
      <c r="G3" s="56"/>
      <c r="H3" s="57"/>
      <c r="I3" s="55" t="s">
        <v>52</v>
      </c>
      <c r="J3" s="69"/>
      <c r="K3" s="64"/>
      <c r="L3" s="55" t="s">
        <v>53</v>
      </c>
      <c r="M3" s="56"/>
      <c r="N3" s="56"/>
      <c r="O3" s="55" t="s">
        <v>54</v>
      </c>
      <c r="P3" s="56"/>
      <c r="Q3" s="57"/>
      <c r="R3" s="53" t="s">
        <v>48</v>
      </c>
      <c r="S3" s="55" t="s">
        <v>55</v>
      </c>
      <c r="T3" s="56"/>
      <c r="U3" s="56"/>
      <c r="V3" s="55" t="s">
        <v>56</v>
      </c>
      <c r="W3" s="56"/>
      <c r="X3" s="57"/>
      <c r="Y3" s="55" t="s">
        <v>57</v>
      </c>
      <c r="Z3" s="56"/>
      <c r="AA3" s="57"/>
      <c r="AB3" s="55" t="s">
        <v>58</v>
      </c>
      <c r="AC3" s="56"/>
      <c r="AD3" s="57"/>
      <c r="AE3" s="55" t="s">
        <v>59</v>
      </c>
      <c r="AF3" s="56"/>
      <c r="AG3" s="56"/>
      <c r="AH3" s="53" t="s">
        <v>48</v>
      </c>
      <c r="AI3" s="55" t="s">
        <v>60</v>
      </c>
      <c r="AJ3" s="56"/>
      <c r="AK3" s="57"/>
      <c r="AL3" s="55" t="s">
        <v>61</v>
      </c>
      <c r="AM3" s="56"/>
      <c r="AN3" s="57"/>
      <c r="AO3" s="55" t="s">
        <v>62</v>
      </c>
      <c r="AP3" s="56"/>
      <c r="AQ3" s="56"/>
      <c r="AR3" s="55" t="s">
        <v>63</v>
      </c>
      <c r="AS3" s="56"/>
      <c r="AT3" s="56"/>
      <c r="AU3" s="55" t="s">
        <v>64</v>
      </c>
      <c r="AV3" s="56"/>
      <c r="AW3" s="57"/>
      <c r="AX3" s="48"/>
    </row>
    <row r="4" spans="1:50" s="1" customFormat="1" ht="21.75" customHeight="1">
      <c r="A4" s="58"/>
      <c r="B4" s="59"/>
      <c r="C4" s="60" t="s">
        <v>6</v>
      </c>
      <c r="D4" s="61" t="s">
        <v>7</v>
      </c>
      <c r="E4" s="60" t="s">
        <v>8</v>
      </c>
      <c r="F4" s="60" t="s">
        <v>6</v>
      </c>
      <c r="G4" s="61" t="s">
        <v>7</v>
      </c>
      <c r="H4" s="60" t="s">
        <v>8</v>
      </c>
      <c r="I4" s="60" t="s">
        <v>6</v>
      </c>
      <c r="J4" s="70" t="s">
        <v>7</v>
      </c>
      <c r="K4" s="60" t="s">
        <v>8</v>
      </c>
      <c r="L4" s="71" t="s">
        <v>6</v>
      </c>
      <c r="M4" s="72" t="s">
        <v>7</v>
      </c>
      <c r="N4" s="73" t="s">
        <v>8</v>
      </c>
      <c r="O4" s="71" t="s">
        <v>6</v>
      </c>
      <c r="P4" s="71" t="s">
        <v>7</v>
      </c>
      <c r="Q4" s="71" t="s">
        <v>8</v>
      </c>
      <c r="R4" s="58"/>
      <c r="S4" s="60" t="s">
        <v>6</v>
      </c>
      <c r="T4" s="61" t="s">
        <v>7</v>
      </c>
      <c r="U4" s="55" t="s">
        <v>8</v>
      </c>
      <c r="V4" s="60" t="s">
        <v>6</v>
      </c>
      <c r="W4" s="61" t="s">
        <v>7</v>
      </c>
      <c r="X4" s="60" t="s">
        <v>8</v>
      </c>
      <c r="Y4" s="60" t="s">
        <v>6</v>
      </c>
      <c r="Z4" s="61" t="s">
        <v>7</v>
      </c>
      <c r="AA4" s="60" t="s">
        <v>8</v>
      </c>
      <c r="AB4" s="60" t="s">
        <v>6</v>
      </c>
      <c r="AC4" s="61" t="s">
        <v>7</v>
      </c>
      <c r="AD4" s="60" t="s">
        <v>8</v>
      </c>
      <c r="AE4" s="60" t="s">
        <v>6</v>
      </c>
      <c r="AF4" s="61" t="s">
        <v>7</v>
      </c>
      <c r="AG4" s="55" t="s">
        <v>8</v>
      </c>
      <c r="AH4" s="58"/>
      <c r="AI4" s="60" t="s">
        <v>6</v>
      </c>
      <c r="AJ4" s="61" t="s">
        <v>7</v>
      </c>
      <c r="AK4" s="60" t="s">
        <v>8</v>
      </c>
      <c r="AL4" s="60" t="s">
        <v>6</v>
      </c>
      <c r="AM4" s="61" t="s">
        <v>7</v>
      </c>
      <c r="AN4" s="60" t="s">
        <v>8</v>
      </c>
      <c r="AO4" s="60" t="s">
        <v>6</v>
      </c>
      <c r="AP4" s="61" t="s">
        <v>7</v>
      </c>
      <c r="AQ4" s="60" t="s">
        <v>8</v>
      </c>
      <c r="AR4" s="60" t="s">
        <v>6</v>
      </c>
      <c r="AS4" s="61" t="s">
        <v>7</v>
      </c>
      <c r="AT4" s="55" t="s">
        <v>8</v>
      </c>
      <c r="AU4" s="71" t="s">
        <v>6</v>
      </c>
      <c r="AV4" s="71" t="s">
        <v>7</v>
      </c>
      <c r="AW4" s="71" t="s">
        <v>65</v>
      </c>
      <c r="AX4" s="48"/>
    </row>
    <row r="5" spans="1:50" s="1" customFormat="1" ht="21.75" customHeight="1">
      <c r="A5" s="62" t="s">
        <v>29</v>
      </c>
      <c r="B5" s="63"/>
      <c r="C5" s="60"/>
      <c r="D5" s="61"/>
      <c r="E5" s="60"/>
      <c r="F5" s="60"/>
      <c r="G5" s="61"/>
      <c r="H5" s="60"/>
      <c r="I5" s="60"/>
      <c r="J5" s="70"/>
      <c r="K5" s="60"/>
      <c r="L5" s="74"/>
      <c r="M5" s="75"/>
      <c r="N5" s="76"/>
      <c r="O5" s="74"/>
      <c r="P5" s="74"/>
      <c r="Q5" s="74"/>
      <c r="R5" s="62" t="s">
        <v>29</v>
      </c>
      <c r="S5" s="60"/>
      <c r="T5" s="61"/>
      <c r="U5" s="55"/>
      <c r="V5" s="60"/>
      <c r="W5" s="61"/>
      <c r="X5" s="60"/>
      <c r="Y5" s="60"/>
      <c r="Z5" s="61"/>
      <c r="AA5" s="60"/>
      <c r="AB5" s="60"/>
      <c r="AC5" s="61"/>
      <c r="AD5" s="60"/>
      <c r="AE5" s="60"/>
      <c r="AF5" s="61"/>
      <c r="AG5" s="55"/>
      <c r="AH5" s="62" t="s">
        <v>29</v>
      </c>
      <c r="AI5" s="60"/>
      <c r="AJ5" s="61"/>
      <c r="AK5" s="60"/>
      <c r="AL5" s="60"/>
      <c r="AM5" s="61"/>
      <c r="AN5" s="60"/>
      <c r="AO5" s="60"/>
      <c r="AP5" s="61"/>
      <c r="AQ5" s="60"/>
      <c r="AR5" s="60"/>
      <c r="AS5" s="61"/>
      <c r="AT5" s="55"/>
      <c r="AU5" s="74"/>
      <c r="AV5" s="74"/>
      <c r="AW5" s="74"/>
      <c r="AX5" s="48"/>
    </row>
    <row r="6" spans="1:49" s="1" customFormat="1" ht="21.75" customHeight="1">
      <c r="A6" s="64" t="s">
        <v>30</v>
      </c>
      <c r="B6" s="64">
        <f aca="true" t="shared" si="0" ref="B6:B20">SUM(C6+AI6+AL6+AO6+AR6+AU6)</f>
        <v>73720</v>
      </c>
      <c r="C6" s="65">
        <f>SUM(F6+S6++V6+Y6+AB6+AE6)</f>
        <v>60820</v>
      </c>
      <c r="D6" s="66">
        <f>SUM(E6/C6)</f>
        <v>446.43061492929957</v>
      </c>
      <c r="E6" s="65">
        <f>SUM(H6+U6+X6+AA6+AD6+AG6)</f>
        <v>27151910</v>
      </c>
      <c r="F6" s="65">
        <f>SUM(I6+L6+O6)</f>
        <v>25600</v>
      </c>
      <c r="G6" s="66">
        <v>551</v>
      </c>
      <c r="H6" s="65">
        <v>14106000</v>
      </c>
      <c r="I6" s="65">
        <v>3100</v>
      </c>
      <c r="J6" s="77">
        <v>560</v>
      </c>
      <c r="K6" s="65">
        <v>1736000</v>
      </c>
      <c r="L6" s="65">
        <v>22000</v>
      </c>
      <c r="M6" s="66">
        <v>550</v>
      </c>
      <c r="N6" s="78">
        <v>12100000</v>
      </c>
      <c r="O6" s="65">
        <v>500</v>
      </c>
      <c r="P6" s="65">
        <v>540</v>
      </c>
      <c r="Q6" s="65">
        <v>270000</v>
      </c>
      <c r="R6" s="64" t="s">
        <v>30</v>
      </c>
      <c r="S6" s="65"/>
      <c r="T6" s="66"/>
      <c r="U6" s="78"/>
      <c r="V6" s="65">
        <v>34000</v>
      </c>
      <c r="W6" s="66">
        <v>379</v>
      </c>
      <c r="X6" s="65">
        <v>12886000</v>
      </c>
      <c r="Y6" s="65">
        <v>630</v>
      </c>
      <c r="Z6" s="66">
        <v>117</v>
      </c>
      <c r="AA6" s="65">
        <v>73710</v>
      </c>
      <c r="AB6" s="65">
        <v>280</v>
      </c>
      <c r="AC6" s="66">
        <v>175</v>
      </c>
      <c r="AD6" s="65">
        <v>49000</v>
      </c>
      <c r="AE6" s="65">
        <v>310</v>
      </c>
      <c r="AF6" s="66">
        <v>124</v>
      </c>
      <c r="AG6" s="78">
        <v>37200</v>
      </c>
      <c r="AH6" s="64" t="s">
        <v>30</v>
      </c>
      <c r="AI6" s="65">
        <v>850</v>
      </c>
      <c r="AJ6" s="66">
        <v>80</v>
      </c>
      <c r="AK6" s="65">
        <v>68000</v>
      </c>
      <c r="AL6" s="65">
        <v>200</v>
      </c>
      <c r="AM6" s="66">
        <v>1200</v>
      </c>
      <c r="AN6" s="66">
        <v>240000</v>
      </c>
      <c r="AO6" s="65"/>
      <c r="AP6" s="66"/>
      <c r="AQ6" s="65"/>
      <c r="AR6" s="65">
        <v>9750</v>
      </c>
      <c r="AS6" s="66">
        <v>1400</v>
      </c>
      <c r="AT6" s="78">
        <v>13650000</v>
      </c>
      <c r="AU6" s="65">
        <v>2100</v>
      </c>
      <c r="AV6" s="79">
        <v>5</v>
      </c>
      <c r="AW6" s="65">
        <f aca="true" t="shared" si="1" ref="AW6:AW17">SUM(AV6*AU6)</f>
        <v>10500</v>
      </c>
    </row>
    <row r="7" spans="1:49" s="1" customFormat="1" ht="21.75" customHeight="1">
      <c r="A7" s="64" t="s">
        <v>31</v>
      </c>
      <c r="B7" s="64">
        <f t="shared" si="0"/>
        <v>36545</v>
      </c>
      <c r="C7" s="65">
        <f aca="true" t="shared" si="2" ref="C7:C20">SUM(F7+S7++V7+Y7+AB7+AE7)</f>
        <v>31720</v>
      </c>
      <c r="D7" s="66">
        <f aca="true" t="shared" si="3" ref="D7:D20">SUM(E7/C7)</f>
        <v>358.1752837326608</v>
      </c>
      <c r="E7" s="65">
        <f aca="true" t="shared" si="4" ref="E7:E20">SUM(H7+U7+X7+AA7+AD7+AG7)</f>
        <v>11361320</v>
      </c>
      <c r="F7" s="65">
        <f aca="true" t="shared" si="5" ref="F7:F20">SUM(I7+L7+O7)</f>
        <v>2500</v>
      </c>
      <c r="G7" s="66">
        <v>550</v>
      </c>
      <c r="H7" s="65">
        <v>1375000</v>
      </c>
      <c r="I7" s="65"/>
      <c r="J7" s="77"/>
      <c r="K7" s="65"/>
      <c r="L7" s="65">
        <v>2500</v>
      </c>
      <c r="M7" s="66">
        <v>550</v>
      </c>
      <c r="N7" s="78">
        <v>1375000</v>
      </c>
      <c r="O7" s="65"/>
      <c r="P7" s="65"/>
      <c r="Q7" s="65"/>
      <c r="R7" s="64" t="s">
        <v>31</v>
      </c>
      <c r="S7" s="65">
        <v>220</v>
      </c>
      <c r="T7" s="66">
        <v>310</v>
      </c>
      <c r="U7" s="78">
        <v>68200</v>
      </c>
      <c r="V7" s="65">
        <v>27600</v>
      </c>
      <c r="W7" s="66">
        <v>351</v>
      </c>
      <c r="X7" s="65">
        <v>9687600</v>
      </c>
      <c r="Y7" s="65">
        <v>800</v>
      </c>
      <c r="Z7" s="66">
        <v>105</v>
      </c>
      <c r="AA7" s="65">
        <v>84000</v>
      </c>
      <c r="AB7" s="65">
        <v>80</v>
      </c>
      <c r="AC7" s="66">
        <v>850</v>
      </c>
      <c r="AD7" s="65">
        <v>68000</v>
      </c>
      <c r="AE7" s="65">
        <v>520</v>
      </c>
      <c r="AF7" s="66">
        <v>151</v>
      </c>
      <c r="AG7" s="78">
        <v>78520</v>
      </c>
      <c r="AH7" s="64" t="s">
        <v>31</v>
      </c>
      <c r="AI7" s="65">
        <v>620</v>
      </c>
      <c r="AJ7" s="66">
        <v>76</v>
      </c>
      <c r="AK7" s="65">
        <v>47120</v>
      </c>
      <c r="AL7" s="65">
        <v>1500</v>
      </c>
      <c r="AM7" s="66">
        <v>1300</v>
      </c>
      <c r="AN7" s="65">
        <v>1950000</v>
      </c>
      <c r="AO7" s="65"/>
      <c r="AP7" s="66"/>
      <c r="AQ7" s="65"/>
      <c r="AR7" s="65">
        <v>2600</v>
      </c>
      <c r="AS7" s="66">
        <v>820</v>
      </c>
      <c r="AT7" s="78">
        <v>2132000</v>
      </c>
      <c r="AU7" s="65">
        <v>105</v>
      </c>
      <c r="AV7" s="79">
        <v>6</v>
      </c>
      <c r="AW7" s="65">
        <f t="shared" si="1"/>
        <v>630</v>
      </c>
    </row>
    <row r="8" spans="1:49" s="1" customFormat="1" ht="21.75" customHeight="1">
      <c r="A8" s="64" t="s">
        <v>32</v>
      </c>
      <c r="B8" s="64">
        <f t="shared" si="0"/>
        <v>91015</v>
      </c>
      <c r="C8" s="65">
        <f t="shared" si="2"/>
        <v>82240</v>
      </c>
      <c r="D8" s="66">
        <f t="shared" si="3"/>
        <v>497.5151994163424</v>
      </c>
      <c r="E8" s="65">
        <f t="shared" si="4"/>
        <v>40915650</v>
      </c>
      <c r="F8" s="65">
        <f t="shared" si="5"/>
        <v>55930</v>
      </c>
      <c r="G8" s="66">
        <v>547</v>
      </c>
      <c r="H8" s="65">
        <v>30618700</v>
      </c>
      <c r="I8" s="65">
        <v>35000</v>
      </c>
      <c r="J8" s="77">
        <v>550</v>
      </c>
      <c r="K8" s="65">
        <v>19250000</v>
      </c>
      <c r="L8" s="65">
        <v>13930</v>
      </c>
      <c r="M8" s="66">
        <v>590</v>
      </c>
      <c r="N8" s="78">
        <v>8218700</v>
      </c>
      <c r="O8" s="65">
        <v>7000</v>
      </c>
      <c r="P8" s="65">
        <v>450</v>
      </c>
      <c r="Q8" s="65">
        <v>3150000</v>
      </c>
      <c r="R8" s="64" t="s">
        <v>32</v>
      </c>
      <c r="S8" s="65"/>
      <c r="T8" s="66"/>
      <c r="U8" s="78"/>
      <c r="V8" s="65">
        <v>23800</v>
      </c>
      <c r="W8" s="66">
        <v>362</v>
      </c>
      <c r="X8" s="65">
        <v>8615600</v>
      </c>
      <c r="Y8" s="65">
        <v>1500</v>
      </c>
      <c r="Z8" s="66">
        <v>113</v>
      </c>
      <c r="AA8" s="65">
        <v>169500</v>
      </c>
      <c r="AB8" s="65">
        <v>700</v>
      </c>
      <c r="AC8" s="66">
        <v>2100</v>
      </c>
      <c r="AD8" s="65">
        <v>1470000</v>
      </c>
      <c r="AE8" s="65">
        <v>310</v>
      </c>
      <c r="AF8" s="66">
        <v>135</v>
      </c>
      <c r="AG8" s="78">
        <v>41850</v>
      </c>
      <c r="AH8" s="64" t="s">
        <v>32</v>
      </c>
      <c r="AI8" s="65">
        <v>2200</v>
      </c>
      <c r="AJ8" s="66">
        <v>75</v>
      </c>
      <c r="AK8" s="65">
        <v>165000</v>
      </c>
      <c r="AL8" s="65">
        <v>100</v>
      </c>
      <c r="AM8" s="66">
        <v>1100</v>
      </c>
      <c r="AN8" s="65">
        <v>110000</v>
      </c>
      <c r="AO8" s="65"/>
      <c r="AP8" s="66"/>
      <c r="AQ8" s="65"/>
      <c r="AR8" s="65">
        <v>4900</v>
      </c>
      <c r="AS8" s="66">
        <v>670</v>
      </c>
      <c r="AT8" s="78">
        <v>3283000</v>
      </c>
      <c r="AU8" s="65">
        <v>1575</v>
      </c>
      <c r="AV8" s="79">
        <v>5</v>
      </c>
      <c r="AW8" s="65">
        <f t="shared" si="1"/>
        <v>7875</v>
      </c>
    </row>
    <row r="9" spans="1:49" s="1" customFormat="1" ht="21.75" customHeight="1">
      <c r="A9" s="64" t="s">
        <v>33</v>
      </c>
      <c r="B9" s="64">
        <f t="shared" si="0"/>
        <v>163470</v>
      </c>
      <c r="C9" s="65">
        <f t="shared" si="2"/>
        <v>147460</v>
      </c>
      <c r="D9" s="66">
        <f t="shared" si="3"/>
        <v>512.1765224467653</v>
      </c>
      <c r="E9" s="65">
        <f t="shared" si="4"/>
        <v>75525550</v>
      </c>
      <c r="F9" s="65">
        <f t="shared" si="5"/>
        <v>125000</v>
      </c>
      <c r="G9" s="66">
        <v>529</v>
      </c>
      <c r="H9" s="65">
        <v>66150000</v>
      </c>
      <c r="I9" s="65">
        <v>85000</v>
      </c>
      <c r="J9" s="77">
        <v>540</v>
      </c>
      <c r="K9" s="65">
        <v>45900000</v>
      </c>
      <c r="L9" s="65">
        <v>10000</v>
      </c>
      <c r="M9" s="66">
        <v>585</v>
      </c>
      <c r="N9" s="78">
        <v>5850000</v>
      </c>
      <c r="O9" s="65">
        <v>30000</v>
      </c>
      <c r="P9" s="65">
        <v>480</v>
      </c>
      <c r="Q9" s="65">
        <v>14400000</v>
      </c>
      <c r="R9" s="64" t="s">
        <v>33</v>
      </c>
      <c r="S9" s="65"/>
      <c r="T9" s="66"/>
      <c r="U9" s="78"/>
      <c r="V9" s="65">
        <v>20000</v>
      </c>
      <c r="W9" s="66">
        <v>378</v>
      </c>
      <c r="X9" s="65">
        <v>7560000</v>
      </c>
      <c r="Y9" s="65">
        <v>1170</v>
      </c>
      <c r="Z9" s="66">
        <v>115</v>
      </c>
      <c r="AA9" s="65">
        <v>134550</v>
      </c>
      <c r="AB9" s="65">
        <v>850</v>
      </c>
      <c r="AC9" s="66">
        <v>1900</v>
      </c>
      <c r="AD9" s="65">
        <v>1615000</v>
      </c>
      <c r="AE9" s="65">
        <v>440</v>
      </c>
      <c r="AF9" s="66">
        <v>150</v>
      </c>
      <c r="AG9" s="78">
        <v>66000</v>
      </c>
      <c r="AH9" s="64" t="s">
        <v>33</v>
      </c>
      <c r="AI9" s="65">
        <v>480</v>
      </c>
      <c r="AJ9" s="66">
        <v>153</v>
      </c>
      <c r="AK9" s="65">
        <v>73440</v>
      </c>
      <c r="AL9" s="65">
        <v>200</v>
      </c>
      <c r="AM9" s="66">
        <v>900</v>
      </c>
      <c r="AN9" s="65">
        <v>180000</v>
      </c>
      <c r="AO9" s="65"/>
      <c r="AP9" s="66"/>
      <c r="AQ9" s="65"/>
      <c r="AR9" s="65">
        <v>11900</v>
      </c>
      <c r="AS9" s="66">
        <v>660</v>
      </c>
      <c r="AT9" s="78">
        <v>7854000</v>
      </c>
      <c r="AU9" s="65">
        <v>3430</v>
      </c>
      <c r="AV9" s="79">
        <v>6</v>
      </c>
      <c r="AW9" s="65">
        <f t="shared" si="1"/>
        <v>20580</v>
      </c>
    </row>
    <row r="10" spans="1:49" s="1" customFormat="1" ht="21.75" customHeight="1">
      <c r="A10" s="64" t="s">
        <v>34</v>
      </c>
      <c r="B10" s="64">
        <f t="shared" si="0"/>
        <v>59900</v>
      </c>
      <c r="C10" s="65">
        <f t="shared" si="2"/>
        <v>55390</v>
      </c>
      <c r="D10" s="66">
        <f t="shared" si="3"/>
        <v>395.4973821989529</v>
      </c>
      <c r="E10" s="65">
        <f t="shared" si="4"/>
        <v>21906600</v>
      </c>
      <c r="F10" s="65">
        <f t="shared" si="5"/>
        <v>12100</v>
      </c>
      <c r="G10" s="66">
        <v>515</v>
      </c>
      <c r="H10" s="65">
        <v>6232000</v>
      </c>
      <c r="I10" s="65">
        <v>100</v>
      </c>
      <c r="J10" s="77">
        <v>520</v>
      </c>
      <c r="K10" s="65">
        <v>52000</v>
      </c>
      <c r="L10" s="65">
        <v>12000</v>
      </c>
      <c r="M10" s="66">
        <v>515</v>
      </c>
      <c r="N10" s="78">
        <v>6180000</v>
      </c>
      <c r="O10" s="65"/>
      <c r="P10" s="65"/>
      <c r="Q10" s="65"/>
      <c r="R10" s="64" t="s">
        <v>34</v>
      </c>
      <c r="S10" s="65">
        <v>2300</v>
      </c>
      <c r="T10" s="66">
        <v>298</v>
      </c>
      <c r="U10" s="78">
        <v>685400</v>
      </c>
      <c r="V10" s="65">
        <v>40000</v>
      </c>
      <c r="W10" s="66">
        <v>360</v>
      </c>
      <c r="X10" s="65">
        <v>14400000</v>
      </c>
      <c r="Y10" s="65">
        <v>450</v>
      </c>
      <c r="Z10" s="66">
        <v>100</v>
      </c>
      <c r="AA10" s="65">
        <v>45000</v>
      </c>
      <c r="AB10" s="65">
        <v>200</v>
      </c>
      <c r="AC10" s="66">
        <v>2500</v>
      </c>
      <c r="AD10" s="65">
        <v>500000</v>
      </c>
      <c r="AE10" s="65">
        <v>340</v>
      </c>
      <c r="AF10" s="66">
        <v>130</v>
      </c>
      <c r="AG10" s="78">
        <v>44200</v>
      </c>
      <c r="AH10" s="64" t="s">
        <v>34</v>
      </c>
      <c r="AI10" s="65">
        <v>170</v>
      </c>
      <c r="AJ10" s="66">
        <v>96</v>
      </c>
      <c r="AK10" s="65">
        <v>16320</v>
      </c>
      <c r="AL10" s="65">
        <v>800</v>
      </c>
      <c r="AM10" s="66">
        <v>1300</v>
      </c>
      <c r="AN10" s="65">
        <v>1040000</v>
      </c>
      <c r="AO10" s="65"/>
      <c r="AP10" s="66"/>
      <c r="AQ10" s="65"/>
      <c r="AR10" s="65">
        <v>1300</v>
      </c>
      <c r="AS10" s="66">
        <v>480</v>
      </c>
      <c r="AT10" s="78">
        <v>624000</v>
      </c>
      <c r="AU10" s="65">
        <v>2240</v>
      </c>
      <c r="AV10" s="79">
        <v>4</v>
      </c>
      <c r="AW10" s="65">
        <f t="shared" si="1"/>
        <v>8960</v>
      </c>
    </row>
    <row r="11" spans="1:49" s="1" customFormat="1" ht="21.75" customHeight="1">
      <c r="A11" s="64" t="s">
        <v>35</v>
      </c>
      <c r="B11" s="64">
        <f t="shared" si="0"/>
        <v>71810</v>
      </c>
      <c r="C11" s="65">
        <f t="shared" si="2"/>
        <v>64510</v>
      </c>
      <c r="D11" s="66">
        <f t="shared" si="3"/>
        <v>386.69818632770114</v>
      </c>
      <c r="E11" s="65">
        <f t="shared" si="4"/>
        <v>24945900</v>
      </c>
      <c r="F11" s="65">
        <v>12000</v>
      </c>
      <c r="G11" s="66">
        <v>535</v>
      </c>
      <c r="H11" s="65">
        <v>6420000</v>
      </c>
      <c r="I11" s="65"/>
      <c r="J11" s="77"/>
      <c r="K11" s="65"/>
      <c r="L11" s="65">
        <v>12000</v>
      </c>
      <c r="M11" s="66">
        <v>535</v>
      </c>
      <c r="N11" s="78">
        <v>6420000</v>
      </c>
      <c r="O11" s="65"/>
      <c r="P11" s="65"/>
      <c r="Q11" s="65"/>
      <c r="R11" s="64" t="s">
        <v>35</v>
      </c>
      <c r="S11" s="65"/>
      <c r="T11" s="66"/>
      <c r="U11" s="78"/>
      <c r="V11" s="65">
        <v>50800</v>
      </c>
      <c r="W11" s="66">
        <v>360</v>
      </c>
      <c r="X11" s="65">
        <v>18288000</v>
      </c>
      <c r="Y11" s="65">
        <v>800</v>
      </c>
      <c r="Z11" s="66">
        <v>115</v>
      </c>
      <c r="AA11" s="65">
        <v>92000</v>
      </c>
      <c r="AB11" s="65">
        <v>500</v>
      </c>
      <c r="AC11" s="66">
        <v>177</v>
      </c>
      <c r="AD11" s="65">
        <v>88500</v>
      </c>
      <c r="AE11" s="65">
        <v>410</v>
      </c>
      <c r="AF11" s="66">
        <v>140</v>
      </c>
      <c r="AG11" s="78">
        <v>57400</v>
      </c>
      <c r="AH11" s="64" t="s">
        <v>35</v>
      </c>
      <c r="AI11" s="65">
        <v>1500</v>
      </c>
      <c r="AJ11" s="66">
        <v>70</v>
      </c>
      <c r="AK11" s="65">
        <v>105000</v>
      </c>
      <c r="AL11" s="65">
        <v>100</v>
      </c>
      <c r="AM11" s="66">
        <v>1100</v>
      </c>
      <c r="AN11" s="65">
        <v>110000</v>
      </c>
      <c r="AO11" s="65"/>
      <c r="AP11" s="66"/>
      <c r="AQ11" s="65"/>
      <c r="AR11" s="65">
        <v>2900</v>
      </c>
      <c r="AS11" s="66">
        <v>560</v>
      </c>
      <c r="AT11" s="78">
        <v>1624000</v>
      </c>
      <c r="AU11" s="65">
        <v>2800</v>
      </c>
      <c r="AV11" s="79">
        <v>5</v>
      </c>
      <c r="AW11" s="65">
        <f t="shared" si="1"/>
        <v>14000</v>
      </c>
    </row>
    <row r="12" spans="1:49" s="1" customFormat="1" ht="21.75" customHeight="1">
      <c r="A12" s="64" t="s">
        <v>36</v>
      </c>
      <c r="B12" s="64">
        <f t="shared" si="0"/>
        <v>46025</v>
      </c>
      <c r="C12" s="65">
        <f t="shared" si="2"/>
        <v>41740</v>
      </c>
      <c r="D12" s="66">
        <f t="shared" si="3"/>
        <v>392.49640632486825</v>
      </c>
      <c r="E12" s="65">
        <f t="shared" si="4"/>
        <v>16382800</v>
      </c>
      <c r="F12" s="65">
        <f t="shared" si="5"/>
        <v>15000</v>
      </c>
      <c r="G12" s="66">
        <v>460</v>
      </c>
      <c r="H12" s="65">
        <v>6900000</v>
      </c>
      <c r="I12" s="65"/>
      <c r="J12" s="77"/>
      <c r="K12" s="65"/>
      <c r="L12" s="65">
        <v>15000</v>
      </c>
      <c r="M12" s="66">
        <v>460</v>
      </c>
      <c r="N12" s="78">
        <v>6900000</v>
      </c>
      <c r="O12" s="65"/>
      <c r="P12" s="65"/>
      <c r="Q12" s="65"/>
      <c r="R12" s="64" t="s">
        <v>36</v>
      </c>
      <c r="S12" s="65"/>
      <c r="T12" s="66"/>
      <c r="U12" s="78"/>
      <c r="V12" s="65">
        <v>26000</v>
      </c>
      <c r="W12" s="66">
        <v>360</v>
      </c>
      <c r="X12" s="65">
        <v>9360000</v>
      </c>
      <c r="Y12" s="65">
        <v>400</v>
      </c>
      <c r="Z12" s="66">
        <v>110</v>
      </c>
      <c r="AA12" s="65">
        <v>44000</v>
      </c>
      <c r="AB12" s="65">
        <v>100</v>
      </c>
      <c r="AC12" s="66">
        <v>500</v>
      </c>
      <c r="AD12" s="65">
        <v>50000</v>
      </c>
      <c r="AE12" s="65">
        <v>240</v>
      </c>
      <c r="AF12" s="66">
        <v>120</v>
      </c>
      <c r="AG12" s="78">
        <v>28800</v>
      </c>
      <c r="AH12" s="64" t="s">
        <v>36</v>
      </c>
      <c r="AI12" s="65">
        <v>480</v>
      </c>
      <c r="AJ12" s="66">
        <v>70</v>
      </c>
      <c r="AK12" s="65">
        <v>33600</v>
      </c>
      <c r="AL12" s="65">
        <v>300</v>
      </c>
      <c r="AM12" s="66">
        <v>900</v>
      </c>
      <c r="AN12" s="65">
        <v>270000</v>
      </c>
      <c r="AO12" s="65"/>
      <c r="AP12" s="66"/>
      <c r="AQ12" s="65"/>
      <c r="AR12" s="65">
        <v>1650</v>
      </c>
      <c r="AS12" s="66">
        <v>350</v>
      </c>
      <c r="AT12" s="78">
        <v>577500</v>
      </c>
      <c r="AU12" s="65">
        <v>1855</v>
      </c>
      <c r="AV12" s="79">
        <v>5</v>
      </c>
      <c r="AW12" s="65">
        <f t="shared" si="1"/>
        <v>9275</v>
      </c>
    </row>
    <row r="13" spans="1:49" s="1" customFormat="1" ht="21.75" customHeight="1">
      <c r="A13" s="64" t="s">
        <v>37</v>
      </c>
      <c r="B13" s="64">
        <f t="shared" si="0"/>
        <v>58760</v>
      </c>
      <c r="C13" s="65">
        <f t="shared" si="2"/>
        <v>54270</v>
      </c>
      <c r="D13" s="66">
        <f t="shared" si="3"/>
        <v>382.5612677353971</v>
      </c>
      <c r="E13" s="65">
        <f t="shared" si="4"/>
        <v>20761600</v>
      </c>
      <c r="F13" s="65">
        <f t="shared" si="5"/>
        <v>8600</v>
      </c>
      <c r="G13" s="66">
        <v>520</v>
      </c>
      <c r="H13" s="65">
        <v>4472000</v>
      </c>
      <c r="I13" s="65"/>
      <c r="J13" s="77"/>
      <c r="K13" s="65"/>
      <c r="L13" s="65">
        <v>8600</v>
      </c>
      <c r="M13" s="66">
        <v>520</v>
      </c>
      <c r="N13" s="78">
        <v>4472000</v>
      </c>
      <c r="O13" s="65"/>
      <c r="P13" s="65"/>
      <c r="Q13" s="65"/>
      <c r="R13" s="64" t="s">
        <v>37</v>
      </c>
      <c r="S13" s="65"/>
      <c r="T13" s="66"/>
      <c r="U13" s="78"/>
      <c r="V13" s="65">
        <v>45000</v>
      </c>
      <c r="W13" s="66">
        <v>360</v>
      </c>
      <c r="X13" s="65">
        <v>16200000</v>
      </c>
      <c r="Y13" s="65">
        <v>260</v>
      </c>
      <c r="Z13" s="66">
        <v>100</v>
      </c>
      <c r="AA13" s="65">
        <v>26000</v>
      </c>
      <c r="AB13" s="65">
        <v>80</v>
      </c>
      <c r="AC13" s="66">
        <v>300</v>
      </c>
      <c r="AD13" s="65">
        <v>24000</v>
      </c>
      <c r="AE13" s="65">
        <v>330</v>
      </c>
      <c r="AF13" s="66">
        <v>120</v>
      </c>
      <c r="AG13" s="78">
        <v>39600</v>
      </c>
      <c r="AH13" s="64" t="s">
        <v>37</v>
      </c>
      <c r="AI13" s="65">
        <v>540</v>
      </c>
      <c r="AJ13" s="66">
        <v>110</v>
      </c>
      <c r="AK13" s="65">
        <v>59400</v>
      </c>
      <c r="AL13" s="65">
        <v>200</v>
      </c>
      <c r="AM13" s="66">
        <v>1100</v>
      </c>
      <c r="AN13" s="65">
        <v>220000</v>
      </c>
      <c r="AO13" s="65"/>
      <c r="AP13" s="66"/>
      <c r="AQ13" s="65"/>
      <c r="AR13" s="65">
        <v>1650</v>
      </c>
      <c r="AS13" s="66">
        <v>510</v>
      </c>
      <c r="AT13" s="78">
        <v>841500</v>
      </c>
      <c r="AU13" s="65">
        <v>2100</v>
      </c>
      <c r="AV13" s="79">
        <v>5</v>
      </c>
      <c r="AW13" s="65">
        <f t="shared" si="1"/>
        <v>10500</v>
      </c>
    </row>
    <row r="14" spans="1:49" s="1" customFormat="1" ht="21.75" customHeight="1">
      <c r="A14" s="64" t="s">
        <v>38</v>
      </c>
      <c r="B14" s="64">
        <f t="shared" si="0"/>
        <v>41920</v>
      </c>
      <c r="C14" s="65">
        <f t="shared" si="2"/>
        <v>37870</v>
      </c>
      <c r="D14" s="66">
        <f t="shared" si="3"/>
        <v>369.3081594930024</v>
      </c>
      <c r="E14" s="65">
        <f t="shared" si="4"/>
        <v>13985700</v>
      </c>
      <c r="F14" s="65">
        <f t="shared" si="5"/>
        <v>10050</v>
      </c>
      <c r="G14" s="66">
        <v>470</v>
      </c>
      <c r="H14" s="65">
        <v>4723500</v>
      </c>
      <c r="I14" s="65"/>
      <c r="J14" s="77"/>
      <c r="K14" s="65"/>
      <c r="L14" s="65">
        <v>10050</v>
      </c>
      <c r="M14" s="66">
        <v>470</v>
      </c>
      <c r="N14" s="78">
        <v>4723500</v>
      </c>
      <c r="O14" s="65"/>
      <c r="P14" s="65"/>
      <c r="Q14" s="65"/>
      <c r="R14" s="64" t="s">
        <v>38</v>
      </c>
      <c r="S14" s="65"/>
      <c r="T14" s="66"/>
      <c r="U14" s="78"/>
      <c r="V14" s="65">
        <v>25000</v>
      </c>
      <c r="W14" s="66">
        <v>350</v>
      </c>
      <c r="X14" s="65">
        <v>8750000</v>
      </c>
      <c r="Y14" s="65">
        <v>1200</v>
      </c>
      <c r="Z14" s="66">
        <v>105</v>
      </c>
      <c r="AA14" s="65">
        <v>126000</v>
      </c>
      <c r="AB14" s="65">
        <v>1300</v>
      </c>
      <c r="AC14" s="66">
        <v>270</v>
      </c>
      <c r="AD14" s="65">
        <v>351000</v>
      </c>
      <c r="AE14" s="65">
        <v>320</v>
      </c>
      <c r="AF14" s="66">
        <v>110</v>
      </c>
      <c r="AG14" s="78">
        <v>35200</v>
      </c>
      <c r="AH14" s="64" t="s">
        <v>38</v>
      </c>
      <c r="AI14" s="65">
        <v>990</v>
      </c>
      <c r="AJ14" s="66">
        <v>85</v>
      </c>
      <c r="AK14" s="65">
        <v>84150</v>
      </c>
      <c r="AL14" s="65">
        <v>100</v>
      </c>
      <c r="AM14" s="66">
        <v>1000</v>
      </c>
      <c r="AN14" s="65">
        <v>100000</v>
      </c>
      <c r="AO14" s="65"/>
      <c r="AP14" s="66"/>
      <c r="AQ14" s="65"/>
      <c r="AR14" s="65">
        <v>1560</v>
      </c>
      <c r="AS14" s="66">
        <v>310</v>
      </c>
      <c r="AT14" s="78">
        <v>483600</v>
      </c>
      <c r="AU14" s="65">
        <v>1400</v>
      </c>
      <c r="AV14" s="79">
        <v>5</v>
      </c>
      <c r="AW14" s="65">
        <f t="shared" si="1"/>
        <v>7000</v>
      </c>
    </row>
    <row r="15" spans="1:49" s="1" customFormat="1" ht="21.75" customHeight="1">
      <c r="A15" s="64" t="s">
        <v>39</v>
      </c>
      <c r="B15" s="64">
        <f t="shared" si="0"/>
        <v>42355</v>
      </c>
      <c r="C15" s="65">
        <f t="shared" si="2"/>
        <v>36340</v>
      </c>
      <c r="D15" s="66">
        <f t="shared" si="3"/>
        <v>346.13098514034124</v>
      </c>
      <c r="E15" s="65">
        <f t="shared" si="4"/>
        <v>12578400</v>
      </c>
      <c r="F15" s="65">
        <f t="shared" si="5"/>
        <v>9000</v>
      </c>
      <c r="G15" s="66">
        <v>460</v>
      </c>
      <c r="H15" s="65">
        <v>4140000</v>
      </c>
      <c r="I15" s="65"/>
      <c r="J15" s="77"/>
      <c r="K15" s="65"/>
      <c r="L15" s="65">
        <v>9000</v>
      </c>
      <c r="M15" s="66">
        <v>460</v>
      </c>
      <c r="N15" s="78">
        <v>4140000</v>
      </c>
      <c r="O15" s="65"/>
      <c r="P15" s="65"/>
      <c r="Q15" s="65"/>
      <c r="R15" s="64" t="s">
        <v>39</v>
      </c>
      <c r="S15" s="65">
        <v>7300</v>
      </c>
      <c r="T15" s="66">
        <v>210</v>
      </c>
      <c r="U15" s="78">
        <v>1533000</v>
      </c>
      <c r="V15" s="65">
        <v>18000</v>
      </c>
      <c r="W15" s="66">
        <v>370</v>
      </c>
      <c r="X15" s="65">
        <v>6660000</v>
      </c>
      <c r="Y15" s="65">
        <v>1230</v>
      </c>
      <c r="Z15" s="66">
        <v>95</v>
      </c>
      <c r="AA15" s="65">
        <v>116850</v>
      </c>
      <c r="AB15" s="65">
        <v>300</v>
      </c>
      <c r="AC15" s="66">
        <v>250</v>
      </c>
      <c r="AD15" s="65">
        <v>75000</v>
      </c>
      <c r="AE15" s="65">
        <v>510</v>
      </c>
      <c r="AF15" s="66">
        <v>105</v>
      </c>
      <c r="AG15" s="78">
        <v>53550</v>
      </c>
      <c r="AH15" s="64" t="s">
        <v>39</v>
      </c>
      <c r="AI15" s="65">
        <v>250</v>
      </c>
      <c r="AJ15" s="66">
        <v>65</v>
      </c>
      <c r="AK15" s="65">
        <v>16250</v>
      </c>
      <c r="AL15" s="65">
        <v>800</v>
      </c>
      <c r="AM15" s="66">
        <v>1200</v>
      </c>
      <c r="AN15" s="65">
        <v>960000</v>
      </c>
      <c r="AO15" s="65"/>
      <c r="AP15" s="66"/>
      <c r="AQ15" s="65"/>
      <c r="AR15" s="65">
        <v>4300</v>
      </c>
      <c r="AS15" s="66">
        <v>500</v>
      </c>
      <c r="AT15" s="78">
        <v>2150000</v>
      </c>
      <c r="AU15" s="65">
        <v>665</v>
      </c>
      <c r="AV15" s="79">
        <v>4</v>
      </c>
      <c r="AW15" s="65">
        <f t="shared" si="1"/>
        <v>2660</v>
      </c>
    </row>
    <row r="16" spans="1:49" s="1" customFormat="1" ht="21.75" customHeight="1">
      <c r="A16" s="64" t="s">
        <v>40</v>
      </c>
      <c r="B16" s="64">
        <f t="shared" si="0"/>
        <v>76680</v>
      </c>
      <c r="C16" s="65">
        <f t="shared" si="2"/>
        <v>70580</v>
      </c>
      <c r="D16" s="66">
        <f t="shared" si="3"/>
        <v>332.73448568999714</v>
      </c>
      <c r="E16" s="65">
        <f t="shared" si="4"/>
        <v>23484400</v>
      </c>
      <c r="F16" s="65">
        <f t="shared" si="5"/>
        <v>8700</v>
      </c>
      <c r="G16" s="66">
        <v>455</v>
      </c>
      <c r="H16" s="65">
        <v>3958500</v>
      </c>
      <c r="I16" s="65"/>
      <c r="J16" s="77"/>
      <c r="K16" s="65"/>
      <c r="L16" s="65">
        <v>8700</v>
      </c>
      <c r="M16" s="66">
        <v>455</v>
      </c>
      <c r="N16" s="78">
        <v>3958500</v>
      </c>
      <c r="O16" s="65"/>
      <c r="P16" s="65"/>
      <c r="Q16" s="65"/>
      <c r="R16" s="64" t="s">
        <v>40</v>
      </c>
      <c r="S16" s="65">
        <v>5300</v>
      </c>
      <c r="T16" s="66">
        <v>210</v>
      </c>
      <c r="U16" s="78">
        <v>1113000</v>
      </c>
      <c r="V16" s="65">
        <v>49070</v>
      </c>
      <c r="W16" s="66">
        <v>360</v>
      </c>
      <c r="X16" s="65">
        <v>17665200</v>
      </c>
      <c r="Y16" s="65">
        <v>250</v>
      </c>
      <c r="Z16" s="66">
        <v>100</v>
      </c>
      <c r="AA16" s="65">
        <v>25000</v>
      </c>
      <c r="AB16" s="65">
        <v>600</v>
      </c>
      <c r="AC16" s="66">
        <v>150</v>
      </c>
      <c r="AD16" s="65">
        <v>90000</v>
      </c>
      <c r="AE16" s="65">
        <v>6660</v>
      </c>
      <c r="AF16" s="66">
        <v>95</v>
      </c>
      <c r="AG16" s="78">
        <v>632700</v>
      </c>
      <c r="AH16" s="64" t="s">
        <v>40</v>
      </c>
      <c r="AI16" s="65">
        <v>400</v>
      </c>
      <c r="AJ16" s="66">
        <v>65</v>
      </c>
      <c r="AK16" s="65">
        <v>26000</v>
      </c>
      <c r="AL16" s="65">
        <v>1500</v>
      </c>
      <c r="AM16" s="66">
        <v>900</v>
      </c>
      <c r="AN16" s="65">
        <v>1350000</v>
      </c>
      <c r="AO16" s="65"/>
      <c r="AP16" s="66"/>
      <c r="AQ16" s="65"/>
      <c r="AR16" s="65">
        <v>1750</v>
      </c>
      <c r="AS16" s="66">
        <v>210</v>
      </c>
      <c r="AT16" s="78">
        <v>367500</v>
      </c>
      <c r="AU16" s="65">
        <v>2450</v>
      </c>
      <c r="AV16" s="79">
        <v>5</v>
      </c>
      <c r="AW16" s="65">
        <f t="shared" si="1"/>
        <v>12250</v>
      </c>
    </row>
    <row r="17" spans="1:49" s="1" customFormat="1" ht="21.75" customHeight="1">
      <c r="A17" s="64" t="s">
        <v>41</v>
      </c>
      <c r="B17" s="64">
        <f t="shared" si="0"/>
        <v>26970</v>
      </c>
      <c r="C17" s="65">
        <f t="shared" si="2"/>
        <v>21110</v>
      </c>
      <c r="D17" s="66">
        <f t="shared" si="3"/>
        <v>519.8105163429655</v>
      </c>
      <c r="E17" s="65">
        <f t="shared" si="4"/>
        <v>10973200</v>
      </c>
      <c r="F17" s="65">
        <f t="shared" si="5"/>
        <v>19000</v>
      </c>
      <c r="G17" s="66">
        <v>523</v>
      </c>
      <c r="H17" s="65">
        <v>10100000</v>
      </c>
      <c r="I17" s="65">
        <v>8000</v>
      </c>
      <c r="J17" s="77">
        <v>520</v>
      </c>
      <c r="K17" s="65">
        <v>4160000</v>
      </c>
      <c r="L17" s="65">
        <v>8000</v>
      </c>
      <c r="M17" s="66">
        <v>570</v>
      </c>
      <c r="N17" s="78">
        <v>4560000</v>
      </c>
      <c r="O17" s="65">
        <v>3000</v>
      </c>
      <c r="P17" s="65">
        <v>460</v>
      </c>
      <c r="Q17" s="65">
        <v>1380000</v>
      </c>
      <c r="R17" s="64" t="s">
        <v>41</v>
      </c>
      <c r="S17" s="65"/>
      <c r="T17" s="66"/>
      <c r="U17" s="78"/>
      <c r="V17" s="65">
        <v>2000</v>
      </c>
      <c r="W17" s="66">
        <v>430</v>
      </c>
      <c r="X17" s="65">
        <v>860000</v>
      </c>
      <c r="Y17" s="65"/>
      <c r="Z17" s="66"/>
      <c r="AA17" s="65"/>
      <c r="AB17" s="65"/>
      <c r="AC17" s="66"/>
      <c r="AD17" s="65"/>
      <c r="AE17" s="65">
        <v>110</v>
      </c>
      <c r="AF17" s="66">
        <v>120</v>
      </c>
      <c r="AG17" s="78">
        <v>13200</v>
      </c>
      <c r="AH17" s="64" t="s">
        <v>41</v>
      </c>
      <c r="AI17" s="65"/>
      <c r="AJ17" s="66"/>
      <c r="AK17" s="65"/>
      <c r="AL17" s="65">
        <v>200</v>
      </c>
      <c r="AM17" s="66">
        <v>1000</v>
      </c>
      <c r="AN17" s="65">
        <v>200000</v>
      </c>
      <c r="AO17" s="65"/>
      <c r="AP17" s="66"/>
      <c r="AQ17" s="65"/>
      <c r="AR17" s="65">
        <v>4330</v>
      </c>
      <c r="AS17" s="66">
        <v>1140</v>
      </c>
      <c r="AT17" s="78">
        <v>4936200</v>
      </c>
      <c r="AU17" s="65">
        <v>1330</v>
      </c>
      <c r="AV17" s="70">
        <v>6</v>
      </c>
      <c r="AW17" s="65">
        <f t="shared" si="1"/>
        <v>7980</v>
      </c>
    </row>
    <row r="18" spans="1:49" s="1" customFormat="1" ht="21.75" customHeight="1">
      <c r="A18" s="64" t="s">
        <v>42</v>
      </c>
      <c r="B18" s="64">
        <f t="shared" si="0"/>
        <v>0</v>
      </c>
      <c r="C18" s="65">
        <f t="shared" si="2"/>
        <v>0</v>
      </c>
      <c r="D18" s="66"/>
      <c r="E18" s="65">
        <f t="shared" si="4"/>
        <v>0</v>
      </c>
      <c r="F18" s="65">
        <f t="shared" si="5"/>
        <v>0</v>
      </c>
      <c r="G18" s="66"/>
      <c r="H18" s="65"/>
      <c r="I18" s="65"/>
      <c r="J18" s="77"/>
      <c r="K18" s="65"/>
      <c r="L18" s="65"/>
      <c r="M18" s="66"/>
      <c r="N18" s="78"/>
      <c r="O18" s="65"/>
      <c r="P18" s="65"/>
      <c r="Q18" s="65"/>
      <c r="R18" s="64" t="s">
        <v>42</v>
      </c>
      <c r="S18" s="65"/>
      <c r="T18" s="66"/>
      <c r="U18" s="78"/>
      <c r="V18" s="65"/>
      <c r="W18" s="66"/>
      <c r="X18" s="65"/>
      <c r="Y18" s="65"/>
      <c r="Z18" s="66"/>
      <c r="AA18" s="65"/>
      <c r="AB18" s="65"/>
      <c r="AC18" s="66"/>
      <c r="AD18" s="65"/>
      <c r="AE18" s="65"/>
      <c r="AF18" s="66"/>
      <c r="AG18" s="78"/>
      <c r="AH18" s="64" t="s">
        <v>42</v>
      </c>
      <c r="AI18" s="65"/>
      <c r="AJ18" s="66"/>
      <c r="AK18" s="65"/>
      <c r="AL18" s="65"/>
      <c r="AM18" s="66"/>
      <c r="AN18" s="65"/>
      <c r="AO18" s="65"/>
      <c r="AP18" s="66"/>
      <c r="AQ18" s="65"/>
      <c r="AR18" s="65"/>
      <c r="AS18" s="66"/>
      <c r="AT18" s="78"/>
      <c r="AU18" s="65"/>
      <c r="AV18" s="80"/>
      <c r="AW18" s="65"/>
    </row>
    <row r="19" spans="1:49" s="1" customFormat="1" ht="21.75" customHeight="1">
      <c r="A19" s="64"/>
      <c r="B19" s="64">
        <f t="shared" si="0"/>
        <v>0</v>
      </c>
      <c r="C19" s="65">
        <f t="shared" si="2"/>
        <v>0</v>
      </c>
      <c r="D19" s="66"/>
      <c r="E19" s="65">
        <f t="shared" si="4"/>
        <v>0</v>
      </c>
      <c r="F19" s="65">
        <f t="shared" si="5"/>
        <v>0</v>
      </c>
      <c r="G19" s="66"/>
      <c r="H19" s="65"/>
      <c r="I19" s="65"/>
      <c r="J19" s="77"/>
      <c r="K19" s="65"/>
      <c r="L19" s="65"/>
      <c r="M19" s="66"/>
      <c r="N19" s="78"/>
      <c r="O19" s="65"/>
      <c r="P19" s="65"/>
      <c r="Q19" s="65"/>
      <c r="R19" s="64"/>
      <c r="S19" s="65"/>
      <c r="T19" s="66"/>
      <c r="U19" s="78"/>
      <c r="V19" s="65"/>
      <c r="W19" s="66"/>
      <c r="X19" s="65"/>
      <c r="Y19" s="65"/>
      <c r="Z19" s="66"/>
      <c r="AA19" s="65"/>
      <c r="AB19" s="65"/>
      <c r="AC19" s="66"/>
      <c r="AD19" s="65"/>
      <c r="AE19" s="65"/>
      <c r="AF19" s="66"/>
      <c r="AG19" s="78"/>
      <c r="AH19" s="64"/>
      <c r="AI19" s="65"/>
      <c r="AJ19" s="66"/>
      <c r="AK19" s="65"/>
      <c r="AL19" s="65"/>
      <c r="AM19" s="66"/>
      <c r="AN19" s="65"/>
      <c r="AO19" s="65"/>
      <c r="AP19" s="66"/>
      <c r="AQ19" s="65"/>
      <c r="AR19" s="65"/>
      <c r="AS19" s="66"/>
      <c r="AT19" s="78"/>
      <c r="AU19" s="65"/>
      <c r="AV19" s="80"/>
      <c r="AW19" s="65"/>
    </row>
    <row r="20" spans="1:49" s="1" customFormat="1" ht="21.75" customHeight="1">
      <c r="A20" s="64" t="s">
        <v>43</v>
      </c>
      <c r="B20" s="64">
        <f>SUM(B6:B19)</f>
        <v>789170</v>
      </c>
      <c r="C20" s="65">
        <f t="shared" si="2"/>
        <v>704050</v>
      </c>
      <c r="D20" s="66">
        <f t="shared" si="3"/>
        <v>426.06779348057665</v>
      </c>
      <c r="E20" s="65">
        <f>SUM(E6:E19)</f>
        <v>299973030</v>
      </c>
      <c r="F20" s="65">
        <f>SUM(F6:F19)</f>
        <v>303480</v>
      </c>
      <c r="G20" s="66">
        <v>525</v>
      </c>
      <c r="H20" s="65">
        <f>SUM(H6:H19)</f>
        <v>159195700</v>
      </c>
      <c r="I20" s="65">
        <f>SUM(I6:I19)</f>
        <v>131200</v>
      </c>
      <c r="J20" s="77">
        <f>SUM(K20/I20)</f>
        <v>541.905487804878</v>
      </c>
      <c r="K20" s="65">
        <f>SUM(K6:K19)</f>
        <v>71098000</v>
      </c>
      <c r="L20" s="65">
        <f>SUM(L6:L19)</f>
        <v>131780</v>
      </c>
      <c r="M20" s="66">
        <v>523</v>
      </c>
      <c r="N20" s="78">
        <f>SUM(N6:N19)</f>
        <v>68897700</v>
      </c>
      <c r="O20" s="65">
        <f>SUM(O6:O19)</f>
        <v>40500</v>
      </c>
      <c r="P20" s="65">
        <v>474</v>
      </c>
      <c r="Q20" s="65">
        <f>SUM(Q6:Q19)</f>
        <v>19200000</v>
      </c>
      <c r="R20" s="64" t="s">
        <v>43</v>
      </c>
      <c r="S20" s="65">
        <f>SUM(S7:S19)</f>
        <v>15120</v>
      </c>
      <c r="T20" s="66">
        <v>224</v>
      </c>
      <c r="U20" s="78">
        <f>SUM(U6:U19)</f>
        <v>3399600</v>
      </c>
      <c r="V20" s="65">
        <f>SUM(V6:V19)</f>
        <v>361270</v>
      </c>
      <c r="W20" s="66">
        <v>362</v>
      </c>
      <c r="X20" s="65">
        <f>SUM(X6:X19)</f>
        <v>130932400</v>
      </c>
      <c r="Y20" s="65">
        <f>SUM(Y6:Y19)</f>
        <v>8690</v>
      </c>
      <c r="Z20" s="66">
        <v>108</v>
      </c>
      <c r="AA20" s="65">
        <f>SUM(AA6:AA19)</f>
        <v>936610</v>
      </c>
      <c r="AB20" s="65">
        <f>SUM(AB6:AB19)</f>
        <v>4990</v>
      </c>
      <c r="AC20" s="66">
        <v>878</v>
      </c>
      <c r="AD20" s="65">
        <f>SUM(AD6:AD19)</f>
        <v>4380500</v>
      </c>
      <c r="AE20" s="65">
        <f>SUM(AE6:AE19)</f>
        <v>10500</v>
      </c>
      <c r="AF20" s="66">
        <v>107</v>
      </c>
      <c r="AG20" s="78">
        <f>SUM(AG6:AG19)</f>
        <v>1128220</v>
      </c>
      <c r="AH20" s="64" t="s">
        <v>43</v>
      </c>
      <c r="AI20" s="65">
        <f>SUM(AI6:AI19)</f>
        <v>8480</v>
      </c>
      <c r="AJ20" s="66">
        <v>82</v>
      </c>
      <c r="AK20" s="65">
        <f>SUM(AK6:AK19)</f>
        <v>694280</v>
      </c>
      <c r="AL20" s="65">
        <f>SUM(AL6:AL19)</f>
        <v>6000</v>
      </c>
      <c r="AM20" s="66">
        <v>1121</v>
      </c>
      <c r="AN20" s="66">
        <f>SUM(AN6:AN19)</f>
        <v>6730000</v>
      </c>
      <c r="AO20" s="65">
        <f>SUM(AO12:AO19)</f>
        <v>0</v>
      </c>
      <c r="AP20" s="66"/>
      <c r="AQ20" s="65">
        <f>SUM(AQ12:AQ19)</f>
        <v>0</v>
      </c>
      <c r="AR20" s="65">
        <f>SUM(AR6:AR19)</f>
        <v>48590</v>
      </c>
      <c r="AS20" s="66">
        <v>792</v>
      </c>
      <c r="AT20" s="78">
        <f>SUM(AT6:AT19)</f>
        <v>38523300</v>
      </c>
      <c r="AU20" s="65">
        <f>SUM(AU6:AU19)</f>
        <v>22050</v>
      </c>
      <c r="AV20" s="81">
        <f>SUM(AW20/AU20)</f>
        <v>5.088888888888889</v>
      </c>
      <c r="AW20" s="65">
        <f>SUM(AW6:AW19)</f>
        <v>112210</v>
      </c>
    </row>
    <row r="21" spans="1:14" ht="21" customHeight="1">
      <c r="A21" s="24"/>
      <c r="E21" s="67"/>
      <c r="N21" s="24"/>
    </row>
    <row r="22" ht="21" customHeight="1">
      <c r="A22" s="24"/>
    </row>
    <row r="23" ht="21" customHeight="1">
      <c r="A23" s="24"/>
    </row>
    <row r="24" ht="21" customHeight="1">
      <c r="A24" s="24"/>
    </row>
    <row r="25" ht="21" customHeight="1">
      <c r="A25" s="24"/>
    </row>
    <row r="26" ht="21" customHeight="1">
      <c r="A26" s="24"/>
    </row>
    <row r="27" ht="21" customHeight="1">
      <c r="A27" s="24"/>
    </row>
    <row r="28" ht="21" customHeight="1">
      <c r="A28" s="24"/>
    </row>
    <row r="29" ht="21" customHeight="1">
      <c r="A29" s="24"/>
    </row>
    <row r="30" ht="21" customHeight="1">
      <c r="A30" s="24"/>
    </row>
    <row r="31" ht="21" customHeight="1">
      <c r="A31" s="24"/>
    </row>
    <row r="32" ht="21" customHeight="1">
      <c r="A32" s="24"/>
    </row>
    <row r="33" ht="21" customHeight="1">
      <c r="A33" s="24"/>
    </row>
    <row r="34" ht="21" customHeight="1">
      <c r="A34" s="24"/>
    </row>
    <row r="35" ht="21" customHeight="1">
      <c r="A35" s="24"/>
    </row>
    <row r="36" ht="21" customHeight="1">
      <c r="A36" s="24"/>
    </row>
    <row r="37" ht="21" customHeight="1">
      <c r="A37" s="24"/>
    </row>
    <row r="38" ht="21" customHeight="1">
      <c r="A38" s="24"/>
    </row>
    <row r="39" ht="21" customHeight="1">
      <c r="A39" s="24"/>
    </row>
    <row r="40" ht="21" customHeight="1">
      <c r="A40" s="24"/>
    </row>
    <row r="41" ht="21" customHeight="1">
      <c r="A41" s="24"/>
    </row>
    <row r="42" ht="21" customHeight="1">
      <c r="A42" s="24"/>
    </row>
    <row r="43" ht="21" customHeight="1">
      <c r="A43" s="24"/>
    </row>
    <row r="44" ht="21" customHeight="1">
      <c r="A44" s="24"/>
    </row>
    <row r="45" ht="21" customHeight="1">
      <c r="A45" s="24"/>
    </row>
    <row r="46" ht="21" customHeight="1">
      <c r="A46" s="24"/>
    </row>
  </sheetData>
  <sheetProtection/>
  <mergeCells count="68">
    <mergeCell ref="A1:Q1"/>
    <mergeCell ref="R1:AG1"/>
    <mergeCell ref="AH1:AW1"/>
    <mergeCell ref="L2:N2"/>
    <mergeCell ref="S2:U2"/>
    <mergeCell ref="AE2:AG2"/>
    <mergeCell ref="AR2:AT2"/>
    <mergeCell ref="C3:E3"/>
    <mergeCell ref="F3:H3"/>
    <mergeCell ref="I3:K3"/>
    <mergeCell ref="L3:N3"/>
    <mergeCell ref="O3:Q3"/>
    <mergeCell ref="S3:U3"/>
    <mergeCell ref="V3:X3"/>
    <mergeCell ref="Y3:AA3"/>
    <mergeCell ref="AB3:AD3"/>
    <mergeCell ref="AE3:AG3"/>
    <mergeCell ref="AI3:AK3"/>
    <mergeCell ref="AL3:AN3"/>
    <mergeCell ref="AO3:AQ3"/>
    <mergeCell ref="AR3:AT3"/>
    <mergeCell ref="AU3:AW3"/>
    <mergeCell ref="B3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</mergeCells>
  <printOptions/>
  <pageMargins left="0.75" right="0.75" top="1" bottom="1" header="0.5" footer="0.5"/>
  <pageSetup horizontalDpi="600" verticalDpi="600" orientation="landscape" paperSize="9" scale="8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">
      <selection activeCell="I16" sqref="I16"/>
    </sheetView>
  </sheetViews>
  <sheetFormatPr defaultColWidth="8.75390625" defaultRowHeight="14.25"/>
  <cols>
    <col min="1" max="1" width="8.75390625" style="0" customWidth="1"/>
    <col min="2" max="2" width="7.50390625" style="0" customWidth="1"/>
    <col min="3" max="3" width="7.25390625" style="0" customWidth="1"/>
    <col min="4" max="4" width="7.875" style="0" customWidth="1"/>
    <col min="5" max="5" width="5.875" style="0" customWidth="1"/>
    <col min="6" max="6" width="6.00390625" style="0" customWidth="1"/>
    <col min="7" max="7" width="6.50390625" style="0" customWidth="1"/>
    <col min="8" max="8" width="6.375" style="0" customWidth="1"/>
    <col min="9" max="9" width="6.625" style="0" customWidth="1"/>
    <col min="10" max="10" width="7.125" style="0" customWidth="1"/>
    <col min="11" max="11" width="7.25390625" style="0" customWidth="1"/>
    <col min="12" max="12" width="6.75390625" style="0" customWidth="1"/>
    <col min="13" max="13" width="6.625" style="0" customWidth="1"/>
    <col min="14" max="14" width="6.375" style="0" customWidth="1"/>
    <col min="15" max="15" width="6.875" style="0" customWidth="1"/>
    <col min="16" max="16" width="8.00390625" style="0" customWidth="1"/>
    <col min="17" max="17" width="7.875" style="0" customWidth="1"/>
    <col min="18" max="18" width="7.125" style="0" customWidth="1"/>
  </cols>
  <sheetData>
    <row r="1" spans="1:18" ht="44.25" customHeight="1">
      <c r="A1" s="2" t="s">
        <v>66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5" ht="18.75" customHeight="1">
      <c r="A2" s="4"/>
      <c r="B2" s="5"/>
      <c r="C2" s="5"/>
      <c r="D2" s="5"/>
      <c r="E2" s="5"/>
      <c r="F2" s="5"/>
      <c r="G2" s="5"/>
      <c r="H2" s="5"/>
      <c r="I2" s="5"/>
      <c r="J2" s="4"/>
      <c r="K2" s="4"/>
      <c r="L2" s="4" t="s">
        <v>47</v>
      </c>
      <c r="M2" s="4"/>
      <c r="N2" s="24"/>
      <c r="O2" s="24"/>
    </row>
    <row r="3" spans="1:18" s="1" customFormat="1" ht="18" customHeight="1">
      <c r="A3" s="6" t="s">
        <v>48</v>
      </c>
      <c r="B3" s="7" t="s">
        <v>67</v>
      </c>
      <c r="C3" s="8"/>
      <c r="D3" s="8"/>
      <c r="E3" s="8"/>
      <c r="F3" s="8"/>
      <c r="G3" s="8"/>
      <c r="H3" s="8"/>
      <c r="I3" s="8"/>
      <c r="J3" s="25" t="s">
        <v>68</v>
      </c>
      <c r="K3" s="25"/>
      <c r="L3" s="25"/>
      <c r="M3" s="25"/>
      <c r="N3" s="25"/>
      <c r="O3" s="25"/>
      <c r="P3" s="25"/>
      <c r="Q3" s="25"/>
      <c r="R3" s="25"/>
    </row>
    <row r="4" spans="1:18" s="1" customFormat="1" ht="18" customHeight="1">
      <c r="A4" s="9"/>
      <c r="B4" s="10" t="s">
        <v>43</v>
      </c>
      <c r="C4" s="11" t="s">
        <v>69</v>
      </c>
      <c r="D4" s="12"/>
      <c r="E4" s="12"/>
      <c r="F4" s="12"/>
      <c r="G4" s="12"/>
      <c r="H4" s="12"/>
      <c r="I4" s="26"/>
      <c r="J4" s="13" t="s">
        <v>70</v>
      </c>
      <c r="K4" s="13" t="s">
        <v>71</v>
      </c>
      <c r="L4" s="27" t="s">
        <v>72</v>
      </c>
      <c r="M4" s="13" t="s">
        <v>73</v>
      </c>
      <c r="N4" s="13" t="s">
        <v>74</v>
      </c>
      <c r="O4" s="10" t="s">
        <v>75</v>
      </c>
      <c r="P4" s="28" t="s">
        <v>76</v>
      </c>
      <c r="Q4" s="43" t="s">
        <v>77</v>
      </c>
      <c r="R4" s="44" t="s">
        <v>78</v>
      </c>
    </row>
    <row r="5" spans="1:18" s="1" customFormat="1" ht="18" customHeight="1">
      <c r="A5" s="9"/>
      <c r="B5" s="13"/>
      <c r="C5" s="10" t="s">
        <v>79</v>
      </c>
      <c r="D5" s="10" t="s">
        <v>80</v>
      </c>
      <c r="E5" s="14" t="s">
        <v>69</v>
      </c>
      <c r="F5" s="15"/>
      <c r="G5" s="15"/>
      <c r="H5" s="16"/>
      <c r="I5" s="10" t="s">
        <v>81</v>
      </c>
      <c r="J5" s="13"/>
      <c r="K5" s="13"/>
      <c r="L5" s="27"/>
      <c r="M5" s="13"/>
      <c r="N5" s="13"/>
      <c r="O5" s="13"/>
      <c r="P5" s="29"/>
      <c r="Q5" s="45"/>
      <c r="R5" s="44"/>
    </row>
    <row r="6" spans="1:20" s="1" customFormat="1" ht="32.25" customHeight="1">
      <c r="A6" s="17" t="s">
        <v>29</v>
      </c>
      <c r="B6" s="18"/>
      <c r="C6" s="19"/>
      <c r="D6" s="18"/>
      <c r="E6" s="20" t="s">
        <v>82</v>
      </c>
      <c r="F6" s="20" t="s">
        <v>83</v>
      </c>
      <c r="G6" s="20" t="s">
        <v>84</v>
      </c>
      <c r="H6" s="20" t="s">
        <v>85</v>
      </c>
      <c r="I6" s="18"/>
      <c r="J6" s="18"/>
      <c r="K6" s="18"/>
      <c r="L6" s="30"/>
      <c r="M6" s="18"/>
      <c r="N6" s="18"/>
      <c r="O6" s="18"/>
      <c r="P6" s="31"/>
      <c r="Q6" s="46"/>
      <c r="R6" s="47"/>
      <c r="S6" s="48"/>
      <c r="T6" s="48"/>
    </row>
    <row r="7" spans="1:20" s="1" customFormat="1" ht="18" customHeight="1">
      <c r="A7" s="21" t="s">
        <v>30</v>
      </c>
      <c r="B7" s="22"/>
      <c r="C7" s="22"/>
      <c r="D7" s="22"/>
      <c r="E7" s="23"/>
      <c r="F7" s="23"/>
      <c r="G7" s="23"/>
      <c r="H7" s="23"/>
      <c r="I7" s="23"/>
      <c r="J7" s="32"/>
      <c r="K7" s="33"/>
      <c r="L7" s="34"/>
      <c r="M7" s="22"/>
      <c r="N7" s="35"/>
      <c r="O7" s="35"/>
      <c r="P7" s="36"/>
      <c r="Q7" s="22"/>
      <c r="R7" s="35"/>
      <c r="S7" s="48"/>
      <c r="T7" s="48"/>
    </row>
    <row r="8" spans="1:20" s="1" customFormat="1" ht="18" customHeight="1">
      <c r="A8" s="21" t="s">
        <v>31</v>
      </c>
      <c r="B8" s="22"/>
      <c r="C8" s="22"/>
      <c r="D8" s="22"/>
      <c r="E8" s="23"/>
      <c r="F8" s="23"/>
      <c r="G8" s="23"/>
      <c r="H8" s="23"/>
      <c r="I8" s="23"/>
      <c r="J8" s="37"/>
      <c r="K8" s="38"/>
      <c r="L8" s="34"/>
      <c r="M8" s="22"/>
      <c r="N8" s="35"/>
      <c r="O8" s="39"/>
      <c r="P8" s="40"/>
      <c r="Q8" s="22"/>
      <c r="R8" s="35"/>
      <c r="S8" s="48"/>
      <c r="T8" s="48"/>
    </row>
    <row r="9" spans="1:20" s="1" customFormat="1" ht="18" customHeight="1">
      <c r="A9" s="21" t="s">
        <v>32</v>
      </c>
      <c r="B9" s="22"/>
      <c r="C9" s="22"/>
      <c r="D9" s="22"/>
      <c r="E9" s="23"/>
      <c r="F9" s="23"/>
      <c r="G9" s="23"/>
      <c r="H9" s="23"/>
      <c r="I9" s="23"/>
      <c r="J9" s="37"/>
      <c r="K9" s="38"/>
      <c r="L9" s="34"/>
      <c r="M9" s="22"/>
      <c r="N9" s="35"/>
      <c r="O9" s="39"/>
      <c r="P9" s="40"/>
      <c r="Q9" s="22"/>
      <c r="R9" s="35"/>
      <c r="S9" s="48"/>
      <c r="T9" s="48"/>
    </row>
    <row r="10" spans="1:20" s="1" customFormat="1" ht="18" customHeight="1">
      <c r="A10" s="21" t="s">
        <v>33</v>
      </c>
      <c r="B10" s="22"/>
      <c r="C10" s="22"/>
      <c r="D10" s="22"/>
      <c r="E10" s="23"/>
      <c r="F10" s="23"/>
      <c r="G10" s="23"/>
      <c r="H10" s="23"/>
      <c r="I10" s="23"/>
      <c r="J10" s="37"/>
      <c r="K10" s="38"/>
      <c r="L10" s="34"/>
      <c r="M10" s="22"/>
      <c r="N10" s="35"/>
      <c r="O10" s="39"/>
      <c r="P10" s="40"/>
      <c r="Q10" s="22"/>
      <c r="R10" s="35"/>
      <c r="S10" s="48"/>
      <c r="T10" s="48"/>
    </row>
    <row r="11" spans="1:20" s="1" customFormat="1" ht="18" customHeight="1">
      <c r="A11" s="21" t="s">
        <v>34</v>
      </c>
      <c r="B11" s="22"/>
      <c r="C11" s="22"/>
      <c r="D11" s="22"/>
      <c r="E11" s="23"/>
      <c r="F11" s="23"/>
      <c r="G11" s="23"/>
      <c r="H11" s="23"/>
      <c r="I11" s="23"/>
      <c r="J11" s="37"/>
      <c r="K11" s="38"/>
      <c r="L11" s="34"/>
      <c r="M11" s="22"/>
      <c r="N11" s="35"/>
      <c r="O11" s="39"/>
      <c r="P11" s="40"/>
      <c r="Q11" s="22"/>
      <c r="R11" s="35"/>
      <c r="S11" s="48"/>
      <c r="T11" s="48"/>
    </row>
    <row r="12" spans="1:20" s="1" customFormat="1" ht="18" customHeight="1">
      <c r="A12" s="21" t="s">
        <v>35</v>
      </c>
      <c r="B12" s="22"/>
      <c r="C12" s="22"/>
      <c r="D12" s="22"/>
      <c r="E12" s="23"/>
      <c r="F12" s="23"/>
      <c r="G12" s="23"/>
      <c r="H12" s="23"/>
      <c r="I12" s="23"/>
      <c r="J12" s="37"/>
      <c r="K12" s="38"/>
      <c r="L12" s="34"/>
      <c r="M12" s="22"/>
      <c r="N12" s="35"/>
      <c r="O12" s="39"/>
      <c r="P12" s="40"/>
      <c r="Q12" s="22"/>
      <c r="R12" s="35"/>
      <c r="S12" s="48"/>
      <c r="T12" s="48"/>
    </row>
    <row r="13" spans="1:20" s="1" customFormat="1" ht="18" customHeight="1">
      <c r="A13" s="21" t="s">
        <v>36</v>
      </c>
      <c r="B13" s="22"/>
      <c r="C13" s="22"/>
      <c r="D13" s="22"/>
      <c r="E13" s="23"/>
      <c r="F13" s="23"/>
      <c r="G13" s="23"/>
      <c r="H13" s="23"/>
      <c r="I13" s="23"/>
      <c r="J13" s="37"/>
      <c r="K13" s="38"/>
      <c r="L13" s="34"/>
      <c r="M13" s="22"/>
      <c r="N13" s="35"/>
      <c r="O13" s="39"/>
      <c r="P13" s="40"/>
      <c r="Q13" s="22"/>
      <c r="R13" s="35"/>
      <c r="S13" s="48"/>
      <c r="T13" s="48"/>
    </row>
    <row r="14" spans="1:20" s="1" customFormat="1" ht="18" customHeight="1">
      <c r="A14" s="21" t="s">
        <v>37</v>
      </c>
      <c r="B14" s="22"/>
      <c r="C14" s="22"/>
      <c r="D14" s="22"/>
      <c r="E14" s="23"/>
      <c r="F14" s="23"/>
      <c r="G14" s="23"/>
      <c r="H14" s="23"/>
      <c r="I14" s="23"/>
      <c r="J14" s="37"/>
      <c r="K14" s="38"/>
      <c r="L14" s="34"/>
      <c r="M14" s="22"/>
      <c r="N14" s="35"/>
      <c r="O14" s="39"/>
      <c r="P14" s="40"/>
      <c r="Q14" s="22"/>
      <c r="R14" s="35"/>
      <c r="S14" s="48"/>
      <c r="T14" s="48"/>
    </row>
    <row r="15" spans="1:20" s="1" customFormat="1" ht="18" customHeight="1">
      <c r="A15" s="21" t="s">
        <v>38</v>
      </c>
      <c r="B15" s="22"/>
      <c r="C15" s="22"/>
      <c r="D15" s="22"/>
      <c r="E15" s="23"/>
      <c r="F15" s="23"/>
      <c r="G15" s="23"/>
      <c r="H15" s="23"/>
      <c r="I15" s="23"/>
      <c r="J15" s="37"/>
      <c r="K15" s="38"/>
      <c r="L15" s="34"/>
      <c r="M15" s="22"/>
      <c r="N15" s="35"/>
      <c r="O15" s="39"/>
      <c r="P15" s="40"/>
      <c r="Q15" s="22"/>
      <c r="R15" s="35"/>
      <c r="S15" s="48"/>
      <c r="T15" s="48"/>
    </row>
    <row r="16" spans="1:20" s="1" customFormat="1" ht="18" customHeight="1">
      <c r="A16" s="21" t="s">
        <v>39</v>
      </c>
      <c r="B16" s="22"/>
      <c r="C16" s="22"/>
      <c r="D16" s="22"/>
      <c r="E16" s="23"/>
      <c r="F16" s="22"/>
      <c r="G16" s="23"/>
      <c r="H16" s="23"/>
      <c r="I16" s="23"/>
      <c r="J16" s="37"/>
      <c r="K16" s="38"/>
      <c r="L16" s="34"/>
      <c r="M16" s="22"/>
      <c r="N16" s="35"/>
      <c r="O16" s="39"/>
      <c r="P16" s="40"/>
      <c r="Q16" s="22"/>
      <c r="R16" s="35"/>
      <c r="S16" s="48"/>
      <c r="T16" s="48"/>
    </row>
    <row r="17" spans="1:20" s="1" customFormat="1" ht="18" customHeight="1">
      <c r="A17" s="21" t="s">
        <v>40</v>
      </c>
      <c r="B17" s="22"/>
      <c r="C17" s="22"/>
      <c r="D17" s="22"/>
      <c r="E17" s="22"/>
      <c r="F17" s="22"/>
      <c r="G17" s="23"/>
      <c r="H17" s="23"/>
      <c r="I17" s="23"/>
      <c r="J17" s="37"/>
      <c r="K17" s="38"/>
      <c r="L17" s="34"/>
      <c r="M17" s="22"/>
      <c r="N17" s="35"/>
      <c r="O17" s="39"/>
      <c r="P17" s="40"/>
      <c r="Q17" s="22"/>
      <c r="R17" s="35"/>
      <c r="S17" s="48"/>
      <c r="T17" s="48"/>
    </row>
    <row r="18" spans="1:20" s="1" customFormat="1" ht="18" customHeight="1">
      <c r="A18" s="21"/>
      <c r="B18" s="22"/>
      <c r="C18" s="22"/>
      <c r="D18" s="22"/>
      <c r="E18" s="22"/>
      <c r="F18" s="22"/>
      <c r="G18" s="22"/>
      <c r="H18" s="22"/>
      <c r="I18" s="23"/>
      <c r="J18" s="22"/>
      <c r="K18" s="37"/>
      <c r="L18" s="34"/>
      <c r="M18" s="22"/>
      <c r="N18" s="35"/>
      <c r="O18" s="39"/>
      <c r="P18" s="40"/>
      <c r="Q18" s="22"/>
      <c r="R18" s="35"/>
      <c r="S18" s="48"/>
      <c r="T18" s="48"/>
    </row>
    <row r="19" spans="1:20" s="1" customFormat="1" ht="18" customHeight="1">
      <c r="A19" s="21" t="s">
        <v>41</v>
      </c>
      <c r="B19" s="22"/>
      <c r="C19" s="22"/>
      <c r="D19" s="22"/>
      <c r="E19" s="22"/>
      <c r="F19" s="22"/>
      <c r="G19" s="22"/>
      <c r="H19" s="22"/>
      <c r="I19" s="23"/>
      <c r="J19" s="22"/>
      <c r="K19" s="41"/>
      <c r="L19" s="34"/>
      <c r="M19" s="22"/>
      <c r="N19" s="35"/>
      <c r="O19" s="39"/>
      <c r="P19" s="40"/>
      <c r="Q19" s="22"/>
      <c r="R19" s="35"/>
      <c r="S19" s="48"/>
      <c r="T19" s="48"/>
    </row>
    <row r="20" spans="1:20" s="1" customFormat="1" ht="18" customHeight="1">
      <c r="A20" s="21" t="s">
        <v>42</v>
      </c>
      <c r="B20" s="22"/>
      <c r="C20" s="22"/>
      <c r="D20" s="22"/>
      <c r="E20" s="22"/>
      <c r="F20" s="22"/>
      <c r="G20" s="22"/>
      <c r="H20" s="22"/>
      <c r="I20" s="23"/>
      <c r="J20" s="22"/>
      <c r="K20" s="22"/>
      <c r="L20" s="35"/>
      <c r="M20" s="22"/>
      <c r="N20" s="35"/>
      <c r="O20" s="35"/>
      <c r="P20" s="35"/>
      <c r="Q20" s="22"/>
      <c r="R20" s="35"/>
      <c r="S20" s="48"/>
      <c r="T20" s="48"/>
    </row>
    <row r="21" spans="1:20" s="1" customFormat="1" ht="18" customHeight="1">
      <c r="A21" s="21"/>
      <c r="B21" s="22"/>
      <c r="C21" s="22"/>
      <c r="D21" s="22"/>
      <c r="E21" s="22"/>
      <c r="F21" s="22"/>
      <c r="G21" s="22"/>
      <c r="H21" s="22"/>
      <c r="I21" s="23"/>
      <c r="J21" s="22"/>
      <c r="K21" s="22"/>
      <c r="L21" s="35"/>
      <c r="M21" s="22"/>
      <c r="N21" s="35"/>
      <c r="O21" s="35"/>
      <c r="P21" s="35"/>
      <c r="Q21" s="22"/>
      <c r="R21" s="35"/>
      <c r="S21" s="48"/>
      <c r="T21" s="48"/>
    </row>
    <row r="22" spans="1:20" s="1" customFormat="1" ht="18" customHeight="1">
      <c r="A22" s="21" t="s">
        <v>43</v>
      </c>
      <c r="B22" s="22"/>
      <c r="C22" s="22"/>
      <c r="D22" s="22"/>
      <c r="E22" s="22"/>
      <c r="F22" s="22"/>
      <c r="G22" s="22"/>
      <c r="H22" s="22"/>
      <c r="I22" s="23"/>
      <c r="J22" s="22"/>
      <c r="K22" s="22"/>
      <c r="L22" s="35"/>
      <c r="M22" s="22"/>
      <c r="N22" s="35"/>
      <c r="O22" s="35"/>
      <c r="P22" s="42"/>
      <c r="Q22" s="22"/>
      <c r="R22" s="35"/>
      <c r="S22" s="48"/>
      <c r="T22" s="48"/>
    </row>
  </sheetData>
  <sheetProtection/>
  <mergeCells count="19">
    <mergeCell ref="A1:R1"/>
    <mergeCell ref="L2:M2"/>
    <mergeCell ref="B3:I3"/>
    <mergeCell ref="J3:R3"/>
    <mergeCell ref="C4:I4"/>
    <mergeCell ref="E5:H5"/>
    <mergeCell ref="B4:B6"/>
    <mergeCell ref="C5:C6"/>
    <mergeCell ref="D5:D6"/>
    <mergeCell ref="I5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rintOptions/>
  <pageMargins left="0.75" right="0.75" top="1" bottom="1" header="0.5" footer="0.5"/>
  <pageSetup horizontalDpi="600" verticalDpi="600" orientation="landscape" paperSize="9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Administrator</cp:lastModifiedBy>
  <cp:lastPrinted>2017-03-14T09:18:05Z</cp:lastPrinted>
  <dcterms:created xsi:type="dcterms:W3CDTF">2007-02-26T01:24:18Z</dcterms:created>
  <dcterms:modified xsi:type="dcterms:W3CDTF">2021-03-09T00:43:28Z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