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 " sheetId="1" r:id="rId1"/>
  </sheets>
  <definedNames>
    <definedName name="_xlnm.Print_Titles" localSheetId="0">' '!$1:$5</definedName>
    <definedName name="_xlnm.Print_Area" localSheetId="0">' '!$A$1:$V$60</definedName>
  </definedNames>
  <calcPr fullCalcOnLoad="1"/>
</workbook>
</file>

<file path=xl/sharedStrings.xml><?xml version="1.0" encoding="utf-8"?>
<sst xmlns="http://schemas.openxmlformats.org/spreadsheetml/2006/main" count="292" uniqueCount="148">
  <si>
    <t>2023年勐海县技能培训补贴资金汇总表
填表单位：勐海县公共就业和人才服务中心                                                                                  填表日期：2023-9-14</t>
  </si>
  <si>
    <t>序号</t>
  </si>
  <si>
    <t>培训地点</t>
  </si>
  <si>
    <t>培训工种</t>
  </si>
  <si>
    <t>培训类型</t>
  </si>
  <si>
    <t>培训机构</t>
  </si>
  <si>
    <t>培训人数</t>
  </si>
  <si>
    <t>符合补贴人数</t>
  </si>
  <si>
    <t>建档立卡人数</t>
  </si>
  <si>
    <t>建档立卡符合补贴人数</t>
  </si>
  <si>
    <t xml:space="preserve"> 培训时间</t>
  </si>
  <si>
    <t>培训补贴资金</t>
  </si>
  <si>
    <t>支付培训补贴资金来源</t>
  </si>
  <si>
    <t>中央就业补助资金支付</t>
  </si>
  <si>
    <t>合计（元）</t>
  </si>
  <si>
    <t>补贴标准依据</t>
  </si>
  <si>
    <t>支付课程培训补贴（每人）</t>
  </si>
  <si>
    <t>上浮20%培训补贴 (每人）</t>
  </si>
  <si>
    <t>小计</t>
  </si>
  <si>
    <t>中央就业补助资金支付建档立卡户培训补贴金额</t>
  </si>
  <si>
    <t>中央就业补助资金支付非建档立卡户培训补贴金额</t>
  </si>
  <si>
    <t>建档立卡户参加培训天数</t>
  </si>
  <si>
    <t>建档立卡生活费补贴 （60元/人·天）</t>
  </si>
  <si>
    <t>建档立卡交通费补贴 （20元/人·天）</t>
  </si>
  <si>
    <t>格朗和乡苏湖村委会鱼塘寨</t>
  </si>
  <si>
    <t>家政服务培训</t>
  </si>
  <si>
    <t>培训合格证书（服务类）</t>
  </si>
  <si>
    <t>傣乡巾帼职业培训学校</t>
  </si>
  <si>
    <t>2023.6.11-2023.6.15</t>
  </si>
  <si>
    <t>云人社函[2022年]71号文件</t>
  </si>
  <si>
    <t>格朗和乡帕宫村委会阿鲁新寨</t>
  </si>
  <si>
    <t>电商运营管理培训</t>
  </si>
  <si>
    <t>培训合格证书（创业服务类）</t>
  </si>
  <si>
    <t>2023.6.26-2023.7.02</t>
  </si>
  <si>
    <t>云人社通[2023年]17号文件</t>
  </si>
  <si>
    <t>格朗和乡帕真村委会曼麻榜村</t>
  </si>
  <si>
    <t>茶艺师</t>
  </si>
  <si>
    <t>技能等级证书（生产制造类)</t>
  </si>
  <si>
    <t>2023.7.07-2023.7.24</t>
  </si>
  <si>
    <t>合计</t>
  </si>
  <si>
    <t>曼令村委会先往新寨小组</t>
  </si>
  <si>
    <t>中式烹调师（初级）</t>
  </si>
  <si>
    <t>普洱创精职业技能培训学校有限公司</t>
  </si>
  <si>
    <t>2023.06.19-2023.07.04</t>
  </si>
  <si>
    <t>云人社函[2023年]17号文件</t>
  </si>
  <si>
    <t>曼洪村委会</t>
  </si>
  <si>
    <t>美容师</t>
  </si>
  <si>
    <t>2023.07.08-2023.07.22</t>
  </si>
  <si>
    <t>曼勐养村委会曼勐养小组</t>
  </si>
  <si>
    <t>电工</t>
  </si>
  <si>
    <t>2023.07.30-2023.08.13</t>
  </si>
  <si>
    <t>景真村委会</t>
  </si>
  <si>
    <t>妆面定制</t>
  </si>
  <si>
    <t>专项能力证书（生产制造类)</t>
  </si>
  <si>
    <t>2023.08.10-2023.08.17</t>
  </si>
  <si>
    <t>勐海县勐阿镇纳京村委会帕练三组</t>
  </si>
  <si>
    <t>家政服务员</t>
  </si>
  <si>
    <t>昆明市东川区文渊职业培训学校</t>
  </si>
  <si>
    <t>2023.6.12-2023.6.26</t>
  </si>
  <si>
    <t>15天16人、14天9人、13天13人、12天5人</t>
  </si>
  <si>
    <t>云人社函[2022年]71号文件、云人社函[2022年]137号文件</t>
  </si>
  <si>
    <t>勐海县勐阿镇勐康村委会城子村小组</t>
  </si>
  <si>
    <t>服装缝纫</t>
  </si>
  <si>
    <t>2023.7.27-2023.8.3</t>
  </si>
  <si>
    <t>勐宋乡大安村曼西龙</t>
  </si>
  <si>
    <t>中式烹调师</t>
  </si>
  <si>
    <t>匠昕职业培训学校</t>
  </si>
  <si>
    <t>2023.06.28-2023.07.12</t>
  </si>
  <si>
    <t>云人社通[2023]17号文件</t>
  </si>
  <si>
    <t>勐宋乡大安村委会</t>
  </si>
  <si>
    <t>2023.07.06— 2023.07.20</t>
  </si>
  <si>
    <t>2023.07.26- 2023.08.09</t>
  </si>
  <si>
    <t>勐宋乡曼吕村委会</t>
  </si>
  <si>
    <t>2023.08.01-2023.08.15</t>
  </si>
  <si>
    <t>勐海县西定乡曼皮村委会曼派勒小组</t>
  </si>
  <si>
    <t>茶叶加工工</t>
  </si>
  <si>
    <t>西双版纳金蓝领职业培训学校</t>
  </si>
  <si>
    <t>2023.6.7— 2023.6.21</t>
  </si>
  <si>
    <t>勐海县西定乡曼皮村委会曼燕坎小组</t>
  </si>
  <si>
    <t>技能等级证书（服务类）</t>
  </si>
  <si>
    <t>2023.6.14— 2023.6.28</t>
  </si>
  <si>
    <t>15天21人、14天7人、13天2人</t>
  </si>
  <si>
    <t>云人社通[2023年]17号文件云人社函[2022年]137号文件</t>
  </si>
  <si>
    <t>勐海县西定乡西定村委会浓捧小组</t>
  </si>
  <si>
    <t>2023.6.23— 2023.7.7</t>
  </si>
  <si>
    <t>勐海县西定乡曼皮村委会曼燕坎</t>
  </si>
  <si>
    <t>养老护理员</t>
  </si>
  <si>
    <t>2023.7.11— 2023.7.25</t>
  </si>
  <si>
    <t>勐海县西定乡南弄村委会南英小组</t>
  </si>
  <si>
    <t>手工生茶红茶制作培训</t>
  </si>
  <si>
    <t>培训合格证书（生产制造类）</t>
  </si>
  <si>
    <t>2023.7.18— 2023.7.23</t>
  </si>
  <si>
    <t>勐海县西定乡南弄村委会南弄一队小组</t>
  </si>
  <si>
    <t>2023.7.27— 2023.8.1</t>
  </si>
  <si>
    <t>勐海县西定乡曼佤村委会贺松村小组</t>
  </si>
  <si>
    <t>2023.8.6— 2023.8.13</t>
  </si>
  <si>
    <t>勐海县勐阿镇勐康村委会回卡小组</t>
  </si>
  <si>
    <t>手工电弧焊</t>
  </si>
  <si>
    <t>昆明荣成职业培训学校</t>
  </si>
  <si>
    <t>2023.6.17— 2023.6.24</t>
  </si>
  <si>
    <t>根据云人社函[2022]71号文件</t>
  </si>
  <si>
    <t>勐海县勐海镇曼稿村委会</t>
  </si>
  <si>
    <t>2023.6.20— 2023.7.4</t>
  </si>
  <si>
    <t>根据云人社函[2023]17号文件</t>
  </si>
  <si>
    <t>打洛镇曼山村委会曼芽村小组</t>
  </si>
  <si>
    <t>石林领航职业培训学校</t>
  </si>
  <si>
    <t>2023.6.21— 2023.7.5</t>
  </si>
  <si>
    <t>打洛镇曼山村委会曼丙新寨</t>
  </si>
  <si>
    <t>生态茶园管护培训</t>
  </si>
  <si>
    <t>2023.6.29-2023.7.4</t>
  </si>
  <si>
    <t>打洛镇曼山村委会曼丙老寨</t>
  </si>
  <si>
    <t>打洛镇勐板村委会城子村</t>
  </si>
  <si>
    <t>2023.7.25-8.1</t>
  </si>
  <si>
    <t>打洛镇曼山村委会曼山下寨</t>
  </si>
  <si>
    <t>2023.8.10-8.17</t>
  </si>
  <si>
    <t>勐海县勐满镇城子村委会坝佬傣村民小组</t>
  </si>
  <si>
    <t>云南久安职业技能培训学校有限公司</t>
  </si>
  <si>
    <t>2023.6.16— 2023.6.30</t>
  </si>
  <si>
    <t>云人社函[2022]71号文件</t>
  </si>
  <si>
    <t>勐海县勐满镇南达村委会勐囡小组</t>
  </si>
  <si>
    <t>2023.7.3— 2023.7.17</t>
  </si>
  <si>
    <t>勐海县勐满镇城子村委会曼贺龙小组</t>
  </si>
  <si>
    <t>勐海县勐满镇城子村委会坝老爱尼小组</t>
  </si>
  <si>
    <t>2023.7.19— 2023.8.2</t>
  </si>
  <si>
    <t>勐海县勐满镇关双村委会勐昂小组</t>
  </si>
  <si>
    <t>勐海县勐往乡糯东村委会</t>
  </si>
  <si>
    <t>西式面点师（初级）</t>
  </si>
  <si>
    <t>云南睿博职业培训学校</t>
  </si>
  <si>
    <t>2023.6.19-2023.7.3</t>
  </si>
  <si>
    <t>勐海县勐往乡南果河村委会</t>
  </si>
  <si>
    <t>电工（初级）</t>
  </si>
  <si>
    <t>2023.6.27-2023.7.11</t>
  </si>
  <si>
    <t>勐海县勐往乡坝散村委会一组</t>
  </si>
  <si>
    <t>2023.7.8-2023.7.22</t>
  </si>
  <si>
    <t>勐海县勐往乡勐往村委会</t>
  </si>
  <si>
    <t>中式面点师（初级）</t>
  </si>
  <si>
    <t>勐海县勐往乡曼允村委会曼允小组</t>
  </si>
  <si>
    <t>2023.7.24-2023.8.7</t>
  </si>
  <si>
    <t>2023.7.30-2023.8.6</t>
  </si>
  <si>
    <t>勐混镇曼国村委会浓养村</t>
  </si>
  <si>
    <t>云南新华技工学校</t>
  </si>
  <si>
    <t>2023.7.11-2023.7.18</t>
  </si>
  <si>
    <t>勐混镇曼蚌村委会广别老寨</t>
  </si>
  <si>
    <t>2023.7.21-2023.7.28</t>
  </si>
  <si>
    <t>勐混镇曼蚌村委会广别新寨</t>
  </si>
  <si>
    <t>青绿茶炒制</t>
  </si>
  <si>
    <t>总计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</si>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</sst>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20"/>
      <color indexed="10"/>
      <name val="宋体"/>
      <family val="0"/>
    </font>
    <font>
      <b/>
      <sz val="24"/>
      <color indexed="10"/>
      <name val="宋体"/>
      <family val="0"/>
    </font>
    <font>
      <b/>
      <sz val="14"/>
      <name val="宋体"/>
      <family val="0"/>
    </font>
    <font>
      <sz val="18"/>
      <name val="方正仿宋_GBK"/>
      <family val="4"/>
    </font>
    <font>
      <sz val="18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8"/>
      <color theme="1"/>
      <name val="宋体"/>
      <family val="0"/>
    </font>
    <font>
      <sz val="18"/>
      <color theme="1"/>
      <name val="Calibri"/>
      <family val="0"/>
    </font>
    <font>
      <b/>
      <sz val="20"/>
      <color theme="1"/>
      <name val="Calibri"/>
      <family val="0"/>
    </font>
    <font>
      <b/>
      <sz val="20"/>
      <color rgb="FFFF0000"/>
      <name val="宋体"/>
      <family val="0"/>
    </font>
    <font>
      <sz val="18"/>
      <color rgb="FF000000"/>
      <name val="宋体"/>
      <family val="0"/>
    </font>
    <font>
      <b/>
      <sz val="24"/>
      <color rgb="FFFF0000"/>
      <name val="宋体"/>
      <family val="0"/>
    </font>
    <font>
      <sz val="18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30" fillId="0" borderId="0">
      <alignment vertical="center"/>
      <protection/>
    </xf>
    <xf numFmtId="0" fontId="16" fillId="7" borderId="0" applyNumberFormat="0" applyBorder="0" applyAlignment="0" applyProtection="0"/>
    <xf numFmtId="0" fontId="24" fillId="0" borderId="4" applyNumberFormat="0" applyFill="0" applyAlignment="0" applyProtection="0"/>
    <xf numFmtId="0" fontId="30" fillId="0" borderId="0">
      <alignment vertical="center"/>
      <protection/>
    </xf>
    <xf numFmtId="0" fontId="16" fillId="3" borderId="0" applyNumberFormat="0" applyBorder="0" applyAlignment="0" applyProtection="0"/>
    <xf numFmtId="0" fontId="28" fillId="2" borderId="5" applyNumberFormat="0" applyAlignment="0" applyProtection="0"/>
    <xf numFmtId="0" fontId="32" fillId="2" borderId="1" applyNumberFormat="0" applyAlignment="0" applyProtection="0"/>
    <xf numFmtId="0" fontId="23" fillId="8" borderId="6" applyNumberFormat="0" applyAlignment="0" applyProtection="0"/>
    <xf numFmtId="0" fontId="19" fillId="9" borderId="0" applyNumberFormat="0" applyBorder="0" applyAlignment="0" applyProtection="0"/>
    <xf numFmtId="0" fontId="16" fillId="10" borderId="0" applyNumberFormat="0" applyBorder="0" applyAlignment="0" applyProtection="0"/>
    <xf numFmtId="0" fontId="31" fillId="0" borderId="7" applyNumberFormat="0" applyFill="0" applyAlignment="0" applyProtection="0"/>
    <xf numFmtId="0" fontId="27" fillId="0" borderId="8" applyNumberFormat="0" applyFill="0" applyAlignment="0" applyProtection="0"/>
    <xf numFmtId="0" fontId="21" fillId="9" borderId="0" applyNumberFormat="0" applyBorder="0" applyAlignment="0" applyProtection="0"/>
    <xf numFmtId="0" fontId="33" fillId="11" borderId="0" applyNumberFormat="0" applyBorder="0" applyAlignment="0" applyProtection="0"/>
    <xf numFmtId="0" fontId="19" fillId="12" borderId="0" applyNumberFormat="0" applyBorder="0" applyAlignment="0" applyProtection="0"/>
    <xf numFmtId="0" fontId="16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6" fillId="16" borderId="0" applyNumberFormat="0" applyBorder="0" applyAlignment="0" applyProtection="0"/>
    <xf numFmtId="0" fontId="19" fillId="12" borderId="0" applyNumberFormat="0" applyBorder="0" applyAlignment="0" applyProtection="0"/>
    <xf numFmtId="0" fontId="30" fillId="0" borderId="0">
      <alignment vertical="center"/>
      <protection/>
    </xf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9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9" fillId="19" borderId="9" xfId="0" applyFont="1" applyFill="1" applyBorder="1" applyAlignment="1">
      <alignment horizontal="center" vertical="center" wrapText="1"/>
    </xf>
    <xf numFmtId="0" fontId="10" fillId="19" borderId="9" xfId="0" applyFont="1" applyFill="1" applyBorder="1" applyAlignment="1">
      <alignment horizontal="center" vertical="center" wrapText="1"/>
    </xf>
    <xf numFmtId="0" fontId="10" fillId="19" borderId="9" xfId="0" applyFont="1" applyFill="1" applyBorder="1" applyAlignment="1">
      <alignment horizontal="center" vertical="center" wrapText="1"/>
    </xf>
    <xf numFmtId="0" fontId="10" fillId="19" borderId="9" xfId="68" applyFont="1" applyFill="1" applyBorder="1" applyAlignment="1">
      <alignment horizontal="center" vertical="center" wrapText="1"/>
      <protection/>
    </xf>
    <xf numFmtId="0" fontId="4" fillId="19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176" fontId="4" fillId="19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6" fillId="19" borderId="9" xfId="68" applyFont="1" applyFill="1" applyBorder="1" applyAlignment="1">
      <alignment horizontal="center" vertical="center" wrapText="1"/>
      <protection/>
    </xf>
    <xf numFmtId="0" fontId="4" fillId="19" borderId="9" xfId="68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19" borderId="9" xfId="69" applyFont="1" applyFill="1" applyBorder="1" applyAlignment="1">
      <alignment horizontal="center" vertical="center" wrapText="1"/>
      <protection/>
    </xf>
    <xf numFmtId="0" fontId="10" fillId="0" borderId="9" xfId="0" applyFont="1" applyBorder="1" applyAlignment="1">
      <alignment horizontal="center" vertical="center"/>
    </xf>
    <xf numFmtId="0" fontId="10" fillId="19" borderId="9" xfId="70" applyFont="1" applyFill="1" applyBorder="1" applyAlignment="1">
      <alignment horizontal="center" vertical="center" wrapText="1"/>
      <protection/>
    </xf>
    <xf numFmtId="0" fontId="13" fillId="19" borderId="9" xfId="0" applyFont="1" applyFill="1" applyBorder="1" applyAlignment="1">
      <alignment horizontal="center" vertical="center" wrapText="1"/>
    </xf>
    <xf numFmtId="0" fontId="13" fillId="19" borderId="9" xfId="0" applyFont="1" applyFill="1" applyBorder="1" applyAlignment="1">
      <alignment horizontal="center" vertical="center" wrapText="1"/>
    </xf>
    <xf numFmtId="0" fontId="4" fillId="19" borderId="9" xfId="69" applyFont="1" applyFill="1" applyBorder="1" applyAlignment="1">
      <alignment horizontal="center" vertical="center" wrapText="1"/>
      <protection/>
    </xf>
    <xf numFmtId="0" fontId="4" fillId="19" borderId="9" xfId="70" applyFont="1" applyFill="1" applyBorder="1" applyAlignment="1">
      <alignment horizontal="center" vertical="center" wrapText="1"/>
      <protection/>
    </xf>
    <xf numFmtId="177" fontId="4" fillId="19" borderId="9" xfId="0" applyNumberFormat="1" applyFont="1" applyFill="1" applyBorder="1" applyAlignment="1">
      <alignment horizontal="center" vertical="center" wrapText="1"/>
    </xf>
    <xf numFmtId="177" fontId="39" fillId="19" borderId="9" xfId="0" applyNumberFormat="1" applyFont="1" applyFill="1" applyBorder="1" applyAlignment="1">
      <alignment horizontal="center" vertical="center" wrapText="1"/>
    </xf>
    <xf numFmtId="177" fontId="39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177" fontId="4" fillId="19" borderId="9" xfId="70" applyNumberFormat="1" applyFont="1" applyFill="1" applyBorder="1" applyAlignment="1">
      <alignment horizontal="center" vertical="center" wrapText="1"/>
      <protection/>
    </xf>
    <xf numFmtId="177" fontId="39" fillId="0" borderId="9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177" fontId="36" fillId="19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4" fillId="19" borderId="9" xfId="0" applyNumberFormat="1" applyFont="1" applyFill="1" applyBorder="1" applyAlignment="1">
      <alignment horizontal="center" vertical="center" wrapText="1"/>
    </xf>
    <xf numFmtId="177" fontId="4" fillId="19" borderId="9" xfId="0" applyNumberFormat="1" applyFont="1" applyFill="1" applyBorder="1" applyAlignment="1">
      <alignment horizontal="center" vertical="center" wrapText="1"/>
    </xf>
    <xf numFmtId="177" fontId="39" fillId="0" borderId="9" xfId="0" applyNumberFormat="1" applyFont="1" applyBorder="1" applyAlignment="1">
      <alignment horizontal="center" vertical="center"/>
    </xf>
    <xf numFmtId="176" fontId="36" fillId="19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</cellXfs>
  <cellStyles count="5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Sheet1_11" xfId="36"/>
    <cellStyle name="60% - 强调文字颜色 1" xfId="37"/>
    <cellStyle name="标题 3" xfId="38"/>
    <cellStyle name="常规_Sheet1_14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Sheet1_1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1" xfId="67"/>
    <cellStyle name="常规_Sheet1_2" xfId="68"/>
    <cellStyle name="常规_Sheet1_3" xfId="69"/>
    <cellStyle name="常规_Sheet1_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="50" zoomScaleNormal="50" zoomScaleSheetLayoutView="100" workbookViewId="0" topLeftCell="A1">
      <pane ySplit="5" topLeftCell="A6" activePane="bottomLeft" state="frozen"/>
      <selection pane="bottomLeft" activeCell="AB7" sqref="AB7"/>
    </sheetView>
  </sheetViews>
  <sheetFormatPr defaultColWidth="9.00390625" defaultRowHeight="14.25"/>
  <cols>
    <col min="1" max="1" width="6.75390625" style="14" customWidth="1"/>
    <col min="2" max="2" width="15.625" style="15" customWidth="1"/>
    <col min="3" max="3" width="10.625" style="14" customWidth="1"/>
    <col min="4" max="4" width="19.125" style="14" customWidth="1"/>
    <col min="5" max="5" width="18.375" style="14" customWidth="1"/>
    <col min="6" max="7" width="10.875" style="14" customWidth="1"/>
    <col min="8" max="8" width="8.75390625" style="14" customWidth="1"/>
    <col min="9" max="9" width="9.125" style="14" customWidth="1"/>
    <col min="10" max="10" width="16.75390625" style="14" customWidth="1"/>
    <col min="11" max="11" width="17.75390625" style="14" customWidth="1"/>
    <col min="12" max="12" width="14.625" style="16" customWidth="1"/>
    <col min="13" max="13" width="20.00390625" style="16" customWidth="1"/>
    <col min="14" max="14" width="20.375" style="16" customWidth="1"/>
    <col min="15" max="15" width="21.50390625" style="14" customWidth="1"/>
    <col min="16" max="16" width="20.25390625" style="14" customWidth="1"/>
    <col min="17" max="17" width="8.375" style="14" customWidth="1"/>
    <col min="18" max="18" width="18.50390625" style="14" customWidth="1"/>
    <col min="19" max="19" width="17.875" style="14" customWidth="1"/>
    <col min="20" max="20" width="18.375" style="14" customWidth="1"/>
    <col min="21" max="21" width="20.375" style="14" customWidth="1"/>
    <col min="22" max="22" width="16.25390625" style="14" customWidth="1"/>
    <col min="23" max="16384" width="9.00390625" style="14" customWidth="1"/>
  </cols>
  <sheetData>
    <row r="1" spans="1:22" s="1" customFormat="1" ht="3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1" customFormat="1" ht="14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s="1" customFormat="1" ht="64.5" customHeight="1">
      <c r="A3" s="18" t="s">
        <v>1</v>
      </c>
      <c r="B3" s="18" t="s">
        <v>2</v>
      </c>
      <c r="C3" s="18" t="s">
        <v>3</v>
      </c>
      <c r="D3" s="19" t="s">
        <v>4</v>
      </c>
      <c r="E3" s="18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47" t="s">
        <v>10</v>
      </c>
      <c r="K3" s="48" t="s">
        <v>11</v>
      </c>
      <c r="L3" s="48"/>
      <c r="M3" s="48"/>
      <c r="N3" s="19" t="s">
        <v>12</v>
      </c>
      <c r="O3" s="19"/>
      <c r="P3" s="19"/>
      <c r="Q3" s="19" t="s">
        <v>13</v>
      </c>
      <c r="R3" s="19"/>
      <c r="S3" s="19"/>
      <c r="T3" s="19"/>
      <c r="U3" s="19" t="s">
        <v>14</v>
      </c>
      <c r="V3" s="18" t="s">
        <v>15</v>
      </c>
    </row>
    <row r="4" spans="1:22" s="2" customFormat="1" ht="64.5" customHeight="1">
      <c r="A4" s="18"/>
      <c r="B4" s="18"/>
      <c r="C4" s="18"/>
      <c r="D4" s="19"/>
      <c r="E4" s="18"/>
      <c r="F4" s="20"/>
      <c r="G4" s="20"/>
      <c r="H4" s="20"/>
      <c r="I4" s="20"/>
      <c r="J4" s="47"/>
      <c r="K4" s="49" t="s">
        <v>16</v>
      </c>
      <c r="L4" s="19" t="s">
        <v>17</v>
      </c>
      <c r="M4" s="19" t="s">
        <v>18</v>
      </c>
      <c r="N4" s="18" t="s">
        <v>19</v>
      </c>
      <c r="O4" s="18" t="s">
        <v>20</v>
      </c>
      <c r="P4" s="19" t="s">
        <v>18</v>
      </c>
      <c r="Q4" s="19" t="s">
        <v>21</v>
      </c>
      <c r="R4" s="19" t="s">
        <v>22</v>
      </c>
      <c r="S4" s="19" t="s">
        <v>23</v>
      </c>
      <c r="T4" s="19" t="s">
        <v>18</v>
      </c>
      <c r="U4" s="19"/>
      <c r="V4" s="18"/>
    </row>
    <row r="5" spans="1:22" s="1" customFormat="1" ht="64.5" customHeight="1">
      <c r="A5" s="18"/>
      <c r="B5" s="18"/>
      <c r="C5" s="18"/>
      <c r="D5" s="19"/>
      <c r="E5" s="18"/>
      <c r="F5" s="20"/>
      <c r="G5" s="20"/>
      <c r="H5" s="20"/>
      <c r="I5" s="20"/>
      <c r="J5" s="47"/>
      <c r="K5" s="49"/>
      <c r="L5" s="19"/>
      <c r="M5" s="50"/>
      <c r="N5" s="51"/>
      <c r="O5" s="51"/>
      <c r="P5" s="50"/>
      <c r="Q5" s="19"/>
      <c r="R5" s="19"/>
      <c r="S5" s="19"/>
      <c r="T5" s="19"/>
      <c r="U5" s="19"/>
      <c r="V5" s="18"/>
    </row>
    <row r="6" spans="1:22" s="3" customFormat="1" ht="186.75" customHeight="1">
      <c r="A6" s="21">
        <v>1</v>
      </c>
      <c r="B6" s="22" t="s">
        <v>24</v>
      </c>
      <c r="C6" s="23" t="s">
        <v>25</v>
      </c>
      <c r="D6" s="24" t="s">
        <v>26</v>
      </c>
      <c r="E6" s="25" t="s">
        <v>27</v>
      </c>
      <c r="F6" s="26">
        <v>41</v>
      </c>
      <c r="G6" s="26">
        <v>33</v>
      </c>
      <c r="H6" s="26">
        <v>0</v>
      </c>
      <c r="I6" s="26">
        <v>0</v>
      </c>
      <c r="J6" s="52" t="s">
        <v>28</v>
      </c>
      <c r="K6" s="53">
        <v>700</v>
      </c>
      <c r="L6" s="54">
        <v>140</v>
      </c>
      <c r="M6" s="54">
        <v>27720</v>
      </c>
      <c r="N6" s="54">
        <v>0</v>
      </c>
      <c r="O6" s="54">
        <v>27720</v>
      </c>
      <c r="P6" s="54">
        <v>27720</v>
      </c>
      <c r="Q6" s="65">
        <v>0</v>
      </c>
      <c r="R6" s="66">
        <v>0</v>
      </c>
      <c r="S6" s="66">
        <v>0</v>
      </c>
      <c r="T6" s="66">
        <v>0</v>
      </c>
      <c r="U6" s="66">
        <f>P6+T6</f>
        <v>27720</v>
      </c>
      <c r="V6" s="32" t="s">
        <v>29</v>
      </c>
    </row>
    <row r="7" spans="1:22" s="4" customFormat="1" ht="96" customHeight="1">
      <c r="A7" s="21">
        <v>2</v>
      </c>
      <c r="B7" s="22" t="s">
        <v>30</v>
      </c>
      <c r="C7" s="21" t="s">
        <v>31</v>
      </c>
      <c r="D7" s="24" t="s">
        <v>32</v>
      </c>
      <c r="E7" s="25" t="s">
        <v>27</v>
      </c>
      <c r="F7" s="27">
        <v>26</v>
      </c>
      <c r="G7" s="27">
        <v>26</v>
      </c>
      <c r="H7" s="27">
        <v>3</v>
      </c>
      <c r="I7" s="27">
        <v>3</v>
      </c>
      <c r="J7" s="52" t="s">
        <v>33</v>
      </c>
      <c r="K7" s="53">
        <v>1400</v>
      </c>
      <c r="L7" s="54">
        <v>280</v>
      </c>
      <c r="M7" s="54">
        <v>37240</v>
      </c>
      <c r="N7" s="54">
        <v>5040</v>
      </c>
      <c r="O7" s="54">
        <v>32200</v>
      </c>
      <c r="P7" s="54">
        <v>37240</v>
      </c>
      <c r="Q7" s="65">
        <v>0</v>
      </c>
      <c r="R7" s="66">
        <v>0</v>
      </c>
      <c r="S7" s="66">
        <v>0</v>
      </c>
      <c r="T7" s="66">
        <v>0</v>
      </c>
      <c r="U7" s="66">
        <f>P7+T7</f>
        <v>37240</v>
      </c>
      <c r="V7" s="32" t="s">
        <v>34</v>
      </c>
    </row>
    <row r="8" spans="1:22" s="3" customFormat="1" ht="96" customHeight="1">
      <c r="A8" s="21">
        <v>3</v>
      </c>
      <c r="B8" s="22" t="s">
        <v>35</v>
      </c>
      <c r="C8" s="23" t="s">
        <v>36</v>
      </c>
      <c r="D8" s="24" t="s">
        <v>37</v>
      </c>
      <c r="E8" s="25" t="s">
        <v>27</v>
      </c>
      <c r="F8" s="26">
        <v>46</v>
      </c>
      <c r="G8" s="26">
        <v>41</v>
      </c>
      <c r="H8" s="26">
        <v>0</v>
      </c>
      <c r="I8" s="26">
        <v>0</v>
      </c>
      <c r="J8" s="52" t="s">
        <v>38</v>
      </c>
      <c r="K8" s="53">
        <v>1400</v>
      </c>
      <c r="L8" s="54">
        <v>0</v>
      </c>
      <c r="M8" s="54">
        <v>57400</v>
      </c>
      <c r="N8" s="54">
        <v>0</v>
      </c>
      <c r="O8" s="54">
        <v>57400</v>
      </c>
      <c r="P8" s="54">
        <v>57400</v>
      </c>
      <c r="Q8" s="65">
        <v>0</v>
      </c>
      <c r="R8" s="66">
        <v>0</v>
      </c>
      <c r="S8" s="66">
        <v>0</v>
      </c>
      <c r="T8" s="66">
        <v>0</v>
      </c>
      <c r="U8" s="66">
        <f>P8+T8</f>
        <v>57400</v>
      </c>
      <c r="V8" s="32" t="s">
        <v>34</v>
      </c>
    </row>
    <row r="9" spans="1:22" s="5" customFormat="1" ht="96" customHeight="1">
      <c r="A9" s="28" t="s">
        <v>39</v>
      </c>
      <c r="B9" s="29"/>
      <c r="C9" s="30"/>
      <c r="D9" s="30"/>
      <c r="E9" s="30"/>
      <c r="F9" s="31">
        <f>SUM(F6:F8)</f>
        <v>113</v>
      </c>
      <c r="G9" s="31">
        <f>SUM(G6:G8)</f>
        <v>100</v>
      </c>
      <c r="H9" s="31">
        <f>SUM(H6:H8)</f>
        <v>3</v>
      </c>
      <c r="I9" s="31">
        <v>3</v>
      </c>
      <c r="J9" s="31"/>
      <c r="K9" s="31"/>
      <c r="L9" s="55"/>
      <c r="M9" s="55">
        <v>122360</v>
      </c>
      <c r="N9" s="56">
        <v>5040</v>
      </c>
      <c r="O9" s="56">
        <f>SUM(O6:O8)</f>
        <v>117320</v>
      </c>
      <c r="P9" s="56">
        <f>SUM(P6:P8)</f>
        <v>122360</v>
      </c>
      <c r="Q9" s="31"/>
      <c r="R9" s="31"/>
      <c r="S9" s="31"/>
      <c r="T9" s="67">
        <v>0</v>
      </c>
      <c r="U9" s="55">
        <f>SUM(U6:U8)</f>
        <v>122360</v>
      </c>
      <c r="V9" s="31"/>
    </row>
    <row r="10" spans="1:22" s="6" customFormat="1" ht="96" customHeight="1">
      <c r="A10" s="21">
        <v>1</v>
      </c>
      <c r="B10" s="32" t="s">
        <v>40</v>
      </c>
      <c r="C10" s="23" t="s">
        <v>41</v>
      </c>
      <c r="D10" s="24" t="s">
        <v>37</v>
      </c>
      <c r="E10" s="25" t="s">
        <v>42</v>
      </c>
      <c r="F10" s="26">
        <v>43</v>
      </c>
      <c r="G10" s="26">
        <v>41</v>
      </c>
      <c r="H10" s="26">
        <v>3</v>
      </c>
      <c r="I10" s="26">
        <v>3</v>
      </c>
      <c r="J10" s="52" t="s">
        <v>43</v>
      </c>
      <c r="K10" s="53">
        <v>1400</v>
      </c>
      <c r="L10" s="54">
        <v>280</v>
      </c>
      <c r="M10" s="57">
        <v>58240</v>
      </c>
      <c r="N10" s="54">
        <v>5040</v>
      </c>
      <c r="O10" s="57">
        <v>53200</v>
      </c>
      <c r="P10" s="57">
        <v>58240</v>
      </c>
      <c r="Q10" s="24">
        <v>15</v>
      </c>
      <c r="R10" s="54">
        <v>0</v>
      </c>
      <c r="S10" s="54">
        <v>0</v>
      </c>
      <c r="T10" s="54">
        <v>0</v>
      </c>
      <c r="U10" s="54">
        <v>58240</v>
      </c>
      <c r="V10" s="32" t="s">
        <v>44</v>
      </c>
    </row>
    <row r="11" spans="1:22" s="6" customFormat="1" ht="96" customHeight="1">
      <c r="A11" s="21">
        <v>2</v>
      </c>
      <c r="B11" s="32" t="s">
        <v>45</v>
      </c>
      <c r="C11" s="23" t="s">
        <v>46</v>
      </c>
      <c r="D11" s="24" t="s">
        <v>37</v>
      </c>
      <c r="E11" s="25" t="s">
        <v>42</v>
      </c>
      <c r="F11" s="26">
        <v>44</v>
      </c>
      <c r="G11" s="26">
        <v>29</v>
      </c>
      <c r="H11" s="26">
        <v>0</v>
      </c>
      <c r="I11" s="26">
        <v>0</v>
      </c>
      <c r="J11" s="52" t="s">
        <v>47</v>
      </c>
      <c r="K11" s="53">
        <v>1400</v>
      </c>
      <c r="L11" s="54">
        <v>0</v>
      </c>
      <c r="M11" s="54">
        <v>40600</v>
      </c>
      <c r="N11" s="54">
        <v>0</v>
      </c>
      <c r="O11" s="54">
        <v>40600</v>
      </c>
      <c r="P11" s="54">
        <v>40600</v>
      </c>
      <c r="Q11" s="24">
        <v>0</v>
      </c>
      <c r="R11" s="54">
        <v>0</v>
      </c>
      <c r="S11" s="54">
        <v>0</v>
      </c>
      <c r="T11" s="54">
        <v>0</v>
      </c>
      <c r="U11" s="54">
        <v>40600</v>
      </c>
      <c r="V11" s="32" t="s">
        <v>34</v>
      </c>
    </row>
    <row r="12" spans="1:22" s="6" customFormat="1" ht="96" customHeight="1">
      <c r="A12" s="21">
        <v>3</v>
      </c>
      <c r="B12" s="32" t="s">
        <v>48</v>
      </c>
      <c r="C12" s="23" t="s">
        <v>49</v>
      </c>
      <c r="D12" s="24" t="s">
        <v>37</v>
      </c>
      <c r="E12" s="25" t="s">
        <v>42</v>
      </c>
      <c r="F12" s="26">
        <v>51</v>
      </c>
      <c r="G12" s="26">
        <v>39</v>
      </c>
      <c r="H12" s="26">
        <v>0</v>
      </c>
      <c r="I12" s="26">
        <v>0</v>
      </c>
      <c r="J12" s="52" t="s">
        <v>50</v>
      </c>
      <c r="K12" s="53">
        <v>1400</v>
      </c>
      <c r="L12" s="54">
        <v>0</v>
      </c>
      <c r="M12" s="54">
        <v>54600</v>
      </c>
      <c r="N12" s="54">
        <v>0</v>
      </c>
      <c r="O12" s="54">
        <v>54600</v>
      </c>
      <c r="P12" s="54">
        <v>54600</v>
      </c>
      <c r="Q12" s="24">
        <v>0</v>
      </c>
      <c r="R12" s="54">
        <v>0</v>
      </c>
      <c r="S12" s="54">
        <v>0</v>
      </c>
      <c r="T12" s="54">
        <v>0</v>
      </c>
      <c r="U12" s="54">
        <v>54600</v>
      </c>
      <c r="V12" s="32" t="s">
        <v>34</v>
      </c>
    </row>
    <row r="13" spans="1:22" s="6" customFormat="1" ht="96" customHeight="1">
      <c r="A13" s="21">
        <v>4</v>
      </c>
      <c r="B13" s="32" t="s">
        <v>51</v>
      </c>
      <c r="C13" s="23" t="s">
        <v>52</v>
      </c>
      <c r="D13" s="24" t="s">
        <v>53</v>
      </c>
      <c r="E13" s="25" t="s">
        <v>42</v>
      </c>
      <c r="F13" s="26">
        <v>52</v>
      </c>
      <c r="G13" s="26">
        <v>22</v>
      </c>
      <c r="H13" s="26">
        <v>0</v>
      </c>
      <c r="I13" s="26">
        <v>0</v>
      </c>
      <c r="J13" s="52" t="s">
        <v>54</v>
      </c>
      <c r="K13" s="53">
        <v>900</v>
      </c>
      <c r="L13" s="54">
        <v>0</v>
      </c>
      <c r="M13" s="54">
        <v>19800</v>
      </c>
      <c r="N13" s="54">
        <v>0</v>
      </c>
      <c r="O13" s="54">
        <v>19800</v>
      </c>
      <c r="P13" s="54">
        <v>19800</v>
      </c>
      <c r="Q13" s="24">
        <v>0</v>
      </c>
      <c r="R13" s="54">
        <v>0</v>
      </c>
      <c r="S13" s="54">
        <v>0</v>
      </c>
      <c r="T13" s="54">
        <v>0</v>
      </c>
      <c r="U13" s="54">
        <v>19800</v>
      </c>
      <c r="V13" s="32" t="s">
        <v>34</v>
      </c>
    </row>
    <row r="14" spans="1:22" s="7" customFormat="1" ht="96" customHeight="1">
      <c r="A14" s="33" t="s">
        <v>39</v>
      </c>
      <c r="B14" s="34"/>
      <c r="C14" s="33"/>
      <c r="D14" s="33"/>
      <c r="E14" s="33"/>
      <c r="F14" s="35">
        <f aca="true" t="shared" si="0" ref="F14:I14">SUM(F10:F13)</f>
        <v>190</v>
      </c>
      <c r="G14" s="35">
        <f t="shared" si="0"/>
        <v>131</v>
      </c>
      <c r="H14" s="35">
        <f t="shared" si="0"/>
        <v>3</v>
      </c>
      <c r="I14" s="35">
        <f t="shared" si="0"/>
        <v>3</v>
      </c>
      <c r="J14" s="35"/>
      <c r="K14" s="35"/>
      <c r="L14" s="56"/>
      <c r="M14" s="56">
        <f aca="true" t="shared" si="1" ref="M14:P14">SUM(M10:M13)</f>
        <v>173240</v>
      </c>
      <c r="N14" s="56">
        <v>5040</v>
      </c>
      <c r="O14" s="56">
        <f t="shared" si="1"/>
        <v>168200</v>
      </c>
      <c r="P14" s="56">
        <f t="shared" si="1"/>
        <v>173240</v>
      </c>
      <c r="Q14" s="35"/>
      <c r="R14" s="35"/>
      <c r="S14" s="35"/>
      <c r="T14" s="59">
        <v>0</v>
      </c>
      <c r="U14" s="56">
        <f>SUM(U10:U13)</f>
        <v>173240</v>
      </c>
      <c r="V14" s="35"/>
    </row>
    <row r="15" spans="1:22" s="6" customFormat="1" ht="207.75" customHeight="1">
      <c r="A15" s="21">
        <v>1</v>
      </c>
      <c r="B15" s="32" t="s">
        <v>55</v>
      </c>
      <c r="C15" s="23" t="s">
        <v>56</v>
      </c>
      <c r="D15" s="24" t="s">
        <v>37</v>
      </c>
      <c r="E15" s="25" t="s">
        <v>57</v>
      </c>
      <c r="F15" s="26">
        <v>49</v>
      </c>
      <c r="G15" s="26">
        <v>43</v>
      </c>
      <c r="H15" s="26">
        <v>49</v>
      </c>
      <c r="I15" s="26">
        <v>43</v>
      </c>
      <c r="J15" s="52" t="s">
        <v>58</v>
      </c>
      <c r="K15" s="58">
        <v>1600</v>
      </c>
      <c r="L15" s="54">
        <v>320</v>
      </c>
      <c r="M15" s="54">
        <v>82560</v>
      </c>
      <c r="N15" s="54">
        <v>82560</v>
      </c>
      <c r="O15" s="54">
        <v>0</v>
      </c>
      <c r="P15" s="54">
        <v>82560</v>
      </c>
      <c r="Q15" s="24" t="s">
        <v>59</v>
      </c>
      <c r="R15" s="54">
        <v>35700</v>
      </c>
      <c r="S15" s="54">
        <v>11900</v>
      </c>
      <c r="T15" s="54">
        <v>47600</v>
      </c>
      <c r="U15" s="54">
        <v>130160</v>
      </c>
      <c r="V15" s="32" t="s">
        <v>60</v>
      </c>
    </row>
    <row r="16" spans="1:22" s="6" customFormat="1" ht="96" customHeight="1">
      <c r="A16" s="21">
        <v>2</v>
      </c>
      <c r="B16" s="32" t="s">
        <v>61</v>
      </c>
      <c r="C16" s="23" t="s">
        <v>62</v>
      </c>
      <c r="D16" s="24" t="s">
        <v>53</v>
      </c>
      <c r="E16" s="25" t="s">
        <v>57</v>
      </c>
      <c r="F16" s="26">
        <v>56</v>
      </c>
      <c r="G16" s="26">
        <v>52</v>
      </c>
      <c r="H16" s="26">
        <v>0</v>
      </c>
      <c r="I16" s="26">
        <v>0</v>
      </c>
      <c r="J16" s="52" t="s">
        <v>63</v>
      </c>
      <c r="K16" s="58">
        <v>900</v>
      </c>
      <c r="L16" s="54">
        <v>0</v>
      </c>
      <c r="M16" s="54">
        <v>46800</v>
      </c>
      <c r="N16" s="54">
        <v>0</v>
      </c>
      <c r="O16" s="54">
        <v>46800</v>
      </c>
      <c r="P16" s="54">
        <v>46800</v>
      </c>
      <c r="Q16" s="24">
        <v>0</v>
      </c>
      <c r="R16" s="54">
        <v>0</v>
      </c>
      <c r="S16" s="54">
        <v>0</v>
      </c>
      <c r="T16" s="54">
        <v>0</v>
      </c>
      <c r="U16" s="54">
        <v>46800</v>
      </c>
      <c r="V16" s="32" t="s">
        <v>34</v>
      </c>
    </row>
    <row r="17" spans="1:22" s="7" customFormat="1" ht="96" customHeight="1">
      <c r="A17" s="33" t="s">
        <v>39</v>
      </c>
      <c r="B17" s="34"/>
      <c r="C17" s="33"/>
      <c r="D17" s="33"/>
      <c r="E17" s="33"/>
      <c r="F17" s="35">
        <v>105</v>
      </c>
      <c r="G17" s="35">
        <v>95</v>
      </c>
      <c r="H17" s="35">
        <v>49</v>
      </c>
      <c r="I17" s="35">
        <v>43</v>
      </c>
      <c r="J17" s="35"/>
      <c r="K17" s="59"/>
      <c r="L17" s="56"/>
      <c r="M17" s="56">
        <v>129360</v>
      </c>
      <c r="N17" s="56">
        <v>82560</v>
      </c>
      <c r="O17" s="56">
        <v>46800</v>
      </c>
      <c r="P17" s="56">
        <v>129360</v>
      </c>
      <c r="Q17" s="35"/>
      <c r="R17" s="59">
        <v>35700</v>
      </c>
      <c r="S17" s="59">
        <v>11900</v>
      </c>
      <c r="T17" s="59">
        <v>47600</v>
      </c>
      <c r="U17" s="56">
        <v>176960</v>
      </c>
      <c r="V17" s="35"/>
    </row>
    <row r="18" spans="1:22" s="8" customFormat="1" ht="96" customHeight="1">
      <c r="A18" s="21">
        <v>1</v>
      </c>
      <c r="B18" s="32" t="s">
        <v>64</v>
      </c>
      <c r="C18" s="23" t="s">
        <v>65</v>
      </c>
      <c r="D18" s="24" t="s">
        <v>37</v>
      </c>
      <c r="E18" s="25" t="s">
        <v>66</v>
      </c>
      <c r="F18" s="26">
        <v>52</v>
      </c>
      <c r="G18" s="26">
        <v>49</v>
      </c>
      <c r="H18" s="26">
        <v>37</v>
      </c>
      <c r="I18" s="26">
        <v>37</v>
      </c>
      <c r="J18" s="52" t="s">
        <v>67</v>
      </c>
      <c r="K18" s="53">
        <v>1400</v>
      </c>
      <c r="L18" s="54">
        <v>280</v>
      </c>
      <c r="M18" s="54">
        <v>78960</v>
      </c>
      <c r="N18" s="54">
        <v>62160</v>
      </c>
      <c r="O18" s="54">
        <v>16800</v>
      </c>
      <c r="P18" s="54">
        <v>78960</v>
      </c>
      <c r="Q18" s="24"/>
      <c r="R18" s="54">
        <v>0</v>
      </c>
      <c r="S18" s="54">
        <v>0</v>
      </c>
      <c r="T18" s="54">
        <v>0</v>
      </c>
      <c r="U18" s="54">
        <v>78960</v>
      </c>
      <c r="V18" s="32" t="s">
        <v>68</v>
      </c>
    </row>
    <row r="19" spans="1:22" s="8" customFormat="1" ht="96" customHeight="1">
      <c r="A19" s="21">
        <v>2</v>
      </c>
      <c r="B19" s="32" t="s">
        <v>69</v>
      </c>
      <c r="C19" s="23" t="s">
        <v>65</v>
      </c>
      <c r="D19" s="24" t="s">
        <v>37</v>
      </c>
      <c r="E19" s="25" t="s">
        <v>66</v>
      </c>
      <c r="F19" s="26">
        <v>60</v>
      </c>
      <c r="G19" s="26">
        <v>55</v>
      </c>
      <c r="H19" s="26">
        <v>25</v>
      </c>
      <c r="I19" s="26">
        <v>25</v>
      </c>
      <c r="J19" s="52" t="s">
        <v>70</v>
      </c>
      <c r="K19" s="53">
        <v>1400</v>
      </c>
      <c r="L19" s="54">
        <v>280</v>
      </c>
      <c r="M19" s="54">
        <v>84000</v>
      </c>
      <c r="N19" s="54">
        <v>42000</v>
      </c>
      <c r="O19" s="54">
        <v>42000</v>
      </c>
      <c r="P19" s="54">
        <v>84000</v>
      </c>
      <c r="Q19" s="24"/>
      <c r="R19" s="54">
        <v>0</v>
      </c>
      <c r="S19" s="54">
        <v>0</v>
      </c>
      <c r="T19" s="54">
        <v>0</v>
      </c>
      <c r="U19" s="54">
        <v>84000</v>
      </c>
      <c r="V19" s="32" t="s">
        <v>68</v>
      </c>
    </row>
    <row r="20" spans="1:22" s="8" customFormat="1" ht="96" customHeight="1">
      <c r="A20" s="21">
        <v>3</v>
      </c>
      <c r="B20" s="32" t="s">
        <v>69</v>
      </c>
      <c r="C20" s="23" t="s">
        <v>65</v>
      </c>
      <c r="D20" s="24" t="s">
        <v>37</v>
      </c>
      <c r="E20" s="25" t="s">
        <v>66</v>
      </c>
      <c r="F20" s="26">
        <v>47</v>
      </c>
      <c r="G20" s="26">
        <v>44</v>
      </c>
      <c r="H20" s="26">
        <v>19</v>
      </c>
      <c r="I20" s="26">
        <v>19</v>
      </c>
      <c r="J20" s="25" t="s">
        <v>71</v>
      </c>
      <c r="K20" s="53">
        <v>1400</v>
      </c>
      <c r="L20" s="54">
        <v>280</v>
      </c>
      <c r="M20" s="54">
        <v>66920</v>
      </c>
      <c r="N20" s="54">
        <v>31920</v>
      </c>
      <c r="O20" s="54">
        <v>35000</v>
      </c>
      <c r="P20" s="54">
        <v>66920</v>
      </c>
      <c r="Q20" s="24"/>
      <c r="R20" s="54">
        <v>0</v>
      </c>
      <c r="S20" s="54">
        <v>0</v>
      </c>
      <c r="T20" s="54">
        <v>0</v>
      </c>
      <c r="U20" s="54">
        <v>66920</v>
      </c>
      <c r="V20" s="32" t="s">
        <v>68</v>
      </c>
    </row>
    <row r="21" spans="1:22" s="8" customFormat="1" ht="96" customHeight="1">
      <c r="A21" s="23">
        <v>4</v>
      </c>
      <c r="B21" s="36" t="s">
        <v>72</v>
      </c>
      <c r="C21" s="36" t="s">
        <v>65</v>
      </c>
      <c r="D21" s="36" t="s">
        <v>37</v>
      </c>
      <c r="E21" s="37" t="s">
        <v>66</v>
      </c>
      <c r="F21" s="36">
        <v>55</v>
      </c>
      <c r="G21" s="36">
        <v>40</v>
      </c>
      <c r="H21" s="36">
        <v>20</v>
      </c>
      <c r="I21" s="36">
        <v>20</v>
      </c>
      <c r="J21" s="60" t="s">
        <v>73</v>
      </c>
      <c r="K21" s="61">
        <v>1400</v>
      </c>
      <c r="L21" s="62">
        <v>280</v>
      </c>
      <c r="M21" s="62">
        <v>61600</v>
      </c>
      <c r="N21" s="62">
        <v>33600</v>
      </c>
      <c r="O21" s="62">
        <v>28000</v>
      </c>
      <c r="P21" s="62">
        <v>61600</v>
      </c>
      <c r="Q21" s="68"/>
      <c r="R21" s="54">
        <v>0</v>
      </c>
      <c r="S21" s="54">
        <v>0</v>
      </c>
      <c r="T21" s="54">
        <v>0</v>
      </c>
      <c r="U21" s="62">
        <v>61600</v>
      </c>
      <c r="V21" s="36" t="s">
        <v>68</v>
      </c>
    </row>
    <row r="22" spans="1:22" s="9" customFormat="1" ht="96" customHeight="1">
      <c r="A22" s="33" t="s">
        <v>39</v>
      </c>
      <c r="B22" s="34"/>
      <c r="C22" s="33"/>
      <c r="D22" s="33"/>
      <c r="E22" s="33"/>
      <c r="F22" s="35">
        <f aca="true" t="shared" si="2" ref="F22:I22">SUM(F18:F21)</f>
        <v>214</v>
      </c>
      <c r="G22" s="35">
        <f t="shared" si="2"/>
        <v>188</v>
      </c>
      <c r="H22" s="35">
        <f t="shared" si="2"/>
        <v>101</v>
      </c>
      <c r="I22" s="35">
        <f t="shared" si="2"/>
        <v>101</v>
      </c>
      <c r="J22" s="35"/>
      <c r="K22" s="35"/>
      <c r="L22" s="56"/>
      <c r="M22" s="56">
        <f aca="true" t="shared" si="3" ref="M22:P22">SUM(M18:M21)</f>
        <v>291480</v>
      </c>
      <c r="N22" s="56">
        <f t="shared" si="3"/>
        <v>169680</v>
      </c>
      <c r="O22" s="56">
        <f t="shared" si="3"/>
        <v>121800</v>
      </c>
      <c r="P22" s="56">
        <f t="shared" si="3"/>
        <v>291480</v>
      </c>
      <c r="Q22" s="35"/>
      <c r="R22" s="35"/>
      <c r="S22" s="35"/>
      <c r="T22" s="59">
        <v>0</v>
      </c>
      <c r="U22" s="56">
        <f>SUM(U18:U21)</f>
        <v>291480</v>
      </c>
      <c r="V22" s="35"/>
    </row>
    <row r="23" spans="1:22" s="6" customFormat="1" ht="96" customHeight="1">
      <c r="A23" s="21">
        <v>1</v>
      </c>
      <c r="B23" s="38" t="s">
        <v>74</v>
      </c>
      <c r="C23" s="38" t="s">
        <v>75</v>
      </c>
      <c r="D23" s="24" t="s">
        <v>37</v>
      </c>
      <c r="E23" s="25" t="s">
        <v>76</v>
      </c>
      <c r="F23" s="26">
        <v>60</v>
      </c>
      <c r="G23" s="26">
        <v>57</v>
      </c>
      <c r="H23" s="26">
        <v>43</v>
      </c>
      <c r="I23" s="26">
        <v>41</v>
      </c>
      <c r="J23" s="52" t="s">
        <v>77</v>
      </c>
      <c r="K23" s="53">
        <v>1600</v>
      </c>
      <c r="L23" s="54">
        <v>320</v>
      </c>
      <c r="M23" s="54">
        <v>109440</v>
      </c>
      <c r="N23" s="54">
        <v>78720</v>
      </c>
      <c r="O23" s="54">
        <v>30720</v>
      </c>
      <c r="P23" s="54">
        <f aca="true" t="shared" si="4" ref="P23:P29">O23+N23</f>
        <v>109440</v>
      </c>
      <c r="Q23" s="24"/>
      <c r="R23" s="54">
        <v>0</v>
      </c>
      <c r="S23" s="54">
        <v>0</v>
      </c>
      <c r="T23" s="54">
        <v>0</v>
      </c>
      <c r="U23" s="54">
        <v>109440</v>
      </c>
      <c r="V23" s="32" t="s">
        <v>29</v>
      </c>
    </row>
    <row r="24" spans="1:22" s="6" customFormat="1" ht="165" customHeight="1">
      <c r="A24" s="21">
        <v>2</v>
      </c>
      <c r="B24" s="32" t="s">
        <v>78</v>
      </c>
      <c r="C24" s="23" t="s">
        <v>56</v>
      </c>
      <c r="D24" s="24" t="s">
        <v>79</v>
      </c>
      <c r="E24" s="25" t="s">
        <v>76</v>
      </c>
      <c r="F24" s="26">
        <v>50</v>
      </c>
      <c r="G24" s="26">
        <v>48</v>
      </c>
      <c r="H24" s="26">
        <v>31</v>
      </c>
      <c r="I24" s="26">
        <v>30</v>
      </c>
      <c r="J24" s="52" t="s">
        <v>80</v>
      </c>
      <c r="K24" s="53">
        <v>1400</v>
      </c>
      <c r="L24" s="54">
        <v>280</v>
      </c>
      <c r="M24" s="54">
        <f aca="true" t="shared" si="5" ref="M24:M29">K24*G24+I24*L24</f>
        <v>75600</v>
      </c>
      <c r="N24" s="54">
        <f aca="true" t="shared" si="6" ref="N24:N29">I24*K24+L24*I24</f>
        <v>50400</v>
      </c>
      <c r="O24" s="54">
        <v>25200</v>
      </c>
      <c r="P24" s="54">
        <f t="shared" si="4"/>
        <v>75600</v>
      </c>
      <c r="Q24" s="24" t="s">
        <v>81</v>
      </c>
      <c r="R24" s="54">
        <v>26340</v>
      </c>
      <c r="S24" s="54">
        <v>8780</v>
      </c>
      <c r="T24" s="54">
        <v>35120</v>
      </c>
      <c r="U24" s="54">
        <v>110720</v>
      </c>
      <c r="V24" s="32" t="s">
        <v>82</v>
      </c>
    </row>
    <row r="25" spans="1:22" s="6" customFormat="1" ht="96" customHeight="1">
      <c r="A25" s="21">
        <v>3</v>
      </c>
      <c r="B25" s="32" t="s">
        <v>83</v>
      </c>
      <c r="C25" s="39" t="s">
        <v>75</v>
      </c>
      <c r="D25" s="24" t="s">
        <v>37</v>
      </c>
      <c r="E25" s="25" t="s">
        <v>76</v>
      </c>
      <c r="F25" s="26">
        <v>57</v>
      </c>
      <c r="G25" s="26">
        <v>54</v>
      </c>
      <c r="H25" s="26">
        <v>1</v>
      </c>
      <c r="I25" s="26">
        <v>1</v>
      </c>
      <c r="J25" s="52" t="s">
        <v>84</v>
      </c>
      <c r="K25" s="53">
        <v>1400</v>
      </c>
      <c r="L25" s="54">
        <v>280</v>
      </c>
      <c r="M25" s="54">
        <f t="shared" si="5"/>
        <v>75880</v>
      </c>
      <c r="N25" s="54">
        <f t="shared" si="6"/>
        <v>1680</v>
      </c>
      <c r="O25" s="54">
        <f>K25*53</f>
        <v>74200</v>
      </c>
      <c r="P25" s="54">
        <f t="shared" si="4"/>
        <v>75880</v>
      </c>
      <c r="Q25" s="24"/>
      <c r="R25" s="54">
        <v>0</v>
      </c>
      <c r="S25" s="54">
        <v>0</v>
      </c>
      <c r="T25" s="54">
        <v>0</v>
      </c>
      <c r="U25" s="54">
        <f aca="true" t="shared" si="7" ref="U25:U29">T25+P25</f>
        <v>75880</v>
      </c>
      <c r="V25" s="32" t="s">
        <v>34</v>
      </c>
    </row>
    <row r="26" spans="1:22" s="6" customFormat="1" ht="96" customHeight="1">
      <c r="A26" s="21">
        <v>4</v>
      </c>
      <c r="B26" s="32" t="s">
        <v>85</v>
      </c>
      <c r="C26" s="23" t="s">
        <v>86</v>
      </c>
      <c r="D26" s="24" t="s">
        <v>79</v>
      </c>
      <c r="E26" s="25" t="s">
        <v>76</v>
      </c>
      <c r="F26" s="26">
        <v>47</v>
      </c>
      <c r="G26" s="26">
        <v>44</v>
      </c>
      <c r="H26" s="26">
        <v>37</v>
      </c>
      <c r="I26" s="26">
        <v>34</v>
      </c>
      <c r="J26" s="52" t="s">
        <v>87</v>
      </c>
      <c r="K26" s="53">
        <v>1400</v>
      </c>
      <c r="L26" s="54">
        <v>280</v>
      </c>
      <c r="M26" s="54">
        <f t="shared" si="5"/>
        <v>71120</v>
      </c>
      <c r="N26" s="54">
        <f t="shared" si="6"/>
        <v>57120</v>
      </c>
      <c r="O26" s="54">
        <v>14000</v>
      </c>
      <c r="P26" s="54">
        <f t="shared" si="4"/>
        <v>71120</v>
      </c>
      <c r="Q26" s="24"/>
      <c r="R26" s="54">
        <v>0</v>
      </c>
      <c r="S26" s="54">
        <v>0</v>
      </c>
      <c r="T26" s="54">
        <v>0</v>
      </c>
      <c r="U26" s="54">
        <f t="shared" si="7"/>
        <v>71120</v>
      </c>
      <c r="V26" s="32" t="s">
        <v>34</v>
      </c>
    </row>
    <row r="27" spans="1:22" s="10" customFormat="1" ht="96" customHeight="1">
      <c r="A27" s="21">
        <v>5</v>
      </c>
      <c r="B27" s="32" t="s">
        <v>88</v>
      </c>
      <c r="C27" s="38" t="s">
        <v>89</v>
      </c>
      <c r="D27" s="32" t="s">
        <v>90</v>
      </c>
      <c r="E27" s="25" t="s">
        <v>76</v>
      </c>
      <c r="F27" s="40">
        <v>53</v>
      </c>
      <c r="G27" s="40">
        <v>49</v>
      </c>
      <c r="H27" s="40">
        <v>19</v>
      </c>
      <c r="I27" s="40">
        <v>19</v>
      </c>
      <c r="J27" s="25" t="s">
        <v>91</v>
      </c>
      <c r="K27" s="40">
        <v>800</v>
      </c>
      <c r="L27" s="54">
        <v>160</v>
      </c>
      <c r="M27" s="54">
        <f t="shared" si="5"/>
        <v>42240</v>
      </c>
      <c r="N27" s="54">
        <f t="shared" si="6"/>
        <v>18240</v>
      </c>
      <c r="O27" s="54">
        <v>24000</v>
      </c>
      <c r="P27" s="54">
        <f t="shared" si="4"/>
        <v>42240</v>
      </c>
      <c r="Q27" s="69"/>
      <c r="R27" s="54">
        <v>0</v>
      </c>
      <c r="S27" s="54">
        <v>0</v>
      </c>
      <c r="T27" s="54">
        <v>0</v>
      </c>
      <c r="U27" s="54">
        <f t="shared" si="7"/>
        <v>42240</v>
      </c>
      <c r="V27" s="32" t="s">
        <v>34</v>
      </c>
    </row>
    <row r="28" spans="1:22" s="10" customFormat="1" ht="96" customHeight="1">
      <c r="A28" s="21">
        <v>6</v>
      </c>
      <c r="B28" s="32" t="s">
        <v>92</v>
      </c>
      <c r="C28" s="38" t="s">
        <v>89</v>
      </c>
      <c r="D28" s="32" t="s">
        <v>90</v>
      </c>
      <c r="E28" s="25" t="s">
        <v>76</v>
      </c>
      <c r="F28" s="40">
        <v>50</v>
      </c>
      <c r="G28" s="40">
        <v>42</v>
      </c>
      <c r="H28" s="40">
        <v>13</v>
      </c>
      <c r="I28" s="40">
        <v>12</v>
      </c>
      <c r="J28" s="25" t="s">
        <v>93</v>
      </c>
      <c r="K28" s="40">
        <v>800</v>
      </c>
      <c r="L28" s="54">
        <v>160</v>
      </c>
      <c r="M28" s="54">
        <f t="shared" si="5"/>
        <v>35520</v>
      </c>
      <c r="N28" s="54">
        <f t="shared" si="6"/>
        <v>11520</v>
      </c>
      <c r="O28" s="54">
        <v>24000</v>
      </c>
      <c r="P28" s="54">
        <f t="shared" si="4"/>
        <v>35520</v>
      </c>
      <c r="Q28" s="69"/>
      <c r="R28" s="54">
        <v>0</v>
      </c>
      <c r="S28" s="54">
        <v>0</v>
      </c>
      <c r="T28" s="54">
        <v>0</v>
      </c>
      <c r="U28" s="54">
        <f t="shared" si="7"/>
        <v>35520</v>
      </c>
      <c r="V28" s="32" t="s">
        <v>34</v>
      </c>
    </row>
    <row r="29" spans="1:22" s="10" customFormat="1" ht="96" customHeight="1">
      <c r="A29" s="21">
        <v>7</v>
      </c>
      <c r="B29" s="32" t="s">
        <v>94</v>
      </c>
      <c r="C29" s="41" t="s">
        <v>62</v>
      </c>
      <c r="D29" s="32" t="s">
        <v>53</v>
      </c>
      <c r="E29" s="25" t="s">
        <v>76</v>
      </c>
      <c r="F29" s="40">
        <v>45</v>
      </c>
      <c r="G29" s="40">
        <v>41</v>
      </c>
      <c r="H29" s="40">
        <v>1</v>
      </c>
      <c r="I29" s="40">
        <v>1</v>
      </c>
      <c r="J29" s="25" t="s">
        <v>95</v>
      </c>
      <c r="K29" s="40">
        <v>900</v>
      </c>
      <c r="L29" s="54">
        <v>180</v>
      </c>
      <c r="M29" s="54">
        <f t="shared" si="5"/>
        <v>37080</v>
      </c>
      <c r="N29" s="54">
        <f t="shared" si="6"/>
        <v>1080</v>
      </c>
      <c r="O29" s="54">
        <v>36000</v>
      </c>
      <c r="P29" s="54">
        <f t="shared" si="4"/>
        <v>37080</v>
      </c>
      <c r="Q29" s="69"/>
      <c r="R29" s="54">
        <v>0</v>
      </c>
      <c r="S29" s="54">
        <v>0</v>
      </c>
      <c r="T29" s="54">
        <v>0</v>
      </c>
      <c r="U29" s="54">
        <f t="shared" si="7"/>
        <v>37080</v>
      </c>
      <c r="V29" s="32" t="s">
        <v>34</v>
      </c>
    </row>
    <row r="30" spans="1:22" s="7" customFormat="1" ht="96" customHeight="1">
      <c r="A30" s="33" t="s">
        <v>39</v>
      </c>
      <c r="B30" s="34"/>
      <c r="C30" s="33"/>
      <c r="D30" s="33"/>
      <c r="E30" s="33"/>
      <c r="F30" s="35">
        <f aca="true" t="shared" si="8" ref="F30:I30">SUM(F23:F29)</f>
        <v>362</v>
      </c>
      <c r="G30" s="35">
        <f t="shared" si="8"/>
        <v>335</v>
      </c>
      <c r="H30" s="35">
        <f t="shared" si="8"/>
        <v>145</v>
      </c>
      <c r="I30" s="35">
        <f t="shared" si="8"/>
        <v>138</v>
      </c>
      <c r="J30" s="35"/>
      <c r="K30" s="35"/>
      <c r="L30" s="56"/>
      <c r="M30" s="56">
        <f aca="true" t="shared" si="9" ref="M30:P30">SUM(M23:M29)</f>
        <v>446880</v>
      </c>
      <c r="N30" s="56">
        <f t="shared" si="9"/>
        <v>218760</v>
      </c>
      <c r="O30" s="56">
        <f t="shared" si="9"/>
        <v>228120</v>
      </c>
      <c r="P30" s="56">
        <f t="shared" si="9"/>
        <v>446880</v>
      </c>
      <c r="Q30" s="35"/>
      <c r="R30" s="35"/>
      <c r="S30" s="35"/>
      <c r="T30" s="59">
        <f>SUM(T23:T29)</f>
        <v>35120</v>
      </c>
      <c r="U30" s="56">
        <f>SUM(U23:U29)</f>
        <v>482000</v>
      </c>
      <c r="V30" s="35"/>
    </row>
    <row r="31" spans="1:22" s="6" customFormat="1" ht="96" customHeight="1">
      <c r="A31" s="21">
        <v>1</v>
      </c>
      <c r="B31" s="32" t="s">
        <v>96</v>
      </c>
      <c r="C31" s="23" t="s">
        <v>97</v>
      </c>
      <c r="D31" s="24" t="s">
        <v>53</v>
      </c>
      <c r="E31" s="25" t="s">
        <v>98</v>
      </c>
      <c r="F31" s="26">
        <v>59</v>
      </c>
      <c r="G31" s="26">
        <v>46</v>
      </c>
      <c r="H31" s="26">
        <v>9</v>
      </c>
      <c r="I31" s="26">
        <v>9</v>
      </c>
      <c r="J31" s="52" t="s">
        <v>99</v>
      </c>
      <c r="K31" s="58">
        <v>900</v>
      </c>
      <c r="L31" s="54">
        <v>0</v>
      </c>
      <c r="M31" s="54">
        <v>41400</v>
      </c>
      <c r="N31" s="54">
        <v>0</v>
      </c>
      <c r="O31" s="54">
        <v>41400</v>
      </c>
      <c r="P31" s="54">
        <v>41400</v>
      </c>
      <c r="Q31" s="54"/>
      <c r="R31" s="54">
        <v>0</v>
      </c>
      <c r="S31" s="54">
        <v>0</v>
      </c>
      <c r="T31" s="54">
        <v>0</v>
      </c>
      <c r="U31" s="54">
        <v>41400</v>
      </c>
      <c r="V31" s="32" t="s">
        <v>100</v>
      </c>
    </row>
    <row r="32" spans="1:22" s="6" customFormat="1" ht="96" customHeight="1">
      <c r="A32" s="21">
        <v>2</v>
      </c>
      <c r="B32" s="32" t="s">
        <v>101</v>
      </c>
      <c r="C32" s="23" t="s">
        <v>75</v>
      </c>
      <c r="D32" s="24" t="s">
        <v>37</v>
      </c>
      <c r="E32" s="25" t="s">
        <v>98</v>
      </c>
      <c r="F32" s="26">
        <v>52</v>
      </c>
      <c r="G32" s="26">
        <v>48</v>
      </c>
      <c r="H32" s="26">
        <v>0</v>
      </c>
      <c r="I32" s="26">
        <v>0</v>
      </c>
      <c r="J32" s="52" t="s">
        <v>102</v>
      </c>
      <c r="K32" s="58">
        <v>1400</v>
      </c>
      <c r="L32" s="54">
        <v>0</v>
      </c>
      <c r="M32" s="54">
        <v>67200</v>
      </c>
      <c r="N32" s="54">
        <v>0</v>
      </c>
      <c r="O32" s="54">
        <v>67200</v>
      </c>
      <c r="P32" s="54">
        <v>67200</v>
      </c>
      <c r="Q32" s="54"/>
      <c r="R32" s="54">
        <v>0</v>
      </c>
      <c r="S32" s="54">
        <v>0</v>
      </c>
      <c r="T32" s="54">
        <v>0</v>
      </c>
      <c r="U32" s="54">
        <v>67200</v>
      </c>
      <c r="V32" s="32" t="s">
        <v>103</v>
      </c>
    </row>
    <row r="33" spans="1:22" s="7" customFormat="1" ht="96" customHeight="1">
      <c r="A33" s="33" t="s">
        <v>39</v>
      </c>
      <c r="B33" s="34"/>
      <c r="C33" s="33"/>
      <c r="D33" s="33"/>
      <c r="E33" s="33"/>
      <c r="F33" s="35">
        <f aca="true" t="shared" si="10" ref="F33:U33">SUM(F31:F32)</f>
        <v>111</v>
      </c>
      <c r="G33" s="35">
        <f t="shared" si="10"/>
        <v>94</v>
      </c>
      <c r="H33" s="35">
        <f t="shared" si="10"/>
        <v>9</v>
      </c>
      <c r="I33" s="35">
        <f t="shared" si="10"/>
        <v>9</v>
      </c>
      <c r="J33" s="35"/>
      <c r="K33" s="59"/>
      <c r="L33" s="59"/>
      <c r="M33" s="59">
        <f t="shared" si="10"/>
        <v>108600</v>
      </c>
      <c r="N33" s="59">
        <v>0</v>
      </c>
      <c r="O33" s="59">
        <f t="shared" si="10"/>
        <v>108600</v>
      </c>
      <c r="P33" s="59">
        <f t="shared" si="10"/>
        <v>108600</v>
      </c>
      <c r="Q33" s="59"/>
      <c r="R33" s="59"/>
      <c r="S33" s="59"/>
      <c r="T33" s="59">
        <v>0</v>
      </c>
      <c r="U33" s="59">
        <f t="shared" si="10"/>
        <v>108600</v>
      </c>
      <c r="V33" s="35"/>
    </row>
    <row r="34" spans="1:22" s="6" customFormat="1" ht="96" customHeight="1">
      <c r="A34" s="21">
        <v>1</v>
      </c>
      <c r="B34" s="32" t="s">
        <v>104</v>
      </c>
      <c r="C34" s="21" t="s">
        <v>65</v>
      </c>
      <c r="D34" s="24" t="s">
        <v>37</v>
      </c>
      <c r="E34" s="25" t="s">
        <v>105</v>
      </c>
      <c r="F34" s="27">
        <v>42</v>
      </c>
      <c r="G34" s="27">
        <v>33</v>
      </c>
      <c r="H34" s="27">
        <v>0</v>
      </c>
      <c r="I34" s="27">
        <v>0</v>
      </c>
      <c r="J34" s="52" t="s">
        <v>106</v>
      </c>
      <c r="K34" s="53">
        <v>1400</v>
      </c>
      <c r="L34" s="54">
        <v>0</v>
      </c>
      <c r="M34" s="54">
        <v>46200</v>
      </c>
      <c r="N34" s="54">
        <v>0</v>
      </c>
      <c r="O34" s="54">
        <v>46200</v>
      </c>
      <c r="P34" s="54">
        <v>46200</v>
      </c>
      <c r="Q34" s="24"/>
      <c r="R34" s="54">
        <v>0</v>
      </c>
      <c r="S34" s="54">
        <v>0</v>
      </c>
      <c r="T34" s="54">
        <v>0</v>
      </c>
      <c r="U34" s="54">
        <v>46200</v>
      </c>
      <c r="V34" s="32" t="s">
        <v>34</v>
      </c>
    </row>
    <row r="35" spans="1:22" s="6" customFormat="1" ht="96" customHeight="1">
      <c r="A35" s="21">
        <v>2</v>
      </c>
      <c r="B35" s="32" t="s">
        <v>107</v>
      </c>
      <c r="C35" s="21" t="s">
        <v>108</v>
      </c>
      <c r="D35" s="24" t="s">
        <v>90</v>
      </c>
      <c r="E35" s="25" t="s">
        <v>105</v>
      </c>
      <c r="F35" s="27">
        <v>52</v>
      </c>
      <c r="G35" s="27">
        <v>37</v>
      </c>
      <c r="H35" s="27">
        <v>34</v>
      </c>
      <c r="I35" s="27">
        <v>25</v>
      </c>
      <c r="J35" s="52" t="s">
        <v>109</v>
      </c>
      <c r="K35" s="53">
        <v>800</v>
      </c>
      <c r="L35" s="54">
        <v>160</v>
      </c>
      <c r="M35" s="54">
        <v>33600</v>
      </c>
      <c r="N35" s="54">
        <v>24000</v>
      </c>
      <c r="O35" s="54">
        <v>9600</v>
      </c>
      <c r="P35" s="54">
        <v>33600</v>
      </c>
      <c r="Q35" s="24"/>
      <c r="R35" s="54">
        <v>0</v>
      </c>
      <c r="S35" s="54">
        <v>0</v>
      </c>
      <c r="T35" s="54">
        <v>0</v>
      </c>
      <c r="U35" s="54">
        <v>33600</v>
      </c>
      <c r="V35" s="32" t="s">
        <v>34</v>
      </c>
    </row>
    <row r="36" spans="1:22" s="6" customFormat="1" ht="96" customHeight="1">
      <c r="A36" s="21">
        <v>3</v>
      </c>
      <c r="B36" s="32" t="s">
        <v>110</v>
      </c>
      <c r="C36" s="21" t="s">
        <v>108</v>
      </c>
      <c r="D36" s="24" t="s">
        <v>90</v>
      </c>
      <c r="E36" s="25" t="s">
        <v>105</v>
      </c>
      <c r="F36" s="27">
        <v>51</v>
      </c>
      <c r="G36" s="27">
        <v>40</v>
      </c>
      <c r="H36" s="27">
        <v>27</v>
      </c>
      <c r="I36" s="27">
        <v>21</v>
      </c>
      <c r="J36" s="52" t="s">
        <v>109</v>
      </c>
      <c r="K36" s="53">
        <v>800</v>
      </c>
      <c r="L36" s="54">
        <v>160</v>
      </c>
      <c r="M36" s="54">
        <v>35360</v>
      </c>
      <c r="N36" s="54">
        <v>20160</v>
      </c>
      <c r="O36" s="54">
        <v>15200</v>
      </c>
      <c r="P36" s="54">
        <v>35360</v>
      </c>
      <c r="Q36" s="24"/>
      <c r="R36" s="54">
        <v>0</v>
      </c>
      <c r="S36" s="54">
        <v>0</v>
      </c>
      <c r="T36" s="54">
        <v>0</v>
      </c>
      <c r="U36" s="54">
        <v>35360</v>
      </c>
      <c r="V36" s="32" t="s">
        <v>34</v>
      </c>
    </row>
    <row r="37" spans="1:22" s="10" customFormat="1" ht="96" customHeight="1">
      <c r="A37" s="21">
        <v>4</v>
      </c>
      <c r="B37" s="32" t="s">
        <v>111</v>
      </c>
      <c r="C37" s="32" t="s">
        <v>97</v>
      </c>
      <c r="D37" s="32" t="s">
        <v>53</v>
      </c>
      <c r="E37" s="25" t="s">
        <v>105</v>
      </c>
      <c r="F37" s="40">
        <v>46</v>
      </c>
      <c r="G37" s="40">
        <v>37</v>
      </c>
      <c r="H37" s="40">
        <v>21</v>
      </c>
      <c r="I37" s="40">
        <v>18</v>
      </c>
      <c r="J37" s="52" t="s">
        <v>112</v>
      </c>
      <c r="K37" s="40">
        <v>900</v>
      </c>
      <c r="L37" s="54">
        <v>180</v>
      </c>
      <c r="M37" s="54">
        <v>36540</v>
      </c>
      <c r="N37" s="54">
        <v>19440</v>
      </c>
      <c r="O37" s="54">
        <v>17100</v>
      </c>
      <c r="P37" s="54">
        <v>36540</v>
      </c>
      <c r="Q37" s="40"/>
      <c r="R37" s="64">
        <v>0</v>
      </c>
      <c r="S37" s="64">
        <v>0</v>
      </c>
      <c r="T37" s="64">
        <v>0</v>
      </c>
      <c r="U37" s="54">
        <v>36540</v>
      </c>
      <c r="V37" s="32" t="s">
        <v>34</v>
      </c>
    </row>
    <row r="38" spans="1:22" s="10" customFormat="1" ht="96" customHeight="1">
      <c r="A38" s="21">
        <v>5</v>
      </c>
      <c r="B38" s="32" t="s">
        <v>113</v>
      </c>
      <c r="C38" s="32" t="s">
        <v>97</v>
      </c>
      <c r="D38" s="32" t="s">
        <v>53</v>
      </c>
      <c r="E38" s="25" t="s">
        <v>105</v>
      </c>
      <c r="F38" s="40">
        <v>41</v>
      </c>
      <c r="G38" s="40">
        <v>32</v>
      </c>
      <c r="H38" s="40">
        <v>0</v>
      </c>
      <c r="I38" s="40">
        <v>0</v>
      </c>
      <c r="J38" s="52" t="s">
        <v>114</v>
      </c>
      <c r="K38" s="40">
        <v>900</v>
      </c>
      <c r="L38" s="63">
        <v>0</v>
      </c>
      <c r="M38" s="54">
        <v>28800</v>
      </c>
      <c r="N38" s="64">
        <v>0</v>
      </c>
      <c r="O38" s="64">
        <v>28800</v>
      </c>
      <c r="P38" s="64">
        <v>28800</v>
      </c>
      <c r="Q38" s="70"/>
      <c r="R38" s="64">
        <v>0</v>
      </c>
      <c r="S38" s="64">
        <v>0</v>
      </c>
      <c r="T38" s="64">
        <v>0</v>
      </c>
      <c r="U38" s="54">
        <v>28800</v>
      </c>
      <c r="V38" s="32" t="s">
        <v>34</v>
      </c>
    </row>
    <row r="39" spans="1:22" s="7" customFormat="1" ht="96" customHeight="1">
      <c r="A39" s="33" t="s">
        <v>39</v>
      </c>
      <c r="B39" s="34"/>
      <c r="C39" s="33"/>
      <c r="D39" s="33"/>
      <c r="E39" s="33"/>
      <c r="F39" s="35">
        <f aca="true" t="shared" si="11" ref="F39:I39">SUM(F34:F38)</f>
        <v>232</v>
      </c>
      <c r="G39" s="35">
        <f t="shared" si="11"/>
        <v>179</v>
      </c>
      <c r="H39" s="35">
        <f t="shared" si="11"/>
        <v>82</v>
      </c>
      <c r="I39" s="35">
        <f t="shared" si="11"/>
        <v>64</v>
      </c>
      <c r="J39" s="35"/>
      <c r="K39" s="35"/>
      <c r="L39" s="56"/>
      <c r="M39" s="56">
        <f>SUM(M34:M38)</f>
        <v>180500</v>
      </c>
      <c r="N39" s="56">
        <f>SUM(N35:N38)</f>
        <v>63600</v>
      </c>
      <c r="O39" s="56">
        <f>SUM(O34:O38)</f>
        <v>116900</v>
      </c>
      <c r="P39" s="56">
        <v>180500</v>
      </c>
      <c r="Q39" s="35"/>
      <c r="R39" s="35"/>
      <c r="S39" s="35"/>
      <c r="T39" s="59">
        <v>0</v>
      </c>
      <c r="U39" s="56">
        <f>SUM(U34:U38)</f>
        <v>180500</v>
      </c>
      <c r="V39" s="35"/>
    </row>
    <row r="40" spans="1:22" s="6" customFormat="1" ht="96" customHeight="1">
      <c r="A40" s="21">
        <v>1</v>
      </c>
      <c r="B40" s="32" t="s">
        <v>115</v>
      </c>
      <c r="C40" s="23" t="s">
        <v>75</v>
      </c>
      <c r="D40" s="24" t="s">
        <v>37</v>
      </c>
      <c r="E40" s="25" t="s">
        <v>116</v>
      </c>
      <c r="F40" s="26">
        <v>46</v>
      </c>
      <c r="G40" s="26">
        <v>46</v>
      </c>
      <c r="H40" s="26">
        <v>2</v>
      </c>
      <c r="I40" s="26">
        <v>2</v>
      </c>
      <c r="J40" s="52" t="s">
        <v>117</v>
      </c>
      <c r="K40" s="53">
        <v>1600</v>
      </c>
      <c r="L40" s="54">
        <v>320</v>
      </c>
      <c r="M40" s="54">
        <v>88320</v>
      </c>
      <c r="N40" s="54">
        <v>3840</v>
      </c>
      <c r="O40" s="54">
        <v>84480</v>
      </c>
      <c r="P40" s="54">
        <v>88320</v>
      </c>
      <c r="Q40" s="24">
        <v>0</v>
      </c>
      <c r="R40" s="54">
        <v>0</v>
      </c>
      <c r="S40" s="54">
        <v>0</v>
      </c>
      <c r="T40" s="54">
        <v>0</v>
      </c>
      <c r="U40" s="54">
        <v>88320</v>
      </c>
      <c r="V40" s="32" t="s">
        <v>118</v>
      </c>
    </row>
    <row r="41" spans="1:22" s="6" customFormat="1" ht="96" customHeight="1">
      <c r="A41" s="21">
        <v>2</v>
      </c>
      <c r="B41" s="32" t="s">
        <v>119</v>
      </c>
      <c r="C41" s="23" t="s">
        <v>75</v>
      </c>
      <c r="D41" s="24" t="s">
        <v>37</v>
      </c>
      <c r="E41" s="25" t="s">
        <v>116</v>
      </c>
      <c r="F41" s="26">
        <v>44</v>
      </c>
      <c r="G41" s="26">
        <v>44</v>
      </c>
      <c r="H41" s="26">
        <v>31</v>
      </c>
      <c r="I41" s="26">
        <v>31</v>
      </c>
      <c r="J41" s="52" t="s">
        <v>120</v>
      </c>
      <c r="K41" s="53">
        <v>1400</v>
      </c>
      <c r="L41" s="54">
        <v>280</v>
      </c>
      <c r="M41" s="54">
        <v>70280</v>
      </c>
      <c r="N41" s="54">
        <v>52080</v>
      </c>
      <c r="O41" s="54">
        <v>18200</v>
      </c>
      <c r="P41" s="54">
        <v>70280</v>
      </c>
      <c r="Q41" s="24">
        <v>0</v>
      </c>
      <c r="R41" s="54">
        <v>0</v>
      </c>
      <c r="S41" s="54">
        <v>0</v>
      </c>
      <c r="T41" s="54">
        <v>0</v>
      </c>
      <c r="U41" s="54">
        <v>70280</v>
      </c>
      <c r="V41" s="32" t="s">
        <v>68</v>
      </c>
    </row>
    <row r="42" spans="1:22" s="6" customFormat="1" ht="96" customHeight="1">
      <c r="A42" s="21">
        <v>3</v>
      </c>
      <c r="B42" s="32" t="s">
        <v>121</v>
      </c>
      <c r="C42" s="23" t="s">
        <v>65</v>
      </c>
      <c r="D42" s="24" t="s">
        <v>37</v>
      </c>
      <c r="E42" s="25" t="s">
        <v>116</v>
      </c>
      <c r="F42" s="26">
        <v>59</v>
      </c>
      <c r="G42" s="26">
        <v>55</v>
      </c>
      <c r="H42" s="26">
        <v>1</v>
      </c>
      <c r="I42" s="26">
        <v>1</v>
      </c>
      <c r="J42" s="52" t="s">
        <v>120</v>
      </c>
      <c r="K42" s="53">
        <v>1400</v>
      </c>
      <c r="L42" s="54">
        <v>280</v>
      </c>
      <c r="M42" s="54">
        <v>77280</v>
      </c>
      <c r="N42" s="54">
        <v>1680</v>
      </c>
      <c r="O42" s="54">
        <v>75600</v>
      </c>
      <c r="P42" s="54">
        <v>77280</v>
      </c>
      <c r="Q42" s="24">
        <v>0</v>
      </c>
      <c r="R42" s="54">
        <v>0</v>
      </c>
      <c r="S42" s="54">
        <v>0</v>
      </c>
      <c r="T42" s="54">
        <v>0</v>
      </c>
      <c r="U42" s="54">
        <v>77280</v>
      </c>
      <c r="V42" s="32" t="s">
        <v>68</v>
      </c>
    </row>
    <row r="43" spans="1:22" s="6" customFormat="1" ht="96" customHeight="1">
      <c r="A43" s="21">
        <v>4</v>
      </c>
      <c r="B43" s="32" t="s">
        <v>122</v>
      </c>
      <c r="C43" s="23" t="s">
        <v>65</v>
      </c>
      <c r="D43" s="24" t="s">
        <v>37</v>
      </c>
      <c r="E43" s="25" t="s">
        <v>116</v>
      </c>
      <c r="F43" s="26">
        <v>56</v>
      </c>
      <c r="G43" s="26">
        <v>55</v>
      </c>
      <c r="H43" s="26">
        <v>13</v>
      </c>
      <c r="I43" s="26">
        <v>13</v>
      </c>
      <c r="J43" s="52" t="s">
        <v>123</v>
      </c>
      <c r="K43" s="53">
        <v>1400</v>
      </c>
      <c r="L43" s="54">
        <v>280</v>
      </c>
      <c r="M43" s="54">
        <v>80640</v>
      </c>
      <c r="N43" s="54">
        <v>21840</v>
      </c>
      <c r="O43" s="54">
        <v>58800</v>
      </c>
      <c r="P43" s="54">
        <v>80640</v>
      </c>
      <c r="Q43" s="24">
        <v>0</v>
      </c>
      <c r="R43" s="54">
        <v>0</v>
      </c>
      <c r="S43" s="54">
        <v>0</v>
      </c>
      <c r="T43" s="54">
        <v>0</v>
      </c>
      <c r="U43" s="54">
        <v>80640</v>
      </c>
      <c r="V43" s="32" t="s">
        <v>68</v>
      </c>
    </row>
    <row r="44" spans="1:22" s="6" customFormat="1" ht="96" customHeight="1">
      <c r="A44" s="21">
        <v>5</v>
      </c>
      <c r="B44" s="32" t="s">
        <v>124</v>
      </c>
      <c r="C44" s="23" t="s">
        <v>65</v>
      </c>
      <c r="D44" s="24" t="s">
        <v>37</v>
      </c>
      <c r="E44" s="25" t="s">
        <v>116</v>
      </c>
      <c r="F44" s="26">
        <v>59</v>
      </c>
      <c r="G44" s="26">
        <v>55</v>
      </c>
      <c r="H44" s="26">
        <v>1</v>
      </c>
      <c r="I44" s="26">
        <v>1</v>
      </c>
      <c r="J44" s="52" t="s">
        <v>123</v>
      </c>
      <c r="K44" s="53">
        <v>1400</v>
      </c>
      <c r="L44" s="54">
        <v>280</v>
      </c>
      <c r="M44" s="54">
        <v>77280</v>
      </c>
      <c r="N44" s="54">
        <v>1680</v>
      </c>
      <c r="O44" s="54">
        <v>75600</v>
      </c>
      <c r="P44" s="54">
        <v>77280</v>
      </c>
      <c r="Q44" s="24">
        <v>0</v>
      </c>
      <c r="R44" s="54">
        <v>0</v>
      </c>
      <c r="S44" s="54">
        <v>0</v>
      </c>
      <c r="T44" s="54">
        <v>0</v>
      </c>
      <c r="U44" s="54">
        <v>77280</v>
      </c>
      <c r="V44" s="32" t="s">
        <v>68</v>
      </c>
    </row>
    <row r="45" spans="1:22" s="11" customFormat="1" ht="96" customHeight="1">
      <c r="A45" s="33" t="s">
        <v>39</v>
      </c>
      <c r="B45" s="34"/>
      <c r="C45" s="33"/>
      <c r="D45" s="33"/>
      <c r="E45" s="33"/>
      <c r="F45" s="35">
        <f aca="true" t="shared" si="12" ref="F45:I45">SUM(F40:F44)</f>
        <v>264</v>
      </c>
      <c r="G45" s="35">
        <f t="shared" si="12"/>
        <v>255</v>
      </c>
      <c r="H45" s="35">
        <f t="shared" si="12"/>
        <v>48</v>
      </c>
      <c r="I45" s="35">
        <f t="shared" si="12"/>
        <v>48</v>
      </c>
      <c r="J45" s="35"/>
      <c r="K45" s="35"/>
      <c r="L45" s="56"/>
      <c r="M45" s="56">
        <v>393800</v>
      </c>
      <c r="N45" s="56">
        <f aca="true" t="shared" si="13" ref="N45:P45">SUM(N40:N44)</f>
        <v>81120</v>
      </c>
      <c r="O45" s="56">
        <f t="shared" si="13"/>
        <v>312680</v>
      </c>
      <c r="P45" s="56">
        <f t="shared" si="13"/>
        <v>393800</v>
      </c>
      <c r="Q45" s="35"/>
      <c r="R45" s="35"/>
      <c r="S45" s="35"/>
      <c r="T45" s="59">
        <v>0</v>
      </c>
      <c r="U45" s="56">
        <f>SUM(U40:U44)</f>
        <v>393800</v>
      </c>
      <c r="V45" s="33"/>
    </row>
    <row r="46" spans="1:22" s="6" customFormat="1" ht="96" customHeight="1">
      <c r="A46" s="21">
        <v>1</v>
      </c>
      <c r="B46" s="32" t="s">
        <v>125</v>
      </c>
      <c r="C46" s="23" t="s">
        <v>126</v>
      </c>
      <c r="D46" s="24" t="s">
        <v>37</v>
      </c>
      <c r="E46" s="25" t="s">
        <v>127</v>
      </c>
      <c r="F46" s="26">
        <v>46</v>
      </c>
      <c r="G46" s="26">
        <v>39</v>
      </c>
      <c r="H46" s="26">
        <v>0</v>
      </c>
      <c r="I46" s="26">
        <v>0</v>
      </c>
      <c r="J46" s="52" t="s">
        <v>128</v>
      </c>
      <c r="K46" s="54">
        <v>1400</v>
      </c>
      <c r="L46" s="54">
        <v>0</v>
      </c>
      <c r="M46" s="54">
        <f>G46*K46</f>
        <v>54600</v>
      </c>
      <c r="N46" s="54">
        <v>0</v>
      </c>
      <c r="O46" s="54">
        <v>54600</v>
      </c>
      <c r="P46" s="54">
        <v>54600</v>
      </c>
      <c r="Q46" s="54"/>
      <c r="R46" s="54">
        <v>0</v>
      </c>
      <c r="S46" s="54">
        <v>0</v>
      </c>
      <c r="T46" s="54">
        <v>0</v>
      </c>
      <c r="U46" s="54">
        <v>54600</v>
      </c>
      <c r="V46" s="32" t="s">
        <v>68</v>
      </c>
    </row>
    <row r="47" spans="1:22" s="6" customFormat="1" ht="96" customHeight="1">
      <c r="A47" s="21">
        <v>2</v>
      </c>
      <c r="B47" s="32" t="s">
        <v>129</v>
      </c>
      <c r="C47" s="23" t="s">
        <v>130</v>
      </c>
      <c r="D47" s="24" t="s">
        <v>37</v>
      </c>
      <c r="E47" s="25" t="s">
        <v>127</v>
      </c>
      <c r="F47" s="26">
        <v>50</v>
      </c>
      <c r="G47" s="26">
        <v>41</v>
      </c>
      <c r="H47" s="26">
        <v>36</v>
      </c>
      <c r="I47" s="26">
        <v>31</v>
      </c>
      <c r="J47" s="52" t="s">
        <v>131</v>
      </c>
      <c r="K47" s="54">
        <v>1400</v>
      </c>
      <c r="L47" s="54">
        <v>280</v>
      </c>
      <c r="M47" s="54">
        <v>66080</v>
      </c>
      <c r="N47" s="54">
        <v>52080</v>
      </c>
      <c r="O47" s="54">
        <v>14000</v>
      </c>
      <c r="P47" s="54">
        <f aca="true" t="shared" si="14" ref="P47:P52">N47+O47</f>
        <v>66080</v>
      </c>
      <c r="Q47" s="54"/>
      <c r="R47" s="54">
        <v>0</v>
      </c>
      <c r="S47" s="54">
        <v>0</v>
      </c>
      <c r="T47" s="54">
        <v>0</v>
      </c>
      <c r="U47" s="54">
        <v>66080</v>
      </c>
      <c r="V47" s="32" t="s">
        <v>68</v>
      </c>
    </row>
    <row r="48" spans="1:22" s="6" customFormat="1" ht="96" customHeight="1">
      <c r="A48" s="21">
        <v>3</v>
      </c>
      <c r="B48" s="32" t="s">
        <v>132</v>
      </c>
      <c r="C48" s="23" t="s">
        <v>41</v>
      </c>
      <c r="D48" s="24" t="s">
        <v>37</v>
      </c>
      <c r="E48" s="25" t="s">
        <v>127</v>
      </c>
      <c r="F48" s="26">
        <v>50</v>
      </c>
      <c r="G48" s="26">
        <v>42</v>
      </c>
      <c r="H48" s="26">
        <v>15</v>
      </c>
      <c r="I48" s="26">
        <v>11</v>
      </c>
      <c r="J48" s="52" t="s">
        <v>133</v>
      </c>
      <c r="K48" s="54">
        <v>1400</v>
      </c>
      <c r="L48" s="54">
        <v>280</v>
      </c>
      <c r="M48" s="54">
        <v>61880</v>
      </c>
      <c r="N48" s="54">
        <v>18480</v>
      </c>
      <c r="O48" s="54">
        <v>43400</v>
      </c>
      <c r="P48" s="54">
        <f t="shared" si="14"/>
        <v>61880</v>
      </c>
      <c r="Q48" s="54"/>
      <c r="R48" s="54">
        <v>0</v>
      </c>
      <c r="S48" s="54">
        <v>0</v>
      </c>
      <c r="T48" s="54">
        <v>0</v>
      </c>
      <c r="U48" s="54">
        <v>61880</v>
      </c>
      <c r="V48" s="32" t="s">
        <v>68</v>
      </c>
    </row>
    <row r="49" spans="1:22" s="10" customFormat="1" ht="96" customHeight="1">
      <c r="A49" s="21">
        <v>4</v>
      </c>
      <c r="B49" s="32" t="s">
        <v>134</v>
      </c>
      <c r="C49" s="23" t="s">
        <v>135</v>
      </c>
      <c r="D49" s="24" t="s">
        <v>37</v>
      </c>
      <c r="E49" s="25" t="s">
        <v>127</v>
      </c>
      <c r="F49" s="26">
        <v>40</v>
      </c>
      <c r="G49" s="26">
        <v>29</v>
      </c>
      <c r="H49" s="26">
        <v>1</v>
      </c>
      <c r="I49" s="26">
        <v>1</v>
      </c>
      <c r="J49" s="52" t="s">
        <v>133</v>
      </c>
      <c r="K49" s="54">
        <v>1400</v>
      </c>
      <c r="L49" s="54">
        <v>280</v>
      </c>
      <c r="M49" s="54">
        <v>40880</v>
      </c>
      <c r="N49" s="54">
        <v>1680</v>
      </c>
      <c r="O49" s="54">
        <v>39200</v>
      </c>
      <c r="P49" s="54">
        <f t="shared" si="14"/>
        <v>40880</v>
      </c>
      <c r="Q49" s="54"/>
      <c r="R49" s="54">
        <v>0</v>
      </c>
      <c r="S49" s="54">
        <v>0</v>
      </c>
      <c r="T49" s="54">
        <v>0</v>
      </c>
      <c r="U49" s="54">
        <v>40880</v>
      </c>
      <c r="V49" s="32" t="s">
        <v>68</v>
      </c>
    </row>
    <row r="50" spans="1:22" s="10" customFormat="1" ht="96" customHeight="1">
      <c r="A50" s="21">
        <v>5</v>
      </c>
      <c r="B50" s="32" t="s">
        <v>136</v>
      </c>
      <c r="C50" s="23" t="s">
        <v>41</v>
      </c>
      <c r="D50" s="24" t="s">
        <v>37</v>
      </c>
      <c r="E50" s="25" t="s">
        <v>127</v>
      </c>
      <c r="F50" s="26">
        <v>54</v>
      </c>
      <c r="G50" s="26">
        <v>50</v>
      </c>
      <c r="H50" s="26">
        <v>9</v>
      </c>
      <c r="I50" s="26">
        <v>8</v>
      </c>
      <c r="J50" s="52" t="s">
        <v>137</v>
      </c>
      <c r="K50" s="54">
        <v>1400</v>
      </c>
      <c r="L50" s="54">
        <v>280</v>
      </c>
      <c r="M50" s="54">
        <v>72240</v>
      </c>
      <c r="N50" s="54">
        <v>13440</v>
      </c>
      <c r="O50" s="54">
        <v>58800</v>
      </c>
      <c r="P50" s="54">
        <f t="shared" si="14"/>
        <v>72240</v>
      </c>
      <c r="Q50" s="54"/>
      <c r="R50" s="54">
        <v>0</v>
      </c>
      <c r="S50" s="54">
        <v>0</v>
      </c>
      <c r="T50" s="54">
        <v>0</v>
      </c>
      <c r="U50" s="54">
        <v>72240</v>
      </c>
      <c r="V50" s="32" t="s">
        <v>68</v>
      </c>
    </row>
    <row r="51" spans="1:22" s="10" customFormat="1" ht="96" customHeight="1">
      <c r="A51" s="21">
        <v>6</v>
      </c>
      <c r="B51" s="32" t="s">
        <v>132</v>
      </c>
      <c r="C51" s="23" t="s">
        <v>135</v>
      </c>
      <c r="D51" s="24" t="s">
        <v>37</v>
      </c>
      <c r="E51" s="25" t="s">
        <v>127</v>
      </c>
      <c r="F51" s="26">
        <v>46</v>
      </c>
      <c r="G51" s="26">
        <v>37</v>
      </c>
      <c r="H51" s="26">
        <v>12</v>
      </c>
      <c r="I51" s="26">
        <v>11</v>
      </c>
      <c r="J51" s="52" t="s">
        <v>137</v>
      </c>
      <c r="K51" s="54">
        <v>1400</v>
      </c>
      <c r="L51" s="54">
        <v>280</v>
      </c>
      <c r="M51" s="54">
        <v>54880</v>
      </c>
      <c r="N51" s="54">
        <v>18480</v>
      </c>
      <c r="O51" s="54">
        <v>36400</v>
      </c>
      <c r="P51" s="54">
        <f t="shared" si="14"/>
        <v>54880</v>
      </c>
      <c r="Q51" s="54"/>
      <c r="R51" s="54">
        <v>0</v>
      </c>
      <c r="S51" s="54">
        <v>0</v>
      </c>
      <c r="T51" s="54">
        <v>0</v>
      </c>
      <c r="U51" s="54">
        <v>54880</v>
      </c>
      <c r="V51" s="32" t="s">
        <v>68</v>
      </c>
    </row>
    <row r="52" spans="1:22" s="10" customFormat="1" ht="96" customHeight="1">
      <c r="A52" s="21">
        <v>7</v>
      </c>
      <c r="B52" s="32" t="s">
        <v>129</v>
      </c>
      <c r="C52" s="23" t="s">
        <v>62</v>
      </c>
      <c r="D52" s="24" t="s">
        <v>53</v>
      </c>
      <c r="E52" s="25" t="s">
        <v>127</v>
      </c>
      <c r="F52" s="26">
        <v>46</v>
      </c>
      <c r="G52" s="26">
        <v>44</v>
      </c>
      <c r="H52" s="26">
        <v>34</v>
      </c>
      <c r="I52" s="26">
        <v>32</v>
      </c>
      <c r="J52" s="52" t="s">
        <v>138</v>
      </c>
      <c r="K52" s="54">
        <v>900</v>
      </c>
      <c r="L52" s="54">
        <v>180</v>
      </c>
      <c r="M52" s="54">
        <v>45360</v>
      </c>
      <c r="N52" s="54">
        <v>34560</v>
      </c>
      <c r="O52" s="54">
        <v>10800</v>
      </c>
      <c r="P52" s="54">
        <f t="shared" si="14"/>
        <v>45360</v>
      </c>
      <c r="Q52" s="54"/>
      <c r="R52" s="54">
        <v>0</v>
      </c>
      <c r="S52" s="54">
        <v>0</v>
      </c>
      <c r="T52" s="54">
        <v>0</v>
      </c>
      <c r="U52" s="54">
        <v>45360</v>
      </c>
      <c r="V52" s="32" t="s">
        <v>68</v>
      </c>
    </row>
    <row r="53" spans="1:22" s="7" customFormat="1" ht="96" customHeight="1">
      <c r="A53" s="33" t="s">
        <v>39</v>
      </c>
      <c r="B53" s="34"/>
      <c r="C53" s="33"/>
      <c r="D53" s="33"/>
      <c r="E53" s="33"/>
      <c r="F53" s="35">
        <f aca="true" t="shared" si="15" ref="F53:I53">SUM(F46:F52)</f>
        <v>332</v>
      </c>
      <c r="G53" s="35">
        <f t="shared" si="15"/>
        <v>282</v>
      </c>
      <c r="H53" s="35">
        <f t="shared" si="15"/>
        <v>107</v>
      </c>
      <c r="I53" s="35">
        <f t="shared" si="15"/>
        <v>94</v>
      </c>
      <c r="J53" s="35"/>
      <c r="K53" s="35"/>
      <c r="L53" s="56"/>
      <c r="M53" s="56">
        <f aca="true" t="shared" si="16" ref="M53:P53">SUM(M46:M52)</f>
        <v>395920</v>
      </c>
      <c r="N53" s="56">
        <f t="shared" si="16"/>
        <v>138720</v>
      </c>
      <c r="O53" s="56">
        <f t="shared" si="16"/>
        <v>257200</v>
      </c>
      <c r="P53" s="56">
        <f t="shared" si="16"/>
        <v>395920</v>
      </c>
      <c r="Q53" s="56"/>
      <c r="R53" s="56"/>
      <c r="S53" s="56"/>
      <c r="T53" s="56">
        <v>0</v>
      </c>
      <c r="U53" s="56">
        <f>SUM(U46:U52)</f>
        <v>395920</v>
      </c>
      <c r="V53" s="35"/>
    </row>
    <row r="54" spans="1:22" s="3" customFormat="1" ht="96" customHeight="1">
      <c r="A54" s="21">
        <v>1</v>
      </c>
      <c r="B54" s="42" t="s">
        <v>139</v>
      </c>
      <c r="C54" s="23" t="s">
        <v>52</v>
      </c>
      <c r="D54" s="24" t="s">
        <v>53</v>
      </c>
      <c r="E54" s="25" t="s">
        <v>140</v>
      </c>
      <c r="F54" s="26">
        <v>44</v>
      </c>
      <c r="G54" s="26">
        <v>21</v>
      </c>
      <c r="H54" s="26">
        <v>0</v>
      </c>
      <c r="I54" s="26">
        <v>0</v>
      </c>
      <c r="J54" s="52" t="s">
        <v>141</v>
      </c>
      <c r="K54" s="53">
        <v>900</v>
      </c>
      <c r="L54" s="54">
        <v>0</v>
      </c>
      <c r="M54" s="54">
        <v>18900</v>
      </c>
      <c r="N54" s="54">
        <v>0</v>
      </c>
      <c r="O54" s="54">
        <f aca="true" t="shared" si="17" ref="O54:O56">M54</f>
        <v>18900</v>
      </c>
      <c r="P54" s="54">
        <f aca="true" t="shared" si="18" ref="P54:P56">O54</f>
        <v>18900</v>
      </c>
      <c r="Q54" s="65">
        <v>0</v>
      </c>
      <c r="R54" s="66">
        <v>0</v>
      </c>
      <c r="S54" s="66">
        <v>0</v>
      </c>
      <c r="T54" s="66">
        <v>0</v>
      </c>
      <c r="U54" s="66">
        <f aca="true" t="shared" si="19" ref="U54:U56">P54+T54</f>
        <v>18900</v>
      </c>
      <c r="V54" s="32" t="s">
        <v>44</v>
      </c>
    </row>
    <row r="55" spans="1:22" s="3" customFormat="1" ht="96" customHeight="1">
      <c r="A55" s="21">
        <v>2</v>
      </c>
      <c r="B55" s="42" t="s">
        <v>142</v>
      </c>
      <c r="C55" s="23" t="s">
        <v>62</v>
      </c>
      <c r="D55" s="24" t="s">
        <v>53</v>
      </c>
      <c r="E55" s="25" t="s">
        <v>140</v>
      </c>
      <c r="F55" s="26">
        <v>39</v>
      </c>
      <c r="G55" s="26">
        <v>34</v>
      </c>
      <c r="H55" s="26">
        <v>0</v>
      </c>
      <c r="I55" s="26">
        <v>0</v>
      </c>
      <c r="J55" s="52" t="s">
        <v>143</v>
      </c>
      <c r="K55" s="53">
        <v>900</v>
      </c>
      <c r="L55" s="54">
        <v>0</v>
      </c>
      <c r="M55" s="54">
        <v>30600</v>
      </c>
      <c r="N55" s="54">
        <v>0</v>
      </c>
      <c r="O55" s="54">
        <f t="shared" si="17"/>
        <v>30600</v>
      </c>
      <c r="P55" s="54">
        <f t="shared" si="18"/>
        <v>30600</v>
      </c>
      <c r="Q55" s="65">
        <v>0</v>
      </c>
      <c r="R55" s="66">
        <v>0</v>
      </c>
      <c r="S55" s="66">
        <v>0</v>
      </c>
      <c r="T55" s="66">
        <v>0</v>
      </c>
      <c r="U55" s="66">
        <f t="shared" si="19"/>
        <v>30600</v>
      </c>
      <c r="V55" s="32" t="s">
        <v>44</v>
      </c>
    </row>
    <row r="56" spans="1:22" s="3" customFormat="1" ht="96" customHeight="1">
      <c r="A56" s="21">
        <v>3</v>
      </c>
      <c r="B56" s="42" t="s">
        <v>144</v>
      </c>
      <c r="C56" s="23" t="s">
        <v>145</v>
      </c>
      <c r="D56" s="24" t="s">
        <v>53</v>
      </c>
      <c r="E56" s="25" t="s">
        <v>140</v>
      </c>
      <c r="F56" s="26">
        <v>51</v>
      </c>
      <c r="G56" s="26">
        <v>40</v>
      </c>
      <c r="H56" s="26">
        <v>10</v>
      </c>
      <c r="I56" s="26">
        <v>9</v>
      </c>
      <c r="J56" s="52" t="s">
        <v>143</v>
      </c>
      <c r="K56" s="53">
        <v>900</v>
      </c>
      <c r="L56" s="54">
        <v>180</v>
      </c>
      <c r="M56" s="54">
        <v>37620</v>
      </c>
      <c r="N56" s="54">
        <v>9720</v>
      </c>
      <c r="O56" s="54">
        <v>27900</v>
      </c>
      <c r="P56" s="54">
        <v>37620</v>
      </c>
      <c r="Q56" s="65">
        <v>0</v>
      </c>
      <c r="R56" s="66">
        <v>0</v>
      </c>
      <c r="S56" s="66">
        <v>0</v>
      </c>
      <c r="T56" s="66">
        <v>0</v>
      </c>
      <c r="U56" s="66">
        <f t="shared" si="19"/>
        <v>37620</v>
      </c>
      <c r="V56" s="32" t="s">
        <v>44</v>
      </c>
    </row>
    <row r="57" spans="1:22" s="5" customFormat="1" ht="54.75" customHeight="1">
      <c r="A57" s="28" t="s">
        <v>39</v>
      </c>
      <c r="B57" s="29"/>
      <c r="C57" s="30"/>
      <c r="D57" s="30"/>
      <c r="E57" s="30"/>
      <c r="F57" s="31">
        <f aca="true" t="shared" si="20" ref="F57:I57">SUM(F54:F56)</f>
        <v>134</v>
      </c>
      <c r="G57" s="31">
        <f t="shared" si="20"/>
        <v>95</v>
      </c>
      <c r="H57" s="31">
        <f t="shared" si="20"/>
        <v>10</v>
      </c>
      <c r="I57" s="31">
        <f t="shared" si="20"/>
        <v>9</v>
      </c>
      <c r="J57" s="31"/>
      <c r="K57" s="31"/>
      <c r="L57" s="55"/>
      <c r="M57" s="55">
        <v>87120</v>
      </c>
      <c r="N57" s="56">
        <v>9720</v>
      </c>
      <c r="O57" s="56">
        <f>SUM(O54:O56)</f>
        <v>77400</v>
      </c>
      <c r="P57" s="56">
        <f>SUM(P54:P56)</f>
        <v>87120</v>
      </c>
      <c r="Q57" s="67"/>
      <c r="R57" s="67"/>
      <c r="S57" s="67"/>
      <c r="T57" s="67">
        <v>0</v>
      </c>
      <c r="U57" s="55">
        <f>SUM(U54:U56)</f>
        <v>87120</v>
      </c>
      <c r="V57" s="31"/>
    </row>
    <row r="58" spans="1:22" s="12" customFormat="1" ht="27.75" customHeight="1">
      <c r="A58" s="43" t="s">
        <v>146</v>
      </c>
      <c r="B58" s="44"/>
      <c r="C58" s="44"/>
      <c r="D58" s="44"/>
      <c r="E58" s="44"/>
      <c r="F58" s="45">
        <v>2057</v>
      </c>
      <c r="G58" s="45">
        <v>1754</v>
      </c>
      <c r="H58" s="45">
        <v>557</v>
      </c>
      <c r="I58" s="45">
        <v>512</v>
      </c>
      <c r="J58" s="45"/>
      <c r="K58" s="45"/>
      <c r="L58" s="45"/>
      <c r="M58" s="45">
        <f>M9+M14+M17+M22+M30+M33+M39+M45+M53+M57</f>
        <v>2329260</v>
      </c>
      <c r="N58" s="45">
        <f>N9+N14+N17+N22+N30+N33+N39+N45+N53+N57</f>
        <v>774240</v>
      </c>
      <c r="O58" s="45">
        <f>O9+O14+O17+O22+O30+O33+O39+O45+O53+O57</f>
        <v>1555020</v>
      </c>
      <c r="P58" s="45">
        <f>P9+P14+P17+P22+P30+P33+P39+P45+P53+P57</f>
        <v>2329260</v>
      </c>
      <c r="Q58" s="45"/>
      <c r="R58" s="45"/>
      <c r="S58" s="45"/>
      <c r="T58" s="45">
        <f>T9+T14+T17+T22+T30+T33+T39+T45+T53+T57</f>
        <v>82720</v>
      </c>
      <c r="U58" s="45">
        <f>U9+U14+U17+U22+U30+U33+U39+U45+U53+U57</f>
        <v>2411980</v>
      </c>
      <c r="V58" s="44"/>
    </row>
    <row r="59" spans="1:22" s="12" customFormat="1" ht="27.75" customHeight="1">
      <c r="A59" s="44"/>
      <c r="B59" s="44"/>
      <c r="C59" s="44"/>
      <c r="D59" s="44"/>
      <c r="E59" s="44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4"/>
    </row>
    <row r="60" spans="1:22" s="13" customFormat="1" ht="27.75" customHeight="1">
      <c r="A60" s="44"/>
      <c r="B60" s="44"/>
      <c r="C60" s="44"/>
      <c r="D60" s="44"/>
      <c r="E60" s="46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6"/>
    </row>
    <row r="61" ht="14.25">
      <c r="U61" s="14" t="s">
        <v>147</v>
      </c>
    </row>
  </sheetData>
  <sheetProtection/>
  <mergeCells count="55">
    <mergeCell ref="K3:M3"/>
    <mergeCell ref="N3:P3"/>
    <mergeCell ref="Q3:T3"/>
    <mergeCell ref="A9:D9"/>
    <mergeCell ref="A14:D14"/>
    <mergeCell ref="A17:D17"/>
    <mergeCell ref="A22:D22"/>
    <mergeCell ref="A30:D30"/>
    <mergeCell ref="A33:D33"/>
    <mergeCell ref="A39:D39"/>
    <mergeCell ref="A45:D45"/>
    <mergeCell ref="A53:D53"/>
    <mergeCell ref="A57:D57"/>
    <mergeCell ref="A3:A5"/>
    <mergeCell ref="B3:B5"/>
    <mergeCell ref="C3:C5"/>
    <mergeCell ref="D3:D5"/>
    <mergeCell ref="E3:E5"/>
    <mergeCell ref="E58:E60"/>
    <mergeCell ref="F3:F5"/>
    <mergeCell ref="F58:F60"/>
    <mergeCell ref="G3:G5"/>
    <mergeCell ref="G58:G60"/>
    <mergeCell ref="H3:H5"/>
    <mergeCell ref="H58:H60"/>
    <mergeCell ref="I3:I5"/>
    <mergeCell ref="I58:I60"/>
    <mergeCell ref="J3:J5"/>
    <mergeCell ref="J58:J60"/>
    <mergeCell ref="K4:K5"/>
    <mergeCell ref="K58:K60"/>
    <mergeCell ref="L4:L5"/>
    <mergeCell ref="L58:L60"/>
    <mergeCell ref="M4:M5"/>
    <mergeCell ref="M58:M60"/>
    <mergeCell ref="N4:N5"/>
    <mergeCell ref="N58:N60"/>
    <mergeCell ref="O4:O5"/>
    <mergeCell ref="O58:O60"/>
    <mergeCell ref="P4:P5"/>
    <mergeCell ref="P58:P60"/>
    <mergeCell ref="Q4:Q5"/>
    <mergeCell ref="Q58:Q60"/>
    <mergeCell ref="R4:R5"/>
    <mergeCell ref="R58:R60"/>
    <mergeCell ref="S4:S5"/>
    <mergeCell ref="S58:S60"/>
    <mergeCell ref="T4:T5"/>
    <mergeCell ref="T58:T60"/>
    <mergeCell ref="U3:U5"/>
    <mergeCell ref="U58:U60"/>
    <mergeCell ref="V3:V5"/>
    <mergeCell ref="V58:V60"/>
    <mergeCell ref="A58:D60"/>
    <mergeCell ref="A1:V2"/>
  </mergeCells>
  <dataValidations count="1">
    <dataValidation type="list" allowBlank="1" showInputMessage="1" showErrorMessage="1" sqref="D9 D13 D14 D15 D16 D17 D21 D22 D25 D26 D29 D30 D33 D39 D45 D49 D52 D53 D57 D1:D8 D10:D12 D18:D20 D23:D24 D27:D28 D31:D32 D34:D36 D37:D38 D40:D41 D42:D44 D46:D48 D50:D51 D54:D56 D58:D65536">
      <formula1>"职业资格证书(生产制造类）,职业资格证书（服务类),技能等级证书（生产制造类),技能等级证书（服务类）,专项能力证书（生产制造类),专项能力证书（服务类）,培训合格证书（生产制造类）,培训合格证书（服务类）,培训合格证书（民族民间工艺类）,培训合格证书（创业服务类）,培训合格证书（创业培训类）,培训合格证书（职业能力类）"</formula1>
    </dataValidation>
  </dataValidations>
  <printOptions horizontalCentered="1"/>
  <pageMargins left="0.11805555555555555" right="0.19652777777777777" top="0.2361111111111111" bottom="0.07847222222222222" header="0.5118055555555555" footer="0.07847222222222222"/>
  <pageSetup fitToHeight="0" fitToWidth="1" horizontalDpi="600" verticalDpi="600" orientation="landscape" paperSize="9" scale="3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玉应罗</dc:creator>
  <cp:keywords/>
  <dc:description/>
  <cp:lastModifiedBy>飘摇</cp:lastModifiedBy>
  <cp:lastPrinted>2015-01-29T08:49:40Z</cp:lastPrinted>
  <dcterms:created xsi:type="dcterms:W3CDTF">2012-12-17T15:01:15Z</dcterms:created>
  <dcterms:modified xsi:type="dcterms:W3CDTF">2023-09-25T03:09:32Z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11</vt:lpwstr>
  </property>
  <property fmtid="{D5CDD505-2E9C-101B-9397-08002B2CF9AE}" pid="5" name="I">
    <vt:lpwstr>B1BC0DE049C440D09298DCC636DC5E4A_13</vt:lpwstr>
  </property>
</Properties>
</file>